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david.pentney\Downloads\Shiu 2023-07-12424C\"/>
    </mc:Choice>
  </mc:AlternateContent>
  <xr:revisionPtr revIDLastSave="0" documentId="13_ncr:1_{765E5DDB-73F7-4508-A146-45291473293F}" xr6:coauthVersionLast="47" xr6:coauthVersionMax="47" xr10:uidLastSave="{00000000-0000-0000-0000-000000000000}"/>
  <bookViews>
    <workbookView xWindow="-108" yWindow="-108" windowWidth="23256" windowHeight="12576" xr2:uid="{00000000-000D-0000-FFFF-FFFF00000000}"/>
  </bookViews>
  <sheets>
    <sheet name="Table legends" sheetId="28" r:id="rId1"/>
    <sheet name="Supplemental Table 1A Sugar Fir" sheetId="1" r:id="rId2"/>
    <sheet name="ST 1B Sugar MN9 Activation" sheetId="2" r:id="rId3"/>
    <sheet name="ST 1C MN9 sugar silencing A" sheetId="3" r:id="rId4"/>
    <sheet name="ST 1D Shuffled Connectivity" sheetId="4" r:id="rId5"/>
    <sheet name="Supplemental Table 2 Sugar Pred" sheetId="5" r:id="rId6"/>
    <sheet name="Sup Table 3 Predicted MN9 vs. o" sheetId="6" r:id="rId7"/>
    <sheet name="ST 4 Interaction betw Sugar, Wa" sheetId="7" r:id="rId8"/>
    <sheet name="Supplemental Table 5 Water Pred" sheetId="8" r:id="rId9"/>
    <sheet name="ST 6A Water Firing Rates" sheetId="9" r:id="rId10"/>
    <sheet name="ST 6B Water MN9 Activation" sheetId="10" r:id="rId11"/>
    <sheet name="ST 6C Water silencing data" sheetId="11" r:id="rId12"/>
    <sheet name="Supplemental Table 7A Grooming " sheetId="12" r:id="rId13"/>
    <sheet name="Supp Table 7B aDN1 Activation r" sheetId="13" r:id="rId14"/>
    <sheet name="Supp Table 7C aDN2 Activation R" sheetId="14" r:id="rId15"/>
    <sheet name="Supp Table 7D aDN1 firing upon " sheetId="15" r:id="rId16"/>
    <sheet name="Supp Table 7E aDN2 firing upon " sheetId="16" r:id="rId17"/>
    <sheet name="Supp Table 8 JO-CE and JO-F fir" sheetId="17" r:id="rId18"/>
    <sheet name="Supp Table 9A Behavioral Data, " sheetId="18" r:id="rId19"/>
    <sheet name="Supp Table 9B Water silencing" sheetId="19" r:id="rId20"/>
    <sheet name="Supp Table 10 Overall predictio" sheetId="20" r:id="rId21"/>
    <sheet name="Supplemental Table 11 A Robustn" sheetId="21" r:id="rId22"/>
    <sheet name="Supp Table 11B Decrease w_syn" sheetId="22" r:id="rId23"/>
    <sheet name="Supp Table 11C Increase w_syn" sheetId="23" r:id="rId24"/>
    <sheet name="Supp Table 11D Decrease inhibit" sheetId="24" r:id="rId25"/>
    <sheet name="Supp Table 11E Increase Inhibit" sheetId="25" r:id="rId26"/>
    <sheet name="Supp Table 11F Glut excitatory" sheetId="26" r:id="rId27"/>
    <sheet name="Supplementary Table 12 Key reso" sheetId="27"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9" i="26" l="1"/>
  <c r="E170" i="26"/>
  <c r="E169" i="26"/>
  <c r="E168" i="26"/>
  <c r="E167" i="26"/>
  <c r="E166" i="26"/>
  <c r="E165" i="26"/>
  <c r="E164" i="26"/>
  <c r="E163" i="26"/>
  <c r="E162" i="26"/>
  <c r="E161" i="26"/>
  <c r="E160" i="26"/>
  <c r="E29" i="26"/>
  <c r="E28" i="26"/>
  <c r="E27" i="26"/>
  <c r="E26" i="26"/>
  <c r="E25" i="26"/>
  <c r="E24" i="26"/>
  <c r="E23" i="26"/>
  <c r="E22" i="26"/>
  <c r="E21" i="26"/>
  <c r="E20" i="26"/>
  <c r="E170" i="25"/>
  <c r="E169" i="25"/>
  <c r="E168" i="25"/>
  <c r="E167" i="25"/>
  <c r="E166" i="25"/>
  <c r="E165" i="25"/>
  <c r="E164" i="25"/>
  <c r="E163" i="25"/>
  <c r="E162" i="25"/>
  <c r="E161" i="25"/>
  <c r="E160" i="25"/>
  <c r="E29" i="25"/>
  <c r="E28" i="25"/>
  <c r="E27" i="25"/>
  <c r="E26" i="25"/>
  <c r="E25" i="25"/>
  <c r="E24" i="25"/>
  <c r="E23" i="25"/>
  <c r="E22" i="25"/>
  <c r="E21" i="25"/>
  <c r="E20" i="25"/>
  <c r="E179" i="24"/>
  <c r="E178" i="24"/>
  <c r="E170" i="24"/>
  <c r="E169" i="24"/>
  <c r="E168" i="24"/>
  <c r="E167" i="24"/>
  <c r="E166" i="24"/>
  <c r="E165" i="24"/>
  <c r="E164" i="24"/>
  <c r="E163" i="24"/>
  <c r="E162" i="24"/>
  <c r="E161" i="24"/>
  <c r="E160" i="24"/>
  <c r="E29" i="24"/>
  <c r="E28" i="24"/>
  <c r="E27" i="24"/>
  <c r="E26" i="24"/>
  <c r="E25" i="24"/>
  <c r="E24" i="24"/>
  <c r="E23" i="24"/>
  <c r="E22" i="24"/>
  <c r="E21" i="24"/>
  <c r="E20" i="24"/>
  <c r="E172" i="23"/>
  <c r="E171" i="23"/>
  <c r="E170" i="23"/>
  <c r="E169" i="23"/>
  <c r="E168" i="23"/>
  <c r="E167" i="23"/>
  <c r="E166" i="23"/>
  <c r="E165" i="23"/>
  <c r="E164" i="23"/>
  <c r="E163" i="23"/>
  <c r="E162" i="23"/>
  <c r="E29" i="23"/>
  <c r="E28" i="23"/>
  <c r="E27" i="23"/>
  <c r="E26" i="23"/>
  <c r="E25" i="23"/>
  <c r="E24" i="23"/>
  <c r="E23" i="23"/>
  <c r="E22" i="23"/>
  <c r="E21" i="23"/>
  <c r="E20" i="23"/>
  <c r="E180" i="22"/>
  <c r="E179" i="22"/>
  <c r="F138" i="22"/>
  <c r="F29" i="22"/>
  <c r="F28" i="22"/>
  <c r="F27" i="22"/>
  <c r="F26" i="22"/>
  <c r="F25" i="22"/>
  <c r="F24" i="22"/>
  <c r="F23" i="22"/>
  <c r="F22" i="22"/>
  <c r="F21" i="22"/>
  <c r="F20" i="22"/>
  <c r="H66" i="21"/>
  <c r="G66" i="21"/>
  <c r="F66" i="21"/>
  <c r="E66" i="21"/>
  <c r="I66" i="21" s="1"/>
  <c r="H65" i="21"/>
  <c r="H64" i="21"/>
  <c r="H63" i="21"/>
  <c r="H62" i="21"/>
  <c r="H61" i="21"/>
  <c r="H60" i="21"/>
  <c r="H59" i="21"/>
  <c r="H58" i="21"/>
  <c r="H57" i="21"/>
  <c r="G52" i="21"/>
  <c r="H52" i="21" s="1"/>
  <c r="F52" i="21"/>
  <c r="E52" i="21"/>
  <c r="I52" i="21" s="1"/>
  <c r="H51" i="21"/>
  <c r="H50" i="21"/>
  <c r="H49" i="21"/>
  <c r="H48" i="21"/>
  <c r="H47" i="21"/>
  <c r="H46" i="21"/>
  <c r="H45" i="21"/>
  <c r="H44" i="21"/>
  <c r="H43" i="21"/>
  <c r="I39" i="21"/>
  <c r="G39" i="21"/>
  <c r="H39" i="21" s="1"/>
  <c r="F39" i="21"/>
  <c r="E39" i="21"/>
  <c r="H38" i="21"/>
  <c r="H37" i="21"/>
  <c r="H36" i="21"/>
  <c r="H35" i="21"/>
  <c r="H34" i="21"/>
  <c r="H33" i="21"/>
  <c r="H32" i="21"/>
  <c r="H31" i="21"/>
  <c r="H30" i="21"/>
  <c r="G26" i="21"/>
  <c r="F26" i="21"/>
  <c r="H26" i="21" s="1"/>
  <c r="E26" i="21"/>
  <c r="I26" i="21" s="1"/>
  <c r="H25" i="21"/>
  <c r="H24" i="21"/>
  <c r="H23" i="21"/>
  <c r="H22" i="21"/>
  <c r="H21" i="21"/>
  <c r="H20" i="21"/>
  <c r="H19" i="21"/>
  <c r="H18" i="21"/>
  <c r="H17" i="21"/>
  <c r="G13" i="21"/>
  <c r="F13" i="21"/>
  <c r="H13" i="21" s="1"/>
  <c r="E13" i="21"/>
  <c r="I13" i="21" s="1"/>
  <c r="H12" i="21"/>
  <c r="H11" i="21"/>
  <c r="H10" i="21"/>
  <c r="H9" i="21"/>
  <c r="H8" i="21"/>
  <c r="H7" i="21"/>
  <c r="H6" i="21"/>
  <c r="H5" i="21"/>
  <c r="H4" i="21"/>
  <c r="D13" i="20"/>
  <c r="D12" i="20"/>
  <c r="D14" i="20" s="1"/>
  <c r="C12" i="20"/>
  <c r="C14" i="20" s="1"/>
  <c r="D15" i="20" s="1"/>
  <c r="E11" i="20"/>
  <c r="E10" i="20"/>
  <c r="E9" i="20"/>
  <c r="E8" i="20"/>
  <c r="E7" i="20"/>
  <c r="E6" i="20"/>
  <c r="E5" i="20"/>
  <c r="E4" i="20"/>
  <c r="E3" i="20"/>
  <c r="Y301" i="16"/>
  <c r="X301" i="16"/>
  <c r="W301" i="16"/>
  <c r="V301" i="16"/>
  <c r="U301" i="16"/>
  <c r="S301" i="16"/>
  <c r="R301" i="16"/>
  <c r="Q301" i="16"/>
  <c r="P301" i="16"/>
  <c r="O301" i="16"/>
  <c r="Y300" i="16"/>
  <c r="X300" i="16"/>
  <c r="W300" i="16"/>
  <c r="V300" i="16"/>
  <c r="U300" i="16"/>
  <c r="S300" i="16"/>
  <c r="R300" i="16"/>
  <c r="Q300" i="16"/>
  <c r="P300" i="16"/>
  <c r="O300" i="16"/>
  <c r="Y299" i="16"/>
  <c r="X299" i="16"/>
  <c r="W299" i="16"/>
  <c r="V299" i="16"/>
  <c r="U299" i="16"/>
  <c r="S299" i="16"/>
  <c r="R299" i="16"/>
  <c r="Q299" i="16"/>
  <c r="P299" i="16"/>
  <c r="O299" i="16"/>
  <c r="Y298" i="16"/>
  <c r="X298" i="16"/>
  <c r="W298" i="16"/>
  <c r="V298" i="16"/>
  <c r="U298" i="16"/>
  <c r="S298" i="16"/>
  <c r="R298" i="16"/>
  <c r="Q298" i="16"/>
  <c r="P298" i="16"/>
  <c r="O298" i="16"/>
  <c r="Y297" i="16"/>
  <c r="X297" i="16"/>
  <c r="W297" i="16"/>
  <c r="V297" i="16"/>
  <c r="U297" i="16"/>
  <c r="S297" i="16"/>
  <c r="R297" i="16"/>
  <c r="Q297" i="16"/>
  <c r="P297" i="16"/>
  <c r="O297" i="16"/>
  <c r="Y296" i="16"/>
  <c r="X296" i="16"/>
  <c r="W296" i="16"/>
  <c r="V296" i="16"/>
  <c r="U296" i="16"/>
  <c r="S296" i="16"/>
  <c r="R296" i="16"/>
  <c r="Q296" i="16"/>
  <c r="P296" i="16"/>
  <c r="O296" i="16"/>
  <c r="Y295" i="16"/>
  <c r="X295" i="16"/>
  <c r="W295" i="16"/>
  <c r="V295" i="16"/>
  <c r="U295" i="16"/>
  <c r="S295" i="16"/>
  <c r="R295" i="16"/>
  <c r="Q295" i="16"/>
  <c r="P295" i="16"/>
  <c r="O295" i="16"/>
  <c r="Y294" i="16"/>
  <c r="X294" i="16"/>
  <c r="W294" i="16"/>
  <c r="V294" i="16"/>
  <c r="U294" i="16"/>
  <c r="S294" i="16"/>
  <c r="R294" i="16"/>
  <c r="Q294" i="16"/>
  <c r="P294" i="16"/>
  <c r="O294" i="16"/>
  <c r="Y293" i="16"/>
  <c r="X293" i="16"/>
  <c r="W293" i="16"/>
  <c r="V293" i="16"/>
  <c r="U293" i="16"/>
  <c r="S293" i="16"/>
  <c r="R293" i="16"/>
  <c r="Q293" i="16"/>
  <c r="P293" i="16"/>
  <c r="O293" i="16"/>
  <c r="Y292" i="16"/>
  <c r="X292" i="16"/>
  <c r="W292" i="16"/>
  <c r="V292" i="16"/>
  <c r="U292" i="16"/>
  <c r="S292" i="16"/>
  <c r="R292" i="16"/>
  <c r="Q292" i="16"/>
  <c r="P292" i="16"/>
  <c r="O292" i="16"/>
  <c r="Y291" i="16"/>
  <c r="X291" i="16"/>
  <c r="W291" i="16"/>
  <c r="V291" i="16"/>
  <c r="U291" i="16"/>
  <c r="S291" i="16"/>
  <c r="R291" i="16"/>
  <c r="Q291" i="16"/>
  <c r="P291" i="16"/>
  <c r="O291" i="16"/>
  <c r="Y290" i="16"/>
  <c r="X290" i="16"/>
  <c r="W290" i="16"/>
  <c r="V290" i="16"/>
  <c r="U290" i="16"/>
  <c r="S290" i="16"/>
  <c r="R290" i="16"/>
  <c r="Q290" i="16"/>
  <c r="P290" i="16"/>
  <c r="O290" i="16"/>
  <c r="Y289" i="16"/>
  <c r="X289" i="16"/>
  <c r="W289" i="16"/>
  <c r="V289" i="16"/>
  <c r="U289" i="16"/>
  <c r="S289" i="16"/>
  <c r="R289" i="16"/>
  <c r="Q289" i="16"/>
  <c r="P289" i="16"/>
  <c r="O289" i="16"/>
  <c r="Y288" i="16"/>
  <c r="X288" i="16"/>
  <c r="W288" i="16"/>
  <c r="V288" i="16"/>
  <c r="U288" i="16"/>
  <c r="S288" i="16"/>
  <c r="R288" i="16"/>
  <c r="Q288" i="16"/>
  <c r="P288" i="16"/>
  <c r="O288" i="16"/>
  <c r="Y287" i="16"/>
  <c r="X287" i="16"/>
  <c r="W287" i="16"/>
  <c r="V287" i="16"/>
  <c r="U287" i="16"/>
  <c r="S287" i="16"/>
  <c r="R287" i="16"/>
  <c r="Q287" i="16"/>
  <c r="P287" i="16"/>
  <c r="O287" i="16"/>
  <c r="Y286" i="16"/>
  <c r="X286" i="16"/>
  <c r="W286" i="16"/>
  <c r="V286" i="16"/>
  <c r="U286" i="16"/>
  <c r="S286" i="16"/>
  <c r="R286" i="16"/>
  <c r="Q286" i="16"/>
  <c r="P286" i="16"/>
  <c r="O286" i="16"/>
  <c r="Y285" i="16"/>
  <c r="X285" i="16"/>
  <c r="W285" i="16"/>
  <c r="V285" i="16"/>
  <c r="U285" i="16"/>
  <c r="S285" i="16"/>
  <c r="R285" i="16"/>
  <c r="Q285" i="16"/>
  <c r="P285" i="16"/>
  <c r="O285" i="16"/>
  <c r="Y284" i="16"/>
  <c r="X284" i="16"/>
  <c r="W284" i="16"/>
  <c r="V284" i="16"/>
  <c r="U284" i="16"/>
  <c r="S284" i="16"/>
  <c r="R284" i="16"/>
  <c r="Q284" i="16"/>
  <c r="P284" i="16"/>
  <c r="O284" i="16"/>
  <c r="Y283" i="16"/>
  <c r="X283" i="16"/>
  <c r="W283" i="16"/>
  <c r="V283" i="16"/>
  <c r="U283" i="16"/>
  <c r="S283" i="16"/>
  <c r="R283" i="16"/>
  <c r="Q283" i="16"/>
  <c r="P283" i="16"/>
  <c r="O283" i="16"/>
  <c r="Y282" i="16"/>
  <c r="X282" i="16"/>
  <c r="W282" i="16"/>
  <c r="V282" i="16"/>
  <c r="U282" i="16"/>
  <c r="S282" i="16"/>
  <c r="R282" i="16"/>
  <c r="Q282" i="16"/>
  <c r="P282" i="16"/>
  <c r="O282" i="16"/>
  <c r="Y281" i="16"/>
  <c r="X281" i="16"/>
  <c r="W281" i="16"/>
  <c r="V281" i="16"/>
  <c r="U281" i="16"/>
  <c r="S281" i="16"/>
  <c r="R281" i="16"/>
  <c r="Q281" i="16"/>
  <c r="P281" i="16"/>
  <c r="O281" i="16"/>
  <c r="Y280" i="16"/>
  <c r="X280" i="16"/>
  <c r="W280" i="16"/>
  <c r="V280" i="16"/>
  <c r="U280" i="16"/>
  <c r="S280" i="16"/>
  <c r="R280" i="16"/>
  <c r="Q280" i="16"/>
  <c r="P280" i="16"/>
  <c r="O280" i="16"/>
  <c r="Y279" i="16"/>
  <c r="X279" i="16"/>
  <c r="W279" i="16"/>
  <c r="V279" i="16"/>
  <c r="U279" i="16"/>
  <c r="S279" i="16"/>
  <c r="R279" i="16"/>
  <c r="Q279" i="16"/>
  <c r="P279" i="16"/>
  <c r="O279" i="16"/>
  <c r="Y278" i="16"/>
  <c r="X278" i="16"/>
  <c r="W278" i="16"/>
  <c r="V278" i="16"/>
  <c r="U278" i="16"/>
  <c r="S278" i="16"/>
  <c r="R278" i="16"/>
  <c r="Q278" i="16"/>
  <c r="P278" i="16"/>
  <c r="O278" i="16"/>
  <c r="Y277" i="16"/>
  <c r="X277" i="16"/>
  <c r="W277" i="16"/>
  <c r="V277" i="16"/>
  <c r="U277" i="16"/>
  <c r="S277" i="16"/>
  <c r="R277" i="16"/>
  <c r="Q277" i="16"/>
  <c r="P277" i="16"/>
  <c r="O277" i="16"/>
  <c r="Y276" i="16"/>
  <c r="X276" i="16"/>
  <c r="W276" i="16"/>
  <c r="V276" i="16"/>
  <c r="U276" i="16"/>
  <c r="S276" i="16"/>
  <c r="R276" i="16"/>
  <c r="Q276" i="16"/>
  <c r="P276" i="16"/>
  <c r="O276" i="16"/>
  <c r="Y275" i="16"/>
  <c r="X275" i="16"/>
  <c r="W275" i="16"/>
  <c r="V275" i="16"/>
  <c r="U275" i="16"/>
  <c r="S275" i="16"/>
  <c r="R275" i="16"/>
  <c r="Q275" i="16"/>
  <c r="P275" i="16"/>
  <c r="O275" i="16"/>
  <c r="Y274" i="16"/>
  <c r="X274" i="16"/>
  <c r="W274" i="16"/>
  <c r="V274" i="16"/>
  <c r="U274" i="16"/>
  <c r="S274" i="16"/>
  <c r="R274" i="16"/>
  <c r="Q274" i="16"/>
  <c r="P274" i="16"/>
  <c r="O274" i="16"/>
  <c r="Y273" i="16"/>
  <c r="X273" i="16"/>
  <c r="W273" i="16"/>
  <c r="V273" i="16"/>
  <c r="U273" i="16"/>
  <c r="S273" i="16"/>
  <c r="R273" i="16"/>
  <c r="Q273" i="16"/>
  <c r="P273" i="16"/>
  <c r="O273" i="16"/>
  <c r="Y272" i="16"/>
  <c r="X272" i="16"/>
  <c r="W272" i="16"/>
  <c r="V272" i="16"/>
  <c r="U272" i="16"/>
  <c r="S272" i="16"/>
  <c r="R272" i="16"/>
  <c r="Q272" i="16"/>
  <c r="P272" i="16"/>
  <c r="O272" i="16"/>
  <c r="Y271" i="16"/>
  <c r="X271" i="16"/>
  <c r="W271" i="16"/>
  <c r="V271" i="16"/>
  <c r="U271" i="16"/>
  <c r="S271" i="16"/>
  <c r="R271" i="16"/>
  <c r="Q271" i="16"/>
  <c r="P271" i="16"/>
  <c r="O271" i="16"/>
  <c r="Y270" i="16"/>
  <c r="X270" i="16"/>
  <c r="W270" i="16"/>
  <c r="V270" i="16"/>
  <c r="U270" i="16"/>
  <c r="S270" i="16"/>
  <c r="R270" i="16"/>
  <c r="Q270" i="16"/>
  <c r="P270" i="16"/>
  <c r="O270" i="16"/>
  <c r="Y269" i="16"/>
  <c r="X269" i="16"/>
  <c r="W269" i="16"/>
  <c r="V269" i="16"/>
  <c r="U269" i="16"/>
  <c r="S269" i="16"/>
  <c r="R269" i="16"/>
  <c r="Q269" i="16"/>
  <c r="P269" i="16"/>
  <c r="O269" i="16"/>
  <c r="Y268" i="16"/>
  <c r="X268" i="16"/>
  <c r="W268" i="16"/>
  <c r="V268" i="16"/>
  <c r="U268" i="16"/>
  <c r="S268" i="16"/>
  <c r="R268" i="16"/>
  <c r="Q268" i="16"/>
  <c r="P268" i="16"/>
  <c r="O268" i="16"/>
  <c r="Y267" i="16"/>
  <c r="X267" i="16"/>
  <c r="W267" i="16"/>
  <c r="V267" i="16"/>
  <c r="U267" i="16"/>
  <c r="S267" i="16"/>
  <c r="R267" i="16"/>
  <c r="Q267" i="16"/>
  <c r="P267" i="16"/>
  <c r="O267" i="16"/>
  <c r="Y266" i="16"/>
  <c r="X266" i="16"/>
  <c r="W266" i="16"/>
  <c r="V266" i="16"/>
  <c r="U266" i="16"/>
  <c r="S266" i="16"/>
  <c r="R266" i="16"/>
  <c r="Q266" i="16"/>
  <c r="P266" i="16"/>
  <c r="O266" i="16"/>
  <c r="Y265" i="16"/>
  <c r="X265" i="16"/>
  <c r="W265" i="16"/>
  <c r="V265" i="16"/>
  <c r="U265" i="16"/>
  <c r="S265" i="16"/>
  <c r="R265" i="16"/>
  <c r="Q265" i="16"/>
  <c r="P265" i="16"/>
  <c r="O265" i="16"/>
  <c r="Y264" i="16"/>
  <c r="X264" i="16"/>
  <c r="W264" i="16"/>
  <c r="V264" i="16"/>
  <c r="U264" i="16"/>
  <c r="S264" i="16"/>
  <c r="R264" i="16"/>
  <c r="Q264" i="16"/>
  <c r="P264" i="16"/>
  <c r="O264" i="16"/>
  <c r="Y263" i="16"/>
  <c r="X263" i="16"/>
  <c r="W263" i="16"/>
  <c r="V263" i="16"/>
  <c r="U263" i="16"/>
  <c r="S263" i="16"/>
  <c r="R263" i="16"/>
  <c r="Q263" i="16"/>
  <c r="P263" i="16"/>
  <c r="O263" i="16"/>
  <c r="Y262" i="16"/>
  <c r="X262" i="16"/>
  <c r="W262" i="16"/>
  <c r="V262" i="16"/>
  <c r="U262" i="16"/>
  <c r="S262" i="16"/>
  <c r="R262" i="16"/>
  <c r="Q262" i="16"/>
  <c r="P262" i="16"/>
  <c r="O262" i="16"/>
  <c r="Y261" i="16"/>
  <c r="X261" i="16"/>
  <c r="W261" i="16"/>
  <c r="V261" i="16"/>
  <c r="U261" i="16"/>
  <c r="S261" i="16"/>
  <c r="R261" i="16"/>
  <c r="Q261" i="16"/>
  <c r="P261" i="16"/>
  <c r="O261" i="16"/>
  <c r="Y260" i="16"/>
  <c r="X260" i="16"/>
  <c r="W260" i="16"/>
  <c r="V260" i="16"/>
  <c r="U260" i="16"/>
  <c r="S260" i="16"/>
  <c r="R260" i="16"/>
  <c r="Q260" i="16"/>
  <c r="P260" i="16"/>
  <c r="O260" i="16"/>
  <c r="Y259" i="16"/>
  <c r="X259" i="16"/>
  <c r="W259" i="16"/>
  <c r="V259" i="16"/>
  <c r="U259" i="16"/>
  <c r="S259" i="16"/>
  <c r="R259" i="16"/>
  <c r="Q259" i="16"/>
  <c r="P259" i="16"/>
  <c r="O259" i="16"/>
  <c r="Y258" i="16"/>
  <c r="X258" i="16"/>
  <c r="W258" i="16"/>
  <c r="V258" i="16"/>
  <c r="U258" i="16"/>
  <c r="S258" i="16"/>
  <c r="R258" i="16"/>
  <c r="Q258" i="16"/>
  <c r="P258" i="16"/>
  <c r="O258" i="16"/>
  <c r="Y257" i="16"/>
  <c r="X257" i="16"/>
  <c r="W257" i="16"/>
  <c r="V257" i="16"/>
  <c r="U257" i="16"/>
  <c r="S257" i="16"/>
  <c r="R257" i="16"/>
  <c r="Q257" i="16"/>
  <c r="P257" i="16"/>
  <c r="O257" i="16"/>
  <c r="Y256" i="16"/>
  <c r="X256" i="16"/>
  <c r="W256" i="16"/>
  <c r="V256" i="16"/>
  <c r="U256" i="16"/>
  <c r="S256" i="16"/>
  <c r="R256" i="16"/>
  <c r="Q256" i="16"/>
  <c r="P256" i="16"/>
  <c r="O256" i="16"/>
  <c r="Y255" i="16"/>
  <c r="X255" i="16"/>
  <c r="W255" i="16"/>
  <c r="V255" i="16"/>
  <c r="U255" i="16"/>
  <c r="S255" i="16"/>
  <c r="R255" i="16"/>
  <c r="Q255" i="16"/>
  <c r="P255" i="16"/>
  <c r="O255" i="16"/>
  <c r="Y254" i="16"/>
  <c r="X254" i="16"/>
  <c r="W254" i="16"/>
  <c r="V254" i="16"/>
  <c r="U254" i="16"/>
  <c r="S254" i="16"/>
  <c r="R254" i="16"/>
  <c r="Q254" i="16"/>
  <c r="P254" i="16"/>
  <c r="O254" i="16"/>
  <c r="Y253" i="16"/>
  <c r="X253" i="16"/>
  <c r="W253" i="16"/>
  <c r="V253" i="16"/>
  <c r="U253" i="16"/>
  <c r="S253" i="16"/>
  <c r="R253" i="16"/>
  <c r="Q253" i="16"/>
  <c r="P253" i="16"/>
  <c r="O253" i="16"/>
  <c r="Y252" i="16"/>
  <c r="X252" i="16"/>
  <c r="W252" i="16"/>
  <c r="V252" i="16"/>
  <c r="U252" i="16"/>
  <c r="S252" i="16"/>
  <c r="R252" i="16"/>
  <c r="Q252" i="16"/>
  <c r="P252" i="16"/>
  <c r="O252" i="16"/>
  <c r="Y251" i="16"/>
  <c r="X251" i="16"/>
  <c r="W251" i="16"/>
  <c r="V251" i="16"/>
  <c r="U251" i="16"/>
  <c r="S251" i="16"/>
  <c r="R251" i="16"/>
  <c r="Q251" i="16"/>
  <c r="P251" i="16"/>
  <c r="O251" i="16"/>
  <c r="Y250" i="16"/>
  <c r="X250" i="16"/>
  <c r="W250" i="16"/>
  <c r="V250" i="16"/>
  <c r="U250" i="16"/>
  <c r="S250" i="16"/>
  <c r="R250" i="16"/>
  <c r="Q250" i="16"/>
  <c r="P250" i="16"/>
  <c r="O250" i="16"/>
  <c r="Y249" i="16"/>
  <c r="X249" i="16"/>
  <c r="W249" i="16"/>
  <c r="V249" i="16"/>
  <c r="U249" i="16"/>
  <c r="S249" i="16"/>
  <c r="R249" i="16"/>
  <c r="Q249" i="16"/>
  <c r="P249" i="16"/>
  <c r="O249" i="16"/>
  <c r="Y248" i="16"/>
  <c r="X248" i="16"/>
  <c r="W248" i="16"/>
  <c r="V248" i="16"/>
  <c r="U248" i="16"/>
  <c r="S248" i="16"/>
  <c r="R248" i="16"/>
  <c r="Q248" i="16"/>
  <c r="P248" i="16"/>
  <c r="O248" i="16"/>
  <c r="Y247" i="16"/>
  <c r="X247" i="16"/>
  <c r="W247" i="16"/>
  <c r="V247" i="16"/>
  <c r="U247" i="16"/>
  <c r="S247" i="16"/>
  <c r="R247" i="16"/>
  <c r="Q247" i="16"/>
  <c r="P247" i="16"/>
  <c r="O247" i="16"/>
  <c r="Y246" i="16"/>
  <c r="X246" i="16"/>
  <c r="W246" i="16"/>
  <c r="V246" i="16"/>
  <c r="U246" i="16"/>
  <c r="S246" i="16"/>
  <c r="R246" i="16"/>
  <c r="Q246" i="16"/>
  <c r="P246" i="16"/>
  <c r="O246" i="16"/>
  <c r="Y245" i="16"/>
  <c r="X245" i="16"/>
  <c r="W245" i="16"/>
  <c r="V245" i="16"/>
  <c r="U245" i="16"/>
  <c r="S245" i="16"/>
  <c r="R245" i="16"/>
  <c r="Q245" i="16"/>
  <c r="P245" i="16"/>
  <c r="O245" i="16"/>
  <c r="Y244" i="16"/>
  <c r="X244" i="16"/>
  <c r="W244" i="16"/>
  <c r="V244" i="16"/>
  <c r="U244" i="16"/>
  <c r="S244" i="16"/>
  <c r="R244" i="16"/>
  <c r="Q244" i="16"/>
  <c r="P244" i="16"/>
  <c r="O244" i="16"/>
  <c r="Y243" i="16"/>
  <c r="X243" i="16"/>
  <c r="W243" i="16"/>
  <c r="V243" i="16"/>
  <c r="U243" i="16"/>
  <c r="S243" i="16"/>
  <c r="R243" i="16"/>
  <c r="Q243" i="16"/>
  <c r="P243" i="16"/>
  <c r="O243" i="16"/>
  <c r="Y242" i="16"/>
  <c r="X242" i="16"/>
  <c r="W242" i="16"/>
  <c r="V242" i="16"/>
  <c r="U242" i="16"/>
  <c r="S242" i="16"/>
  <c r="R242" i="16"/>
  <c r="Q242" i="16"/>
  <c r="P242" i="16"/>
  <c r="O242" i="16"/>
  <c r="Y241" i="16"/>
  <c r="X241" i="16"/>
  <c r="W241" i="16"/>
  <c r="V241" i="16"/>
  <c r="U241" i="16"/>
  <c r="S241" i="16"/>
  <c r="R241" i="16"/>
  <c r="Q241" i="16"/>
  <c r="P241" i="16"/>
  <c r="O241" i="16"/>
  <c r="Y240" i="16"/>
  <c r="X240" i="16"/>
  <c r="W240" i="16"/>
  <c r="V240" i="16"/>
  <c r="U240" i="16"/>
  <c r="S240" i="16"/>
  <c r="R240" i="16"/>
  <c r="Q240" i="16"/>
  <c r="P240" i="16"/>
  <c r="O240" i="16"/>
  <c r="Y239" i="16"/>
  <c r="X239" i="16"/>
  <c r="W239" i="16"/>
  <c r="V239" i="16"/>
  <c r="U239" i="16"/>
  <c r="S239" i="16"/>
  <c r="R239" i="16"/>
  <c r="Q239" i="16"/>
  <c r="P239" i="16"/>
  <c r="O239" i="16"/>
  <c r="Y238" i="16"/>
  <c r="X238" i="16"/>
  <c r="W238" i="16"/>
  <c r="V238" i="16"/>
  <c r="U238" i="16"/>
  <c r="S238" i="16"/>
  <c r="R238" i="16"/>
  <c r="Q238" i="16"/>
  <c r="P238" i="16"/>
  <c r="O238" i="16"/>
  <c r="Y237" i="16"/>
  <c r="X237" i="16"/>
  <c r="W237" i="16"/>
  <c r="V237" i="16"/>
  <c r="U237" i="16"/>
  <c r="S237" i="16"/>
  <c r="R237" i="16"/>
  <c r="Q237" i="16"/>
  <c r="P237" i="16"/>
  <c r="O237" i="16"/>
  <c r="Y236" i="16"/>
  <c r="X236" i="16"/>
  <c r="W236" i="16"/>
  <c r="V236" i="16"/>
  <c r="U236" i="16"/>
  <c r="S236" i="16"/>
  <c r="R236" i="16"/>
  <c r="Q236" i="16"/>
  <c r="P236" i="16"/>
  <c r="O236" i="16"/>
  <c r="Y235" i="16"/>
  <c r="X235" i="16"/>
  <c r="W235" i="16"/>
  <c r="V235" i="16"/>
  <c r="U235" i="16"/>
  <c r="S235" i="16"/>
  <c r="R235" i="16"/>
  <c r="Q235" i="16"/>
  <c r="P235" i="16"/>
  <c r="O235" i="16"/>
  <c r="Y234" i="16"/>
  <c r="X234" i="16"/>
  <c r="W234" i="16"/>
  <c r="V234" i="16"/>
  <c r="U234" i="16"/>
  <c r="S234" i="16"/>
  <c r="R234" i="16"/>
  <c r="Q234" i="16"/>
  <c r="P234" i="16"/>
  <c r="O234" i="16"/>
  <c r="Y233" i="16"/>
  <c r="X233" i="16"/>
  <c r="W233" i="16"/>
  <c r="V233" i="16"/>
  <c r="U233" i="16"/>
  <c r="S233" i="16"/>
  <c r="R233" i="16"/>
  <c r="Q233" i="16"/>
  <c r="P233" i="16"/>
  <c r="O233" i="16"/>
  <c r="Y232" i="16"/>
  <c r="X232" i="16"/>
  <c r="W232" i="16"/>
  <c r="V232" i="16"/>
  <c r="U232" i="16"/>
  <c r="S232" i="16"/>
  <c r="R232" i="16"/>
  <c r="Q232" i="16"/>
  <c r="P232" i="16"/>
  <c r="O232" i="16"/>
  <c r="Y231" i="16"/>
  <c r="X231" i="16"/>
  <c r="W231" i="16"/>
  <c r="V231" i="16"/>
  <c r="U231" i="16"/>
  <c r="S231" i="16"/>
  <c r="R231" i="16"/>
  <c r="Q231" i="16"/>
  <c r="P231" i="16"/>
  <c r="O231" i="16"/>
  <c r="Y230" i="16"/>
  <c r="X230" i="16"/>
  <c r="W230" i="16"/>
  <c r="V230" i="16"/>
  <c r="U230" i="16"/>
  <c r="S230" i="16"/>
  <c r="R230" i="16"/>
  <c r="Q230" i="16"/>
  <c r="P230" i="16"/>
  <c r="O230" i="16"/>
  <c r="Y229" i="16"/>
  <c r="X229" i="16"/>
  <c r="W229" i="16"/>
  <c r="V229" i="16"/>
  <c r="U229" i="16"/>
  <c r="S229" i="16"/>
  <c r="R229" i="16"/>
  <c r="Q229" i="16"/>
  <c r="P229" i="16"/>
  <c r="O229" i="16"/>
  <c r="Y228" i="16"/>
  <c r="X228" i="16"/>
  <c r="W228" i="16"/>
  <c r="V228" i="16"/>
  <c r="U228" i="16"/>
  <c r="S228" i="16"/>
  <c r="R228" i="16"/>
  <c r="Q228" i="16"/>
  <c r="P228" i="16"/>
  <c r="O228" i="16"/>
  <c r="Y227" i="16"/>
  <c r="X227" i="16"/>
  <c r="W227" i="16"/>
  <c r="V227" i="16"/>
  <c r="U227" i="16"/>
  <c r="S227" i="16"/>
  <c r="R227" i="16"/>
  <c r="Q227" i="16"/>
  <c r="P227" i="16"/>
  <c r="O227" i="16"/>
  <c r="Y226" i="16"/>
  <c r="X226" i="16"/>
  <c r="W226" i="16"/>
  <c r="V226" i="16"/>
  <c r="U226" i="16"/>
  <c r="S226" i="16"/>
  <c r="R226" i="16"/>
  <c r="Q226" i="16"/>
  <c r="P226" i="16"/>
  <c r="O226" i="16"/>
  <c r="Y225" i="16"/>
  <c r="X225" i="16"/>
  <c r="W225" i="16"/>
  <c r="V225" i="16"/>
  <c r="U225" i="16"/>
  <c r="S225" i="16"/>
  <c r="R225" i="16"/>
  <c r="Q225" i="16"/>
  <c r="P225" i="16"/>
  <c r="O225" i="16"/>
  <c r="Y224" i="16"/>
  <c r="X224" i="16"/>
  <c r="W224" i="16"/>
  <c r="V224" i="16"/>
  <c r="U224" i="16"/>
  <c r="S224" i="16"/>
  <c r="R224" i="16"/>
  <c r="Q224" i="16"/>
  <c r="P224" i="16"/>
  <c r="O224" i="16"/>
  <c r="Y223" i="16"/>
  <c r="X223" i="16"/>
  <c r="W223" i="16"/>
  <c r="V223" i="16"/>
  <c r="U223" i="16"/>
  <c r="S223" i="16"/>
  <c r="R223" i="16"/>
  <c r="Q223" i="16"/>
  <c r="P223" i="16"/>
  <c r="O223" i="16"/>
  <c r="Y222" i="16"/>
  <c r="X222" i="16"/>
  <c r="W222" i="16"/>
  <c r="V222" i="16"/>
  <c r="U222" i="16"/>
  <c r="S222" i="16"/>
  <c r="R222" i="16"/>
  <c r="Q222" i="16"/>
  <c r="P222" i="16"/>
  <c r="O222" i="16"/>
  <c r="Y221" i="16"/>
  <c r="X221" i="16"/>
  <c r="W221" i="16"/>
  <c r="V221" i="16"/>
  <c r="U221" i="16"/>
  <c r="S221" i="16"/>
  <c r="R221" i="16"/>
  <c r="Q221" i="16"/>
  <c r="P221" i="16"/>
  <c r="O221" i="16"/>
  <c r="Y220" i="16"/>
  <c r="X220" i="16"/>
  <c r="W220" i="16"/>
  <c r="V220" i="16"/>
  <c r="U220" i="16"/>
  <c r="S220" i="16"/>
  <c r="R220" i="16"/>
  <c r="Q220" i="16"/>
  <c r="P220" i="16"/>
  <c r="O220" i="16"/>
  <c r="Y219" i="16"/>
  <c r="X219" i="16"/>
  <c r="W219" i="16"/>
  <c r="V219" i="16"/>
  <c r="U219" i="16"/>
  <c r="S219" i="16"/>
  <c r="R219" i="16"/>
  <c r="Q219" i="16"/>
  <c r="P219" i="16"/>
  <c r="O219" i="16"/>
  <c r="Y218" i="16"/>
  <c r="X218" i="16"/>
  <c r="W218" i="16"/>
  <c r="V218" i="16"/>
  <c r="U218" i="16"/>
  <c r="S218" i="16"/>
  <c r="R218" i="16"/>
  <c r="Q218" i="16"/>
  <c r="P218" i="16"/>
  <c r="O218" i="16"/>
  <c r="Y217" i="16"/>
  <c r="X217" i="16"/>
  <c r="W217" i="16"/>
  <c r="V217" i="16"/>
  <c r="U217" i="16"/>
  <c r="S217" i="16"/>
  <c r="R217" i="16"/>
  <c r="Q217" i="16"/>
  <c r="P217" i="16"/>
  <c r="O217" i="16"/>
  <c r="Y216" i="16"/>
  <c r="X216" i="16"/>
  <c r="W216" i="16"/>
  <c r="V216" i="16"/>
  <c r="U216" i="16"/>
  <c r="S216" i="16"/>
  <c r="R216" i="16"/>
  <c r="Q216" i="16"/>
  <c r="P216" i="16"/>
  <c r="O216" i="16"/>
  <c r="Y215" i="16"/>
  <c r="X215" i="16"/>
  <c r="W215" i="16"/>
  <c r="V215" i="16"/>
  <c r="U215" i="16"/>
  <c r="S215" i="16"/>
  <c r="R215" i="16"/>
  <c r="Q215" i="16"/>
  <c r="P215" i="16"/>
  <c r="O215" i="16"/>
  <c r="Y214" i="16"/>
  <c r="X214" i="16"/>
  <c r="W214" i="16"/>
  <c r="V214" i="16"/>
  <c r="U214" i="16"/>
  <c r="S214" i="16"/>
  <c r="R214" i="16"/>
  <c r="Q214" i="16"/>
  <c r="P214" i="16"/>
  <c r="O214" i="16"/>
  <c r="Y213" i="16"/>
  <c r="X213" i="16"/>
  <c r="W213" i="16"/>
  <c r="V213" i="16"/>
  <c r="U213" i="16"/>
  <c r="S213" i="16"/>
  <c r="R213" i="16"/>
  <c r="Q213" i="16"/>
  <c r="P213" i="16"/>
  <c r="O213" i="16"/>
  <c r="Y212" i="16"/>
  <c r="X212" i="16"/>
  <c r="W212" i="16"/>
  <c r="V212" i="16"/>
  <c r="U212" i="16"/>
  <c r="S212" i="16"/>
  <c r="R212" i="16"/>
  <c r="Q212" i="16"/>
  <c r="P212" i="16"/>
  <c r="O212" i="16"/>
  <c r="Y211" i="16"/>
  <c r="X211" i="16"/>
  <c r="W211" i="16"/>
  <c r="V211" i="16"/>
  <c r="U211" i="16"/>
  <c r="S211" i="16"/>
  <c r="R211" i="16"/>
  <c r="Q211" i="16"/>
  <c r="P211" i="16"/>
  <c r="O211" i="16"/>
  <c r="Y210" i="16"/>
  <c r="X210" i="16"/>
  <c r="W210" i="16"/>
  <c r="V210" i="16"/>
  <c r="U210" i="16"/>
  <c r="S210" i="16"/>
  <c r="R210" i="16"/>
  <c r="Q210" i="16"/>
  <c r="P210" i="16"/>
  <c r="O210" i="16"/>
  <c r="Y209" i="16"/>
  <c r="X209" i="16"/>
  <c r="W209" i="16"/>
  <c r="V209" i="16"/>
  <c r="U209" i="16"/>
  <c r="S209" i="16"/>
  <c r="R209" i="16"/>
  <c r="Q209" i="16"/>
  <c r="P209" i="16"/>
  <c r="O209" i="16"/>
  <c r="Y208" i="16"/>
  <c r="X208" i="16"/>
  <c r="W208" i="16"/>
  <c r="V208" i="16"/>
  <c r="U208" i="16"/>
  <c r="S208" i="16"/>
  <c r="R208" i="16"/>
  <c r="Q208" i="16"/>
  <c r="P208" i="16"/>
  <c r="O208" i="16"/>
  <c r="Y207" i="16"/>
  <c r="X207" i="16"/>
  <c r="W207" i="16"/>
  <c r="V207" i="16"/>
  <c r="U207" i="16"/>
  <c r="S207" i="16"/>
  <c r="R207" i="16"/>
  <c r="Q207" i="16"/>
  <c r="P207" i="16"/>
  <c r="O207" i="16"/>
  <c r="Y206" i="16"/>
  <c r="X206" i="16"/>
  <c r="W206" i="16"/>
  <c r="V206" i="16"/>
  <c r="U206" i="16"/>
  <c r="S206" i="16"/>
  <c r="R206" i="16"/>
  <c r="Q206" i="16"/>
  <c r="P206" i="16"/>
  <c r="O206" i="16"/>
  <c r="Y205" i="16"/>
  <c r="X205" i="16"/>
  <c r="W205" i="16"/>
  <c r="V205" i="16"/>
  <c r="U205" i="16"/>
  <c r="S205" i="16"/>
  <c r="R205" i="16"/>
  <c r="Q205" i="16"/>
  <c r="P205" i="16"/>
  <c r="O205" i="16"/>
  <c r="Y204" i="16"/>
  <c r="X204" i="16"/>
  <c r="W204" i="16"/>
  <c r="V204" i="16"/>
  <c r="U204" i="16"/>
  <c r="S204" i="16"/>
  <c r="R204" i="16"/>
  <c r="Q204" i="16"/>
  <c r="P204" i="16"/>
  <c r="O204" i="16"/>
  <c r="Y203" i="16"/>
  <c r="X203" i="16"/>
  <c r="W203" i="16"/>
  <c r="V203" i="16"/>
  <c r="U203" i="16"/>
  <c r="S203" i="16"/>
  <c r="R203" i="16"/>
  <c r="Q203" i="16"/>
  <c r="P203" i="16"/>
  <c r="O203" i="16"/>
  <c r="Y202" i="16"/>
  <c r="X202" i="16"/>
  <c r="W202" i="16"/>
  <c r="V202" i="16"/>
  <c r="U202" i="16"/>
  <c r="S202" i="16"/>
  <c r="R202" i="16"/>
  <c r="Q202" i="16"/>
  <c r="P202" i="16"/>
  <c r="O202" i="16"/>
  <c r="Y201" i="16"/>
  <c r="X201" i="16"/>
  <c r="W201" i="16"/>
  <c r="V201" i="16"/>
  <c r="U201" i="16"/>
  <c r="S201" i="16"/>
  <c r="R201" i="16"/>
  <c r="Q201" i="16"/>
  <c r="P201" i="16"/>
  <c r="O201" i="16"/>
  <c r="Y200" i="16"/>
  <c r="X200" i="16"/>
  <c r="W200" i="16"/>
  <c r="V200" i="16"/>
  <c r="U200" i="16"/>
  <c r="S200" i="16"/>
  <c r="R200" i="16"/>
  <c r="Q200" i="16"/>
  <c r="P200" i="16"/>
  <c r="O200" i="16"/>
  <c r="Y199" i="16"/>
  <c r="X199" i="16"/>
  <c r="W199" i="16"/>
  <c r="V199" i="16"/>
  <c r="U199" i="16"/>
  <c r="S199" i="16"/>
  <c r="R199" i="16"/>
  <c r="Q199" i="16"/>
  <c r="P199" i="16"/>
  <c r="O199" i="16"/>
  <c r="Y198" i="16"/>
  <c r="X198" i="16"/>
  <c r="W198" i="16"/>
  <c r="V198" i="16"/>
  <c r="U198" i="16"/>
  <c r="S198" i="16"/>
  <c r="R198" i="16"/>
  <c r="Q198" i="16"/>
  <c r="P198" i="16"/>
  <c r="O198" i="16"/>
  <c r="Y197" i="16"/>
  <c r="X197" i="16"/>
  <c r="W197" i="16"/>
  <c r="V197" i="16"/>
  <c r="U197" i="16"/>
  <c r="S197" i="16"/>
  <c r="R197" i="16"/>
  <c r="Q197" i="16"/>
  <c r="P197" i="16"/>
  <c r="O197" i="16"/>
  <c r="Y196" i="16"/>
  <c r="X196" i="16"/>
  <c r="W196" i="16"/>
  <c r="V196" i="16"/>
  <c r="U196" i="16"/>
  <c r="S196" i="16"/>
  <c r="R196" i="16"/>
  <c r="Q196" i="16"/>
  <c r="P196" i="16"/>
  <c r="O196" i="16"/>
  <c r="Y195" i="16"/>
  <c r="X195" i="16"/>
  <c r="W195" i="16"/>
  <c r="V195" i="16"/>
  <c r="U195" i="16"/>
  <c r="S195" i="16"/>
  <c r="R195" i="16"/>
  <c r="Q195" i="16"/>
  <c r="P195" i="16"/>
  <c r="O195" i="16"/>
  <c r="Y194" i="16"/>
  <c r="X194" i="16"/>
  <c r="W194" i="16"/>
  <c r="V194" i="16"/>
  <c r="U194" i="16"/>
  <c r="S194" i="16"/>
  <c r="R194" i="16"/>
  <c r="Q194" i="16"/>
  <c r="P194" i="16"/>
  <c r="O194" i="16"/>
  <c r="Y193" i="16"/>
  <c r="X193" i="16"/>
  <c r="W193" i="16"/>
  <c r="V193" i="16"/>
  <c r="U193" i="16"/>
  <c r="S193" i="16"/>
  <c r="R193" i="16"/>
  <c r="Q193" i="16"/>
  <c r="P193" i="16"/>
  <c r="O193" i="16"/>
  <c r="Y192" i="16"/>
  <c r="X192" i="16"/>
  <c r="W192" i="16"/>
  <c r="V192" i="16"/>
  <c r="U192" i="16"/>
  <c r="S192" i="16"/>
  <c r="R192" i="16"/>
  <c r="Q192" i="16"/>
  <c r="P192" i="16"/>
  <c r="O192" i="16"/>
  <c r="Y191" i="16"/>
  <c r="X191" i="16"/>
  <c r="W191" i="16"/>
  <c r="V191" i="16"/>
  <c r="U191" i="16"/>
  <c r="S191" i="16"/>
  <c r="R191" i="16"/>
  <c r="Q191" i="16"/>
  <c r="P191" i="16"/>
  <c r="O191" i="16"/>
  <c r="Y190" i="16"/>
  <c r="X190" i="16"/>
  <c r="W190" i="16"/>
  <c r="V190" i="16"/>
  <c r="U190" i="16"/>
  <c r="S190" i="16"/>
  <c r="R190" i="16"/>
  <c r="Q190" i="16"/>
  <c r="P190" i="16"/>
  <c r="O190" i="16"/>
  <c r="Y189" i="16"/>
  <c r="X189" i="16"/>
  <c r="W189" i="16"/>
  <c r="V189" i="16"/>
  <c r="U189" i="16"/>
  <c r="S189" i="16"/>
  <c r="R189" i="16"/>
  <c r="Q189" i="16"/>
  <c r="P189" i="16"/>
  <c r="O189" i="16"/>
  <c r="Y188" i="16"/>
  <c r="X188" i="16"/>
  <c r="W188" i="16"/>
  <c r="V188" i="16"/>
  <c r="U188" i="16"/>
  <c r="S188" i="16"/>
  <c r="R188" i="16"/>
  <c r="Q188" i="16"/>
  <c r="P188" i="16"/>
  <c r="O188" i="16"/>
  <c r="Y187" i="16"/>
  <c r="X187" i="16"/>
  <c r="W187" i="16"/>
  <c r="V187" i="16"/>
  <c r="U187" i="16"/>
  <c r="S187" i="16"/>
  <c r="R187" i="16"/>
  <c r="Q187" i="16"/>
  <c r="P187" i="16"/>
  <c r="O187" i="16"/>
  <c r="Y186" i="16"/>
  <c r="X186" i="16"/>
  <c r="W186" i="16"/>
  <c r="V186" i="16"/>
  <c r="U186" i="16"/>
  <c r="S186" i="16"/>
  <c r="R186" i="16"/>
  <c r="Q186" i="16"/>
  <c r="P186" i="16"/>
  <c r="O186" i="16"/>
  <c r="Y185" i="16"/>
  <c r="X185" i="16"/>
  <c r="W185" i="16"/>
  <c r="V185" i="16"/>
  <c r="U185" i="16"/>
  <c r="S185" i="16"/>
  <c r="R185" i="16"/>
  <c r="Q185" i="16"/>
  <c r="P185" i="16"/>
  <c r="O185" i="16"/>
  <c r="Y184" i="16"/>
  <c r="X184" i="16"/>
  <c r="W184" i="16"/>
  <c r="V184" i="16"/>
  <c r="U184" i="16"/>
  <c r="S184" i="16"/>
  <c r="R184" i="16"/>
  <c r="Q184" i="16"/>
  <c r="P184" i="16"/>
  <c r="O184" i="16"/>
  <c r="Y183" i="16"/>
  <c r="X183" i="16"/>
  <c r="W183" i="16"/>
  <c r="V183" i="16"/>
  <c r="U183" i="16"/>
  <c r="S183" i="16"/>
  <c r="R183" i="16"/>
  <c r="Q183" i="16"/>
  <c r="P183" i="16"/>
  <c r="O183" i="16"/>
  <c r="Y182" i="16"/>
  <c r="X182" i="16"/>
  <c r="W182" i="16"/>
  <c r="V182" i="16"/>
  <c r="U182" i="16"/>
  <c r="S182" i="16"/>
  <c r="R182" i="16"/>
  <c r="Q182" i="16"/>
  <c r="P182" i="16"/>
  <c r="O182" i="16"/>
  <c r="Y181" i="16"/>
  <c r="X181" i="16"/>
  <c r="W181" i="16"/>
  <c r="V181" i="16"/>
  <c r="U181" i="16"/>
  <c r="S181" i="16"/>
  <c r="R181" i="16"/>
  <c r="Q181" i="16"/>
  <c r="P181" i="16"/>
  <c r="O181" i="16"/>
  <c r="Y180" i="16"/>
  <c r="X180" i="16"/>
  <c r="W180" i="16"/>
  <c r="V180" i="16"/>
  <c r="U180" i="16"/>
  <c r="S180" i="16"/>
  <c r="R180" i="16"/>
  <c r="Q180" i="16"/>
  <c r="P180" i="16"/>
  <c r="O180" i="16"/>
  <c r="Y179" i="16"/>
  <c r="X179" i="16"/>
  <c r="W179" i="16"/>
  <c r="V179" i="16"/>
  <c r="U179" i="16"/>
  <c r="S179" i="16"/>
  <c r="R179" i="16"/>
  <c r="Q179" i="16"/>
  <c r="P179" i="16"/>
  <c r="O179" i="16"/>
  <c r="Y178" i="16"/>
  <c r="X178" i="16"/>
  <c r="W178" i="16"/>
  <c r="V178" i="16"/>
  <c r="U178" i="16"/>
  <c r="S178" i="16"/>
  <c r="R178" i="16"/>
  <c r="Q178" i="16"/>
  <c r="P178" i="16"/>
  <c r="O178" i="16"/>
  <c r="Y177" i="16"/>
  <c r="X177" i="16"/>
  <c r="W177" i="16"/>
  <c r="V177" i="16"/>
  <c r="U177" i="16"/>
  <c r="S177" i="16"/>
  <c r="R177" i="16"/>
  <c r="Q177" i="16"/>
  <c r="P177" i="16"/>
  <c r="O177" i="16"/>
  <c r="Y176" i="16"/>
  <c r="X176" i="16"/>
  <c r="W176" i="16"/>
  <c r="V176" i="16"/>
  <c r="U176" i="16"/>
  <c r="S176" i="16"/>
  <c r="R176" i="16"/>
  <c r="Q176" i="16"/>
  <c r="P176" i="16"/>
  <c r="O176" i="16"/>
  <c r="Y175" i="16"/>
  <c r="X175" i="16"/>
  <c r="W175" i="16"/>
  <c r="V175" i="16"/>
  <c r="U175" i="16"/>
  <c r="S175" i="16"/>
  <c r="R175" i="16"/>
  <c r="Q175" i="16"/>
  <c r="P175" i="16"/>
  <c r="O175" i="16"/>
  <c r="Y174" i="16"/>
  <c r="X174" i="16"/>
  <c r="W174" i="16"/>
  <c r="V174" i="16"/>
  <c r="U174" i="16"/>
  <c r="S174" i="16"/>
  <c r="R174" i="16"/>
  <c r="Q174" i="16"/>
  <c r="P174" i="16"/>
  <c r="O174" i="16"/>
  <c r="Y173" i="16"/>
  <c r="X173" i="16"/>
  <c r="W173" i="16"/>
  <c r="V173" i="16"/>
  <c r="U173" i="16"/>
  <c r="S173" i="16"/>
  <c r="R173" i="16"/>
  <c r="Q173" i="16"/>
  <c r="P173" i="16"/>
  <c r="O173" i="16"/>
  <c r="Y172" i="16"/>
  <c r="X172" i="16"/>
  <c r="W172" i="16"/>
  <c r="V172" i="16"/>
  <c r="U172" i="16"/>
  <c r="S172" i="16"/>
  <c r="R172" i="16"/>
  <c r="Q172" i="16"/>
  <c r="P172" i="16"/>
  <c r="O172" i="16"/>
  <c r="Y171" i="16"/>
  <c r="X171" i="16"/>
  <c r="W171" i="16"/>
  <c r="V171" i="16"/>
  <c r="U171" i="16"/>
  <c r="S171" i="16"/>
  <c r="R171" i="16"/>
  <c r="Q171" i="16"/>
  <c r="P171" i="16"/>
  <c r="O171" i="16"/>
  <c r="Y170" i="16"/>
  <c r="X170" i="16"/>
  <c r="W170" i="16"/>
  <c r="V170" i="16"/>
  <c r="U170" i="16"/>
  <c r="S170" i="16"/>
  <c r="R170" i="16"/>
  <c r="Q170" i="16"/>
  <c r="P170" i="16"/>
  <c r="O170" i="16"/>
  <c r="Y169" i="16"/>
  <c r="X169" i="16"/>
  <c r="W169" i="16"/>
  <c r="V169" i="16"/>
  <c r="U169" i="16"/>
  <c r="S169" i="16"/>
  <c r="R169" i="16"/>
  <c r="Q169" i="16"/>
  <c r="P169" i="16"/>
  <c r="O169" i="16"/>
  <c r="Y168" i="16"/>
  <c r="X168" i="16"/>
  <c r="W168" i="16"/>
  <c r="V168" i="16"/>
  <c r="U168" i="16"/>
  <c r="S168" i="16"/>
  <c r="R168" i="16"/>
  <c r="Q168" i="16"/>
  <c r="P168" i="16"/>
  <c r="O168" i="16"/>
  <c r="Y167" i="16"/>
  <c r="X167" i="16"/>
  <c r="W167" i="16"/>
  <c r="V167" i="16"/>
  <c r="U167" i="16"/>
  <c r="S167" i="16"/>
  <c r="R167" i="16"/>
  <c r="Q167" i="16"/>
  <c r="P167" i="16"/>
  <c r="O167" i="16"/>
  <c r="Y166" i="16"/>
  <c r="X166" i="16"/>
  <c r="W166" i="16"/>
  <c r="V166" i="16"/>
  <c r="U166" i="16"/>
  <c r="S166" i="16"/>
  <c r="R166" i="16"/>
  <c r="Q166" i="16"/>
  <c r="P166" i="16"/>
  <c r="O166" i="16"/>
  <c r="Y165" i="16"/>
  <c r="X165" i="16"/>
  <c r="W165" i="16"/>
  <c r="V165" i="16"/>
  <c r="U165" i="16"/>
  <c r="S165" i="16"/>
  <c r="R165" i="16"/>
  <c r="Q165" i="16"/>
  <c r="P165" i="16"/>
  <c r="O165" i="16"/>
  <c r="Y164" i="16"/>
  <c r="X164" i="16"/>
  <c r="W164" i="16"/>
  <c r="V164" i="16"/>
  <c r="U164" i="16"/>
  <c r="S164" i="16"/>
  <c r="R164" i="16"/>
  <c r="Q164" i="16"/>
  <c r="P164" i="16"/>
  <c r="O164" i="16"/>
  <c r="Y163" i="16"/>
  <c r="X163" i="16"/>
  <c r="W163" i="16"/>
  <c r="V163" i="16"/>
  <c r="U163" i="16"/>
  <c r="S163" i="16"/>
  <c r="R163" i="16"/>
  <c r="Q163" i="16"/>
  <c r="P163" i="16"/>
  <c r="O163" i="16"/>
  <c r="Y162" i="16"/>
  <c r="X162" i="16"/>
  <c r="W162" i="16"/>
  <c r="V162" i="16"/>
  <c r="U162" i="16"/>
  <c r="S162" i="16"/>
  <c r="R162" i="16"/>
  <c r="Q162" i="16"/>
  <c r="P162" i="16"/>
  <c r="O162" i="16"/>
  <c r="Y161" i="16"/>
  <c r="X161" i="16"/>
  <c r="W161" i="16"/>
  <c r="V161" i="16"/>
  <c r="U161" i="16"/>
  <c r="S161" i="16"/>
  <c r="R161" i="16"/>
  <c r="Q161" i="16"/>
  <c r="P161" i="16"/>
  <c r="O161" i="16"/>
  <c r="Y160" i="16"/>
  <c r="X160" i="16"/>
  <c r="W160" i="16"/>
  <c r="V160" i="16"/>
  <c r="U160" i="16"/>
  <c r="S160" i="16"/>
  <c r="R160" i="16"/>
  <c r="Q160" i="16"/>
  <c r="P160" i="16"/>
  <c r="O160" i="16"/>
  <c r="Y159" i="16"/>
  <c r="X159" i="16"/>
  <c r="W159" i="16"/>
  <c r="V159" i="16"/>
  <c r="U159" i="16"/>
  <c r="S159" i="16"/>
  <c r="R159" i="16"/>
  <c r="Q159" i="16"/>
  <c r="P159" i="16"/>
  <c r="O159" i="16"/>
  <c r="Y158" i="16"/>
  <c r="X158" i="16"/>
  <c r="W158" i="16"/>
  <c r="V158" i="16"/>
  <c r="U158" i="16"/>
  <c r="S158" i="16"/>
  <c r="R158" i="16"/>
  <c r="Q158" i="16"/>
  <c r="P158" i="16"/>
  <c r="O158" i="16"/>
  <c r="Y157" i="16"/>
  <c r="X157" i="16"/>
  <c r="W157" i="16"/>
  <c r="V157" i="16"/>
  <c r="U157" i="16"/>
  <c r="S157" i="16"/>
  <c r="R157" i="16"/>
  <c r="Q157" i="16"/>
  <c r="P157" i="16"/>
  <c r="O157" i="16"/>
  <c r="Y156" i="16"/>
  <c r="X156" i="16"/>
  <c r="W156" i="16"/>
  <c r="V156" i="16"/>
  <c r="U156" i="16"/>
  <c r="S156" i="16"/>
  <c r="R156" i="16"/>
  <c r="Q156" i="16"/>
  <c r="P156" i="16"/>
  <c r="O156" i="16"/>
  <c r="Y155" i="16"/>
  <c r="X155" i="16"/>
  <c r="W155" i="16"/>
  <c r="V155" i="16"/>
  <c r="U155" i="16"/>
  <c r="S155" i="16"/>
  <c r="R155" i="16"/>
  <c r="Q155" i="16"/>
  <c r="P155" i="16"/>
  <c r="O155" i="16"/>
  <c r="Y154" i="16"/>
  <c r="X154" i="16"/>
  <c r="W154" i="16"/>
  <c r="V154" i="16"/>
  <c r="U154" i="16"/>
  <c r="S154" i="16"/>
  <c r="R154" i="16"/>
  <c r="Q154" i="16"/>
  <c r="P154" i="16"/>
  <c r="O154" i="16"/>
  <c r="Y153" i="16"/>
  <c r="X153" i="16"/>
  <c r="W153" i="16"/>
  <c r="V153" i="16"/>
  <c r="U153" i="16"/>
  <c r="S153" i="16"/>
  <c r="R153" i="16"/>
  <c r="Q153" i="16"/>
  <c r="P153" i="16"/>
  <c r="O153" i="16"/>
  <c r="Y152" i="16"/>
  <c r="X152" i="16"/>
  <c r="W152" i="16"/>
  <c r="V152" i="16"/>
  <c r="U152" i="16"/>
  <c r="S152" i="16"/>
  <c r="R152" i="16"/>
  <c r="Q152" i="16"/>
  <c r="P152" i="16"/>
  <c r="O152" i="16"/>
  <c r="Y151" i="16"/>
  <c r="X151" i="16"/>
  <c r="W151" i="16"/>
  <c r="V151" i="16"/>
  <c r="U151" i="16"/>
  <c r="S151" i="16"/>
  <c r="R151" i="16"/>
  <c r="Q151" i="16"/>
  <c r="P151" i="16"/>
  <c r="O151" i="16"/>
  <c r="Y150" i="16"/>
  <c r="X150" i="16"/>
  <c r="W150" i="16"/>
  <c r="V150" i="16"/>
  <c r="U150" i="16"/>
  <c r="S150" i="16"/>
  <c r="R150" i="16"/>
  <c r="Q150" i="16"/>
  <c r="P150" i="16"/>
  <c r="O150" i="16"/>
  <c r="Y149" i="16"/>
  <c r="X149" i="16"/>
  <c r="W149" i="16"/>
  <c r="V149" i="16"/>
  <c r="U149" i="16"/>
  <c r="S149" i="16"/>
  <c r="R149" i="16"/>
  <c r="Q149" i="16"/>
  <c r="P149" i="16"/>
  <c r="O149" i="16"/>
  <c r="Y148" i="16"/>
  <c r="X148" i="16"/>
  <c r="W148" i="16"/>
  <c r="V148" i="16"/>
  <c r="U148" i="16"/>
  <c r="S148" i="16"/>
  <c r="R148" i="16"/>
  <c r="Q148" i="16"/>
  <c r="P148" i="16"/>
  <c r="O148" i="16"/>
  <c r="Y147" i="16"/>
  <c r="X147" i="16"/>
  <c r="W147" i="16"/>
  <c r="V147" i="16"/>
  <c r="U147" i="16"/>
  <c r="S147" i="16"/>
  <c r="R147" i="16"/>
  <c r="Q147" i="16"/>
  <c r="P147" i="16"/>
  <c r="O147" i="16"/>
  <c r="Y146" i="16"/>
  <c r="X146" i="16"/>
  <c r="W146" i="16"/>
  <c r="V146" i="16"/>
  <c r="U146" i="16"/>
  <c r="S146" i="16"/>
  <c r="R146" i="16"/>
  <c r="Q146" i="16"/>
  <c r="P146" i="16"/>
  <c r="O146" i="16"/>
  <c r="Y145" i="16"/>
  <c r="X145" i="16"/>
  <c r="W145" i="16"/>
  <c r="V145" i="16"/>
  <c r="U145" i="16"/>
  <c r="S145" i="16"/>
  <c r="R145" i="16"/>
  <c r="Q145" i="16"/>
  <c r="P145" i="16"/>
  <c r="O145" i="16"/>
  <c r="Y144" i="16"/>
  <c r="X144" i="16"/>
  <c r="W144" i="16"/>
  <c r="V144" i="16"/>
  <c r="U144" i="16"/>
  <c r="S144" i="16"/>
  <c r="R144" i="16"/>
  <c r="Q144" i="16"/>
  <c r="P144" i="16"/>
  <c r="O144" i="16"/>
  <c r="Y143" i="16"/>
  <c r="X143" i="16"/>
  <c r="W143" i="16"/>
  <c r="V143" i="16"/>
  <c r="U143" i="16"/>
  <c r="S143" i="16"/>
  <c r="R143" i="16"/>
  <c r="Q143" i="16"/>
  <c r="P143" i="16"/>
  <c r="O143" i="16"/>
  <c r="Y142" i="16"/>
  <c r="X142" i="16"/>
  <c r="W142" i="16"/>
  <c r="V142" i="16"/>
  <c r="U142" i="16"/>
  <c r="S142" i="16"/>
  <c r="R142" i="16"/>
  <c r="Q142" i="16"/>
  <c r="P142" i="16"/>
  <c r="O142" i="16"/>
  <c r="Y141" i="16"/>
  <c r="X141" i="16"/>
  <c r="W141" i="16"/>
  <c r="V141" i="16"/>
  <c r="U141" i="16"/>
  <c r="S141" i="16"/>
  <c r="R141" i="16"/>
  <c r="Q141" i="16"/>
  <c r="P141" i="16"/>
  <c r="O141" i="16"/>
  <c r="Y140" i="16"/>
  <c r="X140" i="16"/>
  <c r="W140" i="16"/>
  <c r="V140" i="16"/>
  <c r="U140" i="16"/>
  <c r="S140" i="16"/>
  <c r="R140" i="16"/>
  <c r="Q140" i="16"/>
  <c r="P140" i="16"/>
  <c r="O140" i="16"/>
  <c r="Y139" i="16"/>
  <c r="X139" i="16"/>
  <c r="W139" i="16"/>
  <c r="V139" i="16"/>
  <c r="U139" i="16"/>
  <c r="S139" i="16"/>
  <c r="R139" i="16"/>
  <c r="Q139" i="16"/>
  <c r="P139" i="16"/>
  <c r="O139" i="16"/>
  <c r="Y138" i="16"/>
  <c r="X138" i="16"/>
  <c r="W138" i="16"/>
  <c r="V138" i="16"/>
  <c r="U138" i="16"/>
  <c r="S138" i="16"/>
  <c r="R138" i="16"/>
  <c r="Q138" i="16"/>
  <c r="P138" i="16"/>
  <c r="O138" i="16"/>
  <c r="Y137" i="16"/>
  <c r="X137" i="16"/>
  <c r="W137" i="16"/>
  <c r="V137" i="16"/>
  <c r="U137" i="16"/>
  <c r="S137" i="16"/>
  <c r="R137" i="16"/>
  <c r="Q137" i="16"/>
  <c r="P137" i="16"/>
  <c r="O137" i="16"/>
  <c r="Y136" i="16"/>
  <c r="X136" i="16"/>
  <c r="W136" i="16"/>
  <c r="V136" i="16"/>
  <c r="U136" i="16"/>
  <c r="S136" i="16"/>
  <c r="R136" i="16"/>
  <c r="Q136" i="16"/>
  <c r="P136" i="16"/>
  <c r="O136" i="16"/>
  <c r="Y135" i="16"/>
  <c r="X135" i="16"/>
  <c r="W135" i="16"/>
  <c r="V135" i="16"/>
  <c r="U135" i="16"/>
  <c r="S135" i="16"/>
  <c r="R135" i="16"/>
  <c r="Q135" i="16"/>
  <c r="P135" i="16"/>
  <c r="O135" i="16"/>
  <c r="Y134" i="16"/>
  <c r="X134" i="16"/>
  <c r="W134" i="16"/>
  <c r="V134" i="16"/>
  <c r="U134" i="16"/>
  <c r="S134" i="16"/>
  <c r="R134" i="16"/>
  <c r="Q134" i="16"/>
  <c r="P134" i="16"/>
  <c r="O134" i="16"/>
  <c r="Y133" i="16"/>
  <c r="X133" i="16"/>
  <c r="W133" i="16"/>
  <c r="V133" i="16"/>
  <c r="U133" i="16"/>
  <c r="S133" i="16"/>
  <c r="R133" i="16"/>
  <c r="Q133" i="16"/>
  <c r="P133" i="16"/>
  <c r="O133" i="16"/>
  <c r="Y132" i="16"/>
  <c r="X132" i="16"/>
  <c r="W132" i="16"/>
  <c r="V132" i="16"/>
  <c r="U132" i="16"/>
  <c r="S132" i="16"/>
  <c r="R132" i="16"/>
  <c r="Q132" i="16"/>
  <c r="P132" i="16"/>
  <c r="O132" i="16"/>
  <c r="Y131" i="16"/>
  <c r="X131" i="16"/>
  <c r="W131" i="16"/>
  <c r="V131" i="16"/>
  <c r="U131" i="16"/>
  <c r="S131" i="16"/>
  <c r="R131" i="16"/>
  <c r="Q131" i="16"/>
  <c r="P131" i="16"/>
  <c r="O131" i="16"/>
  <c r="Y130" i="16"/>
  <c r="X130" i="16"/>
  <c r="W130" i="16"/>
  <c r="V130" i="16"/>
  <c r="U130" i="16"/>
  <c r="S130" i="16"/>
  <c r="R130" i="16"/>
  <c r="Q130" i="16"/>
  <c r="P130" i="16"/>
  <c r="O130" i="16"/>
  <c r="Y129" i="16"/>
  <c r="X129" i="16"/>
  <c r="W129" i="16"/>
  <c r="V129" i="16"/>
  <c r="U129" i="16"/>
  <c r="S129" i="16"/>
  <c r="R129" i="16"/>
  <c r="Q129" i="16"/>
  <c r="P129" i="16"/>
  <c r="O129" i="16"/>
  <c r="Y128" i="16"/>
  <c r="X128" i="16"/>
  <c r="W128" i="16"/>
  <c r="V128" i="16"/>
  <c r="U128" i="16"/>
  <c r="S128" i="16"/>
  <c r="R128" i="16"/>
  <c r="Q128" i="16"/>
  <c r="P128" i="16"/>
  <c r="O128" i="16"/>
  <c r="Y127" i="16"/>
  <c r="X127" i="16"/>
  <c r="W127" i="16"/>
  <c r="V127" i="16"/>
  <c r="U127" i="16"/>
  <c r="S127" i="16"/>
  <c r="R127" i="16"/>
  <c r="Q127" i="16"/>
  <c r="P127" i="16"/>
  <c r="O127" i="16"/>
  <c r="Y126" i="16"/>
  <c r="X126" i="16"/>
  <c r="W126" i="16"/>
  <c r="V126" i="16"/>
  <c r="U126" i="16"/>
  <c r="S126" i="16"/>
  <c r="R126" i="16"/>
  <c r="Q126" i="16"/>
  <c r="P126" i="16"/>
  <c r="O126" i="16"/>
  <c r="Y125" i="16"/>
  <c r="X125" i="16"/>
  <c r="W125" i="16"/>
  <c r="V125" i="16"/>
  <c r="U125" i="16"/>
  <c r="S125" i="16"/>
  <c r="R125" i="16"/>
  <c r="Q125" i="16"/>
  <c r="P125" i="16"/>
  <c r="O125" i="16"/>
  <c r="Y124" i="16"/>
  <c r="X124" i="16"/>
  <c r="W124" i="16"/>
  <c r="V124" i="16"/>
  <c r="U124" i="16"/>
  <c r="S124" i="16"/>
  <c r="R124" i="16"/>
  <c r="Q124" i="16"/>
  <c r="P124" i="16"/>
  <c r="O124" i="16"/>
  <c r="Y123" i="16"/>
  <c r="X123" i="16"/>
  <c r="W123" i="16"/>
  <c r="V123" i="16"/>
  <c r="U123" i="16"/>
  <c r="S123" i="16"/>
  <c r="R123" i="16"/>
  <c r="Q123" i="16"/>
  <c r="P123" i="16"/>
  <c r="O123" i="16"/>
  <c r="Y122" i="16"/>
  <c r="X122" i="16"/>
  <c r="W122" i="16"/>
  <c r="V122" i="16"/>
  <c r="U122" i="16"/>
  <c r="S122" i="16"/>
  <c r="R122" i="16"/>
  <c r="Q122" i="16"/>
  <c r="P122" i="16"/>
  <c r="O122" i="16"/>
  <c r="Y121" i="16"/>
  <c r="X121" i="16"/>
  <c r="W121" i="16"/>
  <c r="V121" i="16"/>
  <c r="U121" i="16"/>
  <c r="S121" i="16"/>
  <c r="R121" i="16"/>
  <c r="Q121" i="16"/>
  <c r="P121" i="16"/>
  <c r="O121" i="16"/>
  <c r="Y120" i="16"/>
  <c r="X120" i="16"/>
  <c r="W120" i="16"/>
  <c r="V120" i="16"/>
  <c r="U120" i="16"/>
  <c r="S120" i="16"/>
  <c r="R120" i="16"/>
  <c r="Q120" i="16"/>
  <c r="P120" i="16"/>
  <c r="O120" i="16"/>
  <c r="Y119" i="16"/>
  <c r="X119" i="16"/>
  <c r="W119" i="16"/>
  <c r="V119" i="16"/>
  <c r="U119" i="16"/>
  <c r="S119" i="16"/>
  <c r="R119" i="16"/>
  <c r="Q119" i="16"/>
  <c r="P119" i="16"/>
  <c r="O119" i="16"/>
  <c r="Y118" i="16"/>
  <c r="X118" i="16"/>
  <c r="W118" i="16"/>
  <c r="V118" i="16"/>
  <c r="U118" i="16"/>
  <c r="S118" i="16"/>
  <c r="R118" i="16"/>
  <c r="Q118" i="16"/>
  <c r="P118" i="16"/>
  <c r="O118" i="16"/>
  <c r="Y117" i="16"/>
  <c r="X117" i="16"/>
  <c r="W117" i="16"/>
  <c r="V117" i="16"/>
  <c r="U117" i="16"/>
  <c r="S117" i="16"/>
  <c r="R117" i="16"/>
  <c r="Q117" i="16"/>
  <c r="P117" i="16"/>
  <c r="O117" i="16"/>
  <c r="Y116" i="16"/>
  <c r="X116" i="16"/>
  <c r="W116" i="16"/>
  <c r="V116" i="16"/>
  <c r="U116" i="16"/>
  <c r="S116" i="16"/>
  <c r="R116" i="16"/>
  <c r="Q116" i="16"/>
  <c r="P116" i="16"/>
  <c r="O116" i="16"/>
  <c r="Y115" i="16"/>
  <c r="X115" i="16"/>
  <c r="W115" i="16"/>
  <c r="V115" i="16"/>
  <c r="U115" i="16"/>
  <c r="S115" i="16"/>
  <c r="R115" i="16"/>
  <c r="Q115" i="16"/>
  <c r="P115" i="16"/>
  <c r="O115" i="16"/>
  <c r="Y114" i="16"/>
  <c r="X114" i="16"/>
  <c r="W114" i="16"/>
  <c r="V114" i="16"/>
  <c r="U114" i="16"/>
  <c r="S114" i="16"/>
  <c r="R114" i="16"/>
  <c r="Q114" i="16"/>
  <c r="P114" i="16"/>
  <c r="O114" i="16"/>
  <c r="Y113" i="16"/>
  <c r="X113" i="16"/>
  <c r="W113" i="16"/>
  <c r="V113" i="16"/>
  <c r="U113" i="16"/>
  <c r="S113" i="16"/>
  <c r="R113" i="16"/>
  <c r="Q113" i="16"/>
  <c r="P113" i="16"/>
  <c r="O113" i="16"/>
  <c r="Y112" i="16"/>
  <c r="X112" i="16"/>
  <c r="W112" i="16"/>
  <c r="V112" i="16"/>
  <c r="U112" i="16"/>
  <c r="S112" i="16"/>
  <c r="R112" i="16"/>
  <c r="Q112" i="16"/>
  <c r="P112" i="16"/>
  <c r="O112" i="16"/>
  <c r="Y111" i="16"/>
  <c r="X111" i="16"/>
  <c r="W111" i="16"/>
  <c r="V111" i="16"/>
  <c r="U111" i="16"/>
  <c r="S111" i="16"/>
  <c r="R111" i="16"/>
  <c r="Q111" i="16"/>
  <c r="P111" i="16"/>
  <c r="O111" i="16"/>
  <c r="Y110" i="16"/>
  <c r="X110" i="16"/>
  <c r="W110" i="16"/>
  <c r="V110" i="16"/>
  <c r="U110" i="16"/>
  <c r="S110" i="16"/>
  <c r="R110" i="16"/>
  <c r="Q110" i="16"/>
  <c r="P110" i="16"/>
  <c r="O110" i="16"/>
  <c r="Y109" i="16"/>
  <c r="X109" i="16"/>
  <c r="W109" i="16"/>
  <c r="V109" i="16"/>
  <c r="U109" i="16"/>
  <c r="S109" i="16"/>
  <c r="R109" i="16"/>
  <c r="Q109" i="16"/>
  <c r="P109" i="16"/>
  <c r="O109" i="16"/>
  <c r="Y108" i="16"/>
  <c r="X108" i="16"/>
  <c r="W108" i="16"/>
  <c r="V108" i="16"/>
  <c r="U108" i="16"/>
  <c r="S108" i="16"/>
  <c r="R108" i="16"/>
  <c r="Q108" i="16"/>
  <c r="P108" i="16"/>
  <c r="O108" i="16"/>
  <c r="Y107" i="16"/>
  <c r="X107" i="16"/>
  <c r="W107" i="16"/>
  <c r="V107" i="16"/>
  <c r="U107" i="16"/>
  <c r="S107" i="16"/>
  <c r="R107" i="16"/>
  <c r="Q107" i="16"/>
  <c r="P107" i="16"/>
  <c r="O107" i="16"/>
  <c r="Y106" i="16"/>
  <c r="X106" i="16"/>
  <c r="W106" i="16"/>
  <c r="V106" i="16"/>
  <c r="U106" i="16"/>
  <c r="S106" i="16"/>
  <c r="R106" i="16"/>
  <c r="Q106" i="16"/>
  <c r="P106" i="16"/>
  <c r="O106" i="16"/>
  <c r="Y105" i="16"/>
  <c r="X105" i="16"/>
  <c r="W105" i="16"/>
  <c r="V105" i="16"/>
  <c r="U105" i="16"/>
  <c r="S105" i="16"/>
  <c r="R105" i="16"/>
  <c r="Q105" i="16"/>
  <c r="P105" i="16"/>
  <c r="O105" i="16"/>
  <c r="Y104" i="16"/>
  <c r="X104" i="16"/>
  <c r="W104" i="16"/>
  <c r="V104" i="16"/>
  <c r="U104" i="16"/>
  <c r="S104" i="16"/>
  <c r="R104" i="16"/>
  <c r="Q104" i="16"/>
  <c r="P104" i="16"/>
  <c r="O104" i="16"/>
  <c r="Y103" i="16"/>
  <c r="X103" i="16"/>
  <c r="W103" i="16"/>
  <c r="V103" i="16"/>
  <c r="U103" i="16"/>
  <c r="S103" i="16"/>
  <c r="R103" i="16"/>
  <c r="Q103" i="16"/>
  <c r="P103" i="16"/>
  <c r="O103" i="16"/>
  <c r="Y102" i="16"/>
  <c r="X102" i="16"/>
  <c r="W102" i="16"/>
  <c r="V102" i="16"/>
  <c r="U102" i="16"/>
  <c r="S102" i="16"/>
  <c r="R102" i="16"/>
  <c r="Q102" i="16"/>
  <c r="P102" i="16"/>
  <c r="O102" i="16"/>
  <c r="Y101" i="16"/>
  <c r="X101" i="16"/>
  <c r="W101" i="16"/>
  <c r="V101" i="16"/>
  <c r="U101" i="16"/>
  <c r="S101" i="16"/>
  <c r="R101" i="16"/>
  <c r="Q101" i="16"/>
  <c r="P101" i="16"/>
  <c r="O101" i="16"/>
  <c r="Y100" i="16"/>
  <c r="X100" i="16"/>
  <c r="W100" i="16"/>
  <c r="V100" i="16"/>
  <c r="U100" i="16"/>
  <c r="S100" i="16"/>
  <c r="R100" i="16"/>
  <c r="Q100" i="16"/>
  <c r="P100" i="16"/>
  <c r="O100" i="16"/>
  <c r="Y99" i="16"/>
  <c r="X99" i="16"/>
  <c r="W99" i="16"/>
  <c r="V99" i="16"/>
  <c r="U99" i="16"/>
  <c r="S99" i="16"/>
  <c r="R99" i="16"/>
  <c r="Q99" i="16"/>
  <c r="P99" i="16"/>
  <c r="O99" i="16"/>
  <c r="Y98" i="16"/>
  <c r="X98" i="16"/>
  <c r="W98" i="16"/>
  <c r="V98" i="16"/>
  <c r="U98" i="16"/>
  <c r="S98" i="16"/>
  <c r="R98" i="16"/>
  <c r="Q98" i="16"/>
  <c r="P98" i="16"/>
  <c r="O98" i="16"/>
  <c r="Y97" i="16"/>
  <c r="X97" i="16"/>
  <c r="W97" i="16"/>
  <c r="V97" i="16"/>
  <c r="U97" i="16"/>
  <c r="S97" i="16"/>
  <c r="R97" i="16"/>
  <c r="Q97" i="16"/>
  <c r="P97" i="16"/>
  <c r="O97" i="16"/>
  <c r="Y96" i="16"/>
  <c r="X96" i="16"/>
  <c r="W96" i="16"/>
  <c r="V96" i="16"/>
  <c r="U96" i="16"/>
  <c r="S96" i="16"/>
  <c r="R96" i="16"/>
  <c r="Q96" i="16"/>
  <c r="P96" i="16"/>
  <c r="O96" i="16"/>
  <c r="Y95" i="16"/>
  <c r="X95" i="16"/>
  <c r="W95" i="16"/>
  <c r="V95" i="16"/>
  <c r="U95" i="16"/>
  <c r="S95" i="16"/>
  <c r="R95" i="16"/>
  <c r="Q95" i="16"/>
  <c r="P95" i="16"/>
  <c r="O95" i="16"/>
  <c r="Y94" i="16"/>
  <c r="X94" i="16"/>
  <c r="W94" i="16"/>
  <c r="V94" i="16"/>
  <c r="U94" i="16"/>
  <c r="S94" i="16"/>
  <c r="R94" i="16"/>
  <c r="Q94" i="16"/>
  <c r="P94" i="16"/>
  <c r="O94" i="16"/>
  <c r="Y93" i="16"/>
  <c r="X93" i="16"/>
  <c r="W93" i="16"/>
  <c r="V93" i="16"/>
  <c r="U93" i="16"/>
  <c r="S93" i="16"/>
  <c r="R93" i="16"/>
  <c r="Q93" i="16"/>
  <c r="P93" i="16"/>
  <c r="O93" i="16"/>
  <c r="Y92" i="16"/>
  <c r="X92" i="16"/>
  <c r="W92" i="16"/>
  <c r="V92" i="16"/>
  <c r="U92" i="16"/>
  <c r="S92" i="16"/>
  <c r="R92" i="16"/>
  <c r="Q92" i="16"/>
  <c r="P92" i="16"/>
  <c r="O92" i="16"/>
  <c r="Y91" i="16"/>
  <c r="X91" i="16"/>
  <c r="W91" i="16"/>
  <c r="V91" i="16"/>
  <c r="U91" i="16"/>
  <c r="S91" i="16"/>
  <c r="R91" i="16"/>
  <c r="Q91" i="16"/>
  <c r="P91" i="16"/>
  <c r="O91" i="16"/>
  <c r="Y90" i="16"/>
  <c r="X90" i="16"/>
  <c r="W90" i="16"/>
  <c r="V90" i="16"/>
  <c r="U90" i="16"/>
  <c r="S90" i="16"/>
  <c r="R90" i="16"/>
  <c r="Q90" i="16"/>
  <c r="P90" i="16"/>
  <c r="O90" i="16"/>
  <c r="Y89" i="16"/>
  <c r="X89" i="16"/>
  <c r="W89" i="16"/>
  <c r="V89" i="16"/>
  <c r="U89" i="16"/>
  <c r="S89" i="16"/>
  <c r="R89" i="16"/>
  <c r="Q89" i="16"/>
  <c r="P89" i="16"/>
  <c r="O89" i="16"/>
  <c r="Y88" i="16"/>
  <c r="X88" i="16"/>
  <c r="W88" i="16"/>
  <c r="V88" i="16"/>
  <c r="U88" i="16"/>
  <c r="S88" i="16"/>
  <c r="R88" i="16"/>
  <c r="Q88" i="16"/>
  <c r="P88" i="16"/>
  <c r="O88" i="16"/>
  <c r="Y87" i="16"/>
  <c r="X87" i="16"/>
  <c r="W87" i="16"/>
  <c r="V87" i="16"/>
  <c r="U87" i="16"/>
  <c r="S87" i="16"/>
  <c r="R87" i="16"/>
  <c r="Q87" i="16"/>
  <c r="P87" i="16"/>
  <c r="O87" i="16"/>
  <c r="Y86" i="16"/>
  <c r="X86" i="16"/>
  <c r="W86" i="16"/>
  <c r="V86" i="16"/>
  <c r="U86" i="16"/>
  <c r="S86" i="16"/>
  <c r="R86" i="16"/>
  <c r="Q86" i="16"/>
  <c r="P86" i="16"/>
  <c r="O86" i="16"/>
  <c r="Y85" i="16"/>
  <c r="X85" i="16"/>
  <c r="W85" i="16"/>
  <c r="V85" i="16"/>
  <c r="U85" i="16"/>
  <c r="S85" i="16"/>
  <c r="R85" i="16"/>
  <c r="Q85" i="16"/>
  <c r="P85" i="16"/>
  <c r="O85" i="16"/>
  <c r="Y84" i="16"/>
  <c r="X84" i="16"/>
  <c r="W84" i="16"/>
  <c r="V84" i="16"/>
  <c r="U84" i="16"/>
  <c r="S84" i="16"/>
  <c r="R84" i="16"/>
  <c r="Q84" i="16"/>
  <c r="P84" i="16"/>
  <c r="O84" i="16"/>
  <c r="Y83" i="16"/>
  <c r="X83" i="16"/>
  <c r="W83" i="16"/>
  <c r="V83" i="16"/>
  <c r="U83" i="16"/>
  <c r="S83" i="16"/>
  <c r="R83" i="16"/>
  <c r="Q83" i="16"/>
  <c r="P83" i="16"/>
  <c r="O83" i="16"/>
  <c r="Y82" i="16"/>
  <c r="X82" i="16"/>
  <c r="W82" i="16"/>
  <c r="V82" i="16"/>
  <c r="U82" i="16"/>
  <c r="S82" i="16"/>
  <c r="R82" i="16"/>
  <c r="Q82" i="16"/>
  <c r="P82" i="16"/>
  <c r="O82" i="16"/>
  <c r="Y81" i="16"/>
  <c r="X81" i="16"/>
  <c r="W81" i="16"/>
  <c r="V81" i="16"/>
  <c r="U81" i="16"/>
  <c r="S81" i="16"/>
  <c r="R81" i="16"/>
  <c r="Q81" i="16"/>
  <c r="P81" i="16"/>
  <c r="O81" i="16"/>
  <c r="Y80" i="16"/>
  <c r="X80" i="16"/>
  <c r="W80" i="16"/>
  <c r="V80" i="16"/>
  <c r="U80" i="16"/>
  <c r="S80" i="16"/>
  <c r="R80" i="16"/>
  <c r="Q80" i="16"/>
  <c r="P80" i="16"/>
  <c r="O80" i="16"/>
  <c r="Y79" i="16"/>
  <c r="X79" i="16"/>
  <c r="W79" i="16"/>
  <c r="V79" i="16"/>
  <c r="U79" i="16"/>
  <c r="S79" i="16"/>
  <c r="R79" i="16"/>
  <c r="Q79" i="16"/>
  <c r="P79" i="16"/>
  <c r="O79" i="16"/>
  <c r="Y78" i="16"/>
  <c r="X78" i="16"/>
  <c r="W78" i="16"/>
  <c r="V78" i="16"/>
  <c r="U78" i="16"/>
  <c r="S78" i="16"/>
  <c r="R78" i="16"/>
  <c r="Q78" i="16"/>
  <c r="P78" i="16"/>
  <c r="O78" i="16"/>
  <c r="Y77" i="16"/>
  <c r="X77" i="16"/>
  <c r="W77" i="16"/>
  <c r="V77" i="16"/>
  <c r="U77" i="16"/>
  <c r="S77" i="16"/>
  <c r="R77" i="16"/>
  <c r="Q77" i="16"/>
  <c r="P77" i="16"/>
  <c r="O77" i="16"/>
  <c r="Y76" i="16"/>
  <c r="X76" i="16"/>
  <c r="W76" i="16"/>
  <c r="V76" i="16"/>
  <c r="U76" i="16"/>
  <c r="S76" i="16"/>
  <c r="R76" i="16"/>
  <c r="Q76" i="16"/>
  <c r="P76" i="16"/>
  <c r="O76" i="16"/>
  <c r="Y75" i="16"/>
  <c r="X75" i="16"/>
  <c r="W75" i="16"/>
  <c r="V75" i="16"/>
  <c r="U75" i="16"/>
  <c r="S75" i="16"/>
  <c r="R75" i="16"/>
  <c r="Q75" i="16"/>
  <c r="P75" i="16"/>
  <c r="O75" i="16"/>
  <c r="Y74" i="16"/>
  <c r="X74" i="16"/>
  <c r="W74" i="16"/>
  <c r="V74" i="16"/>
  <c r="U74" i="16"/>
  <c r="S74" i="16"/>
  <c r="R74" i="16"/>
  <c r="Q74" i="16"/>
  <c r="P74" i="16"/>
  <c r="O74" i="16"/>
  <c r="Y73" i="16"/>
  <c r="X73" i="16"/>
  <c r="W73" i="16"/>
  <c r="V73" i="16"/>
  <c r="U73" i="16"/>
  <c r="S73" i="16"/>
  <c r="R73" i="16"/>
  <c r="Q73" i="16"/>
  <c r="P73" i="16"/>
  <c r="O73" i="16"/>
  <c r="Y72" i="16"/>
  <c r="X72" i="16"/>
  <c r="W72" i="16"/>
  <c r="V72" i="16"/>
  <c r="U72" i="16"/>
  <c r="S72" i="16"/>
  <c r="R72" i="16"/>
  <c r="Q72" i="16"/>
  <c r="P72" i="16"/>
  <c r="O72" i="16"/>
  <c r="Y71" i="16"/>
  <c r="X71" i="16"/>
  <c r="W71" i="16"/>
  <c r="V71" i="16"/>
  <c r="U71" i="16"/>
  <c r="S71" i="16"/>
  <c r="R71" i="16"/>
  <c r="Q71" i="16"/>
  <c r="P71" i="16"/>
  <c r="O71" i="16"/>
  <c r="Y70" i="16"/>
  <c r="X70" i="16"/>
  <c r="W70" i="16"/>
  <c r="V70" i="16"/>
  <c r="U70" i="16"/>
  <c r="S70" i="16"/>
  <c r="R70" i="16"/>
  <c r="Q70" i="16"/>
  <c r="P70" i="16"/>
  <c r="O70" i="16"/>
  <c r="Y69" i="16"/>
  <c r="X69" i="16"/>
  <c r="W69" i="16"/>
  <c r="V69" i="16"/>
  <c r="U69" i="16"/>
  <c r="S69" i="16"/>
  <c r="R69" i="16"/>
  <c r="Q69" i="16"/>
  <c r="P69" i="16"/>
  <c r="O69" i="16"/>
  <c r="Y68" i="16"/>
  <c r="X68" i="16"/>
  <c r="W68" i="16"/>
  <c r="V68" i="16"/>
  <c r="U68" i="16"/>
  <c r="S68" i="16"/>
  <c r="R68" i="16"/>
  <c r="Q68" i="16"/>
  <c r="P68" i="16"/>
  <c r="O68" i="16"/>
  <c r="Y67" i="16"/>
  <c r="X67" i="16"/>
  <c r="W67" i="16"/>
  <c r="V67" i="16"/>
  <c r="U67" i="16"/>
  <c r="S67" i="16"/>
  <c r="R67" i="16"/>
  <c r="Q67" i="16"/>
  <c r="P67" i="16"/>
  <c r="O67" i="16"/>
  <c r="Y66" i="16"/>
  <c r="X66" i="16"/>
  <c r="W66" i="16"/>
  <c r="V66" i="16"/>
  <c r="U66" i="16"/>
  <c r="S66" i="16"/>
  <c r="R66" i="16"/>
  <c r="Q66" i="16"/>
  <c r="P66" i="16"/>
  <c r="O66" i="16"/>
  <c r="Y65" i="16"/>
  <c r="X65" i="16"/>
  <c r="W65" i="16"/>
  <c r="V65" i="16"/>
  <c r="U65" i="16"/>
  <c r="S65" i="16"/>
  <c r="R65" i="16"/>
  <c r="Q65" i="16"/>
  <c r="P65" i="16"/>
  <c r="O65" i="16"/>
  <c r="Y64" i="16"/>
  <c r="X64" i="16"/>
  <c r="W64" i="16"/>
  <c r="V64" i="16"/>
  <c r="U64" i="16"/>
  <c r="S64" i="16"/>
  <c r="R64" i="16"/>
  <c r="Q64" i="16"/>
  <c r="P64" i="16"/>
  <c r="O64" i="16"/>
  <c r="Y63" i="16"/>
  <c r="X63" i="16"/>
  <c r="W63" i="16"/>
  <c r="V63" i="16"/>
  <c r="U63" i="16"/>
  <c r="S63" i="16"/>
  <c r="R63" i="16"/>
  <c r="Q63" i="16"/>
  <c r="P63" i="16"/>
  <c r="O63" i="16"/>
  <c r="Y62" i="16"/>
  <c r="X62" i="16"/>
  <c r="W62" i="16"/>
  <c r="V62" i="16"/>
  <c r="U62" i="16"/>
  <c r="S62" i="16"/>
  <c r="R62" i="16"/>
  <c r="Q62" i="16"/>
  <c r="P62" i="16"/>
  <c r="O62" i="16"/>
  <c r="Y61" i="16"/>
  <c r="X61" i="16"/>
  <c r="W61" i="16"/>
  <c r="V61" i="16"/>
  <c r="U61" i="16"/>
  <c r="S61" i="16"/>
  <c r="R61" i="16"/>
  <c r="Q61" i="16"/>
  <c r="P61" i="16"/>
  <c r="O61" i="16"/>
  <c r="Y60" i="16"/>
  <c r="X60" i="16"/>
  <c r="W60" i="16"/>
  <c r="V60" i="16"/>
  <c r="U60" i="16"/>
  <c r="S60" i="16"/>
  <c r="R60" i="16"/>
  <c r="Q60" i="16"/>
  <c r="P60" i="16"/>
  <c r="O60" i="16"/>
  <c r="Y59" i="16"/>
  <c r="X59" i="16"/>
  <c r="W59" i="16"/>
  <c r="V59" i="16"/>
  <c r="U59" i="16"/>
  <c r="S59" i="16"/>
  <c r="R59" i="16"/>
  <c r="Q59" i="16"/>
  <c r="P59" i="16"/>
  <c r="O59" i="16"/>
  <c r="Y58" i="16"/>
  <c r="X58" i="16"/>
  <c r="W58" i="16"/>
  <c r="V58" i="16"/>
  <c r="U58" i="16"/>
  <c r="S58" i="16"/>
  <c r="R58" i="16"/>
  <c r="Q58" i="16"/>
  <c r="P58" i="16"/>
  <c r="O58" i="16"/>
  <c r="Y57" i="16"/>
  <c r="X57" i="16"/>
  <c r="W57" i="16"/>
  <c r="V57" i="16"/>
  <c r="U57" i="16"/>
  <c r="S57" i="16"/>
  <c r="R57" i="16"/>
  <c r="Q57" i="16"/>
  <c r="P57" i="16"/>
  <c r="O57" i="16"/>
  <c r="Y56" i="16"/>
  <c r="X56" i="16"/>
  <c r="W56" i="16"/>
  <c r="V56" i="16"/>
  <c r="U56" i="16"/>
  <c r="S56" i="16"/>
  <c r="R56" i="16"/>
  <c r="Q56" i="16"/>
  <c r="P56" i="16"/>
  <c r="O56" i="16"/>
  <c r="Y55" i="16"/>
  <c r="X55" i="16"/>
  <c r="W55" i="16"/>
  <c r="V55" i="16"/>
  <c r="U55" i="16"/>
  <c r="S55" i="16"/>
  <c r="R55" i="16"/>
  <c r="Q55" i="16"/>
  <c r="P55" i="16"/>
  <c r="O55" i="16"/>
  <c r="Y54" i="16"/>
  <c r="X54" i="16"/>
  <c r="W54" i="16"/>
  <c r="V54" i="16"/>
  <c r="U54" i="16"/>
  <c r="S54" i="16"/>
  <c r="R54" i="16"/>
  <c r="Q54" i="16"/>
  <c r="P54" i="16"/>
  <c r="O54" i="16"/>
  <c r="Y53" i="16"/>
  <c r="X53" i="16"/>
  <c r="W53" i="16"/>
  <c r="V53" i="16"/>
  <c r="U53" i="16"/>
  <c r="S53" i="16"/>
  <c r="R53" i="16"/>
  <c r="Q53" i="16"/>
  <c r="P53" i="16"/>
  <c r="O53" i="16"/>
  <c r="Y52" i="16"/>
  <c r="X52" i="16"/>
  <c r="W52" i="16"/>
  <c r="V52" i="16"/>
  <c r="U52" i="16"/>
  <c r="S52" i="16"/>
  <c r="R52" i="16"/>
  <c r="Q52" i="16"/>
  <c r="P52" i="16"/>
  <c r="O52" i="16"/>
  <c r="Y51" i="16"/>
  <c r="X51" i="16"/>
  <c r="W51" i="16"/>
  <c r="V51" i="16"/>
  <c r="U51" i="16"/>
  <c r="S51" i="16"/>
  <c r="R51" i="16"/>
  <c r="Q51" i="16"/>
  <c r="P51" i="16"/>
  <c r="O51" i="16"/>
  <c r="Y50" i="16"/>
  <c r="X50" i="16"/>
  <c r="W50" i="16"/>
  <c r="V50" i="16"/>
  <c r="U50" i="16"/>
  <c r="S50" i="16"/>
  <c r="R50" i="16"/>
  <c r="Q50" i="16"/>
  <c r="P50" i="16"/>
  <c r="O50" i="16"/>
  <c r="Y49" i="16"/>
  <c r="X49" i="16"/>
  <c r="W49" i="16"/>
  <c r="V49" i="16"/>
  <c r="U49" i="16"/>
  <c r="S49" i="16"/>
  <c r="R49" i="16"/>
  <c r="Q49" i="16"/>
  <c r="P49" i="16"/>
  <c r="O49" i="16"/>
  <c r="Y48" i="16"/>
  <c r="X48" i="16"/>
  <c r="W48" i="16"/>
  <c r="V48" i="16"/>
  <c r="U48" i="16"/>
  <c r="S48" i="16"/>
  <c r="R48" i="16"/>
  <c r="Q48" i="16"/>
  <c r="P48" i="16"/>
  <c r="O48" i="16"/>
  <c r="Y47" i="16"/>
  <c r="X47" i="16"/>
  <c r="W47" i="16"/>
  <c r="V47" i="16"/>
  <c r="U47" i="16"/>
  <c r="S47" i="16"/>
  <c r="R47" i="16"/>
  <c r="Q47" i="16"/>
  <c r="P47" i="16"/>
  <c r="O47" i="16"/>
  <c r="Y46" i="16"/>
  <c r="X46" i="16"/>
  <c r="W46" i="16"/>
  <c r="V46" i="16"/>
  <c r="U46" i="16"/>
  <c r="S46" i="16"/>
  <c r="R46" i="16"/>
  <c r="Q46" i="16"/>
  <c r="P46" i="16"/>
  <c r="O46" i="16"/>
  <c r="Y45" i="16"/>
  <c r="X45" i="16"/>
  <c r="W45" i="16"/>
  <c r="V45" i="16"/>
  <c r="U45" i="16"/>
  <c r="S45" i="16"/>
  <c r="R45" i="16"/>
  <c r="Q45" i="16"/>
  <c r="P45" i="16"/>
  <c r="O45" i="16"/>
  <c r="Y44" i="16"/>
  <c r="X44" i="16"/>
  <c r="W44" i="16"/>
  <c r="V44" i="16"/>
  <c r="U44" i="16"/>
  <c r="S44" i="16"/>
  <c r="R44" i="16"/>
  <c r="Q44" i="16"/>
  <c r="P44" i="16"/>
  <c r="O44" i="16"/>
  <c r="Y43" i="16"/>
  <c r="X43" i="16"/>
  <c r="W43" i="16"/>
  <c r="V43" i="16"/>
  <c r="U43" i="16"/>
  <c r="S43" i="16"/>
  <c r="R43" i="16"/>
  <c r="Q43" i="16"/>
  <c r="P43" i="16"/>
  <c r="O43" i="16"/>
  <c r="Y42" i="16"/>
  <c r="X42" i="16"/>
  <c r="W42" i="16"/>
  <c r="V42" i="16"/>
  <c r="U42" i="16"/>
  <c r="S42" i="16"/>
  <c r="R42" i="16"/>
  <c r="Q42" i="16"/>
  <c r="P42" i="16"/>
  <c r="O42" i="16"/>
  <c r="Y41" i="16"/>
  <c r="X41" i="16"/>
  <c r="W41" i="16"/>
  <c r="V41" i="16"/>
  <c r="U41" i="16"/>
  <c r="S41" i="16"/>
  <c r="R41" i="16"/>
  <c r="Q41" i="16"/>
  <c r="P41" i="16"/>
  <c r="O41" i="16"/>
  <c r="Y40" i="16"/>
  <c r="X40" i="16"/>
  <c r="W40" i="16"/>
  <c r="V40" i="16"/>
  <c r="U40" i="16"/>
  <c r="S40" i="16"/>
  <c r="R40" i="16"/>
  <c r="Q40" i="16"/>
  <c r="P40" i="16"/>
  <c r="O40" i="16"/>
  <c r="Y39" i="16"/>
  <c r="X39" i="16"/>
  <c r="W39" i="16"/>
  <c r="V39" i="16"/>
  <c r="U39" i="16"/>
  <c r="S39" i="16"/>
  <c r="R39" i="16"/>
  <c r="Q39" i="16"/>
  <c r="P39" i="16"/>
  <c r="O39" i="16"/>
  <c r="Y38" i="16"/>
  <c r="X38" i="16"/>
  <c r="W38" i="16"/>
  <c r="V38" i="16"/>
  <c r="U38" i="16"/>
  <c r="S38" i="16"/>
  <c r="R38" i="16"/>
  <c r="Q38" i="16"/>
  <c r="P38" i="16"/>
  <c r="O38" i="16"/>
  <c r="Y37" i="16"/>
  <c r="X37" i="16"/>
  <c r="W37" i="16"/>
  <c r="V37" i="16"/>
  <c r="U37" i="16"/>
  <c r="S37" i="16"/>
  <c r="R37" i="16"/>
  <c r="Q37" i="16"/>
  <c r="P37" i="16"/>
  <c r="O37" i="16"/>
  <c r="Y36" i="16"/>
  <c r="X36" i="16"/>
  <c r="W36" i="16"/>
  <c r="V36" i="16"/>
  <c r="U36" i="16"/>
  <c r="S36" i="16"/>
  <c r="R36" i="16"/>
  <c r="Q36" i="16"/>
  <c r="P36" i="16"/>
  <c r="O36" i="16"/>
  <c r="Y35" i="16"/>
  <c r="X35" i="16"/>
  <c r="W35" i="16"/>
  <c r="V35" i="16"/>
  <c r="U35" i="16"/>
  <c r="S35" i="16"/>
  <c r="R35" i="16"/>
  <c r="Q35" i="16"/>
  <c r="P35" i="16"/>
  <c r="O35" i="16"/>
  <c r="Y34" i="16"/>
  <c r="X34" i="16"/>
  <c r="W34" i="16"/>
  <c r="V34" i="16"/>
  <c r="U34" i="16"/>
  <c r="S34" i="16"/>
  <c r="R34" i="16"/>
  <c r="Q34" i="16"/>
  <c r="P34" i="16"/>
  <c r="O34" i="16"/>
  <c r="Y33" i="16"/>
  <c r="X33" i="16"/>
  <c r="W33" i="16"/>
  <c r="V33" i="16"/>
  <c r="U33" i="16"/>
  <c r="S33" i="16"/>
  <c r="R33" i="16"/>
  <c r="Q33" i="16"/>
  <c r="P33" i="16"/>
  <c r="O33" i="16"/>
  <c r="Y32" i="16"/>
  <c r="X32" i="16"/>
  <c r="W32" i="16"/>
  <c r="V32" i="16"/>
  <c r="U32" i="16"/>
  <c r="S32" i="16"/>
  <c r="R32" i="16"/>
  <c r="Q32" i="16"/>
  <c r="P32" i="16"/>
  <c r="O32" i="16"/>
  <c r="Y31" i="16"/>
  <c r="X31" i="16"/>
  <c r="W31" i="16"/>
  <c r="V31" i="16"/>
  <c r="U31" i="16"/>
  <c r="S31" i="16"/>
  <c r="R31" i="16"/>
  <c r="Q31" i="16"/>
  <c r="P31" i="16"/>
  <c r="O31" i="16"/>
  <c r="Y30" i="16"/>
  <c r="X30" i="16"/>
  <c r="W30" i="16"/>
  <c r="V30" i="16"/>
  <c r="U30" i="16"/>
  <c r="S30" i="16"/>
  <c r="R30" i="16"/>
  <c r="Q30" i="16"/>
  <c r="P30" i="16"/>
  <c r="O30" i="16"/>
  <c r="Y29" i="16"/>
  <c r="X29" i="16"/>
  <c r="W29" i="16"/>
  <c r="V29" i="16"/>
  <c r="U29" i="16"/>
  <c r="S29" i="16"/>
  <c r="R29" i="16"/>
  <c r="Q29" i="16"/>
  <c r="P29" i="16"/>
  <c r="O29" i="16"/>
  <c r="Y28" i="16"/>
  <c r="X28" i="16"/>
  <c r="W28" i="16"/>
  <c r="V28" i="16"/>
  <c r="U28" i="16"/>
  <c r="S28" i="16"/>
  <c r="R28" i="16"/>
  <c r="Q28" i="16"/>
  <c r="P28" i="16"/>
  <c r="O28" i="16"/>
  <c r="Y27" i="16"/>
  <c r="X27" i="16"/>
  <c r="W27" i="16"/>
  <c r="V27" i="16"/>
  <c r="U27" i="16"/>
  <c r="S27" i="16"/>
  <c r="R27" i="16"/>
  <c r="Q27" i="16"/>
  <c r="P27" i="16"/>
  <c r="O27" i="16"/>
  <c r="Y26" i="16"/>
  <c r="X26" i="16"/>
  <c r="W26" i="16"/>
  <c r="V26" i="16"/>
  <c r="U26" i="16"/>
  <c r="S26" i="16"/>
  <c r="R26" i="16"/>
  <c r="Q26" i="16"/>
  <c r="P26" i="16"/>
  <c r="O26" i="16"/>
  <c r="Y25" i="16"/>
  <c r="X25" i="16"/>
  <c r="W25" i="16"/>
  <c r="V25" i="16"/>
  <c r="U25" i="16"/>
  <c r="S25" i="16"/>
  <c r="R25" i="16"/>
  <c r="Q25" i="16"/>
  <c r="P25" i="16"/>
  <c r="O25" i="16"/>
  <c r="Y24" i="16"/>
  <c r="X24" i="16"/>
  <c r="W24" i="16"/>
  <c r="V24" i="16"/>
  <c r="U24" i="16"/>
  <c r="S24" i="16"/>
  <c r="R24" i="16"/>
  <c r="Q24" i="16"/>
  <c r="P24" i="16"/>
  <c r="O24" i="16"/>
  <c r="Y23" i="16"/>
  <c r="X23" i="16"/>
  <c r="W23" i="16"/>
  <c r="V23" i="16"/>
  <c r="U23" i="16"/>
  <c r="S23" i="16"/>
  <c r="R23" i="16"/>
  <c r="Q23" i="16"/>
  <c r="P23" i="16"/>
  <c r="O23" i="16"/>
  <c r="Y22" i="16"/>
  <c r="X22" i="16"/>
  <c r="W22" i="16"/>
  <c r="V22" i="16"/>
  <c r="U22" i="16"/>
  <c r="S22" i="16"/>
  <c r="R22" i="16"/>
  <c r="Q22" i="16"/>
  <c r="P22" i="16"/>
  <c r="O22" i="16"/>
  <c r="Y21" i="16"/>
  <c r="X21" i="16"/>
  <c r="W21" i="16"/>
  <c r="V21" i="16"/>
  <c r="U21" i="16"/>
  <c r="S21" i="16"/>
  <c r="R21" i="16"/>
  <c r="Q21" i="16"/>
  <c r="P21" i="16"/>
  <c r="O21" i="16"/>
  <c r="Y20" i="16"/>
  <c r="X20" i="16"/>
  <c r="W20" i="16"/>
  <c r="V20" i="16"/>
  <c r="U20" i="16"/>
  <c r="S20" i="16"/>
  <c r="R20" i="16"/>
  <c r="Q20" i="16"/>
  <c r="P20" i="16"/>
  <c r="O20" i="16"/>
  <c r="Y19" i="16"/>
  <c r="X19" i="16"/>
  <c r="W19" i="16"/>
  <c r="V19" i="16"/>
  <c r="U19" i="16"/>
  <c r="S19" i="16"/>
  <c r="R19" i="16"/>
  <c r="Q19" i="16"/>
  <c r="P19" i="16"/>
  <c r="O19" i="16"/>
  <c r="Y18" i="16"/>
  <c r="X18" i="16"/>
  <c r="W18" i="16"/>
  <c r="V18" i="16"/>
  <c r="U18" i="16"/>
  <c r="S18" i="16"/>
  <c r="R18" i="16"/>
  <c r="Q18" i="16"/>
  <c r="P18" i="16"/>
  <c r="O18" i="16"/>
  <c r="Y17" i="16"/>
  <c r="X17" i="16"/>
  <c r="W17" i="16"/>
  <c r="V17" i="16"/>
  <c r="U17" i="16"/>
  <c r="S17" i="16"/>
  <c r="R17" i="16"/>
  <c r="Q17" i="16"/>
  <c r="P17" i="16"/>
  <c r="O17" i="16"/>
  <c r="Y16" i="16"/>
  <c r="X16" i="16"/>
  <c r="W16" i="16"/>
  <c r="V16" i="16"/>
  <c r="U16" i="16"/>
  <c r="S16" i="16"/>
  <c r="R16" i="16"/>
  <c r="Q16" i="16"/>
  <c r="P16" i="16"/>
  <c r="O16" i="16"/>
  <c r="Y15" i="16"/>
  <c r="X15" i="16"/>
  <c r="W15" i="16"/>
  <c r="V15" i="16"/>
  <c r="U15" i="16"/>
  <c r="S15" i="16"/>
  <c r="R15" i="16"/>
  <c r="Q15" i="16"/>
  <c r="P15" i="16"/>
  <c r="O15" i="16"/>
  <c r="Y14" i="16"/>
  <c r="X14" i="16"/>
  <c r="W14" i="16"/>
  <c r="V14" i="16"/>
  <c r="U14" i="16"/>
  <c r="S14" i="16"/>
  <c r="R14" i="16"/>
  <c r="Q14" i="16"/>
  <c r="P14" i="16"/>
  <c r="O14" i="16"/>
  <c r="Y13" i="16"/>
  <c r="X13" i="16"/>
  <c r="W13" i="16"/>
  <c r="V13" i="16"/>
  <c r="U13" i="16"/>
  <c r="S13" i="16"/>
  <c r="R13" i="16"/>
  <c r="Q13" i="16"/>
  <c r="P13" i="16"/>
  <c r="O13" i="16"/>
  <c r="Y12" i="16"/>
  <c r="X12" i="16"/>
  <c r="W12" i="16"/>
  <c r="V12" i="16"/>
  <c r="U12" i="16"/>
  <c r="S12" i="16"/>
  <c r="R12" i="16"/>
  <c r="Q12" i="16"/>
  <c r="P12" i="16"/>
  <c r="O12" i="16"/>
  <c r="Y11" i="16"/>
  <c r="X11" i="16"/>
  <c r="W11" i="16"/>
  <c r="V11" i="16"/>
  <c r="U11" i="16"/>
  <c r="S11" i="16"/>
  <c r="R11" i="16"/>
  <c r="Q11" i="16"/>
  <c r="P11" i="16"/>
  <c r="O11" i="16"/>
  <c r="Y10" i="16"/>
  <c r="X10" i="16"/>
  <c r="W10" i="16"/>
  <c r="V10" i="16"/>
  <c r="U10" i="16"/>
  <c r="S10" i="16"/>
  <c r="R10" i="16"/>
  <c r="Q10" i="16"/>
  <c r="P10" i="16"/>
  <c r="O10" i="16"/>
  <c r="Y9" i="16"/>
  <c r="X9" i="16"/>
  <c r="W9" i="16"/>
  <c r="V9" i="16"/>
  <c r="U9" i="16"/>
  <c r="S9" i="16"/>
  <c r="R9" i="16"/>
  <c r="Q9" i="16"/>
  <c r="P9" i="16"/>
  <c r="O9" i="16"/>
  <c r="Y8" i="16"/>
  <c r="X8" i="16"/>
  <c r="W8" i="16"/>
  <c r="V8" i="16"/>
  <c r="U8" i="16"/>
  <c r="S8" i="16"/>
  <c r="R8" i="16"/>
  <c r="Q8" i="16"/>
  <c r="P8" i="16"/>
  <c r="O8" i="16"/>
  <c r="Y7" i="16"/>
  <c r="X7" i="16"/>
  <c r="W7" i="16"/>
  <c r="V7" i="16"/>
  <c r="U7" i="16"/>
  <c r="S7" i="16"/>
  <c r="R7" i="16"/>
  <c r="Q7" i="16"/>
  <c r="P7" i="16"/>
  <c r="O7" i="16"/>
  <c r="Y6" i="16"/>
  <c r="X6" i="16"/>
  <c r="W6" i="16"/>
  <c r="V6" i="16"/>
  <c r="U6" i="16"/>
  <c r="S6" i="16"/>
  <c r="R6" i="16"/>
  <c r="Q6" i="16"/>
  <c r="P6" i="16"/>
  <c r="O6" i="16"/>
  <c r="Y5" i="16"/>
  <c r="X5" i="16"/>
  <c r="W5" i="16"/>
  <c r="V5" i="16"/>
  <c r="U5" i="16"/>
  <c r="S5" i="16"/>
  <c r="R5" i="16"/>
  <c r="Q5" i="16"/>
  <c r="P5" i="16"/>
  <c r="O5" i="16"/>
  <c r="Y4" i="16"/>
  <c r="X4" i="16"/>
  <c r="W4" i="16"/>
  <c r="V4" i="16"/>
  <c r="U4" i="16"/>
  <c r="S4" i="16"/>
  <c r="R4" i="16"/>
  <c r="Q4" i="16"/>
  <c r="P4" i="16"/>
  <c r="O4" i="16"/>
  <c r="Y3" i="16"/>
  <c r="X3" i="16"/>
  <c r="W3" i="16"/>
  <c r="V3" i="16"/>
  <c r="U3" i="16"/>
  <c r="S3" i="16"/>
  <c r="R3" i="16"/>
  <c r="Q3" i="16"/>
  <c r="P3" i="16"/>
  <c r="O3" i="16"/>
  <c r="Y2" i="16"/>
  <c r="X2" i="16"/>
  <c r="W2" i="16"/>
  <c r="V2" i="16"/>
  <c r="U2" i="16"/>
  <c r="S2" i="16"/>
  <c r="R2" i="16"/>
  <c r="Q2" i="16"/>
  <c r="P2" i="16"/>
  <c r="O2" i="16"/>
  <c r="Z301" i="15"/>
  <c r="Y301" i="15"/>
  <c r="X301" i="15"/>
  <c r="W301" i="15"/>
  <c r="V301" i="15"/>
  <c r="U301" i="15"/>
  <c r="S301" i="15"/>
  <c r="R301" i="15"/>
  <c r="Q301" i="15"/>
  <c r="P301" i="15"/>
  <c r="O301" i="15"/>
  <c r="Z300" i="15"/>
  <c r="Y300" i="15"/>
  <c r="X300" i="15"/>
  <c r="W300" i="15"/>
  <c r="V300" i="15"/>
  <c r="U300" i="15"/>
  <c r="S300" i="15"/>
  <c r="R300" i="15"/>
  <c r="Q300" i="15"/>
  <c r="P300" i="15"/>
  <c r="O300" i="15"/>
  <c r="Z299" i="15"/>
  <c r="Y299" i="15"/>
  <c r="X299" i="15"/>
  <c r="W299" i="15"/>
  <c r="V299" i="15"/>
  <c r="U299" i="15"/>
  <c r="S299" i="15"/>
  <c r="R299" i="15"/>
  <c r="Q299" i="15"/>
  <c r="P299" i="15"/>
  <c r="O299" i="15"/>
  <c r="Z298" i="15"/>
  <c r="Y298" i="15"/>
  <c r="X298" i="15"/>
  <c r="W298" i="15"/>
  <c r="V298" i="15"/>
  <c r="U298" i="15"/>
  <c r="S298" i="15"/>
  <c r="R298" i="15"/>
  <c r="Q298" i="15"/>
  <c r="P298" i="15"/>
  <c r="O298" i="15"/>
  <c r="Z297" i="15"/>
  <c r="Y297" i="15"/>
  <c r="X297" i="15"/>
  <c r="W297" i="15"/>
  <c r="V297" i="15"/>
  <c r="U297" i="15"/>
  <c r="S297" i="15"/>
  <c r="R297" i="15"/>
  <c r="Q297" i="15"/>
  <c r="P297" i="15"/>
  <c r="O297" i="15"/>
  <c r="Z296" i="15"/>
  <c r="Y296" i="15"/>
  <c r="X296" i="15"/>
  <c r="W296" i="15"/>
  <c r="V296" i="15"/>
  <c r="U296" i="15"/>
  <c r="S296" i="15"/>
  <c r="R296" i="15"/>
  <c r="Q296" i="15"/>
  <c r="P296" i="15"/>
  <c r="O296" i="15"/>
  <c r="Z295" i="15"/>
  <c r="Y295" i="15"/>
  <c r="X295" i="15"/>
  <c r="W295" i="15"/>
  <c r="V295" i="15"/>
  <c r="U295" i="15"/>
  <c r="S295" i="15"/>
  <c r="R295" i="15"/>
  <c r="Q295" i="15"/>
  <c r="P295" i="15"/>
  <c r="O295" i="15"/>
  <c r="Z294" i="15"/>
  <c r="Y294" i="15"/>
  <c r="X294" i="15"/>
  <c r="W294" i="15"/>
  <c r="V294" i="15"/>
  <c r="U294" i="15"/>
  <c r="S294" i="15"/>
  <c r="R294" i="15"/>
  <c r="Q294" i="15"/>
  <c r="P294" i="15"/>
  <c r="O294" i="15"/>
  <c r="Z293" i="15"/>
  <c r="Y293" i="15"/>
  <c r="X293" i="15"/>
  <c r="W293" i="15"/>
  <c r="V293" i="15"/>
  <c r="U293" i="15"/>
  <c r="S293" i="15"/>
  <c r="R293" i="15"/>
  <c r="Q293" i="15"/>
  <c r="P293" i="15"/>
  <c r="O293" i="15"/>
  <c r="Z292" i="15"/>
  <c r="Y292" i="15"/>
  <c r="X292" i="15"/>
  <c r="W292" i="15"/>
  <c r="V292" i="15"/>
  <c r="U292" i="15"/>
  <c r="S292" i="15"/>
  <c r="R292" i="15"/>
  <c r="Q292" i="15"/>
  <c r="P292" i="15"/>
  <c r="O292" i="15"/>
  <c r="Z291" i="15"/>
  <c r="Y291" i="15"/>
  <c r="X291" i="15"/>
  <c r="W291" i="15"/>
  <c r="V291" i="15"/>
  <c r="U291" i="15"/>
  <c r="S291" i="15"/>
  <c r="R291" i="15"/>
  <c r="Q291" i="15"/>
  <c r="P291" i="15"/>
  <c r="O291" i="15"/>
  <c r="Z290" i="15"/>
  <c r="Y290" i="15"/>
  <c r="X290" i="15"/>
  <c r="W290" i="15"/>
  <c r="V290" i="15"/>
  <c r="U290" i="15"/>
  <c r="S290" i="15"/>
  <c r="R290" i="15"/>
  <c r="Q290" i="15"/>
  <c r="P290" i="15"/>
  <c r="O290" i="15"/>
  <c r="Z289" i="15"/>
  <c r="Y289" i="15"/>
  <c r="X289" i="15"/>
  <c r="W289" i="15"/>
  <c r="V289" i="15"/>
  <c r="U289" i="15"/>
  <c r="S289" i="15"/>
  <c r="R289" i="15"/>
  <c r="Q289" i="15"/>
  <c r="P289" i="15"/>
  <c r="O289" i="15"/>
  <c r="Z288" i="15"/>
  <c r="Y288" i="15"/>
  <c r="X288" i="15"/>
  <c r="W288" i="15"/>
  <c r="V288" i="15"/>
  <c r="U288" i="15"/>
  <c r="S288" i="15"/>
  <c r="R288" i="15"/>
  <c r="Q288" i="15"/>
  <c r="P288" i="15"/>
  <c r="O288" i="15"/>
  <c r="Z287" i="15"/>
  <c r="Y287" i="15"/>
  <c r="X287" i="15"/>
  <c r="W287" i="15"/>
  <c r="V287" i="15"/>
  <c r="U287" i="15"/>
  <c r="S287" i="15"/>
  <c r="R287" i="15"/>
  <c r="Q287" i="15"/>
  <c r="P287" i="15"/>
  <c r="O287" i="15"/>
  <c r="Z286" i="15"/>
  <c r="Y286" i="15"/>
  <c r="X286" i="15"/>
  <c r="W286" i="15"/>
  <c r="V286" i="15"/>
  <c r="U286" i="15"/>
  <c r="S286" i="15"/>
  <c r="R286" i="15"/>
  <c r="Q286" i="15"/>
  <c r="P286" i="15"/>
  <c r="O286" i="15"/>
  <c r="Z285" i="15"/>
  <c r="Y285" i="15"/>
  <c r="X285" i="15"/>
  <c r="W285" i="15"/>
  <c r="V285" i="15"/>
  <c r="U285" i="15"/>
  <c r="S285" i="15"/>
  <c r="R285" i="15"/>
  <c r="Q285" i="15"/>
  <c r="P285" i="15"/>
  <c r="O285" i="15"/>
  <c r="Z284" i="15"/>
  <c r="Y284" i="15"/>
  <c r="X284" i="15"/>
  <c r="W284" i="15"/>
  <c r="V284" i="15"/>
  <c r="U284" i="15"/>
  <c r="S284" i="15"/>
  <c r="R284" i="15"/>
  <c r="Q284" i="15"/>
  <c r="P284" i="15"/>
  <c r="O284" i="15"/>
  <c r="Z283" i="15"/>
  <c r="Y283" i="15"/>
  <c r="X283" i="15"/>
  <c r="W283" i="15"/>
  <c r="V283" i="15"/>
  <c r="U283" i="15"/>
  <c r="S283" i="15"/>
  <c r="R283" i="15"/>
  <c r="Q283" i="15"/>
  <c r="P283" i="15"/>
  <c r="O283" i="15"/>
  <c r="Z282" i="15"/>
  <c r="Y282" i="15"/>
  <c r="X282" i="15"/>
  <c r="W282" i="15"/>
  <c r="V282" i="15"/>
  <c r="U282" i="15"/>
  <c r="S282" i="15"/>
  <c r="R282" i="15"/>
  <c r="Q282" i="15"/>
  <c r="P282" i="15"/>
  <c r="O282" i="15"/>
  <c r="Z281" i="15"/>
  <c r="Y281" i="15"/>
  <c r="X281" i="15"/>
  <c r="W281" i="15"/>
  <c r="V281" i="15"/>
  <c r="U281" i="15"/>
  <c r="S281" i="15"/>
  <c r="R281" i="15"/>
  <c r="Q281" i="15"/>
  <c r="P281" i="15"/>
  <c r="O281" i="15"/>
  <c r="Z280" i="15"/>
  <c r="Y280" i="15"/>
  <c r="X280" i="15"/>
  <c r="W280" i="15"/>
  <c r="V280" i="15"/>
  <c r="U280" i="15"/>
  <c r="S280" i="15"/>
  <c r="R280" i="15"/>
  <c r="Q280" i="15"/>
  <c r="P280" i="15"/>
  <c r="O280" i="15"/>
  <c r="Z279" i="15"/>
  <c r="Y279" i="15"/>
  <c r="X279" i="15"/>
  <c r="W279" i="15"/>
  <c r="V279" i="15"/>
  <c r="U279" i="15"/>
  <c r="S279" i="15"/>
  <c r="R279" i="15"/>
  <c r="Q279" i="15"/>
  <c r="P279" i="15"/>
  <c r="O279" i="15"/>
  <c r="Z278" i="15"/>
  <c r="Y278" i="15"/>
  <c r="X278" i="15"/>
  <c r="W278" i="15"/>
  <c r="V278" i="15"/>
  <c r="U278" i="15"/>
  <c r="S278" i="15"/>
  <c r="R278" i="15"/>
  <c r="Q278" i="15"/>
  <c r="P278" i="15"/>
  <c r="O278" i="15"/>
  <c r="Z277" i="15"/>
  <c r="Y277" i="15"/>
  <c r="X277" i="15"/>
  <c r="W277" i="15"/>
  <c r="V277" i="15"/>
  <c r="U277" i="15"/>
  <c r="S277" i="15"/>
  <c r="R277" i="15"/>
  <c r="Q277" i="15"/>
  <c r="P277" i="15"/>
  <c r="O277" i="15"/>
  <c r="Z276" i="15"/>
  <c r="Y276" i="15"/>
  <c r="X276" i="15"/>
  <c r="W276" i="15"/>
  <c r="V276" i="15"/>
  <c r="U276" i="15"/>
  <c r="S276" i="15"/>
  <c r="R276" i="15"/>
  <c r="Q276" i="15"/>
  <c r="P276" i="15"/>
  <c r="O276" i="15"/>
  <c r="Z275" i="15"/>
  <c r="Y275" i="15"/>
  <c r="X275" i="15"/>
  <c r="W275" i="15"/>
  <c r="V275" i="15"/>
  <c r="U275" i="15"/>
  <c r="S275" i="15"/>
  <c r="R275" i="15"/>
  <c r="Q275" i="15"/>
  <c r="P275" i="15"/>
  <c r="O275" i="15"/>
  <c r="Z274" i="15"/>
  <c r="Y274" i="15"/>
  <c r="X274" i="15"/>
  <c r="W274" i="15"/>
  <c r="V274" i="15"/>
  <c r="U274" i="15"/>
  <c r="S274" i="15"/>
  <c r="R274" i="15"/>
  <c r="Q274" i="15"/>
  <c r="P274" i="15"/>
  <c r="O274" i="15"/>
  <c r="Z273" i="15"/>
  <c r="Y273" i="15"/>
  <c r="X273" i="15"/>
  <c r="W273" i="15"/>
  <c r="V273" i="15"/>
  <c r="U273" i="15"/>
  <c r="S273" i="15"/>
  <c r="R273" i="15"/>
  <c r="Q273" i="15"/>
  <c r="P273" i="15"/>
  <c r="O273" i="15"/>
  <c r="Z272" i="15"/>
  <c r="Y272" i="15"/>
  <c r="X272" i="15"/>
  <c r="W272" i="15"/>
  <c r="V272" i="15"/>
  <c r="U272" i="15"/>
  <c r="S272" i="15"/>
  <c r="R272" i="15"/>
  <c r="Q272" i="15"/>
  <c r="P272" i="15"/>
  <c r="O272" i="15"/>
  <c r="Z271" i="15"/>
  <c r="Y271" i="15"/>
  <c r="X271" i="15"/>
  <c r="W271" i="15"/>
  <c r="V271" i="15"/>
  <c r="U271" i="15"/>
  <c r="S271" i="15"/>
  <c r="R271" i="15"/>
  <c r="Q271" i="15"/>
  <c r="P271" i="15"/>
  <c r="O271" i="15"/>
  <c r="Z270" i="15"/>
  <c r="Y270" i="15"/>
  <c r="X270" i="15"/>
  <c r="W270" i="15"/>
  <c r="V270" i="15"/>
  <c r="U270" i="15"/>
  <c r="S270" i="15"/>
  <c r="R270" i="15"/>
  <c r="Q270" i="15"/>
  <c r="P270" i="15"/>
  <c r="O270" i="15"/>
  <c r="Z269" i="15"/>
  <c r="Y269" i="15"/>
  <c r="X269" i="15"/>
  <c r="W269" i="15"/>
  <c r="V269" i="15"/>
  <c r="U269" i="15"/>
  <c r="S269" i="15"/>
  <c r="R269" i="15"/>
  <c r="Q269" i="15"/>
  <c r="P269" i="15"/>
  <c r="O269" i="15"/>
  <c r="Z268" i="15"/>
  <c r="Y268" i="15"/>
  <c r="X268" i="15"/>
  <c r="W268" i="15"/>
  <c r="V268" i="15"/>
  <c r="U268" i="15"/>
  <c r="S268" i="15"/>
  <c r="R268" i="15"/>
  <c r="Q268" i="15"/>
  <c r="P268" i="15"/>
  <c r="O268" i="15"/>
  <c r="Z267" i="15"/>
  <c r="Y267" i="15"/>
  <c r="X267" i="15"/>
  <c r="W267" i="15"/>
  <c r="V267" i="15"/>
  <c r="U267" i="15"/>
  <c r="S267" i="15"/>
  <c r="R267" i="15"/>
  <c r="Q267" i="15"/>
  <c r="P267" i="15"/>
  <c r="O267" i="15"/>
  <c r="Z266" i="15"/>
  <c r="Y266" i="15"/>
  <c r="X266" i="15"/>
  <c r="W266" i="15"/>
  <c r="V266" i="15"/>
  <c r="U266" i="15"/>
  <c r="S266" i="15"/>
  <c r="R266" i="15"/>
  <c r="Q266" i="15"/>
  <c r="P266" i="15"/>
  <c r="O266" i="15"/>
  <c r="Z265" i="15"/>
  <c r="Y265" i="15"/>
  <c r="X265" i="15"/>
  <c r="W265" i="15"/>
  <c r="V265" i="15"/>
  <c r="U265" i="15"/>
  <c r="S265" i="15"/>
  <c r="R265" i="15"/>
  <c r="Q265" i="15"/>
  <c r="P265" i="15"/>
  <c r="O265" i="15"/>
  <c r="Z264" i="15"/>
  <c r="Y264" i="15"/>
  <c r="X264" i="15"/>
  <c r="W264" i="15"/>
  <c r="V264" i="15"/>
  <c r="U264" i="15"/>
  <c r="S264" i="15"/>
  <c r="R264" i="15"/>
  <c r="Q264" i="15"/>
  <c r="P264" i="15"/>
  <c r="O264" i="15"/>
  <c r="Z263" i="15"/>
  <c r="Y263" i="15"/>
  <c r="X263" i="15"/>
  <c r="W263" i="15"/>
  <c r="V263" i="15"/>
  <c r="U263" i="15"/>
  <c r="S263" i="15"/>
  <c r="R263" i="15"/>
  <c r="Q263" i="15"/>
  <c r="P263" i="15"/>
  <c r="O263" i="15"/>
  <c r="Z262" i="15"/>
  <c r="Y262" i="15"/>
  <c r="X262" i="15"/>
  <c r="W262" i="15"/>
  <c r="V262" i="15"/>
  <c r="U262" i="15"/>
  <c r="S262" i="15"/>
  <c r="R262" i="15"/>
  <c r="Q262" i="15"/>
  <c r="P262" i="15"/>
  <c r="O262" i="15"/>
  <c r="Z261" i="15"/>
  <c r="Y261" i="15"/>
  <c r="X261" i="15"/>
  <c r="W261" i="15"/>
  <c r="V261" i="15"/>
  <c r="U261" i="15"/>
  <c r="S261" i="15"/>
  <c r="R261" i="15"/>
  <c r="Q261" i="15"/>
  <c r="P261" i="15"/>
  <c r="O261" i="15"/>
  <c r="Z260" i="15"/>
  <c r="Y260" i="15"/>
  <c r="X260" i="15"/>
  <c r="W260" i="15"/>
  <c r="V260" i="15"/>
  <c r="U260" i="15"/>
  <c r="S260" i="15"/>
  <c r="R260" i="15"/>
  <c r="Q260" i="15"/>
  <c r="P260" i="15"/>
  <c r="O260" i="15"/>
  <c r="Z259" i="15"/>
  <c r="Y259" i="15"/>
  <c r="X259" i="15"/>
  <c r="W259" i="15"/>
  <c r="V259" i="15"/>
  <c r="U259" i="15"/>
  <c r="S259" i="15"/>
  <c r="R259" i="15"/>
  <c r="Q259" i="15"/>
  <c r="P259" i="15"/>
  <c r="O259" i="15"/>
  <c r="Z258" i="15"/>
  <c r="Y258" i="15"/>
  <c r="X258" i="15"/>
  <c r="W258" i="15"/>
  <c r="V258" i="15"/>
  <c r="U258" i="15"/>
  <c r="S258" i="15"/>
  <c r="R258" i="15"/>
  <c r="Q258" i="15"/>
  <c r="P258" i="15"/>
  <c r="O258" i="15"/>
  <c r="Z257" i="15"/>
  <c r="Y257" i="15"/>
  <c r="X257" i="15"/>
  <c r="W257" i="15"/>
  <c r="V257" i="15"/>
  <c r="U257" i="15"/>
  <c r="S257" i="15"/>
  <c r="R257" i="15"/>
  <c r="Q257" i="15"/>
  <c r="P257" i="15"/>
  <c r="O257" i="15"/>
  <c r="Z256" i="15"/>
  <c r="Y256" i="15"/>
  <c r="X256" i="15"/>
  <c r="W256" i="15"/>
  <c r="V256" i="15"/>
  <c r="U256" i="15"/>
  <c r="S256" i="15"/>
  <c r="R256" i="15"/>
  <c r="Q256" i="15"/>
  <c r="P256" i="15"/>
  <c r="O256" i="15"/>
  <c r="Z255" i="15"/>
  <c r="Y255" i="15"/>
  <c r="X255" i="15"/>
  <c r="W255" i="15"/>
  <c r="V255" i="15"/>
  <c r="U255" i="15"/>
  <c r="S255" i="15"/>
  <c r="R255" i="15"/>
  <c r="Q255" i="15"/>
  <c r="P255" i="15"/>
  <c r="O255" i="15"/>
  <c r="Z254" i="15"/>
  <c r="Y254" i="15"/>
  <c r="X254" i="15"/>
  <c r="W254" i="15"/>
  <c r="V254" i="15"/>
  <c r="U254" i="15"/>
  <c r="S254" i="15"/>
  <c r="R254" i="15"/>
  <c r="Q254" i="15"/>
  <c r="P254" i="15"/>
  <c r="O254" i="15"/>
  <c r="Z253" i="15"/>
  <c r="Y253" i="15"/>
  <c r="X253" i="15"/>
  <c r="W253" i="15"/>
  <c r="V253" i="15"/>
  <c r="U253" i="15"/>
  <c r="S253" i="15"/>
  <c r="R253" i="15"/>
  <c r="Q253" i="15"/>
  <c r="P253" i="15"/>
  <c r="O253" i="15"/>
  <c r="Z252" i="15"/>
  <c r="Y252" i="15"/>
  <c r="X252" i="15"/>
  <c r="W252" i="15"/>
  <c r="V252" i="15"/>
  <c r="U252" i="15"/>
  <c r="S252" i="15"/>
  <c r="R252" i="15"/>
  <c r="Q252" i="15"/>
  <c r="P252" i="15"/>
  <c r="O252" i="15"/>
  <c r="Z251" i="15"/>
  <c r="Y251" i="15"/>
  <c r="X251" i="15"/>
  <c r="W251" i="15"/>
  <c r="V251" i="15"/>
  <c r="U251" i="15"/>
  <c r="S251" i="15"/>
  <c r="R251" i="15"/>
  <c r="Q251" i="15"/>
  <c r="P251" i="15"/>
  <c r="O251" i="15"/>
  <c r="Z250" i="15"/>
  <c r="Y250" i="15"/>
  <c r="X250" i="15"/>
  <c r="W250" i="15"/>
  <c r="V250" i="15"/>
  <c r="U250" i="15"/>
  <c r="S250" i="15"/>
  <c r="R250" i="15"/>
  <c r="Q250" i="15"/>
  <c r="P250" i="15"/>
  <c r="O250" i="15"/>
  <c r="Z249" i="15"/>
  <c r="Y249" i="15"/>
  <c r="X249" i="15"/>
  <c r="W249" i="15"/>
  <c r="V249" i="15"/>
  <c r="U249" i="15"/>
  <c r="S249" i="15"/>
  <c r="R249" i="15"/>
  <c r="Q249" i="15"/>
  <c r="P249" i="15"/>
  <c r="O249" i="15"/>
  <c r="Z248" i="15"/>
  <c r="Y248" i="15"/>
  <c r="X248" i="15"/>
  <c r="W248" i="15"/>
  <c r="V248" i="15"/>
  <c r="U248" i="15"/>
  <c r="S248" i="15"/>
  <c r="R248" i="15"/>
  <c r="Q248" i="15"/>
  <c r="P248" i="15"/>
  <c r="O248" i="15"/>
  <c r="Z247" i="15"/>
  <c r="Y247" i="15"/>
  <c r="X247" i="15"/>
  <c r="W247" i="15"/>
  <c r="V247" i="15"/>
  <c r="U247" i="15"/>
  <c r="S247" i="15"/>
  <c r="R247" i="15"/>
  <c r="Q247" i="15"/>
  <c r="P247" i="15"/>
  <c r="O247" i="15"/>
  <c r="Z246" i="15"/>
  <c r="Y246" i="15"/>
  <c r="X246" i="15"/>
  <c r="W246" i="15"/>
  <c r="V246" i="15"/>
  <c r="U246" i="15"/>
  <c r="S246" i="15"/>
  <c r="R246" i="15"/>
  <c r="Q246" i="15"/>
  <c r="P246" i="15"/>
  <c r="O246" i="15"/>
  <c r="Z245" i="15"/>
  <c r="Y245" i="15"/>
  <c r="X245" i="15"/>
  <c r="W245" i="15"/>
  <c r="V245" i="15"/>
  <c r="U245" i="15"/>
  <c r="S245" i="15"/>
  <c r="R245" i="15"/>
  <c r="Q245" i="15"/>
  <c r="P245" i="15"/>
  <c r="O245" i="15"/>
  <c r="Z244" i="15"/>
  <c r="Y244" i="15"/>
  <c r="X244" i="15"/>
  <c r="W244" i="15"/>
  <c r="V244" i="15"/>
  <c r="U244" i="15"/>
  <c r="S244" i="15"/>
  <c r="R244" i="15"/>
  <c r="Q244" i="15"/>
  <c r="P244" i="15"/>
  <c r="O244" i="15"/>
  <c r="Z243" i="15"/>
  <c r="Y243" i="15"/>
  <c r="X243" i="15"/>
  <c r="W243" i="15"/>
  <c r="V243" i="15"/>
  <c r="U243" i="15"/>
  <c r="S243" i="15"/>
  <c r="R243" i="15"/>
  <c r="Q243" i="15"/>
  <c r="P243" i="15"/>
  <c r="O243" i="15"/>
  <c r="Z242" i="15"/>
  <c r="Y242" i="15"/>
  <c r="X242" i="15"/>
  <c r="W242" i="15"/>
  <c r="V242" i="15"/>
  <c r="U242" i="15"/>
  <c r="S242" i="15"/>
  <c r="R242" i="15"/>
  <c r="Q242" i="15"/>
  <c r="P242" i="15"/>
  <c r="O242" i="15"/>
  <c r="Z241" i="15"/>
  <c r="Y241" i="15"/>
  <c r="X241" i="15"/>
  <c r="W241" i="15"/>
  <c r="V241" i="15"/>
  <c r="U241" i="15"/>
  <c r="S241" i="15"/>
  <c r="R241" i="15"/>
  <c r="Q241" i="15"/>
  <c r="P241" i="15"/>
  <c r="O241" i="15"/>
  <c r="Z240" i="15"/>
  <c r="Y240" i="15"/>
  <c r="X240" i="15"/>
  <c r="W240" i="15"/>
  <c r="V240" i="15"/>
  <c r="U240" i="15"/>
  <c r="S240" i="15"/>
  <c r="R240" i="15"/>
  <c r="Q240" i="15"/>
  <c r="P240" i="15"/>
  <c r="O240" i="15"/>
  <c r="Z239" i="15"/>
  <c r="Y239" i="15"/>
  <c r="X239" i="15"/>
  <c r="W239" i="15"/>
  <c r="V239" i="15"/>
  <c r="U239" i="15"/>
  <c r="S239" i="15"/>
  <c r="R239" i="15"/>
  <c r="Q239" i="15"/>
  <c r="P239" i="15"/>
  <c r="O239" i="15"/>
  <c r="Z238" i="15"/>
  <c r="Y238" i="15"/>
  <c r="X238" i="15"/>
  <c r="W238" i="15"/>
  <c r="V238" i="15"/>
  <c r="U238" i="15"/>
  <c r="S238" i="15"/>
  <c r="R238" i="15"/>
  <c r="Q238" i="15"/>
  <c r="P238" i="15"/>
  <c r="O238" i="15"/>
  <c r="Z237" i="15"/>
  <c r="Y237" i="15"/>
  <c r="X237" i="15"/>
  <c r="W237" i="15"/>
  <c r="V237" i="15"/>
  <c r="U237" i="15"/>
  <c r="S237" i="15"/>
  <c r="R237" i="15"/>
  <c r="Q237" i="15"/>
  <c r="P237" i="15"/>
  <c r="O237" i="15"/>
  <c r="Z236" i="15"/>
  <c r="Y236" i="15"/>
  <c r="X236" i="15"/>
  <c r="W236" i="15"/>
  <c r="V236" i="15"/>
  <c r="U236" i="15"/>
  <c r="S236" i="15"/>
  <c r="R236" i="15"/>
  <c r="Q236" i="15"/>
  <c r="P236" i="15"/>
  <c r="O236" i="15"/>
  <c r="Z235" i="15"/>
  <c r="Y235" i="15"/>
  <c r="X235" i="15"/>
  <c r="W235" i="15"/>
  <c r="V235" i="15"/>
  <c r="U235" i="15"/>
  <c r="S235" i="15"/>
  <c r="R235" i="15"/>
  <c r="Q235" i="15"/>
  <c r="P235" i="15"/>
  <c r="O235" i="15"/>
  <c r="Z234" i="15"/>
  <c r="Y234" i="15"/>
  <c r="X234" i="15"/>
  <c r="W234" i="15"/>
  <c r="V234" i="15"/>
  <c r="U234" i="15"/>
  <c r="S234" i="15"/>
  <c r="R234" i="15"/>
  <c r="Q234" i="15"/>
  <c r="P234" i="15"/>
  <c r="O234" i="15"/>
  <c r="Z233" i="15"/>
  <c r="Y233" i="15"/>
  <c r="X233" i="15"/>
  <c r="W233" i="15"/>
  <c r="V233" i="15"/>
  <c r="U233" i="15"/>
  <c r="S233" i="15"/>
  <c r="R233" i="15"/>
  <c r="Q233" i="15"/>
  <c r="P233" i="15"/>
  <c r="O233" i="15"/>
  <c r="Z232" i="15"/>
  <c r="Y232" i="15"/>
  <c r="X232" i="15"/>
  <c r="W232" i="15"/>
  <c r="V232" i="15"/>
  <c r="U232" i="15"/>
  <c r="S232" i="15"/>
  <c r="R232" i="15"/>
  <c r="Q232" i="15"/>
  <c r="P232" i="15"/>
  <c r="O232" i="15"/>
  <c r="Z231" i="15"/>
  <c r="Y231" i="15"/>
  <c r="X231" i="15"/>
  <c r="W231" i="15"/>
  <c r="V231" i="15"/>
  <c r="U231" i="15"/>
  <c r="S231" i="15"/>
  <c r="R231" i="15"/>
  <c r="Q231" i="15"/>
  <c r="P231" i="15"/>
  <c r="O231" i="15"/>
  <c r="Z230" i="15"/>
  <c r="Y230" i="15"/>
  <c r="X230" i="15"/>
  <c r="W230" i="15"/>
  <c r="V230" i="15"/>
  <c r="U230" i="15"/>
  <c r="S230" i="15"/>
  <c r="R230" i="15"/>
  <c r="Q230" i="15"/>
  <c r="P230" i="15"/>
  <c r="O230" i="15"/>
  <c r="Z229" i="15"/>
  <c r="Y229" i="15"/>
  <c r="X229" i="15"/>
  <c r="W229" i="15"/>
  <c r="V229" i="15"/>
  <c r="U229" i="15"/>
  <c r="S229" i="15"/>
  <c r="R229" i="15"/>
  <c r="Q229" i="15"/>
  <c r="P229" i="15"/>
  <c r="O229" i="15"/>
  <c r="Z228" i="15"/>
  <c r="Y228" i="15"/>
  <c r="X228" i="15"/>
  <c r="W228" i="15"/>
  <c r="V228" i="15"/>
  <c r="U228" i="15"/>
  <c r="S228" i="15"/>
  <c r="R228" i="15"/>
  <c r="Q228" i="15"/>
  <c r="P228" i="15"/>
  <c r="O228" i="15"/>
  <c r="Z227" i="15"/>
  <c r="Y227" i="15"/>
  <c r="X227" i="15"/>
  <c r="W227" i="15"/>
  <c r="V227" i="15"/>
  <c r="U227" i="15"/>
  <c r="S227" i="15"/>
  <c r="R227" i="15"/>
  <c r="Q227" i="15"/>
  <c r="P227" i="15"/>
  <c r="O227" i="15"/>
  <c r="Z226" i="15"/>
  <c r="Y226" i="15"/>
  <c r="X226" i="15"/>
  <c r="W226" i="15"/>
  <c r="V226" i="15"/>
  <c r="U226" i="15"/>
  <c r="S226" i="15"/>
  <c r="R226" i="15"/>
  <c r="Q226" i="15"/>
  <c r="P226" i="15"/>
  <c r="O226" i="15"/>
  <c r="Z225" i="15"/>
  <c r="Y225" i="15"/>
  <c r="X225" i="15"/>
  <c r="W225" i="15"/>
  <c r="V225" i="15"/>
  <c r="U225" i="15"/>
  <c r="S225" i="15"/>
  <c r="R225" i="15"/>
  <c r="Q225" i="15"/>
  <c r="P225" i="15"/>
  <c r="O225" i="15"/>
  <c r="Z224" i="15"/>
  <c r="Y224" i="15"/>
  <c r="X224" i="15"/>
  <c r="W224" i="15"/>
  <c r="V224" i="15"/>
  <c r="U224" i="15"/>
  <c r="S224" i="15"/>
  <c r="R224" i="15"/>
  <c r="Q224" i="15"/>
  <c r="P224" i="15"/>
  <c r="O224" i="15"/>
  <c r="Z223" i="15"/>
  <c r="Y223" i="15"/>
  <c r="X223" i="15"/>
  <c r="W223" i="15"/>
  <c r="V223" i="15"/>
  <c r="U223" i="15"/>
  <c r="S223" i="15"/>
  <c r="R223" i="15"/>
  <c r="Q223" i="15"/>
  <c r="P223" i="15"/>
  <c r="O223" i="15"/>
  <c r="Z222" i="15"/>
  <c r="Y222" i="15"/>
  <c r="X222" i="15"/>
  <c r="W222" i="15"/>
  <c r="V222" i="15"/>
  <c r="U222" i="15"/>
  <c r="S222" i="15"/>
  <c r="R222" i="15"/>
  <c r="Q222" i="15"/>
  <c r="P222" i="15"/>
  <c r="O222" i="15"/>
  <c r="Z221" i="15"/>
  <c r="Y221" i="15"/>
  <c r="X221" i="15"/>
  <c r="W221" i="15"/>
  <c r="V221" i="15"/>
  <c r="U221" i="15"/>
  <c r="S221" i="15"/>
  <c r="R221" i="15"/>
  <c r="Q221" i="15"/>
  <c r="P221" i="15"/>
  <c r="O221" i="15"/>
  <c r="Z220" i="15"/>
  <c r="Y220" i="15"/>
  <c r="X220" i="15"/>
  <c r="W220" i="15"/>
  <c r="V220" i="15"/>
  <c r="U220" i="15"/>
  <c r="S220" i="15"/>
  <c r="R220" i="15"/>
  <c r="Q220" i="15"/>
  <c r="P220" i="15"/>
  <c r="O220" i="15"/>
  <c r="Z219" i="15"/>
  <c r="Y219" i="15"/>
  <c r="X219" i="15"/>
  <c r="W219" i="15"/>
  <c r="V219" i="15"/>
  <c r="U219" i="15"/>
  <c r="S219" i="15"/>
  <c r="R219" i="15"/>
  <c r="Q219" i="15"/>
  <c r="P219" i="15"/>
  <c r="O219" i="15"/>
  <c r="Z218" i="15"/>
  <c r="Y218" i="15"/>
  <c r="X218" i="15"/>
  <c r="W218" i="15"/>
  <c r="V218" i="15"/>
  <c r="U218" i="15"/>
  <c r="S218" i="15"/>
  <c r="R218" i="15"/>
  <c r="Q218" i="15"/>
  <c r="P218" i="15"/>
  <c r="O218" i="15"/>
  <c r="Z217" i="15"/>
  <c r="Y217" i="15"/>
  <c r="X217" i="15"/>
  <c r="W217" i="15"/>
  <c r="V217" i="15"/>
  <c r="U217" i="15"/>
  <c r="S217" i="15"/>
  <c r="R217" i="15"/>
  <c r="Q217" i="15"/>
  <c r="P217" i="15"/>
  <c r="O217" i="15"/>
  <c r="Z216" i="15"/>
  <c r="Y216" i="15"/>
  <c r="X216" i="15"/>
  <c r="W216" i="15"/>
  <c r="V216" i="15"/>
  <c r="U216" i="15"/>
  <c r="S216" i="15"/>
  <c r="R216" i="15"/>
  <c r="Q216" i="15"/>
  <c r="P216" i="15"/>
  <c r="O216" i="15"/>
  <c r="Z215" i="15"/>
  <c r="Y215" i="15"/>
  <c r="X215" i="15"/>
  <c r="W215" i="15"/>
  <c r="V215" i="15"/>
  <c r="U215" i="15"/>
  <c r="S215" i="15"/>
  <c r="R215" i="15"/>
  <c r="Q215" i="15"/>
  <c r="P215" i="15"/>
  <c r="O215" i="15"/>
  <c r="Z214" i="15"/>
  <c r="Y214" i="15"/>
  <c r="X214" i="15"/>
  <c r="W214" i="15"/>
  <c r="V214" i="15"/>
  <c r="U214" i="15"/>
  <c r="S214" i="15"/>
  <c r="R214" i="15"/>
  <c r="Q214" i="15"/>
  <c r="P214" i="15"/>
  <c r="O214" i="15"/>
  <c r="Z213" i="15"/>
  <c r="Y213" i="15"/>
  <c r="X213" i="15"/>
  <c r="W213" i="15"/>
  <c r="V213" i="15"/>
  <c r="U213" i="15"/>
  <c r="S213" i="15"/>
  <c r="R213" i="15"/>
  <c r="Q213" i="15"/>
  <c r="P213" i="15"/>
  <c r="O213" i="15"/>
  <c r="Z212" i="15"/>
  <c r="Y212" i="15"/>
  <c r="X212" i="15"/>
  <c r="W212" i="15"/>
  <c r="V212" i="15"/>
  <c r="U212" i="15"/>
  <c r="S212" i="15"/>
  <c r="R212" i="15"/>
  <c r="Q212" i="15"/>
  <c r="P212" i="15"/>
  <c r="O212" i="15"/>
  <c r="Z211" i="15"/>
  <c r="Y211" i="15"/>
  <c r="X211" i="15"/>
  <c r="W211" i="15"/>
  <c r="V211" i="15"/>
  <c r="U211" i="15"/>
  <c r="S211" i="15"/>
  <c r="R211" i="15"/>
  <c r="Q211" i="15"/>
  <c r="P211" i="15"/>
  <c r="O211" i="15"/>
  <c r="Z210" i="15"/>
  <c r="Y210" i="15"/>
  <c r="X210" i="15"/>
  <c r="W210" i="15"/>
  <c r="V210" i="15"/>
  <c r="U210" i="15"/>
  <c r="S210" i="15"/>
  <c r="R210" i="15"/>
  <c r="Q210" i="15"/>
  <c r="P210" i="15"/>
  <c r="O210" i="15"/>
  <c r="Z209" i="15"/>
  <c r="Y209" i="15"/>
  <c r="X209" i="15"/>
  <c r="W209" i="15"/>
  <c r="V209" i="15"/>
  <c r="U209" i="15"/>
  <c r="S209" i="15"/>
  <c r="R209" i="15"/>
  <c r="Q209" i="15"/>
  <c r="P209" i="15"/>
  <c r="O209" i="15"/>
  <c r="Z208" i="15"/>
  <c r="Y208" i="15"/>
  <c r="X208" i="15"/>
  <c r="W208" i="15"/>
  <c r="V208" i="15"/>
  <c r="U208" i="15"/>
  <c r="S208" i="15"/>
  <c r="R208" i="15"/>
  <c r="Q208" i="15"/>
  <c r="P208" i="15"/>
  <c r="O208" i="15"/>
  <c r="Z207" i="15"/>
  <c r="Y207" i="15"/>
  <c r="X207" i="15"/>
  <c r="W207" i="15"/>
  <c r="V207" i="15"/>
  <c r="U207" i="15"/>
  <c r="S207" i="15"/>
  <c r="R207" i="15"/>
  <c r="Q207" i="15"/>
  <c r="P207" i="15"/>
  <c r="O207" i="15"/>
  <c r="Z206" i="15"/>
  <c r="Y206" i="15"/>
  <c r="X206" i="15"/>
  <c r="W206" i="15"/>
  <c r="V206" i="15"/>
  <c r="U206" i="15"/>
  <c r="S206" i="15"/>
  <c r="R206" i="15"/>
  <c r="Q206" i="15"/>
  <c r="P206" i="15"/>
  <c r="O206" i="15"/>
  <c r="Z205" i="15"/>
  <c r="Y205" i="15"/>
  <c r="X205" i="15"/>
  <c r="W205" i="15"/>
  <c r="V205" i="15"/>
  <c r="U205" i="15"/>
  <c r="S205" i="15"/>
  <c r="R205" i="15"/>
  <c r="Q205" i="15"/>
  <c r="P205" i="15"/>
  <c r="O205" i="15"/>
  <c r="Z204" i="15"/>
  <c r="Y204" i="15"/>
  <c r="X204" i="15"/>
  <c r="W204" i="15"/>
  <c r="V204" i="15"/>
  <c r="U204" i="15"/>
  <c r="S204" i="15"/>
  <c r="R204" i="15"/>
  <c r="Q204" i="15"/>
  <c r="P204" i="15"/>
  <c r="O204" i="15"/>
  <c r="Z203" i="15"/>
  <c r="Y203" i="15"/>
  <c r="X203" i="15"/>
  <c r="W203" i="15"/>
  <c r="V203" i="15"/>
  <c r="U203" i="15"/>
  <c r="S203" i="15"/>
  <c r="R203" i="15"/>
  <c r="Q203" i="15"/>
  <c r="P203" i="15"/>
  <c r="O203" i="15"/>
  <c r="Z202" i="15"/>
  <c r="Y202" i="15"/>
  <c r="X202" i="15"/>
  <c r="W202" i="15"/>
  <c r="V202" i="15"/>
  <c r="U202" i="15"/>
  <c r="S202" i="15"/>
  <c r="R202" i="15"/>
  <c r="Q202" i="15"/>
  <c r="P202" i="15"/>
  <c r="O202" i="15"/>
  <c r="Z201" i="15"/>
  <c r="Y201" i="15"/>
  <c r="X201" i="15"/>
  <c r="W201" i="15"/>
  <c r="V201" i="15"/>
  <c r="U201" i="15"/>
  <c r="S201" i="15"/>
  <c r="R201" i="15"/>
  <c r="Q201" i="15"/>
  <c r="P201" i="15"/>
  <c r="O201" i="15"/>
  <c r="Z200" i="15"/>
  <c r="Y200" i="15"/>
  <c r="X200" i="15"/>
  <c r="W200" i="15"/>
  <c r="V200" i="15"/>
  <c r="U200" i="15"/>
  <c r="S200" i="15"/>
  <c r="R200" i="15"/>
  <c r="Q200" i="15"/>
  <c r="P200" i="15"/>
  <c r="O200" i="15"/>
  <c r="Z199" i="15"/>
  <c r="Y199" i="15"/>
  <c r="X199" i="15"/>
  <c r="W199" i="15"/>
  <c r="V199" i="15"/>
  <c r="U199" i="15"/>
  <c r="S199" i="15"/>
  <c r="R199" i="15"/>
  <c r="Q199" i="15"/>
  <c r="P199" i="15"/>
  <c r="O199" i="15"/>
  <c r="Z198" i="15"/>
  <c r="Y198" i="15"/>
  <c r="X198" i="15"/>
  <c r="W198" i="15"/>
  <c r="V198" i="15"/>
  <c r="U198" i="15"/>
  <c r="S198" i="15"/>
  <c r="R198" i="15"/>
  <c r="Q198" i="15"/>
  <c r="P198" i="15"/>
  <c r="O198" i="15"/>
  <c r="Z197" i="15"/>
  <c r="Y197" i="15"/>
  <c r="X197" i="15"/>
  <c r="W197" i="15"/>
  <c r="V197" i="15"/>
  <c r="U197" i="15"/>
  <c r="S197" i="15"/>
  <c r="R197" i="15"/>
  <c r="Q197" i="15"/>
  <c r="P197" i="15"/>
  <c r="O197" i="15"/>
  <c r="Z196" i="15"/>
  <c r="Y196" i="15"/>
  <c r="X196" i="15"/>
  <c r="W196" i="15"/>
  <c r="V196" i="15"/>
  <c r="U196" i="15"/>
  <c r="S196" i="15"/>
  <c r="R196" i="15"/>
  <c r="Q196" i="15"/>
  <c r="P196" i="15"/>
  <c r="O196" i="15"/>
  <c r="Z195" i="15"/>
  <c r="Y195" i="15"/>
  <c r="X195" i="15"/>
  <c r="W195" i="15"/>
  <c r="V195" i="15"/>
  <c r="U195" i="15"/>
  <c r="S195" i="15"/>
  <c r="R195" i="15"/>
  <c r="Q195" i="15"/>
  <c r="P195" i="15"/>
  <c r="O195" i="15"/>
  <c r="Z194" i="15"/>
  <c r="Y194" i="15"/>
  <c r="X194" i="15"/>
  <c r="W194" i="15"/>
  <c r="V194" i="15"/>
  <c r="U194" i="15"/>
  <c r="S194" i="15"/>
  <c r="R194" i="15"/>
  <c r="Q194" i="15"/>
  <c r="P194" i="15"/>
  <c r="O194" i="15"/>
  <c r="Z193" i="15"/>
  <c r="Y193" i="15"/>
  <c r="X193" i="15"/>
  <c r="W193" i="15"/>
  <c r="V193" i="15"/>
  <c r="U193" i="15"/>
  <c r="S193" i="15"/>
  <c r="R193" i="15"/>
  <c r="Q193" i="15"/>
  <c r="P193" i="15"/>
  <c r="O193" i="15"/>
  <c r="Z192" i="15"/>
  <c r="Y192" i="15"/>
  <c r="X192" i="15"/>
  <c r="W192" i="15"/>
  <c r="V192" i="15"/>
  <c r="U192" i="15"/>
  <c r="S192" i="15"/>
  <c r="R192" i="15"/>
  <c r="Q192" i="15"/>
  <c r="P192" i="15"/>
  <c r="O192" i="15"/>
  <c r="Z191" i="15"/>
  <c r="Y191" i="15"/>
  <c r="X191" i="15"/>
  <c r="W191" i="15"/>
  <c r="V191" i="15"/>
  <c r="U191" i="15"/>
  <c r="S191" i="15"/>
  <c r="R191" i="15"/>
  <c r="Q191" i="15"/>
  <c r="P191" i="15"/>
  <c r="O191" i="15"/>
  <c r="Z190" i="15"/>
  <c r="Y190" i="15"/>
  <c r="X190" i="15"/>
  <c r="W190" i="15"/>
  <c r="V190" i="15"/>
  <c r="U190" i="15"/>
  <c r="S190" i="15"/>
  <c r="R190" i="15"/>
  <c r="Q190" i="15"/>
  <c r="P190" i="15"/>
  <c r="O190" i="15"/>
  <c r="Z189" i="15"/>
  <c r="Y189" i="15"/>
  <c r="X189" i="15"/>
  <c r="W189" i="15"/>
  <c r="V189" i="15"/>
  <c r="U189" i="15"/>
  <c r="S189" i="15"/>
  <c r="R189" i="15"/>
  <c r="Q189" i="15"/>
  <c r="P189" i="15"/>
  <c r="O189" i="15"/>
  <c r="Z188" i="15"/>
  <c r="Y188" i="15"/>
  <c r="X188" i="15"/>
  <c r="W188" i="15"/>
  <c r="V188" i="15"/>
  <c r="U188" i="15"/>
  <c r="S188" i="15"/>
  <c r="R188" i="15"/>
  <c r="Q188" i="15"/>
  <c r="P188" i="15"/>
  <c r="O188" i="15"/>
  <c r="Z187" i="15"/>
  <c r="Y187" i="15"/>
  <c r="X187" i="15"/>
  <c r="W187" i="15"/>
  <c r="V187" i="15"/>
  <c r="U187" i="15"/>
  <c r="S187" i="15"/>
  <c r="R187" i="15"/>
  <c r="Q187" i="15"/>
  <c r="P187" i="15"/>
  <c r="O187" i="15"/>
  <c r="Z186" i="15"/>
  <c r="Y186" i="15"/>
  <c r="X186" i="15"/>
  <c r="W186" i="15"/>
  <c r="V186" i="15"/>
  <c r="U186" i="15"/>
  <c r="S186" i="15"/>
  <c r="R186" i="15"/>
  <c r="Q186" i="15"/>
  <c r="P186" i="15"/>
  <c r="O186" i="15"/>
  <c r="Z185" i="15"/>
  <c r="Y185" i="15"/>
  <c r="X185" i="15"/>
  <c r="W185" i="15"/>
  <c r="V185" i="15"/>
  <c r="U185" i="15"/>
  <c r="S185" i="15"/>
  <c r="R185" i="15"/>
  <c r="Q185" i="15"/>
  <c r="P185" i="15"/>
  <c r="O185" i="15"/>
  <c r="Z184" i="15"/>
  <c r="Y184" i="15"/>
  <c r="X184" i="15"/>
  <c r="W184" i="15"/>
  <c r="V184" i="15"/>
  <c r="U184" i="15"/>
  <c r="S184" i="15"/>
  <c r="R184" i="15"/>
  <c r="Q184" i="15"/>
  <c r="P184" i="15"/>
  <c r="O184" i="15"/>
  <c r="Z183" i="15"/>
  <c r="Y183" i="15"/>
  <c r="X183" i="15"/>
  <c r="W183" i="15"/>
  <c r="V183" i="15"/>
  <c r="U183" i="15"/>
  <c r="S183" i="15"/>
  <c r="R183" i="15"/>
  <c r="Q183" i="15"/>
  <c r="P183" i="15"/>
  <c r="O183" i="15"/>
  <c r="Z182" i="15"/>
  <c r="Y182" i="15"/>
  <c r="X182" i="15"/>
  <c r="W182" i="15"/>
  <c r="V182" i="15"/>
  <c r="U182" i="15"/>
  <c r="S182" i="15"/>
  <c r="R182" i="15"/>
  <c r="Q182" i="15"/>
  <c r="P182" i="15"/>
  <c r="O182" i="15"/>
  <c r="Z181" i="15"/>
  <c r="Y181" i="15"/>
  <c r="X181" i="15"/>
  <c r="W181" i="15"/>
  <c r="V181" i="15"/>
  <c r="U181" i="15"/>
  <c r="S181" i="15"/>
  <c r="R181" i="15"/>
  <c r="Q181" i="15"/>
  <c r="P181" i="15"/>
  <c r="O181" i="15"/>
  <c r="Z180" i="15"/>
  <c r="Y180" i="15"/>
  <c r="X180" i="15"/>
  <c r="W180" i="15"/>
  <c r="V180" i="15"/>
  <c r="U180" i="15"/>
  <c r="S180" i="15"/>
  <c r="R180" i="15"/>
  <c r="Q180" i="15"/>
  <c r="P180" i="15"/>
  <c r="O180" i="15"/>
  <c r="Z179" i="15"/>
  <c r="Y179" i="15"/>
  <c r="X179" i="15"/>
  <c r="W179" i="15"/>
  <c r="V179" i="15"/>
  <c r="U179" i="15"/>
  <c r="S179" i="15"/>
  <c r="R179" i="15"/>
  <c r="Q179" i="15"/>
  <c r="P179" i="15"/>
  <c r="O179" i="15"/>
  <c r="Z178" i="15"/>
  <c r="Y178" i="15"/>
  <c r="X178" i="15"/>
  <c r="W178" i="15"/>
  <c r="V178" i="15"/>
  <c r="U178" i="15"/>
  <c r="S178" i="15"/>
  <c r="R178" i="15"/>
  <c r="Q178" i="15"/>
  <c r="P178" i="15"/>
  <c r="O178" i="15"/>
  <c r="Z177" i="15"/>
  <c r="Y177" i="15"/>
  <c r="X177" i="15"/>
  <c r="W177" i="15"/>
  <c r="V177" i="15"/>
  <c r="U177" i="15"/>
  <c r="S177" i="15"/>
  <c r="R177" i="15"/>
  <c r="Q177" i="15"/>
  <c r="P177" i="15"/>
  <c r="O177" i="15"/>
  <c r="Z176" i="15"/>
  <c r="Y176" i="15"/>
  <c r="X176" i="15"/>
  <c r="W176" i="15"/>
  <c r="V176" i="15"/>
  <c r="U176" i="15"/>
  <c r="S176" i="15"/>
  <c r="R176" i="15"/>
  <c r="Q176" i="15"/>
  <c r="P176" i="15"/>
  <c r="O176" i="15"/>
  <c r="Z175" i="15"/>
  <c r="Y175" i="15"/>
  <c r="X175" i="15"/>
  <c r="W175" i="15"/>
  <c r="V175" i="15"/>
  <c r="U175" i="15"/>
  <c r="S175" i="15"/>
  <c r="R175" i="15"/>
  <c r="Q175" i="15"/>
  <c r="P175" i="15"/>
  <c r="O175" i="15"/>
  <c r="Z174" i="15"/>
  <c r="Y174" i="15"/>
  <c r="X174" i="15"/>
  <c r="W174" i="15"/>
  <c r="V174" i="15"/>
  <c r="U174" i="15"/>
  <c r="S174" i="15"/>
  <c r="R174" i="15"/>
  <c r="Q174" i="15"/>
  <c r="P174" i="15"/>
  <c r="O174" i="15"/>
  <c r="Z173" i="15"/>
  <c r="Y173" i="15"/>
  <c r="X173" i="15"/>
  <c r="W173" i="15"/>
  <c r="V173" i="15"/>
  <c r="U173" i="15"/>
  <c r="S173" i="15"/>
  <c r="R173" i="15"/>
  <c r="Q173" i="15"/>
  <c r="P173" i="15"/>
  <c r="O173" i="15"/>
  <c r="Z172" i="15"/>
  <c r="Y172" i="15"/>
  <c r="X172" i="15"/>
  <c r="W172" i="15"/>
  <c r="V172" i="15"/>
  <c r="U172" i="15"/>
  <c r="S172" i="15"/>
  <c r="R172" i="15"/>
  <c r="Q172" i="15"/>
  <c r="P172" i="15"/>
  <c r="O172" i="15"/>
  <c r="Z171" i="15"/>
  <c r="Y171" i="15"/>
  <c r="X171" i="15"/>
  <c r="W171" i="15"/>
  <c r="V171" i="15"/>
  <c r="U171" i="15"/>
  <c r="S171" i="15"/>
  <c r="R171" i="15"/>
  <c r="Q171" i="15"/>
  <c r="P171" i="15"/>
  <c r="O171" i="15"/>
  <c r="Z170" i="15"/>
  <c r="Y170" i="15"/>
  <c r="X170" i="15"/>
  <c r="W170" i="15"/>
  <c r="V170" i="15"/>
  <c r="U170" i="15"/>
  <c r="S170" i="15"/>
  <c r="R170" i="15"/>
  <c r="Q170" i="15"/>
  <c r="P170" i="15"/>
  <c r="O170" i="15"/>
  <c r="Z169" i="15"/>
  <c r="Y169" i="15"/>
  <c r="X169" i="15"/>
  <c r="W169" i="15"/>
  <c r="V169" i="15"/>
  <c r="U169" i="15"/>
  <c r="S169" i="15"/>
  <c r="R169" i="15"/>
  <c r="Q169" i="15"/>
  <c r="P169" i="15"/>
  <c r="O169" i="15"/>
  <c r="Z168" i="15"/>
  <c r="Y168" i="15"/>
  <c r="X168" i="15"/>
  <c r="W168" i="15"/>
  <c r="V168" i="15"/>
  <c r="U168" i="15"/>
  <c r="S168" i="15"/>
  <c r="R168" i="15"/>
  <c r="Q168" i="15"/>
  <c r="P168" i="15"/>
  <c r="O168" i="15"/>
  <c r="Z167" i="15"/>
  <c r="Y167" i="15"/>
  <c r="X167" i="15"/>
  <c r="W167" i="15"/>
  <c r="V167" i="15"/>
  <c r="U167" i="15"/>
  <c r="S167" i="15"/>
  <c r="R167" i="15"/>
  <c r="Q167" i="15"/>
  <c r="P167" i="15"/>
  <c r="O167" i="15"/>
  <c r="Z166" i="15"/>
  <c r="Y166" i="15"/>
  <c r="X166" i="15"/>
  <c r="W166" i="15"/>
  <c r="V166" i="15"/>
  <c r="U166" i="15"/>
  <c r="S166" i="15"/>
  <c r="R166" i="15"/>
  <c r="Q166" i="15"/>
  <c r="P166" i="15"/>
  <c r="O166" i="15"/>
  <c r="Z165" i="15"/>
  <c r="Y165" i="15"/>
  <c r="X165" i="15"/>
  <c r="W165" i="15"/>
  <c r="V165" i="15"/>
  <c r="U165" i="15"/>
  <c r="S165" i="15"/>
  <c r="R165" i="15"/>
  <c r="Q165" i="15"/>
  <c r="P165" i="15"/>
  <c r="O165" i="15"/>
  <c r="Z164" i="15"/>
  <c r="Y164" i="15"/>
  <c r="X164" i="15"/>
  <c r="W164" i="15"/>
  <c r="V164" i="15"/>
  <c r="U164" i="15"/>
  <c r="S164" i="15"/>
  <c r="R164" i="15"/>
  <c r="Q164" i="15"/>
  <c r="P164" i="15"/>
  <c r="O164" i="15"/>
  <c r="Z163" i="15"/>
  <c r="Y163" i="15"/>
  <c r="X163" i="15"/>
  <c r="W163" i="15"/>
  <c r="V163" i="15"/>
  <c r="U163" i="15"/>
  <c r="S163" i="15"/>
  <c r="R163" i="15"/>
  <c r="Q163" i="15"/>
  <c r="P163" i="15"/>
  <c r="O163" i="15"/>
  <c r="Z162" i="15"/>
  <c r="Y162" i="15"/>
  <c r="X162" i="15"/>
  <c r="W162" i="15"/>
  <c r="V162" i="15"/>
  <c r="U162" i="15"/>
  <c r="S162" i="15"/>
  <c r="R162" i="15"/>
  <c r="Q162" i="15"/>
  <c r="P162" i="15"/>
  <c r="O162" i="15"/>
  <c r="Z161" i="15"/>
  <c r="Y161" i="15"/>
  <c r="X161" i="15"/>
  <c r="W161" i="15"/>
  <c r="V161" i="15"/>
  <c r="U161" i="15"/>
  <c r="S161" i="15"/>
  <c r="R161" i="15"/>
  <c r="Q161" i="15"/>
  <c r="P161" i="15"/>
  <c r="O161" i="15"/>
  <c r="Z160" i="15"/>
  <c r="Y160" i="15"/>
  <c r="X160" i="15"/>
  <c r="W160" i="15"/>
  <c r="V160" i="15"/>
  <c r="U160" i="15"/>
  <c r="S160" i="15"/>
  <c r="R160" i="15"/>
  <c r="Q160" i="15"/>
  <c r="P160" i="15"/>
  <c r="O160" i="15"/>
  <c r="Z159" i="15"/>
  <c r="Y159" i="15"/>
  <c r="X159" i="15"/>
  <c r="W159" i="15"/>
  <c r="V159" i="15"/>
  <c r="U159" i="15"/>
  <c r="S159" i="15"/>
  <c r="R159" i="15"/>
  <c r="Q159" i="15"/>
  <c r="P159" i="15"/>
  <c r="O159" i="15"/>
  <c r="Z158" i="15"/>
  <c r="Y158" i="15"/>
  <c r="X158" i="15"/>
  <c r="W158" i="15"/>
  <c r="V158" i="15"/>
  <c r="U158" i="15"/>
  <c r="S158" i="15"/>
  <c r="R158" i="15"/>
  <c r="Q158" i="15"/>
  <c r="P158" i="15"/>
  <c r="O158" i="15"/>
  <c r="Z157" i="15"/>
  <c r="Y157" i="15"/>
  <c r="X157" i="15"/>
  <c r="W157" i="15"/>
  <c r="V157" i="15"/>
  <c r="U157" i="15"/>
  <c r="S157" i="15"/>
  <c r="R157" i="15"/>
  <c r="Q157" i="15"/>
  <c r="P157" i="15"/>
  <c r="O157" i="15"/>
  <c r="Z156" i="15"/>
  <c r="Y156" i="15"/>
  <c r="X156" i="15"/>
  <c r="W156" i="15"/>
  <c r="V156" i="15"/>
  <c r="U156" i="15"/>
  <c r="S156" i="15"/>
  <c r="R156" i="15"/>
  <c r="Q156" i="15"/>
  <c r="P156" i="15"/>
  <c r="O156" i="15"/>
  <c r="Z155" i="15"/>
  <c r="Y155" i="15"/>
  <c r="X155" i="15"/>
  <c r="W155" i="15"/>
  <c r="V155" i="15"/>
  <c r="U155" i="15"/>
  <c r="S155" i="15"/>
  <c r="R155" i="15"/>
  <c r="Q155" i="15"/>
  <c r="P155" i="15"/>
  <c r="O155" i="15"/>
  <c r="Z154" i="15"/>
  <c r="Y154" i="15"/>
  <c r="X154" i="15"/>
  <c r="W154" i="15"/>
  <c r="V154" i="15"/>
  <c r="U154" i="15"/>
  <c r="S154" i="15"/>
  <c r="R154" i="15"/>
  <c r="Q154" i="15"/>
  <c r="P154" i="15"/>
  <c r="O154" i="15"/>
  <c r="Z153" i="15"/>
  <c r="Y153" i="15"/>
  <c r="X153" i="15"/>
  <c r="W153" i="15"/>
  <c r="V153" i="15"/>
  <c r="U153" i="15"/>
  <c r="S153" i="15"/>
  <c r="R153" i="15"/>
  <c r="Q153" i="15"/>
  <c r="P153" i="15"/>
  <c r="O153" i="15"/>
  <c r="Z152" i="15"/>
  <c r="Y152" i="15"/>
  <c r="X152" i="15"/>
  <c r="W152" i="15"/>
  <c r="V152" i="15"/>
  <c r="U152" i="15"/>
  <c r="S152" i="15"/>
  <c r="R152" i="15"/>
  <c r="Q152" i="15"/>
  <c r="P152" i="15"/>
  <c r="O152" i="15"/>
  <c r="Z151" i="15"/>
  <c r="Y151" i="15"/>
  <c r="X151" i="15"/>
  <c r="W151" i="15"/>
  <c r="V151" i="15"/>
  <c r="U151" i="15"/>
  <c r="S151" i="15"/>
  <c r="R151" i="15"/>
  <c r="Q151" i="15"/>
  <c r="P151" i="15"/>
  <c r="O151" i="15"/>
  <c r="Z150" i="15"/>
  <c r="Y150" i="15"/>
  <c r="X150" i="15"/>
  <c r="W150" i="15"/>
  <c r="V150" i="15"/>
  <c r="U150" i="15"/>
  <c r="S150" i="15"/>
  <c r="R150" i="15"/>
  <c r="Q150" i="15"/>
  <c r="P150" i="15"/>
  <c r="O150" i="15"/>
  <c r="Z149" i="15"/>
  <c r="Y149" i="15"/>
  <c r="X149" i="15"/>
  <c r="W149" i="15"/>
  <c r="V149" i="15"/>
  <c r="U149" i="15"/>
  <c r="S149" i="15"/>
  <c r="R149" i="15"/>
  <c r="Q149" i="15"/>
  <c r="P149" i="15"/>
  <c r="O149" i="15"/>
  <c r="Z148" i="15"/>
  <c r="Y148" i="15"/>
  <c r="X148" i="15"/>
  <c r="W148" i="15"/>
  <c r="V148" i="15"/>
  <c r="U148" i="15"/>
  <c r="S148" i="15"/>
  <c r="R148" i="15"/>
  <c r="Q148" i="15"/>
  <c r="P148" i="15"/>
  <c r="O148" i="15"/>
  <c r="Z147" i="15"/>
  <c r="Y147" i="15"/>
  <c r="X147" i="15"/>
  <c r="W147" i="15"/>
  <c r="V147" i="15"/>
  <c r="U147" i="15"/>
  <c r="S147" i="15"/>
  <c r="R147" i="15"/>
  <c r="Q147" i="15"/>
  <c r="P147" i="15"/>
  <c r="O147" i="15"/>
  <c r="Z146" i="15"/>
  <c r="Y146" i="15"/>
  <c r="X146" i="15"/>
  <c r="W146" i="15"/>
  <c r="V146" i="15"/>
  <c r="U146" i="15"/>
  <c r="S146" i="15"/>
  <c r="R146" i="15"/>
  <c r="Q146" i="15"/>
  <c r="P146" i="15"/>
  <c r="O146" i="15"/>
  <c r="Z145" i="15"/>
  <c r="Y145" i="15"/>
  <c r="X145" i="15"/>
  <c r="W145" i="15"/>
  <c r="V145" i="15"/>
  <c r="U145" i="15"/>
  <c r="S145" i="15"/>
  <c r="R145" i="15"/>
  <c r="Q145" i="15"/>
  <c r="P145" i="15"/>
  <c r="O145" i="15"/>
  <c r="Z144" i="15"/>
  <c r="Y144" i="15"/>
  <c r="X144" i="15"/>
  <c r="W144" i="15"/>
  <c r="V144" i="15"/>
  <c r="U144" i="15"/>
  <c r="S144" i="15"/>
  <c r="R144" i="15"/>
  <c r="Q144" i="15"/>
  <c r="P144" i="15"/>
  <c r="O144" i="15"/>
  <c r="Z143" i="15"/>
  <c r="Y143" i="15"/>
  <c r="X143" i="15"/>
  <c r="W143" i="15"/>
  <c r="V143" i="15"/>
  <c r="U143" i="15"/>
  <c r="S143" i="15"/>
  <c r="R143" i="15"/>
  <c r="Q143" i="15"/>
  <c r="P143" i="15"/>
  <c r="O143" i="15"/>
  <c r="Z142" i="15"/>
  <c r="Y142" i="15"/>
  <c r="X142" i="15"/>
  <c r="W142" i="15"/>
  <c r="V142" i="15"/>
  <c r="U142" i="15"/>
  <c r="S142" i="15"/>
  <c r="R142" i="15"/>
  <c r="Q142" i="15"/>
  <c r="P142" i="15"/>
  <c r="O142" i="15"/>
  <c r="Z141" i="15"/>
  <c r="Y141" i="15"/>
  <c r="X141" i="15"/>
  <c r="W141" i="15"/>
  <c r="V141" i="15"/>
  <c r="U141" i="15"/>
  <c r="S141" i="15"/>
  <c r="R141" i="15"/>
  <c r="Q141" i="15"/>
  <c r="P141" i="15"/>
  <c r="O141" i="15"/>
  <c r="Z140" i="15"/>
  <c r="Y140" i="15"/>
  <c r="X140" i="15"/>
  <c r="W140" i="15"/>
  <c r="V140" i="15"/>
  <c r="U140" i="15"/>
  <c r="S140" i="15"/>
  <c r="R140" i="15"/>
  <c r="Q140" i="15"/>
  <c r="P140" i="15"/>
  <c r="O140" i="15"/>
  <c r="Z139" i="15"/>
  <c r="Y139" i="15"/>
  <c r="X139" i="15"/>
  <c r="W139" i="15"/>
  <c r="V139" i="15"/>
  <c r="U139" i="15"/>
  <c r="S139" i="15"/>
  <c r="R139" i="15"/>
  <c r="Q139" i="15"/>
  <c r="P139" i="15"/>
  <c r="O139" i="15"/>
  <c r="Z138" i="15"/>
  <c r="Y138" i="15"/>
  <c r="X138" i="15"/>
  <c r="W138" i="15"/>
  <c r="V138" i="15"/>
  <c r="U138" i="15"/>
  <c r="S138" i="15"/>
  <c r="R138" i="15"/>
  <c r="Q138" i="15"/>
  <c r="P138" i="15"/>
  <c r="O138" i="15"/>
  <c r="Z137" i="15"/>
  <c r="Y137" i="15"/>
  <c r="X137" i="15"/>
  <c r="W137" i="15"/>
  <c r="V137" i="15"/>
  <c r="U137" i="15"/>
  <c r="S137" i="15"/>
  <c r="R137" i="15"/>
  <c r="Q137" i="15"/>
  <c r="P137" i="15"/>
  <c r="O137" i="15"/>
  <c r="Z136" i="15"/>
  <c r="Y136" i="15"/>
  <c r="X136" i="15"/>
  <c r="W136" i="15"/>
  <c r="V136" i="15"/>
  <c r="U136" i="15"/>
  <c r="S136" i="15"/>
  <c r="R136" i="15"/>
  <c r="Q136" i="15"/>
  <c r="P136" i="15"/>
  <c r="O136" i="15"/>
  <c r="Z135" i="15"/>
  <c r="Y135" i="15"/>
  <c r="X135" i="15"/>
  <c r="W135" i="15"/>
  <c r="V135" i="15"/>
  <c r="U135" i="15"/>
  <c r="S135" i="15"/>
  <c r="R135" i="15"/>
  <c r="Q135" i="15"/>
  <c r="P135" i="15"/>
  <c r="O135" i="15"/>
  <c r="Z134" i="15"/>
  <c r="Y134" i="15"/>
  <c r="X134" i="15"/>
  <c r="W134" i="15"/>
  <c r="V134" i="15"/>
  <c r="U134" i="15"/>
  <c r="S134" i="15"/>
  <c r="R134" i="15"/>
  <c r="Q134" i="15"/>
  <c r="P134" i="15"/>
  <c r="O134" i="15"/>
  <c r="Z133" i="15"/>
  <c r="Y133" i="15"/>
  <c r="X133" i="15"/>
  <c r="W133" i="15"/>
  <c r="V133" i="15"/>
  <c r="U133" i="15"/>
  <c r="S133" i="15"/>
  <c r="R133" i="15"/>
  <c r="Q133" i="15"/>
  <c r="P133" i="15"/>
  <c r="O133" i="15"/>
  <c r="Z132" i="15"/>
  <c r="Y132" i="15"/>
  <c r="X132" i="15"/>
  <c r="W132" i="15"/>
  <c r="V132" i="15"/>
  <c r="U132" i="15"/>
  <c r="S132" i="15"/>
  <c r="R132" i="15"/>
  <c r="Q132" i="15"/>
  <c r="P132" i="15"/>
  <c r="O132" i="15"/>
  <c r="Z131" i="15"/>
  <c r="Y131" i="15"/>
  <c r="X131" i="15"/>
  <c r="W131" i="15"/>
  <c r="V131" i="15"/>
  <c r="U131" i="15"/>
  <c r="S131" i="15"/>
  <c r="R131" i="15"/>
  <c r="Q131" i="15"/>
  <c r="P131" i="15"/>
  <c r="O131" i="15"/>
  <c r="Z130" i="15"/>
  <c r="Y130" i="15"/>
  <c r="X130" i="15"/>
  <c r="W130" i="15"/>
  <c r="V130" i="15"/>
  <c r="U130" i="15"/>
  <c r="S130" i="15"/>
  <c r="R130" i="15"/>
  <c r="Q130" i="15"/>
  <c r="P130" i="15"/>
  <c r="O130" i="15"/>
  <c r="Z129" i="15"/>
  <c r="Y129" i="15"/>
  <c r="X129" i="15"/>
  <c r="W129" i="15"/>
  <c r="V129" i="15"/>
  <c r="U129" i="15"/>
  <c r="S129" i="15"/>
  <c r="R129" i="15"/>
  <c r="Q129" i="15"/>
  <c r="P129" i="15"/>
  <c r="O129" i="15"/>
  <c r="Z128" i="15"/>
  <c r="Y128" i="15"/>
  <c r="X128" i="15"/>
  <c r="W128" i="15"/>
  <c r="V128" i="15"/>
  <c r="U128" i="15"/>
  <c r="S128" i="15"/>
  <c r="R128" i="15"/>
  <c r="Q128" i="15"/>
  <c r="P128" i="15"/>
  <c r="O128" i="15"/>
  <c r="Z127" i="15"/>
  <c r="Y127" i="15"/>
  <c r="X127" i="15"/>
  <c r="W127" i="15"/>
  <c r="V127" i="15"/>
  <c r="U127" i="15"/>
  <c r="S127" i="15"/>
  <c r="R127" i="15"/>
  <c r="Q127" i="15"/>
  <c r="P127" i="15"/>
  <c r="O127" i="15"/>
  <c r="Z126" i="15"/>
  <c r="Y126" i="15"/>
  <c r="X126" i="15"/>
  <c r="W126" i="15"/>
  <c r="V126" i="15"/>
  <c r="U126" i="15"/>
  <c r="S126" i="15"/>
  <c r="R126" i="15"/>
  <c r="Q126" i="15"/>
  <c r="P126" i="15"/>
  <c r="O126" i="15"/>
  <c r="Z125" i="15"/>
  <c r="Y125" i="15"/>
  <c r="X125" i="15"/>
  <c r="W125" i="15"/>
  <c r="V125" i="15"/>
  <c r="U125" i="15"/>
  <c r="S125" i="15"/>
  <c r="R125" i="15"/>
  <c r="Q125" i="15"/>
  <c r="P125" i="15"/>
  <c r="O125" i="15"/>
  <c r="Z124" i="15"/>
  <c r="Y124" i="15"/>
  <c r="X124" i="15"/>
  <c r="W124" i="15"/>
  <c r="V124" i="15"/>
  <c r="U124" i="15"/>
  <c r="S124" i="15"/>
  <c r="R124" i="15"/>
  <c r="Q124" i="15"/>
  <c r="P124" i="15"/>
  <c r="O124" i="15"/>
  <c r="Z123" i="15"/>
  <c r="Y123" i="15"/>
  <c r="X123" i="15"/>
  <c r="W123" i="15"/>
  <c r="V123" i="15"/>
  <c r="U123" i="15"/>
  <c r="S123" i="15"/>
  <c r="R123" i="15"/>
  <c r="Q123" i="15"/>
  <c r="P123" i="15"/>
  <c r="O123" i="15"/>
  <c r="Z122" i="15"/>
  <c r="Y122" i="15"/>
  <c r="X122" i="15"/>
  <c r="W122" i="15"/>
  <c r="V122" i="15"/>
  <c r="U122" i="15"/>
  <c r="S122" i="15"/>
  <c r="R122" i="15"/>
  <c r="Q122" i="15"/>
  <c r="P122" i="15"/>
  <c r="O122" i="15"/>
  <c r="Z121" i="15"/>
  <c r="Y121" i="15"/>
  <c r="X121" i="15"/>
  <c r="W121" i="15"/>
  <c r="V121" i="15"/>
  <c r="U121" i="15"/>
  <c r="S121" i="15"/>
  <c r="R121" i="15"/>
  <c r="Q121" i="15"/>
  <c r="P121" i="15"/>
  <c r="O121" i="15"/>
  <c r="Z120" i="15"/>
  <c r="Y120" i="15"/>
  <c r="X120" i="15"/>
  <c r="W120" i="15"/>
  <c r="V120" i="15"/>
  <c r="U120" i="15"/>
  <c r="S120" i="15"/>
  <c r="R120" i="15"/>
  <c r="Q120" i="15"/>
  <c r="P120" i="15"/>
  <c r="O120" i="15"/>
  <c r="Z119" i="15"/>
  <c r="Y119" i="15"/>
  <c r="X119" i="15"/>
  <c r="W119" i="15"/>
  <c r="V119" i="15"/>
  <c r="U119" i="15"/>
  <c r="S119" i="15"/>
  <c r="R119" i="15"/>
  <c r="Q119" i="15"/>
  <c r="P119" i="15"/>
  <c r="O119" i="15"/>
  <c r="Z118" i="15"/>
  <c r="Y118" i="15"/>
  <c r="X118" i="15"/>
  <c r="W118" i="15"/>
  <c r="V118" i="15"/>
  <c r="U118" i="15"/>
  <c r="S118" i="15"/>
  <c r="R118" i="15"/>
  <c r="Q118" i="15"/>
  <c r="P118" i="15"/>
  <c r="O118" i="15"/>
  <c r="Z117" i="15"/>
  <c r="Y117" i="15"/>
  <c r="X117" i="15"/>
  <c r="W117" i="15"/>
  <c r="V117" i="15"/>
  <c r="U117" i="15"/>
  <c r="S117" i="15"/>
  <c r="R117" i="15"/>
  <c r="Q117" i="15"/>
  <c r="P117" i="15"/>
  <c r="O117" i="15"/>
  <c r="Z116" i="15"/>
  <c r="Y116" i="15"/>
  <c r="X116" i="15"/>
  <c r="W116" i="15"/>
  <c r="V116" i="15"/>
  <c r="U116" i="15"/>
  <c r="S116" i="15"/>
  <c r="R116" i="15"/>
  <c r="Q116" i="15"/>
  <c r="P116" i="15"/>
  <c r="O116" i="15"/>
  <c r="Z115" i="15"/>
  <c r="Y115" i="15"/>
  <c r="X115" i="15"/>
  <c r="W115" i="15"/>
  <c r="V115" i="15"/>
  <c r="U115" i="15"/>
  <c r="S115" i="15"/>
  <c r="R115" i="15"/>
  <c r="Q115" i="15"/>
  <c r="P115" i="15"/>
  <c r="O115" i="15"/>
  <c r="Z114" i="15"/>
  <c r="Y114" i="15"/>
  <c r="X114" i="15"/>
  <c r="W114" i="15"/>
  <c r="V114" i="15"/>
  <c r="U114" i="15"/>
  <c r="S114" i="15"/>
  <c r="R114" i="15"/>
  <c r="Q114" i="15"/>
  <c r="P114" i="15"/>
  <c r="O114" i="15"/>
  <c r="Z113" i="15"/>
  <c r="Y113" i="15"/>
  <c r="X113" i="15"/>
  <c r="W113" i="15"/>
  <c r="V113" i="15"/>
  <c r="U113" i="15"/>
  <c r="S113" i="15"/>
  <c r="R113" i="15"/>
  <c r="Q113" i="15"/>
  <c r="P113" i="15"/>
  <c r="O113" i="15"/>
  <c r="Z112" i="15"/>
  <c r="Y112" i="15"/>
  <c r="X112" i="15"/>
  <c r="W112" i="15"/>
  <c r="V112" i="15"/>
  <c r="U112" i="15"/>
  <c r="S112" i="15"/>
  <c r="R112" i="15"/>
  <c r="Q112" i="15"/>
  <c r="P112" i="15"/>
  <c r="O112" i="15"/>
  <c r="Z111" i="15"/>
  <c r="Y111" i="15"/>
  <c r="X111" i="15"/>
  <c r="W111" i="15"/>
  <c r="V111" i="15"/>
  <c r="U111" i="15"/>
  <c r="S111" i="15"/>
  <c r="R111" i="15"/>
  <c r="Q111" i="15"/>
  <c r="P111" i="15"/>
  <c r="O111" i="15"/>
  <c r="Z110" i="15"/>
  <c r="Y110" i="15"/>
  <c r="X110" i="15"/>
  <c r="W110" i="15"/>
  <c r="V110" i="15"/>
  <c r="U110" i="15"/>
  <c r="S110" i="15"/>
  <c r="R110" i="15"/>
  <c r="Q110" i="15"/>
  <c r="P110" i="15"/>
  <c r="O110" i="15"/>
  <c r="Z109" i="15"/>
  <c r="Y109" i="15"/>
  <c r="X109" i="15"/>
  <c r="W109" i="15"/>
  <c r="V109" i="15"/>
  <c r="U109" i="15"/>
  <c r="S109" i="15"/>
  <c r="R109" i="15"/>
  <c r="Q109" i="15"/>
  <c r="P109" i="15"/>
  <c r="O109" i="15"/>
  <c r="Z108" i="15"/>
  <c r="Y108" i="15"/>
  <c r="X108" i="15"/>
  <c r="W108" i="15"/>
  <c r="V108" i="15"/>
  <c r="U108" i="15"/>
  <c r="S108" i="15"/>
  <c r="R108" i="15"/>
  <c r="Q108" i="15"/>
  <c r="P108" i="15"/>
  <c r="O108" i="15"/>
  <c r="Z107" i="15"/>
  <c r="Y107" i="15"/>
  <c r="X107" i="15"/>
  <c r="W107" i="15"/>
  <c r="V107" i="15"/>
  <c r="U107" i="15"/>
  <c r="S107" i="15"/>
  <c r="R107" i="15"/>
  <c r="Q107" i="15"/>
  <c r="P107" i="15"/>
  <c r="O107" i="15"/>
  <c r="Z106" i="15"/>
  <c r="Y106" i="15"/>
  <c r="X106" i="15"/>
  <c r="W106" i="15"/>
  <c r="V106" i="15"/>
  <c r="U106" i="15"/>
  <c r="S106" i="15"/>
  <c r="R106" i="15"/>
  <c r="Q106" i="15"/>
  <c r="P106" i="15"/>
  <c r="O106" i="15"/>
  <c r="Z105" i="15"/>
  <c r="Y105" i="15"/>
  <c r="X105" i="15"/>
  <c r="W105" i="15"/>
  <c r="V105" i="15"/>
  <c r="U105" i="15"/>
  <c r="S105" i="15"/>
  <c r="R105" i="15"/>
  <c r="Q105" i="15"/>
  <c r="P105" i="15"/>
  <c r="O105" i="15"/>
  <c r="Z104" i="15"/>
  <c r="Y104" i="15"/>
  <c r="X104" i="15"/>
  <c r="W104" i="15"/>
  <c r="V104" i="15"/>
  <c r="U104" i="15"/>
  <c r="S104" i="15"/>
  <c r="R104" i="15"/>
  <c r="Q104" i="15"/>
  <c r="P104" i="15"/>
  <c r="O104" i="15"/>
  <c r="Z103" i="15"/>
  <c r="Y103" i="15"/>
  <c r="X103" i="15"/>
  <c r="W103" i="15"/>
  <c r="V103" i="15"/>
  <c r="U103" i="15"/>
  <c r="S103" i="15"/>
  <c r="R103" i="15"/>
  <c r="Q103" i="15"/>
  <c r="P103" i="15"/>
  <c r="O103" i="15"/>
  <c r="Z102" i="15"/>
  <c r="Y102" i="15"/>
  <c r="X102" i="15"/>
  <c r="W102" i="15"/>
  <c r="V102" i="15"/>
  <c r="U102" i="15"/>
  <c r="S102" i="15"/>
  <c r="R102" i="15"/>
  <c r="Q102" i="15"/>
  <c r="P102" i="15"/>
  <c r="O102" i="15"/>
  <c r="Z101" i="15"/>
  <c r="Y101" i="15"/>
  <c r="X101" i="15"/>
  <c r="W101" i="15"/>
  <c r="V101" i="15"/>
  <c r="U101" i="15"/>
  <c r="S101" i="15"/>
  <c r="R101" i="15"/>
  <c r="Q101" i="15"/>
  <c r="P101" i="15"/>
  <c r="O101" i="15"/>
  <c r="Z100" i="15"/>
  <c r="Y100" i="15"/>
  <c r="X100" i="15"/>
  <c r="W100" i="15"/>
  <c r="V100" i="15"/>
  <c r="U100" i="15"/>
  <c r="S100" i="15"/>
  <c r="R100" i="15"/>
  <c r="Q100" i="15"/>
  <c r="P100" i="15"/>
  <c r="O100" i="15"/>
  <c r="Z99" i="15"/>
  <c r="Y99" i="15"/>
  <c r="X99" i="15"/>
  <c r="W99" i="15"/>
  <c r="V99" i="15"/>
  <c r="U99" i="15"/>
  <c r="S99" i="15"/>
  <c r="R99" i="15"/>
  <c r="Q99" i="15"/>
  <c r="P99" i="15"/>
  <c r="O99" i="15"/>
  <c r="Z98" i="15"/>
  <c r="Y98" i="15"/>
  <c r="X98" i="15"/>
  <c r="W98" i="15"/>
  <c r="V98" i="15"/>
  <c r="U98" i="15"/>
  <c r="S98" i="15"/>
  <c r="R98" i="15"/>
  <c r="Q98" i="15"/>
  <c r="P98" i="15"/>
  <c r="O98" i="15"/>
  <c r="Z97" i="15"/>
  <c r="Y97" i="15"/>
  <c r="X97" i="15"/>
  <c r="W97" i="15"/>
  <c r="V97" i="15"/>
  <c r="U97" i="15"/>
  <c r="S97" i="15"/>
  <c r="R97" i="15"/>
  <c r="Q97" i="15"/>
  <c r="P97" i="15"/>
  <c r="O97" i="15"/>
  <c r="Z96" i="15"/>
  <c r="Y96" i="15"/>
  <c r="X96" i="15"/>
  <c r="W96" i="15"/>
  <c r="V96" i="15"/>
  <c r="U96" i="15"/>
  <c r="S96" i="15"/>
  <c r="R96" i="15"/>
  <c r="Q96" i="15"/>
  <c r="P96" i="15"/>
  <c r="O96" i="15"/>
  <c r="Z95" i="15"/>
  <c r="Y95" i="15"/>
  <c r="X95" i="15"/>
  <c r="W95" i="15"/>
  <c r="V95" i="15"/>
  <c r="U95" i="15"/>
  <c r="S95" i="15"/>
  <c r="R95" i="15"/>
  <c r="Q95" i="15"/>
  <c r="P95" i="15"/>
  <c r="O95" i="15"/>
  <c r="Z94" i="15"/>
  <c r="Y94" i="15"/>
  <c r="X94" i="15"/>
  <c r="W94" i="15"/>
  <c r="V94" i="15"/>
  <c r="U94" i="15"/>
  <c r="S94" i="15"/>
  <c r="R94" i="15"/>
  <c r="Q94" i="15"/>
  <c r="P94" i="15"/>
  <c r="O94" i="15"/>
  <c r="Z93" i="15"/>
  <c r="Y93" i="15"/>
  <c r="X93" i="15"/>
  <c r="W93" i="15"/>
  <c r="V93" i="15"/>
  <c r="U93" i="15"/>
  <c r="S93" i="15"/>
  <c r="R93" i="15"/>
  <c r="Q93" i="15"/>
  <c r="P93" i="15"/>
  <c r="O93" i="15"/>
  <c r="Z92" i="15"/>
  <c r="Y92" i="15"/>
  <c r="X92" i="15"/>
  <c r="W92" i="15"/>
  <c r="V92" i="15"/>
  <c r="U92" i="15"/>
  <c r="S92" i="15"/>
  <c r="R92" i="15"/>
  <c r="Q92" i="15"/>
  <c r="P92" i="15"/>
  <c r="O92" i="15"/>
  <c r="Z91" i="15"/>
  <c r="Y91" i="15"/>
  <c r="X91" i="15"/>
  <c r="W91" i="15"/>
  <c r="V91" i="15"/>
  <c r="U91" i="15"/>
  <c r="S91" i="15"/>
  <c r="R91" i="15"/>
  <c r="Q91" i="15"/>
  <c r="P91" i="15"/>
  <c r="O91" i="15"/>
  <c r="Z90" i="15"/>
  <c r="Y90" i="15"/>
  <c r="X90" i="15"/>
  <c r="W90" i="15"/>
  <c r="V90" i="15"/>
  <c r="U90" i="15"/>
  <c r="S90" i="15"/>
  <c r="R90" i="15"/>
  <c r="Q90" i="15"/>
  <c r="P90" i="15"/>
  <c r="O90" i="15"/>
  <c r="Z89" i="15"/>
  <c r="Y89" i="15"/>
  <c r="X89" i="15"/>
  <c r="W89" i="15"/>
  <c r="V89" i="15"/>
  <c r="U89" i="15"/>
  <c r="S89" i="15"/>
  <c r="R89" i="15"/>
  <c r="Q89" i="15"/>
  <c r="P89" i="15"/>
  <c r="O89" i="15"/>
  <c r="Z88" i="15"/>
  <c r="Y88" i="15"/>
  <c r="X88" i="15"/>
  <c r="W88" i="15"/>
  <c r="V88" i="15"/>
  <c r="U88" i="15"/>
  <c r="S88" i="15"/>
  <c r="R88" i="15"/>
  <c r="Q88" i="15"/>
  <c r="P88" i="15"/>
  <c r="O88" i="15"/>
  <c r="Z87" i="15"/>
  <c r="Y87" i="15"/>
  <c r="X87" i="15"/>
  <c r="W87" i="15"/>
  <c r="V87" i="15"/>
  <c r="U87" i="15"/>
  <c r="S87" i="15"/>
  <c r="R87" i="15"/>
  <c r="Q87" i="15"/>
  <c r="P87" i="15"/>
  <c r="O87" i="15"/>
  <c r="Z86" i="15"/>
  <c r="Y86" i="15"/>
  <c r="X86" i="15"/>
  <c r="W86" i="15"/>
  <c r="V86" i="15"/>
  <c r="U86" i="15"/>
  <c r="S86" i="15"/>
  <c r="R86" i="15"/>
  <c r="Q86" i="15"/>
  <c r="P86" i="15"/>
  <c r="O86" i="15"/>
  <c r="Z85" i="15"/>
  <c r="Y85" i="15"/>
  <c r="X85" i="15"/>
  <c r="W85" i="15"/>
  <c r="V85" i="15"/>
  <c r="U85" i="15"/>
  <c r="S85" i="15"/>
  <c r="R85" i="15"/>
  <c r="Q85" i="15"/>
  <c r="P85" i="15"/>
  <c r="O85" i="15"/>
  <c r="Z84" i="15"/>
  <c r="Y84" i="15"/>
  <c r="X84" i="15"/>
  <c r="W84" i="15"/>
  <c r="V84" i="15"/>
  <c r="U84" i="15"/>
  <c r="S84" i="15"/>
  <c r="R84" i="15"/>
  <c r="Q84" i="15"/>
  <c r="P84" i="15"/>
  <c r="O84" i="15"/>
  <c r="Z83" i="15"/>
  <c r="Y83" i="15"/>
  <c r="X83" i="15"/>
  <c r="W83" i="15"/>
  <c r="V83" i="15"/>
  <c r="U83" i="15"/>
  <c r="S83" i="15"/>
  <c r="R83" i="15"/>
  <c r="Q83" i="15"/>
  <c r="P83" i="15"/>
  <c r="O83" i="15"/>
  <c r="Z82" i="15"/>
  <c r="Y82" i="15"/>
  <c r="X82" i="15"/>
  <c r="W82" i="15"/>
  <c r="V82" i="15"/>
  <c r="U82" i="15"/>
  <c r="S82" i="15"/>
  <c r="R82" i="15"/>
  <c r="Q82" i="15"/>
  <c r="P82" i="15"/>
  <c r="O82" i="15"/>
  <c r="Z81" i="15"/>
  <c r="Y81" i="15"/>
  <c r="X81" i="15"/>
  <c r="W81" i="15"/>
  <c r="V81" i="15"/>
  <c r="U81" i="15"/>
  <c r="S81" i="15"/>
  <c r="R81" i="15"/>
  <c r="Q81" i="15"/>
  <c r="P81" i="15"/>
  <c r="O81" i="15"/>
  <c r="Z80" i="15"/>
  <c r="Y80" i="15"/>
  <c r="X80" i="15"/>
  <c r="W80" i="15"/>
  <c r="V80" i="15"/>
  <c r="U80" i="15"/>
  <c r="S80" i="15"/>
  <c r="R80" i="15"/>
  <c r="Q80" i="15"/>
  <c r="P80" i="15"/>
  <c r="O80" i="15"/>
  <c r="Z79" i="15"/>
  <c r="Y79" i="15"/>
  <c r="X79" i="15"/>
  <c r="W79" i="15"/>
  <c r="V79" i="15"/>
  <c r="U79" i="15"/>
  <c r="S79" i="15"/>
  <c r="R79" i="15"/>
  <c r="Q79" i="15"/>
  <c r="P79" i="15"/>
  <c r="O79" i="15"/>
  <c r="Z78" i="15"/>
  <c r="Y78" i="15"/>
  <c r="X78" i="15"/>
  <c r="W78" i="15"/>
  <c r="V78" i="15"/>
  <c r="U78" i="15"/>
  <c r="S78" i="15"/>
  <c r="R78" i="15"/>
  <c r="Q78" i="15"/>
  <c r="P78" i="15"/>
  <c r="O78" i="15"/>
  <c r="Z77" i="15"/>
  <c r="Y77" i="15"/>
  <c r="X77" i="15"/>
  <c r="W77" i="15"/>
  <c r="V77" i="15"/>
  <c r="U77" i="15"/>
  <c r="S77" i="15"/>
  <c r="R77" i="15"/>
  <c r="Q77" i="15"/>
  <c r="P77" i="15"/>
  <c r="O77" i="15"/>
  <c r="Z76" i="15"/>
  <c r="Y76" i="15"/>
  <c r="X76" i="15"/>
  <c r="W76" i="15"/>
  <c r="V76" i="15"/>
  <c r="U76" i="15"/>
  <c r="S76" i="15"/>
  <c r="R76" i="15"/>
  <c r="Q76" i="15"/>
  <c r="P76" i="15"/>
  <c r="O76" i="15"/>
  <c r="Z75" i="15"/>
  <c r="Y75" i="15"/>
  <c r="X75" i="15"/>
  <c r="W75" i="15"/>
  <c r="V75" i="15"/>
  <c r="U75" i="15"/>
  <c r="S75" i="15"/>
  <c r="R75" i="15"/>
  <c r="Q75" i="15"/>
  <c r="P75" i="15"/>
  <c r="O75" i="15"/>
  <c r="Z74" i="15"/>
  <c r="Y74" i="15"/>
  <c r="X74" i="15"/>
  <c r="W74" i="15"/>
  <c r="V74" i="15"/>
  <c r="U74" i="15"/>
  <c r="S74" i="15"/>
  <c r="R74" i="15"/>
  <c r="Q74" i="15"/>
  <c r="P74" i="15"/>
  <c r="O74" i="15"/>
  <c r="Z73" i="15"/>
  <c r="Y73" i="15"/>
  <c r="X73" i="15"/>
  <c r="W73" i="15"/>
  <c r="V73" i="15"/>
  <c r="U73" i="15"/>
  <c r="S73" i="15"/>
  <c r="R73" i="15"/>
  <c r="Q73" i="15"/>
  <c r="P73" i="15"/>
  <c r="O73" i="15"/>
  <c r="Z72" i="15"/>
  <c r="Y72" i="15"/>
  <c r="X72" i="15"/>
  <c r="W72" i="15"/>
  <c r="V72" i="15"/>
  <c r="U72" i="15"/>
  <c r="S72" i="15"/>
  <c r="R72" i="15"/>
  <c r="Q72" i="15"/>
  <c r="P72" i="15"/>
  <c r="O72" i="15"/>
  <c r="Z71" i="15"/>
  <c r="Y71" i="15"/>
  <c r="X71" i="15"/>
  <c r="W71" i="15"/>
  <c r="V71" i="15"/>
  <c r="U71" i="15"/>
  <c r="S71" i="15"/>
  <c r="R71" i="15"/>
  <c r="Q71" i="15"/>
  <c r="P71" i="15"/>
  <c r="O71" i="15"/>
  <c r="Z70" i="15"/>
  <c r="Y70" i="15"/>
  <c r="X70" i="15"/>
  <c r="W70" i="15"/>
  <c r="V70" i="15"/>
  <c r="U70" i="15"/>
  <c r="S70" i="15"/>
  <c r="R70" i="15"/>
  <c r="Q70" i="15"/>
  <c r="P70" i="15"/>
  <c r="O70" i="15"/>
  <c r="Z69" i="15"/>
  <c r="Y69" i="15"/>
  <c r="X69" i="15"/>
  <c r="W69" i="15"/>
  <c r="V69" i="15"/>
  <c r="U69" i="15"/>
  <c r="S69" i="15"/>
  <c r="R69" i="15"/>
  <c r="Q69" i="15"/>
  <c r="P69" i="15"/>
  <c r="O69" i="15"/>
  <c r="Z68" i="15"/>
  <c r="Y68" i="15"/>
  <c r="X68" i="15"/>
  <c r="W68" i="15"/>
  <c r="V68" i="15"/>
  <c r="U68" i="15"/>
  <c r="S68" i="15"/>
  <c r="R68" i="15"/>
  <c r="Q68" i="15"/>
  <c r="P68" i="15"/>
  <c r="O68" i="15"/>
  <c r="Z67" i="15"/>
  <c r="Y67" i="15"/>
  <c r="X67" i="15"/>
  <c r="W67" i="15"/>
  <c r="V67" i="15"/>
  <c r="U67" i="15"/>
  <c r="S67" i="15"/>
  <c r="R67" i="15"/>
  <c r="Q67" i="15"/>
  <c r="P67" i="15"/>
  <c r="O67" i="15"/>
  <c r="Z66" i="15"/>
  <c r="Y66" i="15"/>
  <c r="X66" i="15"/>
  <c r="W66" i="15"/>
  <c r="V66" i="15"/>
  <c r="U66" i="15"/>
  <c r="S66" i="15"/>
  <c r="R66" i="15"/>
  <c r="Q66" i="15"/>
  <c r="P66" i="15"/>
  <c r="O66" i="15"/>
  <c r="Z65" i="15"/>
  <c r="Y65" i="15"/>
  <c r="X65" i="15"/>
  <c r="W65" i="15"/>
  <c r="V65" i="15"/>
  <c r="U65" i="15"/>
  <c r="S65" i="15"/>
  <c r="R65" i="15"/>
  <c r="Q65" i="15"/>
  <c r="P65" i="15"/>
  <c r="O65" i="15"/>
  <c r="Z64" i="15"/>
  <c r="Y64" i="15"/>
  <c r="X64" i="15"/>
  <c r="W64" i="15"/>
  <c r="V64" i="15"/>
  <c r="U64" i="15"/>
  <c r="S64" i="15"/>
  <c r="R64" i="15"/>
  <c r="Q64" i="15"/>
  <c r="P64" i="15"/>
  <c r="O64" i="15"/>
  <c r="Z63" i="15"/>
  <c r="Y63" i="15"/>
  <c r="X63" i="15"/>
  <c r="W63" i="15"/>
  <c r="V63" i="15"/>
  <c r="U63" i="15"/>
  <c r="S63" i="15"/>
  <c r="R63" i="15"/>
  <c r="Q63" i="15"/>
  <c r="P63" i="15"/>
  <c r="O63" i="15"/>
  <c r="Z62" i="15"/>
  <c r="Y62" i="15"/>
  <c r="X62" i="15"/>
  <c r="W62" i="15"/>
  <c r="V62" i="15"/>
  <c r="U62" i="15"/>
  <c r="S62" i="15"/>
  <c r="R62" i="15"/>
  <c r="Q62" i="15"/>
  <c r="P62" i="15"/>
  <c r="O62" i="15"/>
  <c r="Z61" i="15"/>
  <c r="Y61" i="15"/>
  <c r="X61" i="15"/>
  <c r="W61" i="15"/>
  <c r="V61" i="15"/>
  <c r="U61" i="15"/>
  <c r="S61" i="15"/>
  <c r="R61" i="15"/>
  <c r="Q61" i="15"/>
  <c r="P61" i="15"/>
  <c r="O61" i="15"/>
  <c r="Z60" i="15"/>
  <c r="Y60" i="15"/>
  <c r="X60" i="15"/>
  <c r="W60" i="15"/>
  <c r="V60" i="15"/>
  <c r="U60" i="15"/>
  <c r="S60" i="15"/>
  <c r="R60" i="15"/>
  <c r="Q60" i="15"/>
  <c r="P60" i="15"/>
  <c r="O60" i="15"/>
  <c r="Z59" i="15"/>
  <c r="Y59" i="15"/>
  <c r="X59" i="15"/>
  <c r="W59" i="15"/>
  <c r="V59" i="15"/>
  <c r="U59" i="15"/>
  <c r="S59" i="15"/>
  <c r="R59" i="15"/>
  <c r="Q59" i="15"/>
  <c r="P59" i="15"/>
  <c r="O59" i="15"/>
  <c r="Z58" i="15"/>
  <c r="Y58" i="15"/>
  <c r="X58" i="15"/>
  <c r="W58" i="15"/>
  <c r="V58" i="15"/>
  <c r="U58" i="15"/>
  <c r="S58" i="15"/>
  <c r="R58" i="15"/>
  <c r="Q58" i="15"/>
  <c r="P58" i="15"/>
  <c r="O58" i="15"/>
  <c r="Z57" i="15"/>
  <c r="Y57" i="15"/>
  <c r="X57" i="15"/>
  <c r="W57" i="15"/>
  <c r="V57" i="15"/>
  <c r="U57" i="15"/>
  <c r="S57" i="15"/>
  <c r="R57" i="15"/>
  <c r="Q57" i="15"/>
  <c r="P57" i="15"/>
  <c r="O57" i="15"/>
  <c r="Z56" i="15"/>
  <c r="Y56" i="15"/>
  <c r="X56" i="15"/>
  <c r="W56" i="15"/>
  <c r="V56" i="15"/>
  <c r="U56" i="15"/>
  <c r="S56" i="15"/>
  <c r="R56" i="15"/>
  <c r="Q56" i="15"/>
  <c r="P56" i="15"/>
  <c r="O56" i="15"/>
  <c r="Z55" i="15"/>
  <c r="Y55" i="15"/>
  <c r="X55" i="15"/>
  <c r="W55" i="15"/>
  <c r="V55" i="15"/>
  <c r="U55" i="15"/>
  <c r="S55" i="15"/>
  <c r="R55" i="15"/>
  <c r="Q55" i="15"/>
  <c r="P55" i="15"/>
  <c r="O55" i="15"/>
  <c r="Z54" i="15"/>
  <c r="Y54" i="15"/>
  <c r="X54" i="15"/>
  <c r="W54" i="15"/>
  <c r="V54" i="15"/>
  <c r="U54" i="15"/>
  <c r="S54" i="15"/>
  <c r="R54" i="15"/>
  <c r="Q54" i="15"/>
  <c r="P54" i="15"/>
  <c r="O54" i="15"/>
  <c r="Z53" i="15"/>
  <c r="Y53" i="15"/>
  <c r="X53" i="15"/>
  <c r="W53" i="15"/>
  <c r="V53" i="15"/>
  <c r="U53" i="15"/>
  <c r="S53" i="15"/>
  <c r="R53" i="15"/>
  <c r="Q53" i="15"/>
  <c r="P53" i="15"/>
  <c r="O53" i="15"/>
  <c r="Z52" i="15"/>
  <c r="Y52" i="15"/>
  <c r="X52" i="15"/>
  <c r="W52" i="15"/>
  <c r="V52" i="15"/>
  <c r="U52" i="15"/>
  <c r="S52" i="15"/>
  <c r="R52" i="15"/>
  <c r="Q52" i="15"/>
  <c r="P52" i="15"/>
  <c r="O52" i="15"/>
  <c r="Z51" i="15"/>
  <c r="Y51" i="15"/>
  <c r="X51" i="15"/>
  <c r="W51" i="15"/>
  <c r="V51" i="15"/>
  <c r="U51" i="15"/>
  <c r="S51" i="15"/>
  <c r="R51" i="15"/>
  <c r="Q51" i="15"/>
  <c r="P51" i="15"/>
  <c r="O51" i="15"/>
  <c r="Z50" i="15"/>
  <c r="Y50" i="15"/>
  <c r="X50" i="15"/>
  <c r="W50" i="15"/>
  <c r="V50" i="15"/>
  <c r="U50" i="15"/>
  <c r="S50" i="15"/>
  <c r="R50" i="15"/>
  <c r="Q50" i="15"/>
  <c r="P50" i="15"/>
  <c r="O50" i="15"/>
  <c r="Z49" i="15"/>
  <c r="Y49" i="15"/>
  <c r="X49" i="15"/>
  <c r="W49" i="15"/>
  <c r="V49" i="15"/>
  <c r="U49" i="15"/>
  <c r="S49" i="15"/>
  <c r="R49" i="15"/>
  <c r="Q49" i="15"/>
  <c r="P49" i="15"/>
  <c r="O49" i="15"/>
  <c r="Z48" i="15"/>
  <c r="Y48" i="15"/>
  <c r="X48" i="15"/>
  <c r="W48" i="15"/>
  <c r="V48" i="15"/>
  <c r="U48" i="15"/>
  <c r="S48" i="15"/>
  <c r="R48" i="15"/>
  <c r="Q48" i="15"/>
  <c r="P48" i="15"/>
  <c r="O48" i="15"/>
  <c r="Z47" i="15"/>
  <c r="Y47" i="15"/>
  <c r="X47" i="15"/>
  <c r="W47" i="15"/>
  <c r="V47" i="15"/>
  <c r="U47" i="15"/>
  <c r="S47" i="15"/>
  <c r="R47" i="15"/>
  <c r="Q47" i="15"/>
  <c r="P47" i="15"/>
  <c r="O47" i="15"/>
  <c r="Z46" i="15"/>
  <c r="Y46" i="15"/>
  <c r="X46" i="15"/>
  <c r="W46" i="15"/>
  <c r="V46" i="15"/>
  <c r="U46" i="15"/>
  <c r="S46" i="15"/>
  <c r="R46" i="15"/>
  <c r="Q46" i="15"/>
  <c r="P46" i="15"/>
  <c r="O46" i="15"/>
  <c r="Z45" i="15"/>
  <c r="Y45" i="15"/>
  <c r="X45" i="15"/>
  <c r="W45" i="15"/>
  <c r="V45" i="15"/>
  <c r="U45" i="15"/>
  <c r="S45" i="15"/>
  <c r="R45" i="15"/>
  <c r="Q45" i="15"/>
  <c r="P45" i="15"/>
  <c r="O45" i="15"/>
  <c r="Z44" i="15"/>
  <c r="Y44" i="15"/>
  <c r="X44" i="15"/>
  <c r="W44" i="15"/>
  <c r="V44" i="15"/>
  <c r="U44" i="15"/>
  <c r="S44" i="15"/>
  <c r="R44" i="15"/>
  <c r="Q44" i="15"/>
  <c r="P44" i="15"/>
  <c r="O44" i="15"/>
  <c r="Z43" i="15"/>
  <c r="Y43" i="15"/>
  <c r="X43" i="15"/>
  <c r="W43" i="15"/>
  <c r="V43" i="15"/>
  <c r="U43" i="15"/>
  <c r="S43" i="15"/>
  <c r="R43" i="15"/>
  <c r="Q43" i="15"/>
  <c r="P43" i="15"/>
  <c r="O43" i="15"/>
  <c r="Z42" i="15"/>
  <c r="Y42" i="15"/>
  <c r="X42" i="15"/>
  <c r="W42" i="15"/>
  <c r="V42" i="15"/>
  <c r="U42" i="15"/>
  <c r="S42" i="15"/>
  <c r="R42" i="15"/>
  <c r="Q42" i="15"/>
  <c r="P42" i="15"/>
  <c r="O42" i="15"/>
  <c r="Z41" i="15"/>
  <c r="Y41" i="15"/>
  <c r="X41" i="15"/>
  <c r="W41" i="15"/>
  <c r="V41" i="15"/>
  <c r="U41" i="15"/>
  <c r="S41" i="15"/>
  <c r="R41" i="15"/>
  <c r="Q41" i="15"/>
  <c r="P41" i="15"/>
  <c r="O41" i="15"/>
  <c r="Z40" i="15"/>
  <c r="Y40" i="15"/>
  <c r="X40" i="15"/>
  <c r="W40" i="15"/>
  <c r="V40" i="15"/>
  <c r="U40" i="15"/>
  <c r="S40" i="15"/>
  <c r="R40" i="15"/>
  <c r="Q40" i="15"/>
  <c r="P40" i="15"/>
  <c r="O40" i="15"/>
  <c r="Z39" i="15"/>
  <c r="Y39" i="15"/>
  <c r="X39" i="15"/>
  <c r="W39" i="15"/>
  <c r="V39" i="15"/>
  <c r="U39" i="15"/>
  <c r="S39" i="15"/>
  <c r="R39" i="15"/>
  <c r="Q39" i="15"/>
  <c r="P39" i="15"/>
  <c r="O39" i="15"/>
  <c r="Z38" i="15"/>
  <c r="Y38" i="15"/>
  <c r="X38" i="15"/>
  <c r="W38" i="15"/>
  <c r="V38" i="15"/>
  <c r="U38" i="15"/>
  <c r="S38" i="15"/>
  <c r="R38" i="15"/>
  <c r="Q38" i="15"/>
  <c r="P38" i="15"/>
  <c r="O38" i="15"/>
  <c r="Z37" i="15"/>
  <c r="Y37" i="15"/>
  <c r="X37" i="15"/>
  <c r="W37" i="15"/>
  <c r="V37" i="15"/>
  <c r="U37" i="15"/>
  <c r="S37" i="15"/>
  <c r="R37" i="15"/>
  <c r="Q37" i="15"/>
  <c r="P37" i="15"/>
  <c r="O37" i="15"/>
  <c r="Z36" i="15"/>
  <c r="Y36" i="15"/>
  <c r="X36" i="15"/>
  <c r="W36" i="15"/>
  <c r="V36" i="15"/>
  <c r="U36" i="15"/>
  <c r="S36" i="15"/>
  <c r="R36" i="15"/>
  <c r="Q36" i="15"/>
  <c r="P36" i="15"/>
  <c r="O36" i="15"/>
  <c r="Z35" i="15"/>
  <c r="Y35" i="15"/>
  <c r="X35" i="15"/>
  <c r="W35" i="15"/>
  <c r="V35" i="15"/>
  <c r="U35" i="15"/>
  <c r="S35" i="15"/>
  <c r="R35" i="15"/>
  <c r="Q35" i="15"/>
  <c r="P35" i="15"/>
  <c r="O35" i="15"/>
  <c r="Z34" i="15"/>
  <c r="Y34" i="15"/>
  <c r="X34" i="15"/>
  <c r="W34" i="15"/>
  <c r="V34" i="15"/>
  <c r="U34" i="15"/>
  <c r="S34" i="15"/>
  <c r="R34" i="15"/>
  <c r="Q34" i="15"/>
  <c r="P34" i="15"/>
  <c r="O34" i="15"/>
  <c r="Z33" i="15"/>
  <c r="Y33" i="15"/>
  <c r="X33" i="15"/>
  <c r="W33" i="15"/>
  <c r="V33" i="15"/>
  <c r="U33" i="15"/>
  <c r="S33" i="15"/>
  <c r="R33" i="15"/>
  <c r="Q33" i="15"/>
  <c r="P33" i="15"/>
  <c r="O33" i="15"/>
  <c r="Z32" i="15"/>
  <c r="Y32" i="15"/>
  <c r="X32" i="15"/>
  <c r="W32" i="15"/>
  <c r="V32" i="15"/>
  <c r="U32" i="15"/>
  <c r="S32" i="15"/>
  <c r="R32" i="15"/>
  <c r="Q32" i="15"/>
  <c r="P32" i="15"/>
  <c r="O32" i="15"/>
  <c r="Z31" i="15"/>
  <c r="Y31" i="15"/>
  <c r="X31" i="15"/>
  <c r="W31" i="15"/>
  <c r="V31" i="15"/>
  <c r="U31" i="15"/>
  <c r="S31" i="15"/>
  <c r="R31" i="15"/>
  <c r="Q31" i="15"/>
  <c r="P31" i="15"/>
  <c r="O31" i="15"/>
  <c r="Z30" i="15"/>
  <c r="Y30" i="15"/>
  <c r="X30" i="15"/>
  <c r="W30" i="15"/>
  <c r="V30" i="15"/>
  <c r="U30" i="15"/>
  <c r="S30" i="15"/>
  <c r="R30" i="15"/>
  <c r="Q30" i="15"/>
  <c r="P30" i="15"/>
  <c r="O30" i="15"/>
  <c r="Z29" i="15"/>
  <c r="Y29" i="15"/>
  <c r="X29" i="15"/>
  <c r="W29" i="15"/>
  <c r="V29" i="15"/>
  <c r="U29" i="15"/>
  <c r="S29" i="15"/>
  <c r="R29" i="15"/>
  <c r="Q29" i="15"/>
  <c r="P29" i="15"/>
  <c r="O29" i="15"/>
  <c r="Z28" i="15"/>
  <c r="Y28" i="15"/>
  <c r="X28" i="15"/>
  <c r="W28" i="15"/>
  <c r="V28" i="15"/>
  <c r="U28" i="15"/>
  <c r="S28" i="15"/>
  <c r="R28" i="15"/>
  <c r="Q28" i="15"/>
  <c r="P28" i="15"/>
  <c r="O28" i="15"/>
  <c r="Z27" i="15"/>
  <c r="Y27" i="15"/>
  <c r="X27" i="15"/>
  <c r="W27" i="15"/>
  <c r="V27" i="15"/>
  <c r="U27" i="15"/>
  <c r="S27" i="15"/>
  <c r="R27" i="15"/>
  <c r="Q27" i="15"/>
  <c r="P27" i="15"/>
  <c r="O27" i="15"/>
  <c r="Z26" i="15"/>
  <c r="Y26" i="15"/>
  <c r="X26" i="15"/>
  <c r="W26" i="15"/>
  <c r="V26" i="15"/>
  <c r="U26" i="15"/>
  <c r="S26" i="15"/>
  <c r="R26" i="15"/>
  <c r="Q26" i="15"/>
  <c r="P26" i="15"/>
  <c r="O26" i="15"/>
  <c r="Z25" i="15"/>
  <c r="Y25" i="15"/>
  <c r="X25" i="15"/>
  <c r="W25" i="15"/>
  <c r="V25" i="15"/>
  <c r="U25" i="15"/>
  <c r="S25" i="15"/>
  <c r="R25" i="15"/>
  <c r="Q25" i="15"/>
  <c r="P25" i="15"/>
  <c r="O25" i="15"/>
  <c r="Z24" i="15"/>
  <c r="Y24" i="15"/>
  <c r="X24" i="15"/>
  <c r="W24" i="15"/>
  <c r="V24" i="15"/>
  <c r="U24" i="15"/>
  <c r="S24" i="15"/>
  <c r="R24" i="15"/>
  <c r="Q24" i="15"/>
  <c r="P24" i="15"/>
  <c r="O24" i="15"/>
  <c r="Z23" i="15"/>
  <c r="Y23" i="15"/>
  <c r="X23" i="15"/>
  <c r="W23" i="15"/>
  <c r="V23" i="15"/>
  <c r="U23" i="15"/>
  <c r="S23" i="15"/>
  <c r="R23" i="15"/>
  <c r="Q23" i="15"/>
  <c r="P23" i="15"/>
  <c r="O23" i="15"/>
  <c r="Z22" i="15"/>
  <c r="Y22" i="15"/>
  <c r="X22" i="15"/>
  <c r="W22" i="15"/>
  <c r="V22" i="15"/>
  <c r="U22" i="15"/>
  <c r="S22" i="15"/>
  <c r="R22" i="15"/>
  <c r="Q22" i="15"/>
  <c r="P22" i="15"/>
  <c r="O22" i="15"/>
  <c r="Z21" i="15"/>
  <c r="Y21" i="15"/>
  <c r="X21" i="15"/>
  <c r="W21" i="15"/>
  <c r="V21" i="15"/>
  <c r="U21" i="15"/>
  <c r="S21" i="15"/>
  <c r="R21" i="15"/>
  <c r="Q21" i="15"/>
  <c r="P21" i="15"/>
  <c r="O21" i="15"/>
  <c r="Z20" i="15"/>
  <c r="Y20" i="15"/>
  <c r="X20" i="15"/>
  <c r="W20" i="15"/>
  <c r="V20" i="15"/>
  <c r="U20" i="15"/>
  <c r="S20" i="15"/>
  <c r="R20" i="15"/>
  <c r="Q20" i="15"/>
  <c r="P20" i="15"/>
  <c r="O20" i="15"/>
  <c r="Z19" i="15"/>
  <c r="Y19" i="15"/>
  <c r="X19" i="15"/>
  <c r="W19" i="15"/>
  <c r="V19" i="15"/>
  <c r="U19" i="15"/>
  <c r="S19" i="15"/>
  <c r="R19" i="15"/>
  <c r="Q19" i="15"/>
  <c r="P19" i="15"/>
  <c r="O19" i="15"/>
  <c r="Z18" i="15"/>
  <c r="Y18" i="15"/>
  <c r="X18" i="15"/>
  <c r="W18" i="15"/>
  <c r="V18" i="15"/>
  <c r="U18" i="15"/>
  <c r="S18" i="15"/>
  <c r="R18" i="15"/>
  <c r="Q18" i="15"/>
  <c r="P18" i="15"/>
  <c r="O18" i="15"/>
  <c r="Z17" i="15"/>
  <c r="Y17" i="15"/>
  <c r="X17" i="15"/>
  <c r="W17" i="15"/>
  <c r="V17" i="15"/>
  <c r="U17" i="15"/>
  <c r="S17" i="15"/>
  <c r="R17" i="15"/>
  <c r="Q17" i="15"/>
  <c r="P17" i="15"/>
  <c r="O17" i="15"/>
  <c r="Z16" i="15"/>
  <c r="Y16" i="15"/>
  <c r="X16" i="15"/>
  <c r="W16" i="15"/>
  <c r="V16" i="15"/>
  <c r="U16" i="15"/>
  <c r="S16" i="15"/>
  <c r="R16" i="15"/>
  <c r="Q16" i="15"/>
  <c r="P16" i="15"/>
  <c r="O16" i="15"/>
  <c r="Z15" i="15"/>
  <c r="Y15" i="15"/>
  <c r="X15" i="15"/>
  <c r="W15" i="15"/>
  <c r="V15" i="15"/>
  <c r="U15" i="15"/>
  <c r="S15" i="15"/>
  <c r="R15" i="15"/>
  <c r="Q15" i="15"/>
  <c r="P15" i="15"/>
  <c r="O15" i="15"/>
  <c r="Z14" i="15"/>
  <c r="Y14" i="15"/>
  <c r="X14" i="15"/>
  <c r="W14" i="15"/>
  <c r="V14" i="15"/>
  <c r="U14" i="15"/>
  <c r="S14" i="15"/>
  <c r="R14" i="15"/>
  <c r="Q14" i="15"/>
  <c r="P14" i="15"/>
  <c r="O14" i="15"/>
  <c r="Z13" i="15"/>
  <c r="Y13" i="15"/>
  <c r="X13" i="15"/>
  <c r="W13" i="15"/>
  <c r="V13" i="15"/>
  <c r="U13" i="15"/>
  <c r="S13" i="15"/>
  <c r="R13" i="15"/>
  <c r="Q13" i="15"/>
  <c r="P13" i="15"/>
  <c r="O13" i="15"/>
  <c r="Z12" i="15"/>
  <c r="Y12" i="15"/>
  <c r="X12" i="15"/>
  <c r="W12" i="15"/>
  <c r="V12" i="15"/>
  <c r="U12" i="15"/>
  <c r="S12" i="15"/>
  <c r="R12" i="15"/>
  <c r="Q12" i="15"/>
  <c r="P12" i="15"/>
  <c r="O12" i="15"/>
  <c r="Z11" i="15"/>
  <c r="Y11" i="15"/>
  <c r="X11" i="15"/>
  <c r="W11" i="15"/>
  <c r="V11" i="15"/>
  <c r="U11" i="15"/>
  <c r="S11" i="15"/>
  <c r="R11" i="15"/>
  <c r="Q11" i="15"/>
  <c r="P11" i="15"/>
  <c r="O11" i="15"/>
  <c r="Z10" i="15"/>
  <c r="Y10" i="15"/>
  <c r="X10" i="15"/>
  <c r="W10" i="15"/>
  <c r="V10" i="15"/>
  <c r="U10" i="15"/>
  <c r="S10" i="15"/>
  <c r="R10" i="15"/>
  <c r="Q10" i="15"/>
  <c r="P10" i="15"/>
  <c r="O10" i="15"/>
  <c r="Z9" i="15"/>
  <c r="Y9" i="15"/>
  <c r="X9" i="15"/>
  <c r="W9" i="15"/>
  <c r="V9" i="15"/>
  <c r="U9" i="15"/>
  <c r="S9" i="15"/>
  <c r="R9" i="15"/>
  <c r="Q9" i="15"/>
  <c r="P9" i="15"/>
  <c r="O9" i="15"/>
  <c r="Z8" i="15"/>
  <c r="Y8" i="15"/>
  <c r="X8" i="15"/>
  <c r="W8" i="15"/>
  <c r="V8" i="15"/>
  <c r="U8" i="15"/>
  <c r="S8" i="15"/>
  <c r="R8" i="15"/>
  <c r="Q8" i="15"/>
  <c r="P8" i="15"/>
  <c r="O8" i="15"/>
  <c r="Z7" i="15"/>
  <c r="Y7" i="15"/>
  <c r="X7" i="15"/>
  <c r="W7" i="15"/>
  <c r="V7" i="15"/>
  <c r="U7" i="15"/>
  <c r="S7" i="15"/>
  <c r="R7" i="15"/>
  <c r="Q7" i="15"/>
  <c r="P7" i="15"/>
  <c r="O7" i="15"/>
  <c r="Z6" i="15"/>
  <c r="Y6" i="15"/>
  <c r="X6" i="15"/>
  <c r="W6" i="15"/>
  <c r="V6" i="15"/>
  <c r="U6" i="15"/>
  <c r="S6" i="15"/>
  <c r="R6" i="15"/>
  <c r="Q6" i="15"/>
  <c r="P6" i="15"/>
  <c r="O6" i="15"/>
  <c r="Z5" i="15"/>
  <c r="Y5" i="15"/>
  <c r="X5" i="15"/>
  <c r="W5" i="15"/>
  <c r="V5" i="15"/>
  <c r="U5" i="15"/>
  <c r="S5" i="15"/>
  <c r="R5" i="15"/>
  <c r="Q5" i="15"/>
  <c r="P5" i="15"/>
  <c r="O5" i="15"/>
  <c r="Z4" i="15"/>
  <c r="Y4" i="15"/>
  <c r="X4" i="15"/>
  <c r="W4" i="15"/>
  <c r="V4" i="15"/>
  <c r="U4" i="15"/>
  <c r="S4" i="15"/>
  <c r="R4" i="15"/>
  <c r="Q4" i="15"/>
  <c r="P4" i="15"/>
  <c r="O4" i="15"/>
  <c r="Z3" i="15"/>
  <c r="Y3" i="15"/>
  <c r="X3" i="15"/>
  <c r="W3" i="15"/>
  <c r="V3" i="15"/>
  <c r="U3" i="15"/>
  <c r="S3" i="15"/>
  <c r="R3" i="15"/>
  <c r="Q3" i="15"/>
  <c r="P3" i="15"/>
  <c r="O3" i="15"/>
  <c r="Z2" i="15"/>
  <c r="Y2" i="15"/>
  <c r="X2" i="15"/>
  <c r="W2" i="15"/>
  <c r="V2" i="15"/>
  <c r="U2" i="15"/>
  <c r="S2" i="15"/>
  <c r="R2" i="15"/>
  <c r="Q2" i="15"/>
  <c r="P2" i="15"/>
  <c r="O2" i="15"/>
  <c r="AH201" i="11"/>
  <c r="AG201" i="11"/>
  <c r="AF201" i="11"/>
  <c r="AE201" i="11"/>
  <c r="AD201" i="11"/>
  <c r="AC201" i="11"/>
  <c r="AB201" i="11"/>
  <c r="Z201" i="11"/>
  <c r="Y201" i="11"/>
  <c r="X201" i="11"/>
  <c r="W201" i="11"/>
  <c r="V201" i="11"/>
  <c r="U201" i="11"/>
  <c r="T201" i="11"/>
  <c r="AH200" i="11"/>
  <c r="AG200" i="11"/>
  <c r="AF200" i="11"/>
  <c r="AE200" i="11"/>
  <c r="AD200" i="11"/>
  <c r="AC200" i="11"/>
  <c r="AB200" i="11"/>
  <c r="Z200" i="11"/>
  <c r="Y200" i="11"/>
  <c r="X200" i="11"/>
  <c r="W200" i="11"/>
  <c r="V200" i="11"/>
  <c r="U200" i="11"/>
  <c r="T200" i="11"/>
  <c r="AH199" i="11"/>
  <c r="AG199" i="11"/>
  <c r="AF199" i="11"/>
  <c r="AE199" i="11"/>
  <c r="AD199" i="11"/>
  <c r="AC199" i="11"/>
  <c r="AB199" i="11"/>
  <c r="Z199" i="11"/>
  <c r="Y199" i="11"/>
  <c r="X199" i="11"/>
  <c r="W199" i="11"/>
  <c r="V199" i="11"/>
  <c r="U199" i="11"/>
  <c r="T199" i="11"/>
  <c r="AH198" i="11"/>
  <c r="AG198" i="11"/>
  <c r="AF198" i="11"/>
  <c r="AE198" i="11"/>
  <c r="AD198" i="11"/>
  <c r="AC198" i="11"/>
  <c r="AB198" i="11"/>
  <c r="Z198" i="11"/>
  <c r="Y198" i="11"/>
  <c r="X198" i="11"/>
  <c r="W198" i="11"/>
  <c r="V198" i="11"/>
  <c r="U198" i="11"/>
  <c r="T198" i="11"/>
  <c r="AH197" i="11"/>
  <c r="AG197" i="11"/>
  <c r="AF197" i="11"/>
  <c r="AE197" i="11"/>
  <c r="AD197" i="11"/>
  <c r="AC197" i="11"/>
  <c r="AB197" i="11"/>
  <c r="Z197" i="11"/>
  <c r="Y197" i="11"/>
  <c r="X197" i="11"/>
  <c r="W197" i="11"/>
  <c r="V197" i="11"/>
  <c r="U197" i="11"/>
  <c r="T197" i="11"/>
  <c r="AH196" i="11"/>
  <c r="AG196" i="11"/>
  <c r="AF196" i="11"/>
  <c r="AE196" i="11"/>
  <c r="AD196" i="11"/>
  <c r="AC196" i="11"/>
  <c r="AB196" i="11"/>
  <c r="Z196" i="11"/>
  <c r="Y196" i="11"/>
  <c r="X196" i="11"/>
  <c r="W196" i="11"/>
  <c r="V196" i="11"/>
  <c r="U196" i="11"/>
  <c r="T196" i="11"/>
  <c r="AH195" i="11"/>
  <c r="AG195" i="11"/>
  <c r="AF195" i="11"/>
  <c r="AE195" i="11"/>
  <c r="AD195" i="11"/>
  <c r="AC195" i="11"/>
  <c r="AB195" i="11"/>
  <c r="Z195" i="11"/>
  <c r="Y195" i="11"/>
  <c r="X195" i="11"/>
  <c r="W195" i="11"/>
  <c r="V195" i="11"/>
  <c r="U195" i="11"/>
  <c r="T195" i="11"/>
  <c r="AH194" i="11"/>
  <c r="AG194" i="11"/>
  <c r="AF194" i="11"/>
  <c r="AE194" i="11"/>
  <c r="AD194" i="11"/>
  <c r="AC194" i="11"/>
  <c r="AB194" i="11"/>
  <c r="Z194" i="11"/>
  <c r="Y194" i="11"/>
  <c r="X194" i="11"/>
  <c r="W194" i="11"/>
  <c r="V194" i="11"/>
  <c r="U194" i="11"/>
  <c r="T194" i="11"/>
  <c r="AH193" i="11"/>
  <c r="AG193" i="11"/>
  <c r="AF193" i="11"/>
  <c r="AE193" i="11"/>
  <c r="AD193" i="11"/>
  <c r="AC193" i="11"/>
  <c r="AB193" i="11"/>
  <c r="Z193" i="11"/>
  <c r="Y193" i="11"/>
  <c r="X193" i="11"/>
  <c r="W193" i="11"/>
  <c r="V193" i="11"/>
  <c r="U193" i="11"/>
  <c r="T193" i="11"/>
  <c r="AH192" i="11"/>
  <c r="AG192" i="11"/>
  <c r="AF192" i="11"/>
  <c r="AE192" i="11"/>
  <c r="AD192" i="11"/>
  <c r="AC192" i="11"/>
  <c r="AB192" i="11"/>
  <c r="Z192" i="11"/>
  <c r="Y192" i="11"/>
  <c r="X192" i="11"/>
  <c r="W192" i="11"/>
  <c r="V192" i="11"/>
  <c r="U192" i="11"/>
  <c r="T192" i="11"/>
  <c r="AH191" i="11"/>
  <c r="AG191" i="11"/>
  <c r="AF191" i="11"/>
  <c r="AE191" i="11"/>
  <c r="AD191" i="11"/>
  <c r="AC191" i="11"/>
  <c r="AB191" i="11"/>
  <c r="Z191" i="11"/>
  <c r="Y191" i="11"/>
  <c r="X191" i="11"/>
  <c r="W191" i="11"/>
  <c r="V191" i="11"/>
  <c r="U191" i="11"/>
  <c r="T191" i="11"/>
  <c r="AH190" i="11"/>
  <c r="AG190" i="11"/>
  <c r="AF190" i="11"/>
  <c r="AE190" i="11"/>
  <c r="AD190" i="11"/>
  <c r="AC190" i="11"/>
  <c r="AB190" i="11"/>
  <c r="Z190" i="11"/>
  <c r="Y190" i="11"/>
  <c r="X190" i="11"/>
  <c r="W190" i="11"/>
  <c r="V190" i="11"/>
  <c r="U190" i="11"/>
  <c r="T190" i="11"/>
  <c r="AH189" i="11"/>
  <c r="AG189" i="11"/>
  <c r="AF189" i="11"/>
  <c r="AE189" i="11"/>
  <c r="AD189" i="11"/>
  <c r="AC189" i="11"/>
  <c r="AB189" i="11"/>
  <c r="Z189" i="11"/>
  <c r="Y189" i="11"/>
  <c r="X189" i="11"/>
  <c r="W189" i="11"/>
  <c r="V189" i="11"/>
  <c r="U189" i="11"/>
  <c r="T189" i="11"/>
  <c r="AH188" i="11"/>
  <c r="AG188" i="11"/>
  <c r="AF188" i="11"/>
  <c r="AE188" i="11"/>
  <c r="AD188" i="11"/>
  <c r="AC188" i="11"/>
  <c r="AB188" i="11"/>
  <c r="Z188" i="11"/>
  <c r="Y188" i="11"/>
  <c r="X188" i="11"/>
  <c r="W188" i="11"/>
  <c r="V188" i="11"/>
  <c r="U188" i="11"/>
  <c r="T188" i="11"/>
  <c r="AH187" i="11"/>
  <c r="AG187" i="11"/>
  <c r="AF187" i="11"/>
  <c r="AE187" i="11"/>
  <c r="AD187" i="11"/>
  <c r="AC187" i="11"/>
  <c r="AB187" i="11"/>
  <c r="Z187" i="11"/>
  <c r="Y187" i="11"/>
  <c r="X187" i="11"/>
  <c r="W187" i="11"/>
  <c r="V187" i="11"/>
  <c r="U187" i="11"/>
  <c r="T187" i="11"/>
  <c r="AH186" i="11"/>
  <c r="AG186" i="11"/>
  <c r="AF186" i="11"/>
  <c r="AE186" i="11"/>
  <c r="AD186" i="11"/>
  <c r="AC186" i="11"/>
  <c r="AB186" i="11"/>
  <c r="Z186" i="11"/>
  <c r="Y186" i="11"/>
  <c r="X186" i="11"/>
  <c r="W186" i="11"/>
  <c r="V186" i="11"/>
  <c r="U186" i="11"/>
  <c r="T186" i="11"/>
  <c r="AH185" i="11"/>
  <c r="AG185" i="11"/>
  <c r="AF185" i="11"/>
  <c r="AE185" i="11"/>
  <c r="AD185" i="11"/>
  <c r="AC185" i="11"/>
  <c r="AB185" i="11"/>
  <c r="Z185" i="11"/>
  <c r="Y185" i="11"/>
  <c r="X185" i="11"/>
  <c r="W185" i="11"/>
  <c r="V185" i="11"/>
  <c r="U185" i="11"/>
  <c r="T185" i="11"/>
  <c r="AH184" i="11"/>
  <c r="AG184" i="11"/>
  <c r="AF184" i="11"/>
  <c r="AE184" i="11"/>
  <c r="AD184" i="11"/>
  <c r="AC184" i="11"/>
  <c r="AB184" i="11"/>
  <c r="Z184" i="11"/>
  <c r="Y184" i="11"/>
  <c r="X184" i="11"/>
  <c r="W184" i="11"/>
  <c r="V184" i="11"/>
  <c r="U184" i="11"/>
  <c r="T184" i="11"/>
  <c r="AH183" i="11"/>
  <c r="AG183" i="11"/>
  <c r="AF183" i="11"/>
  <c r="AE183" i="11"/>
  <c r="AD183" i="11"/>
  <c r="AC183" i="11"/>
  <c r="AB183" i="11"/>
  <c r="Z183" i="11"/>
  <c r="Y183" i="11"/>
  <c r="X183" i="11"/>
  <c r="W183" i="11"/>
  <c r="V183" i="11"/>
  <c r="U183" i="11"/>
  <c r="T183" i="11"/>
  <c r="AH182" i="11"/>
  <c r="AG182" i="11"/>
  <c r="AF182" i="11"/>
  <c r="AE182" i="11"/>
  <c r="AD182" i="11"/>
  <c r="AC182" i="11"/>
  <c r="AB182" i="11"/>
  <c r="Z182" i="11"/>
  <c r="Y182" i="11"/>
  <c r="X182" i="11"/>
  <c r="W182" i="11"/>
  <c r="V182" i="11"/>
  <c r="U182" i="11"/>
  <c r="T182" i="11"/>
  <c r="AH181" i="11"/>
  <c r="AG181" i="11"/>
  <c r="AF181" i="11"/>
  <c r="AE181" i="11"/>
  <c r="AD181" i="11"/>
  <c r="AC181" i="11"/>
  <c r="AB181" i="11"/>
  <c r="Z181" i="11"/>
  <c r="Y181" i="11"/>
  <c r="X181" i="11"/>
  <c r="W181" i="11"/>
  <c r="V181" i="11"/>
  <c r="U181" i="11"/>
  <c r="T181" i="11"/>
  <c r="AH180" i="11"/>
  <c r="AG180" i="11"/>
  <c r="AF180" i="11"/>
  <c r="AE180" i="11"/>
  <c r="AD180" i="11"/>
  <c r="AC180" i="11"/>
  <c r="AB180" i="11"/>
  <c r="Z180" i="11"/>
  <c r="Y180" i="11"/>
  <c r="X180" i="11"/>
  <c r="W180" i="11"/>
  <c r="V180" i="11"/>
  <c r="U180" i="11"/>
  <c r="T180" i="11"/>
  <c r="AH179" i="11"/>
  <c r="AG179" i="11"/>
  <c r="AF179" i="11"/>
  <c r="AE179" i="11"/>
  <c r="AD179" i="11"/>
  <c r="AC179" i="11"/>
  <c r="AB179" i="11"/>
  <c r="Z179" i="11"/>
  <c r="Y179" i="11"/>
  <c r="X179" i="11"/>
  <c r="W179" i="11"/>
  <c r="V179" i="11"/>
  <c r="U179" i="11"/>
  <c r="T179" i="11"/>
  <c r="AH178" i="11"/>
  <c r="AG178" i="11"/>
  <c r="AF178" i="11"/>
  <c r="AE178" i="11"/>
  <c r="AD178" i="11"/>
  <c r="AC178" i="11"/>
  <c r="AB178" i="11"/>
  <c r="Z178" i="11"/>
  <c r="Y178" i="11"/>
  <c r="X178" i="11"/>
  <c r="W178" i="11"/>
  <c r="V178" i="11"/>
  <c r="U178" i="11"/>
  <c r="T178" i="11"/>
  <c r="AH177" i="11"/>
  <c r="AG177" i="11"/>
  <c r="AF177" i="11"/>
  <c r="AE177" i="11"/>
  <c r="AD177" i="11"/>
  <c r="AC177" i="11"/>
  <c r="AB177" i="11"/>
  <c r="Z177" i="11"/>
  <c r="Y177" i="11"/>
  <c r="X177" i="11"/>
  <c r="W177" i="11"/>
  <c r="V177" i="11"/>
  <c r="U177" i="11"/>
  <c r="T177" i="11"/>
  <c r="AH176" i="11"/>
  <c r="AG176" i="11"/>
  <c r="AF176" i="11"/>
  <c r="AE176" i="11"/>
  <c r="AD176" i="11"/>
  <c r="AC176" i="11"/>
  <c r="AB176" i="11"/>
  <c r="Z176" i="11"/>
  <c r="Y176" i="11"/>
  <c r="X176" i="11"/>
  <c r="W176" i="11"/>
  <c r="V176" i="11"/>
  <c r="U176" i="11"/>
  <c r="T176" i="11"/>
  <c r="AH175" i="11"/>
  <c r="AG175" i="11"/>
  <c r="AF175" i="11"/>
  <c r="AE175" i="11"/>
  <c r="AD175" i="11"/>
  <c r="AC175" i="11"/>
  <c r="AB175" i="11"/>
  <c r="Z175" i="11"/>
  <c r="Y175" i="11"/>
  <c r="X175" i="11"/>
  <c r="W175" i="11"/>
  <c r="V175" i="11"/>
  <c r="U175" i="11"/>
  <c r="T175" i="11"/>
  <c r="AH174" i="11"/>
  <c r="AG174" i="11"/>
  <c r="AF174" i="11"/>
  <c r="AE174" i="11"/>
  <c r="AD174" i="11"/>
  <c r="AC174" i="11"/>
  <c r="AB174" i="11"/>
  <c r="Z174" i="11"/>
  <c r="Y174" i="11"/>
  <c r="X174" i="11"/>
  <c r="W174" i="11"/>
  <c r="V174" i="11"/>
  <c r="U174" i="11"/>
  <c r="T174" i="11"/>
  <c r="AH173" i="11"/>
  <c r="AG173" i="11"/>
  <c r="AF173" i="11"/>
  <c r="AE173" i="11"/>
  <c r="AD173" i="11"/>
  <c r="AC173" i="11"/>
  <c r="AB173" i="11"/>
  <c r="Z173" i="11"/>
  <c r="Y173" i="11"/>
  <c r="X173" i="11"/>
  <c r="W173" i="11"/>
  <c r="V173" i="11"/>
  <c r="U173" i="11"/>
  <c r="T173" i="11"/>
  <c r="AH172" i="11"/>
  <c r="AG172" i="11"/>
  <c r="AF172" i="11"/>
  <c r="AE172" i="11"/>
  <c r="AD172" i="11"/>
  <c r="AC172" i="11"/>
  <c r="AB172" i="11"/>
  <c r="Z172" i="11"/>
  <c r="Y172" i="11"/>
  <c r="X172" i="11"/>
  <c r="W172" i="11"/>
  <c r="V172" i="11"/>
  <c r="U172" i="11"/>
  <c r="T172" i="11"/>
  <c r="AH171" i="11"/>
  <c r="AG171" i="11"/>
  <c r="AF171" i="11"/>
  <c r="AE171" i="11"/>
  <c r="AD171" i="11"/>
  <c r="AC171" i="11"/>
  <c r="AB171" i="11"/>
  <c r="Z171" i="11"/>
  <c r="Y171" i="11"/>
  <c r="X171" i="11"/>
  <c r="W171" i="11"/>
  <c r="V171" i="11"/>
  <c r="U171" i="11"/>
  <c r="T171" i="11"/>
  <c r="AH170" i="11"/>
  <c r="AG170" i="11"/>
  <c r="AF170" i="11"/>
  <c r="AE170" i="11"/>
  <c r="AD170" i="11"/>
  <c r="AC170" i="11"/>
  <c r="AB170" i="11"/>
  <c r="Z170" i="11"/>
  <c r="Y170" i="11"/>
  <c r="X170" i="11"/>
  <c r="W170" i="11"/>
  <c r="V170" i="11"/>
  <c r="U170" i="11"/>
  <c r="T170" i="11"/>
  <c r="AH169" i="11"/>
  <c r="AG169" i="11"/>
  <c r="AF169" i="11"/>
  <c r="AE169" i="11"/>
  <c r="AD169" i="11"/>
  <c r="AC169" i="11"/>
  <c r="AB169" i="11"/>
  <c r="Z169" i="11"/>
  <c r="Y169" i="11"/>
  <c r="X169" i="11"/>
  <c r="W169" i="11"/>
  <c r="V169" i="11"/>
  <c r="U169" i="11"/>
  <c r="T169" i="11"/>
  <c r="AH168" i="11"/>
  <c r="AG168" i="11"/>
  <c r="AF168" i="11"/>
  <c r="AE168" i="11"/>
  <c r="AD168" i="11"/>
  <c r="AC168" i="11"/>
  <c r="AB168" i="11"/>
  <c r="Z168" i="11"/>
  <c r="Y168" i="11"/>
  <c r="X168" i="11"/>
  <c r="W168" i="11"/>
  <c r="V168" i="11"/>
  <c r="U168" i="11"/>
  <c r="T168" i="11"/>
  <c r="AH167" i="11"/>
  <c r="AG167" i="11"/>
  <c r="AF167" i="11"/>
  <c r="AE167" i="11"/>
  <c r="AD167" i="11"/>
  <c r="AC167" i="11"/>
  <c r="AB167" i="11"/>
  <c r="Z167" i="11"/>
  <c r="Y167" i="11"/>
  <c r="X167" i="11"/>
  <c r="W167" i="11"/>
  <c r="V167" i="11"/>
  <c r="U167" i="11"/>
  <c r="T167" i="11"/>
  <c r="AH166" i="11"/>
  <c r="AG166" i="11"/>
  <c r="AF166" i="11"/>
  <c r="AE166" i="11"/>
  <c r="AD166" i="11"/>
  <c r="AC166" i="11"/>
  <c r="AB166" i="11"/>
  <c r="Z166" i="11"/>
  <c r="Y166" i="11"/>
  <c r="X166" i="11"/>
  <c r="W166" i="11"/>
  <c r="V166" i="11"/>
  <c r="U166" i="11"/>
  <c r="T166" i="11"/>
  <c r="AH165" i="11"/>
  <c r="AG165" i="11"/>
  <c r="AF165" i="11"/>
  <c r="AE165" i="11"/>
  <c r="AD165" i="11"/>
  <c r="AC165" i="11"/>
  <c r="AB165" i="11"/>
  <c r="Z165" i="11"/>
  <c r="Y165" i="11"/>
  <c r="X165" i="11"/>
  <c r="W165" i="11"/>
  <c r="V165" i="11"/>
  <c r="U165" i="11"/>
  <c r="T165" i="11"/>
  <c r="AH164" i="11"/>
  <c r="AG164" i="11"/>
  <c r="AF164" i="11"/>
  <c r="AE164" i="11"/>
  <c r="AD164" i="11"/>
  <c r="AC164" i="11"/>
  <c r="AB164" i="11"/>
  <c r="Z164" i="11"/>
  <c r="Y164" i="11"/>
  <c r="X164" i="11"/>
  <c r="W164" i="11"/>
  <c r="V164" i="11"/>
  <c r="U164" i="11"/>
  <c r="T164" i="11"/>
  <c r="AH163" i="11"/>
  <c r="AG163" i="11"/>
  <c r="AF163" i="11"/>
  <c r="AE163" i="11"/>
  <c r="AD163" i="11"/>
  <c r="AC163" i="11"/>
  <c r="AB163" i="11"/>
  <c r="Z163" i="11"/>
  <c r="Y163" i="11"/>
  <c r="X163" i="11"/>
  <c r="W163" i="11"/>
  <c r="V163" i="11"/>
  <c r="U163" i="11"/>
  <c r="T163" i="11"/>
  <c r="AH162" i="11"/>
  <c r="AG162" i="11"/>
  <c r="AF162" i="11"/>
  <c r="AE162" i="11"/>
  <c r="AD162" i="11"/>
  <c r="AC162" i="11"/>
  <c r="AB162" i="11"/>
  <c r="Z162" i="11"/>
  <c r="Y162" i="11"/>
  <c r="X162" i="11"/>
  <c r="W162" i="11"/>
  <c r="V162" i="11"/>
  <c r="U162" i="11"/>
  <c r="T162" i="11"/>
  <c r="AH161" i="11"/>
  <c r="AG161" i="11"/>
  <c r="AF161" i="11"/>
  <c r="AE161" i="11"/>
  <c r="AD161" i="11"/>
  <c r="AC161" i="11"/>
  <c r="AB161" i="11"/>
  <c r="Z161" i="11"/>
  <c r="Y161" i="11"/>
  <c r="X161" i="11"/>
  <c r="W161" i="11"/>
  <c r="V161" i="11"/>
  <c r="U161" i="11"/>
  <c r="T161" i="11"/>
  <c r="AH160" i="11"/>
  <c r="AG160" i="11"/>
  <c r="AF160" i="11"/>
  <c r="AE160" i="11"/>
  <c r="AD160" i="11"/>
  <c r="AC160" i="11"/>
  <c r="AB160" i="11"/>
  <c r="Z160" i="11"/>
  <c r="Y160" i="11"/>
  <c r="X160" i="11"/>
  <c r="W160" i="11"/>
  <c r="V160" i="11"/>
  <c r="U160" i="11"/>
  <c r="T160" i="11"/>
  <c r="AH159" i="11"/>
  <c r="AG159" i="11"/>
  <c r="AF159" i="11"/>
  <c r="AE159" i="11"/>
  <c r="AD159" i="11"/>
  <c r="AC159" i="11"/>
  <c r="AB159" i="11"/>
  <c r="Z159" i="11"/>
  <c r="Y159" i="11"/>
  <c r="X159" i="11"/>
  <c r="W159" i="11"/>
  <c r="V159" i="11"/>
  <c r="U159" i="11"/>
  <c r="T159" i="11"/>
  <c r="AH158" i="11"/>
  <c r="AG158" i="11"/>
  <c r="AF158" i="11"/>
  <c r="AE158" i="11"/>
  <c r="AD158" i="11"/>
  <c r="AC158" i="11"/>
  <c r="AB158" i="11"/>
  <c r="Z158" i="11"/>
  <c r="Y158" i="11"/>
  <c r="X158" i="11"/>
  <c r="W158" i="11"/>
  <c r="V158" i="11"/>
  <c r="U158" i="11"/>
  <c r="T158" i="11"/>
  <c r="AH157" i="11"/>
  <c r="AG157" i="11"/>
  <c r="AF157" i="11"/>
  <c r="AE157" i="11"/>
  <c r="AD157" i="11"/>
  <c r="AC157" i="11"/>
  <c r="AB157" i="11"/>
  <c r="Z157" i="11"/>
  <c r="Y157" i="11"/>
  <c r="X157" i="11"/>
  <c r="W157" i="11"/>
  <c r="V157" i="11"/>
  <c r="U157" i="11"/>
  <c r="T157" i="11"/>
  <c r="AH156" i="11"/>
  <c r="AG156" i="11"/>
  <c r="AF156" i="11"/>
  <c r="AE156" i="11"/>
  <c r="AD156" i="11"/>
  <c r="AC156" i="11"/>
  <c r="AB156" i="11"/>
  <c r="Z156" i="11"/>
  <c r="Y156" i="11"/>
  <c r="X156" i="11"/>
  <c r="W156" i="11"/>
  <c r="V156" i="11"/>
  <c r="U156" i="11"/>
  <c r="T156" i="11"/>
  <c r="AH155" i="11"/>
  <c r="AG155" i="11"/>
  <c r="AF155" i="11"/>
  <c r="AE155" i="11"/>
  <c r="AD155" i="11"/>
  <c r="AC155" i="11"/>
  <c r="AB155" i="11"/>
  <c r="Z155" i="11"/>
  <c r="Y155" i="11"/>
  <c r="X155" i="11"/>
  <c r="W155" i="11"/>
  <c r="V155" i="11"/>
  <c r="U155" i="11"/>
  <c r="T155" i="11"/>
  <c r="AH154" i="11"/>
  <c r="AG154" i="11"/>
  <c r="AF154" i="11"/>
  <c r="AE154" i="11"/>
  <c r="AD154" i="11"/>
  <c r="AC154" i="11"/>
  <c r="AB154" i="11"/>
  <c r="Z154" i="11"/>
  <c r="Y154" i="11"/>
  <c r="X154" i="11"/>
  <c r="W154" i="11"/>
  <c r="V154" i="11"/>
  <c r="U154" i="11"/>
  <c r="T154" i="11"/>
  <c r="AH153" i="11"/>
  <c r="AG153" i="11"/>
  <c r="AF153" i="11"/>
  <c r="AE153" i="11"/>
  <c r="AD153" i="11"/>
  <c r="AC153" i="11"/>
  <c r="AB153" i="11"/>
  <c r="Z153" i="11"/>
  <c r="Y153" i="11"/>
  <c r="X153" i="11"/>
  <c r="W153" i="11"/>
  <c r="V153" i="11"/>
  <c r="U153" i="11"/>
  <c r="T153" i="11"/>
  <c r="AH152" i="11"/>
  <c r="AG152" i="11"/>
  <c r="AF152" i="11"/>
  <c r="AE152" i="11"/>
  <c r="AD152" i="11"/>
  <c r="AC152" i="11"/>
  <c r="AB152" i="11"/>
  <c r="Z152" i="11"/>
  <c r="Y152" i="11"/>
  <c r="X152" i="11"/>
  <c r="W152" i="11"/>
  <c r="V152" i="11"/>
  <c r="U152" i="11"/>
  <c r="T152" i="11"/>
  <c r="AH151" i="11"/>
  <c r="AG151" i="11"/>
  <c r="AF151" i="11"/>
  <c r="AE151" i="11"/>
  <c r="AD151" i="11"/>
  <c r="AC151" i="11"/>
  <c r="AB151" i="11"/>
  <c r="Z151" i="11"/>
  <c r="Y151" i="11"/>
  <c r="X151" i="11"/>
  <c r="W151" i="11"/>
  <c r="V151" i="11"/>
  <c r="U151" i="11"/>
  <c r="T151" i="11"/>
  <c r="AH150" i="11"/>
  <c r="AG150" i="11"/>
  <c r="AF150" i="11"/>
  <c r="AE150" i="11"/>
  <c r="AD150" i="11"/>
  <c r="AC150" i="11"/>
  <c r="AB150" i="11"/>
  <c r="Z150" i="11"/>
  <c r="Y150" i="11"/>
  <c r="X150" i="11"/>
  <c r="W150" i="11"/>
  <c r="V150" i="11"/>
  <c r="U150" i="11"/>
  <c r="T150" i="11"/>
  <c r="AH149" i="11"/>
  <c r="AG149" i="11"/>
  <c r="AF149" i="11"/>
  <c r="AE149" i="11"/>
  <c r="AD149" i="11"/>
  <c r="AC149" i="11"/>
  <c r="AB149" i="11"/>
  <c r="Z149" i="11"/>
  <c r="Y149" i="11"/>
  <c r="X149" i="11"/>
  <c r="W149" i="11"/>
  <c r="V149" i="11"/>
  <c r="U149" i="11"/>
  <c r="T149" i="11"/>
  <c r="AH148" i="11"/>
  <c r="AG148" i="11"/>
  <c r="AF148" i="11"/>
  <c r="AE148" i="11"/>
  <c r="AD148" i="11"/>
  <c r="AC148" i="11"/>
  <c r="AB148" i="11"/>
  <c r="Z148" i="11"/>
  <c r="Y148" i="11"/>
  <c r="X148" i="11"/>
  <c r="W148" i="11"/>
  <c r="V148" i="11"/>
  <c r="U148" i="11"/>
  <c r="T148" i="11"/>
  <c r="AH147" i="11"/>
  <c r="AG147" i="11"/>
  <c r="AF147" i="11"/>
  <c r="AE147" i="11"/>
  <c r="AD147" i="11"/>
  <c r="AC147" i="11"/>
  <c r="AB147" i="11"/>
  <c r="Z147" i="11"/>
  <c r="Y147" i="11"/>
  <c r="X147" i="11"/>
  <c r="W147" i="11"/>
  <c r="V147" i="11"/>
  <c r="U147" i="11"/>
  <c r="T147" i="11"/>
  <c r="AH146" i="11"/>
  <c r="AG146" i="11"/>
  <c r="AF146" i="11"/>
  <c r="AE146" i="11"/>
  <c r="AD146" i="11"/>
  <c r="AC146" i="11"/>
  <c r="AB146" i="11"/>
  <c r="Z146" i="11"/>
  <c r="Y146" i="11"/>
  <c r="X146" i="11"/>
  <c r="W146" i="11"/>
  <c r="V146" i="11"/>
  <c r="U146" i="11"/>
  <c r="T146" i="11"/>
  <c r="AH145" i="11"/>
  <c r="AG145" i="11"/>
  <c r="AF145" i="11"/>
  <c r="AE145" i="11"/>
  <c r="AD145" i="11"/>
  <c r="AC145" i="11"/>
  <c r="AB145" i="11"/>
  <c r="Z145" i="11"/>
  <c r="Y145" i="11"/>
  <c r="X145" i="11"/>
  <c r="W145" i="11"/>
  <c r="V145" i="11"/>
  <c r="U145" i="11"/>
  <c r="T145" i="11"/>
  <c r="AH144" i="11"/>
  <c r="AG144" i="11"/>
  <c r="AF144" i="11"/>
  <c r="AE144" i="11"/>
  <c r="AD144" i="11"/>
  <c r="AC144" i="11"/>
  <c r="AB144" i="11"/>
  <c r="Z144" i="11"/>
  <c r="Y144" i="11"/>
  <c r="X144" i="11"/>
  <c r="W144" i="11"/>
  <c r="V144" i="11"/>
  <c r="U144" i="11"/>
  <c r="T144" i="11"/>
  <c r="AH143" i="11"/>
  <c r="AG143" i="11"/>
  <c r="AF143" i="11"/>
  <c r="AE143" i="11"/>
  <c r="AD143" i="11"/>
  <c r="AC143" i="11"/>
  <c r="AB143" i="11"/>
  <c r="Z143" i="11"/>
  <c r="Y143" i="11"/>
  <c r="X143" i="11"/>
  <c r="W143" i="11"/>
  <c r="V143" i="11"/>
  <c r="U143" i="11"/>
  <c r="T143" i="11"/>
  <c r="AH142" i="11"/>
  <c r="AG142" i="11"/>
  <c r="AF142" i="11"/>
  <c r="AE142" i="11"/>
  <c r="AD142" i="11"/>
  <c r="AC142" i="11"/>
  <c r="AB142" i="11"/>
  <c r="Z142" i="11"/>
  <c r="Y142" i="11"/>
  <c r="X142" i="11"/>
  <c r="W142" i="11"/>
  <c r="V142" i="11"/>
  <c r="U142" i="11"/>
  <c r="T142" i="11"/>
  <c r="AH141" i="11"/>
  <c r="AG141" i="11"/>
  <c r="AF141" i="11"/>
  <c r="AE141" i="11"/>
  <c r="AD141" i="11"/>
  <c r="AC141" i="11"/>
  <c r="AB141" i="11"/>
  <c r="Z141" i="11"/>
  <c r="Y141" i="11"/>
  <c r="X141" i="11"/>
  <c r="W141" i="11"/>
  <c r="V141" i="11"/>
  <c r="U141" i="11"/>
  <c r="T141" i="11"/>
  <c r="AH140" i="11"/>
  <c r="AG140" i="11"/>
  <c r="AF140" i="11"/>
  <c r="AE140" i="11"/>
  <c r="AD140" i="11"/>
  <c r="AC140" i="11"/>
  <c r="AB140" i="11"/>
  <c r="Z140" i="11"/>
  <c r="Y140" i="11"/>
  <c r="X140" i="11"/>
  <c r="W140" i="11"/>
  <c r="V140" i="11"/>
  <c r="U140" i="11"/>
  <c r="T140" i="11"/>
  <c r="AH139" i="11"/>
  <c r="AG139" i="11"/>
  <c r="AF139" i="11"/>
  <c r="AE139" i="11"/>
  <c r="AD139" i="11"/>
  <c r="AC139" i="11"/>
  <c r="AB139" i="11"/>
  <c r="Z139" i="11"/>
  <c r="Y139" i="11"/>
  <c r="X139" i="11"/>
  <c r="W139" i="11"/>
  <c r="V139" i="11"/>
  <c r="U139" i="11"/>
  <c r="T139" i="11"/>
  <c r="AH138" i="11"/>
  <c r="AG138" i="11"/>
  <c r="AF138" i="11"/>
  <c r="AE138" i="11"/>
  <c r="AD138" i="11"/>
  <c r="AC138" i="11"/>
  <c r="AB138" i="11"/>
  <c r="Z138" i="11"/>
  <c r="Y138" i="11"/>
  <c r="X138" i="11"/>
  <c r="W138" i="11"/>
  <c r="V138" i="11"/>
  <c r="U138" i="11"/>
  <c r="T138" i="11"/>
  <c r="AH137" i="11"/>
  <c r="AG137" i="11"/>
  <c r="AF137" i="11"/>
  <c r="AE137" i="11"/>
  <c r="AD137" i="11"/>
  <c r="AC137" i="11"/>
  <c r="AB137" i="11"/>
  <c r="Z137" i="11"/>
  <c r="Y137" i="11"/>
  <c r="X137" i="11"/>
  <c r="W137" i="11"/>
  <c r="V137" i="11"/>
  <c r="U137" i="11"/>
  <c r="T137" i="11"/>
  <c r="AH136" i="11"/>
  <c r="AG136" i="11"/>
  <c r="AF136" i="11"/>
  <c r="AE136" i="11"/>
  <c r="AD136" i="11"/>
  <c r="AC136" i="11"/>
  <c r="AB136" i="11"/>
  <c r="Z136" i="11"/>
  <c r="Y136" i="11"/>
  <c r="X136" i="11"/>
  <c r="W136" i="11"/>
  <c r="V136" i="11"/>
  <c r="U136" i="11"/>
  <c r="T136" i="11"/>
  <c r="AH135" i="11"/>
  <c r="AG135" i="11"/>
  <c r="AF135" i="11"/>
  <c r="AE135" i="11"/>
  <c r="AD135" i="11"/>
  <c r="AC135" i="11"/>
  <c r="AB135" i="11"/>
  <c r="Z135" i="11"/>
  <c r="Y135" i="11"/>
  <c r="X135" i="11"/>
  <c r="W135" i="11"/>
  <c r="V135" i="11"/>
  <c r="U135" i="11"/>
  <c r="T135" i="11"/>
  <c r="AH134" i="11"/>
  <c r="AG134" i="11"/>
  <c r="AF134" i="11"/>
  <c r="AE134" i="11"/>
  <c r="AD134" i="11"/>
  <c r="AC134" i="11"/>
  <c r="AB134" i="11"/>
  <c r="Z134" i="11"/>
  <c r="Y134" i="11"/>
  <c r="X134" i="11"/>
  <c r="W134" i="11"/>
  <c r="V134" i="11"/>
  <c r="U134" i="11"/>
  <c r="T134" i="11"/>
  <c r="AH133" i="11"/>
  <c r="AG133" i="11"/>
  <c r="AF133" i="11"/>
  <c r="AE133" i="11"/>
  <c r="AD133" i="11"/>
  <c r="AC133" i="11"/>
  <c r="AB133" i="11"/>
  <c r="Z133" i="11"/>
  <c r="Y133" i="11"/>
  <c r="X133" i="11"/>
  <c r="W133" i="11"/>
  <c r="V133" i="11"/>
  <c r="U133" i="11"/>
  <c r="T133" i="11"/>
  <c r="AH132" i="11"/>
  <c r="AG132" i="11"/>
  <c r="AF132" i="11"/>
  <c r="AE132" i="11"/>
  <c r="AD132" i="11"/>
  <c r="AC132" i="11"/>
  <c r="AB132" i="11"/>
  <c r="Z132" i="11"/>
  <c r="Y132" i="11"/>
  <c r="X132" i="11"/>
  <c r="W132" i="11"/>
  <c r="V132" i="11"/>
  <c r="U132" i="11"/>
  <c r="T132" i="11"/>
  <c r="AH131" i="11"/>
  <c r="AG131" i="11"/>
  <c r="AF131" i="11"/>
  <c r="AE131" i="11"/>
  <c r="AD131" i="11"/>
  <c r="AC131" i="11"/>
  <c r="AB131" i="11"/>
  <c r="Z131" i="11"/>
  <c r="Y131" i="11"/>
  <c r="X131" i="11"/>
  <c r="W131" i="11"/>
  <c r="V131" i="11"/>
  <c r="U131" i="11"/>
  <c r="T131" i="11"/>
  <c r="AH130" i="11"/>
  <c r="AG130" i="11"/>
  <c r="AF130" i="11"/>
  <c r="AE130" i="11"/>
  <c r="AD130" i="11"/>
  <c r="AC130" i="11"/>
  <c r="AB130" i="11"/>
  <c r="Z130" i="11"/>
  <c r="Y130" i="11"/>
  <c r="X130" i="11"/>
  <c r="W130" i="11"/>
  <c r="V130" i="11"/>
  <c r="U130" i="11"/>
  <c r="T130" i="11"/>
  <c r="AH129" i="11"/>
  <c r="AG129" i="11"/>
  <c r="AF129" i="11"/>
  <c r="AE129" i="11"/>
  <c r="AD129" i="11"/>
  <c r="AC129" i="11"/>
  <c r="AB129" i="11"/>
  <c r="Z129" i="11"/>
  <c r="Y129" i="11"/>
  <c r="X129" i="11"/>
  <c r="W129" i="11"/>
  <c r="V129" i="11"/>
  <c r="U129" i="11"/>
  <c r="T129" i="11"/>
  <c r="AH128" i="11"/>
  <c r="AG128" i="11"/>
  <c r="AF128" i="11"/>
  <c r="AE128" i="11"/>
  <c r="AD128" i="11"/>
  <c r="AC128" i="11"/>
  <c r="AB128" i="11"/>
  <c r="Z128" i="11"/>
  <c r="Y128" i="11"/>
  <c r="X128" i="11"/>
  <c r="W128" i="11"/>
  <c r="V128" i="11"/>
  <c r="U128" i="11"/>
  <c r="T128" i="11"/>
  <c r="AH127" i="11"/>
  <c r="AG127" i="11"/>
  <c r="AF127" i="11"/>
  <c r="AE127" i="11"/>
  <c r="AD127" i="11"/>
  <c r="AC127" i="11"/>
  <c r="AB127" i="11"/>
  <c r="Z127" i="11"/>
  <c r="Y127" i="11"/>
  <c r="X127" i="11"/>
  <c r="W127" i="11"/>
  <c r="V127" i="11"/>
  <c r="U127" i="11"/>
  <c r="T127" i="11"/>
  <c r="AH126" i="11"/>
  <c r="AG126" i="11"/>
  <c r="AF126" i="11"/>
  <c r="AE126" i="11"/>
  <c r="AD126" i="11"/>
  <c r="AC126" i="11"/>
  <c r="AB126" i="11"/>
  <c r="Z126" i="11"/>
  <c r="Y126" i="11"/>
  <c r="X126" i="11"/>
  <c r="W126" i="11"/>
  <c r="V126" i="11"/>
  <c r="U126" i="11"/>
  <c r="T126" i="11"/>
  <c r="AH125" i="11"/>
  <c r="AG125" i="11"/>
  <c r="AF125" i="11"/>
  <c r="AE125" i="11"/>
  <c r="AD125" i="11"/>
  <c r="AC125" i="11"/>
  <c r="AB125" i="11"/>
  <c r="Z125" i="11"/>
  <c r="Y125" i="11"/>
  <c r="X125" i="11"/>
  <c r="W125" i="11"/>
  <c r="V125" i="11"/>
  <c r="U125" i="11"/>
  <c r="T125" i="11"/>
  <c r="AH124" i="11"/>
  <c r="AG124" i="11"/>
  <c r="AF124" i="11"/>
  <c r="AE124" i="11"/>
  <c r="AD124" i="11"/>
  <c r="AC124" i="11"/>
  <c r="AB124" i="11"/>
  <c r="Z124" i="11"/>
  <c r="Y124" i="11"/>
  <c r="X124" i="11"/>
  <c r="W124" i="11"/>
  <c r="V124" i="11"/>
  <c r="U124" i="11"/>
  <c r="T124" i="11"/>
  <c r="AH123" i="11"/>
  <c r="AG123" i="11"/>
  <c r="AF123" i="11"/>
  <c r="AE123" i="11"/>
  <c r="AD123" i="11"/>
  <c r="AC123" i="11"/>
  <c r="AB123" i="11"/>
  <c r="Z123" i="11"/>
  <c r="Y123" i="11"/>
  <c r="X123" i="11"/>
  <c r="W123" i="11"/>
  <c r="V123" i="11"/>
  <c r="U123" i="11"/>
  <c r="T123" i="11"/>
  <c r="AH122" i="11"/>
  <c r="AG122" i="11"/>
  <c r="AF122" i="11"/>
  <c r="AE122" i="11"/>
  <c r="AD122" i="11"/>
  <c r="AC122" i="11"/>
  <c r="AB122" i="11"/>
  <c r="Z122" i="11"/>
  <c r="Y122" i="11"/>
  <c r="X122" i="11"/>
  <c r="W122" i="11"/>
  <c r="V122" i="11"/>
  <c r="U122" i="11"/>
  <c r="T122" i="11"/>
  <c r="AH121" i="11"/>
  <c r="AG121" i="11"/>
  <c r="AF121" i="11"/>
  <c r="AE121" i="11"/>
  <c r="AD121" i="11"/>
  <c r="AC121" i="11"/>
  <c r="AB121" i="11"/>
  <c r="Z121" i="11"/>
  <c r="Y121" i="11"/>
  <c r="X121" i="11"/>
  <c r="W121" i="11"/>
  <c r="V121" i="11"/>
  <c r="U121" i="11"/>
  <c r="T121" i="11"/>
  <c r="AH120" i="11"/>
  <c r="AG120" i="11"/>
  <c r="AF120" i="11"/>
  <c r="AE120" i="11"/>
  <c r="AD120" i="11"/>
  <c r="AC120" i="11"/>
  <c r="AB120" i="11"/>
  <c r="Z120" i="11"/>
  <c r="Y120" i="11"/>
  <c r="X120" i="11"/>
  <c r="W120" i="11"/>
  <c r="V120" i="11"/>
  <c r="U120" i="11"/>
  <c r="T120" i="11"/>
  <c r="AH119" i="11"/>
  <c r="AG119" i="11"/>
  <c r="AF119" i="11"/>
  <c r="AE119" i="11"/>
  <c r="AD119" i="11"/>
  <c r="AC119" i="11"/>
  <c r="AB119" i="11"/>
  <c r="Z119" i="11"/>
  <c r="Y119" i="11"/>
  <c r="X119" i="11"/>
  <c r="W119" i="11"/>
  <c r="V119" i="11"/>
  <c r="U119" i="11"/>
  <c r="T119" i="11"/>
  <c r="AH118" i="11"/>
  <c r="AG118" i="11"/>
  <c r="AF118" i="11"/>
  <c r="AE118" i="11"/>
  <c r="AD118" i="11"/>
  <c r="AC118" i="11"/>
  <c r="AB118" i="11"/>
  <c r="Z118" i="11"/>
  <c r="Y118" i="11"/>
  <c r="X118" i="11"/>
  <c r="W118" i="11"/>
  <c r="V118" i="11"/>
  <c r="U118" i="11"/>
  <c r="T118" i="11"/>
  <c r="AH117" i="11"/>
  <c r="AG117" i="11"/>
  <c r="AF117" i="11"/>
  <c r="AE117" i="11"/>
  <c r="AD117" i="11"/>
  <c r="AC117" i="11"/>
  <c r="AB117" i="11"/>
  <c r="Z117" i="11"/>
  <c r="Y117" i="11"/>
  <c r="X117" i="11"/>
  <c r="W117" i="11"/>
  <c r="V117" i="11"/>
  <c r="U117" i="11"/>
  <c r="T117" i="11"/>
  <c r="AH116" i="11"/>
  <c r="AG116" i="11"/>
  <c r="AF116" i="11"/>
  <c r="AE116" i="11"/>
  <c r="AD116" i="11"/>
  <c r="AC116" i="11"/>
  <c r="AB116" i="11"/>
  <c r="Z116" i="11"/>
  <c r="Y116" i="11"/>
  <c r="X116" i="11"/>
  <c r="W116" i="11"/>
  <c r="V116" i="11"/>
  <c r="U116" i="11"/>
  <c r="T116" i="11"/>
  <c r="AH115" i="11"/>
  <c r="AG115" i="11"/>
  <c r="AF115" i="11"/>
  <c r="AE115" i="11"/>
  <c r="AD115" i="11"/>
  <c r="AC115" i="11"/>
  <c r="AB115" i="11"/>
  <c r="Z115" i="11"/>
  <c r="Y115" i="11"/>
  <c r="X115" i="11"/>
  <c r="W115" i="11"/>
  <c r="V115" i="11"/>
  <c r="U115" i="11"/>
  <c r="T115" i="11"/>
  <c r="AH114" i="11"/>
  <c r="AG114" i="11"/>
  <c r="AF114" i="11"/>
  <c r="AE114" i="11"/>
  <c r="AD114" i="11"/>
  <c r="AC114" i="11"/>
  <c r="AB114" i="11"/>
  <c r="Z114" i="11"/>
  <c r="Y114" i="11"/>
  <c r="X114" i="11"/>
  <c r="W114" i="11"/>
  <c r="V114" i="11"/>
  <c r="U114" i="11"/>
  <c r="T114" i="11"/>
  <c r="AH113" i="11"/>
  <c r="AG113" i="11"/>
  <c r="AF113" i="11"/>
  <c r="AE113" i="11"/>
  <c r="AD113" i="11"/>
  <c r="AC113" i="11"/>
  <c r="AB113" i="11"/>
  <c r="Z113" i="11"/>
  <c r="Y113" i="11"/>
  <c r="X113" i="11"/>
  <c r="W113" i="11"/>
  <c r="V113" i="11"/>
  <c r="U113" i="11"/>
  <c r="T113" i="11"/>
  <c r="AH112" i="11"/>
  <c r="AG112" i="11"/>
  <c r="AF112" i="11"/>
  <c r="AE112" i="11"/>
  <c r="AD112" i="11"/>
  <c r="AC112" i="11"/>
  <c r="AB112" i="11"/>
  <c r="Z112" i="11"/>
  <c r="Y112" i="11"/>
  <c r="X112" i="11"/>
  <c r="W112" i="11"/>
  <c r="V112" i="11"/>
  <c r="U112" i="11"/>
  <c r="T112" i="11"/>
  <c r="AH111" i="11"/>
  <c r="AG111" i="11"/>
  <c r="AF111" i="11"/>
  <c r="AE111" i="11"/>
  <c r="AD111" i="11"/>
  <c r="AC111" i="11"/>
  <c r="AB111" i="11"/>
  <c r="Z111" i="11"/>
  <c r="Y111" i="11"/>
  <c r="X111" i="11"/>
  <c r="W111" i="11"/>
  <c r="V111" i="11"/>
  <c r="U111" i="11"/>
  <c r="T111" i="11"/>
  <c r="AH110" i="11"/>
  <c r="AG110" i="11"/>
  <c r="AF110" i="11"/>
  <c r="AE110" i="11"/>
  <c r="AD110" i="11"/>
  <c r="AC110" i="11"/>
  <c r="AB110" i="11"/>
  <c r="Z110" i="11"/>
  <c r="Y110" i="11"/>
  <c r="X110" i="11"/>
  <c r="W110" i="11"/>
  <c r="V110" i="11"/>
  <c r="U110" i="11"/>
  <c r="T110" i="11"/>
  <c r="AH109" i="11"/>
  <c r="AG109" i="11"/>
  <c r="AF109" i="11"/>
  <c r="AE109" i="11"/>
  <c r="AD109" i="11"/>
  <c r="AC109" i="11"/>
  <c r="AB109" i="11"/>
  <c r="Z109" i="11"/>
  <c r="Y109" i="11"/>
  <c r="X109" i="11"/>
  <c r="W109" i="11"/>
  <c r="V109" i="11"/>
  <c r="U109" i="11"/>
  <c r="T109" i="11"/>
  <c r="AH108" i="11"/>
  <c r="AG108" i="11"/>
  <c r="AF108" i="11"/>
  <c r="AE108" i="11"/>
  <c r="AD108" i="11"/>
  <c r="AC108" i="11"/>
  <c r="AB108" i="11"/>
  <c r="Z108" i="11"/>
  <c r="Y108" i="11"/>
  <c r="X108" i="11"/>
  <c r="W108" i="11"/>
  <c r="V108" i="11"/>
  <c r="U108" i="11"/>
  <c r="T108" i="11"/>
  <c r="AH107" i="11"/>
  <c r="AG107" i="11"/>
  <c r="AF107" i="11"/>
  <c r="AE107" i="11"/>
  <c r="AD107" i="11"/>
  <c r="AC107" i="11"/>
  <c r="AB107" i="11"/>
  <c r="Z107" i="11"/>
  <c r="Y107" i="11"/>
  <c r="X107" i="11"/>
  <c r="W107" i="11"/>
  <c r="V107" i="11"/>
  <c r="U107" i="11"/>
  <c r="T107" i="11"/>
  <c r="AH106" i="11"/>
  <c r="AG106" i="11"/>
  <c r="AF106" i="11"/>
  <c r="AE106" i="11"/>
  <c r="AD106" i="11"/>
  <c r="AC106" i="11"/>
  <c r="AB106" i="11"/>
  <c r="Z106" i="11"/>
  <c r="Y106" i="11"/>
  <c r="X106" i="11"/>
  <c r="W106" i="11"/>
  <c r="V106" i="11"/>
  <c r="U106" i="11"/>
  <c r="T106" i="11"/>
  <c r="AH105" i="11"/>
  <c r="AG105" i="11"/>
  <c r="AF105" i="11"/>
  <c r="AE105" i="11"/>
  <c r="AD105" i="11"/>
  <c r="AC105" i="11"/>
  <c r="AB105" i="11"/>
  <c r="Z105" i="11"/>
  <c r="Y105" i="11"/>
  <c r="X105" i="11"/>
  <c r="W105" i="11"/>
  <c r="V105" i="11"/>
  <c r="U105" i="11"/>
  <c r="T105" i="11"/>
  <c r="AH104" i="11"/>
  <c r="AG104" i="11"/>
  <c r="AF104" i="11"/>
  <c r="AE104" i="11"/>
  <c r="AD104" i="11"/>
  <c r="AC104" i="11"/>
  <c r="AB104" i="11"/>
  <c r="Z104" i="11"/>
  <c r="Y104" i="11"/>
  <c r="X104" i="11"/>
  <c r="W104" i="11"/>
  <c r="V104" i="11"/>
  <c r="U104" i="11"/>
  <c r="T104" i="11"/>
  <c r="AH103" i="11"/>
  <c r="AG103" i="11"/>
  <c r="AF103" i="11"/>
  <c r="AE103" i="11"/>
  <c r="AD103" i="11"/>
  <c r="AC103" i="11"/>
  <c r="AB103" i="11"/>
  <c r="Z103" i="11"/>
  <c r="Y103" i="11"/>
  <c r="X103" i="11"/>
  <c r="W103" i="11"/>
  <c r="V103" i="11"/>
  <c r="U103" i="11"/>
  <c r="T103" i="11"/>
  <c r="AH102" i="11"/>
  <c r="AG102" i="11"/>
  <c r="AF102" i="11"/>
  <c r="AE102" i="11"/>
  <c r="AD102" i="11"/>
  <c r="AC102" i="11"/>
  <c r="AB102" i="11"/>
  <c r="Z102" i="11"/>
  <c r="Y102" i="11"/>
  <c r="X102" i="11"/>
  <c r="W102" i="11"/>
  <c r="V102" i="11"/>
  <c r="U102" i="11"/>
  <c r="T102" i="11"/>
  <c r="AH101" i="11"/>
  <c r="AG101" i="11"/>
  <c r="AF101" i="11"/>
  <c r="AE101" i="11"/>
  <c r="AD101" i="11"/>
  <c r="AC101" i="11"/>
  <c r="AB101" i="11"/>
  <c r="Z101" i="11"/>
  <c r="Y101" i="11"/>
  <c r="X101" i="11"/>
  <c r="W101" i="11"/>
  <c r="V101" i="11"/>
  <c r="U101" i="11"/>
  <c r="T101" i="11"/>
  <c r="AH100" i="11"/>
  <c r="AG100" i="11"/>
  <c r="AF100" i="11"/>
  <c r="AE100" i="11"/>
  <c r="AD100" i="11"/>
  <c r="AC100" i="11"/>
  <c r="AB100" i="11"/>
  <c r="Z100" i="11"/>
  <c r="Y100" i="11"/>
  <c r="X100" i="11"/>
  <c r="W100" i="11"/>
  <c r="V100" i="11"/>
  <c r="U100" i="11"/>
  <c r="T100" i="11"/>
  <c r="AH99" i="11"/>
  <c r="AG99" i="11"/>
  <c r="AF99" i="11"/>
  <c r="AE99" i="11"/>
  <c r="AD99" i="11"/>
  <c r="AC99" i="11"/>
  <c r="AB99" i="11"/>
  <c r="Z99" i="11"/>
  <c r="Y99" i="11"/>
  <c r="X99" i="11"/>
  <c r="W99" i="11"/>
  <c r="V99" i="11"/>
  <c r="U99" i="11"/>
  <c r="T99" i="11"/>
  <c r="AH98" i="11"/>
  <c r="AG98" i="11"/>
  <c r="AF98" i="11"/>
  <c r="AE98" i="11"/>
  <c r="AD98" i="11"/>
  <c r="AC98" i="11"/>
  <c r="AB98" i="11"/>
  <c r="Z98" i="11"/>
  <c r="Y98" i="11"/>
  <c r="X98" i="11"/>
  <c r="W98" i="11"/>
  <c r="V98" i="11"/>
  <c r="U98" i="11"/>
  <c r="T98" i="11"/>
  <c r="AH97" i="11"/>
  <c r="AG97" i="11"/>
  <c r="AF97" i="11"/>
  <c r="AE97" i="11"/>
  <c r="AD97" i="11"/>
  <c r="AC97" i="11"/>
  <c r="AB97" i="11"/>
  <c r="Z97" i="11"/>
  <c r="Y97" i="11"/>
  <c r="X97" i="11"/>
  <c r="W97" i="11"/>
  <c r="V97" i="11"/>
  <c r="U97" i="11"/>
  <c r="T97" i="11"/>
  <c r="AH96" i="11"/>
  <c r="AG96" i="11"/>
  <c r="AF96" i="11"/>
  <c r="AE96" i="11"/>
  <c r="AD96" i="11"/>
  <c r="AC96" i="11"/>
  <c r="AB96" i="11"/>
  <c r="Z96" i="11"/>
  <c r="Y96" i="11"/>
  <c r="X96" i="11"/>
  <c r="W96" i="11"/>
  <c r="V96" i="11"/>
  <c r="U96" i="11"/>
  <c r="T96" i="11"/>
  <c r="AH95" i="11"/>
  <c r="AG95" i="11"/>
  <c r="AF95" i="11"/>
  <c r="AE95" i="11"/>
  <c r="AD95" i="11"/>
  <c r="AC95" i="11"/>
  <c r="AB95" i="11"/>
  <c r="Z95" i="11"/>
  <c r="Y95" i="11"/>
  <c r="X95" i="11"/>
  <c r="W95" i="11"/>
  <c r="V95" i="11"/>
  <c r="U95" i="11"/>
  <c r="T95" i="11"/>
  <c r="AH94" i="11"/>
  <c r="AG94" i="11"/>
  <c r="AF94" i="11"/>
  <c r="AE94" i="11"/>
  <c r="AD94" i="11"/>
  <c r="AC94" i="11"/>
  <c r="AB94" i="11"/>
  <c r="Z94" i="11"/>
  <c r="Y94" i="11"/>
  <c r="X94" i="11"/>
  <c r="W94" i="11"/>
  <c r="V94" i="11"/>
  <c r="U94" i="11"/>
  <c r="T94" i="11"/>
  <c r="AH93" i="11"/>
  <c r="AG93" i="11"/>
  <c r="AF93" i="11"/>
  <c r="AE93" i="11"/>
  <c r="AD93" i="11"/>
  <c r="AC93" i="11"/>
  <c r="AB93" i="11"/>
  <c r="Z93" i="11"/>
  <c r="Y93" i="11"/>
  <c r="X93" i="11"/>
  <c r="W93" i="11"/>
  <c r="V93" i="11"/>
  <c r="U93" i="11"/>
  <c r="T93" i="11"/>
  <c r="AH92" i="11"/>
  <c r="AG92" i="11"/>
  <c r="AF92" i="11"/>
  <c r="AE92" i="11"/>
  <c r="AD92" i="11"/>
  <c r="AC92" i="11"/>
  <c r="AB92" i="11"/>
  <c r="Z92" i="11"/>
  <c r="Y92" i="11"/>
  <c r="X92" i="11"/>
  <c r="W92" i="11"/>
  <c r="V92" i="11"/>
  <c r="U92" i="11"/>
  <c r="T92" i="11"/>
  <c r="AH91" i="11"/>
  <c r="AG91" i="11"/>
  <c r="AF91" i="11"/>
  <c r="AE91" i="11"/>
  <c r="AD91" i="11"/>
  <c r="AC91" i="11"/>
  <c r="AB91" i="11"/>
  <c r="Z91" i="11"/>
  <c r="Y91" i="11"/>
  <c r="X91" i="11"/>
  <c r="W91" i="11"/>
  <c r="V91" i="11"/>
  <c r="U91" i="11"/>
  <c r="T91" i="11"/>
  <c r="AH90" i="11"/>
  <c r="AG90" i="11"/>
  <c r="AF90" i="11"/>
  <c r="AE90" i="11"/>
  <c r="AD90" i="11"/>
  <c r="AC90" i="11"/>
  <c r="AB90" i="11"/>
  <c r="Z90" i="11"/>
  <c r="Y90" i="11"/>
  <c r="X90" i="11"/>
  <c r="W90" i="11"/>
  <c r="V90" i="11"/>
  <c r="U90" i="11"/>
  <c r="T90" i="11"/>
  <c r="AH89" i="11"/>
  <c r="AG89" i="11"/>
  <c r="AF89" i="11"/>
  <c r="AE89" i="11"/>
  <c r="AD89" i="11"/>
  <c r="AC89" i="11"/>
  <c r="AB89" i="11"/>
  <c r="Z89" i="11"/>
  <c r="Y89" i="11"/>
  <c r="X89" i="11"/>
  <c r="W89" i="11"/>
  <c r="V89" i="11"/>
  <c r="U89" i="11"/>
  <c r="T89" i="11"/>
  <c r="AH88" i="11"/>
  <c r="AG88" i="11"/>
  <c r="AF88" i="11"/>
  <c r="AE88" i="11"/>
  <c r="AD88" i="11"/>
  <c r="AC88" i="11"/>
  <c r="AB88" i="11"/>
  <c r="Z88" i="11"/>
  <c r="Y88" i="11"/>
  <c r="X88" i="11"/>
  <c r="W88" i="11"/>
  <c r="V88" i="11"/>
  <c r="U88" i="11"/>
  <c r="T88" i="11"/>
  <c r="AH87" i="11"/>
  <c r="AG87" i="11"/>
  <c r="AF87" i="11"/>
  <c r="AE87" i="11"/>
  <c r="AD87" i="11"/>
  <c r="AC87" i="11"/>
  <c r="AB87" i="11"/>
  <c r="Z87" i="11"/>
  <c r="Y87" i="11"/>
  <c r="X87" i="11"/>
  <c r="W87" i="11"/>
  <c r="V87" i="11"/>
  <c r="U87" i="11"/>
  <c r="T87" i="11"/>
  <c r="AH86" i="11"/>
  <c r="AG86" i="11"/>
  <c r="AF86" i="11"/>
  <c r="AE86" i="11"/>
  <c r="AD86" i="11"/>
  <c r="AC86" i="11"/>
  <c r="AB86" i="11"/>
  <c r="Z86" i="11"/>
  <c r="Y86" i="11"/>
  <c r="X86" i="11"/>
  <c r="W86" i="11"/>
  <c r="V86" i="11"/>
  <c r="U86" i="11"/>
  <c r="T86" i="11"/>
  <c r="AH85" i="11"/>
  <c r="AG85" i="11"/>
  <c r="AF85" i="11"/>
  <c r="AE85" i="11"/>
  <c r="AD85" i="11"/>
  <c r="AC85" i="11"/>
  <c r="AB85" i="11"/>
  <c r="Z85" i="11"/>
  <c r="Y85" i="11"/>
  <c r="X85" i="11"/>
  <c r="W85" i="11"/>
  <c r="V85" i="11"/>
  <c r="U85" i="11"/>
  <c r="T85" i="11"/>
  <c r="AH84" i="11"/>
  <c r="AG84" i="11"/>
  <c r="AF84" i="11"/>
  <c r="AE84" i="11"/>
  <c r="AD84" i="11"/>
  <c r="AC84" i="11"/>
  <c r="AB84" i="11"/>
  <c r="Z84" i="11"/>
  <c r="Y84" i="11"/>
  <c r="X84" i="11"/>
  <c r="W84" i="11"/>
  <c r="V84" i="11"/>
  <c r="U84" i="11"/>
  <c r="T84" i="11"/>
  <c r="AH83" i="11"/>
  <c r="AG83" i="11"/>
  <c r="AF83" i="11"/>
  <c r="AE83" i="11"/>
  <c r="AD83" i="11"/>
  <c r="AC83" i="11"/>
  <c r="AB83" i="11"/>
  <c r="Z83" i="11"/>
  <c r="Y83" i="11"/>
  <c r="X83" i="11"/>
  <c r="W83" i="11"/>
  <c r="V83" i="11"/>
  <c r="U83" i="11"/>
  <c r="T83" i="11"/>
  <c r="AH82" i="11"/>
  <c r="AG82" i="11"/>
  <c r="AF82" i="11"/>
  <c r="AE82" i="11"/>
  <c r="AD82" i="11"/>
  <c r="AC82" i="11"/>
  <c r="AB82" i="11"/>
  <c r="Z82" i="11"/>
  <c r="Y82" i="11"/>
  <c r="X82" i="11"/>
  <c r="W82" i="11"/>
  <c r="V82" i="11"/>
  <c r="U82" i="11"/>
  <c r="T82" i="11"/>
  <c r="AH81" i="11"/>
  <c r="AG81" i="11"/>
  <c r="AF81" i="11"/>
  <c r="AE81" i="11"/>
  <c r="AD81" i="11"/>
  <c r="AC81" i="11"/>
  <c r="AB81" i="11"/>
  <c r="Z81" i="11"/>
  <c r="Y81" i="11"/>
  <c r="X81" i="11"/>
  <c r="W81" i="11"/>
  <c r="V81" i="11"/>
  <c r="U81" i="11"/>
  <c r="T81" i="11"/>
  <c r="AH80" i="11"/>
  <c r="AG80" i="11"/>
  <c r="AF80" i="11"/>
  <c r="AE80" i="11"/>
  <c r="AD80" i="11"/>
  <c r="AC80" i="11"/>
  <c r="AB80" i="11"/>
  <c r="Z80" i="11"/>
  <c r="Y80" i="11"/>
  <c r="X80" i="11"/>
  <c r="W80" i="11"/>
  <c r="V80" i="11"/>
  <c r="U80" i="11"/>
  <c r="T80" i="11"/>
  <c r="AH79" i="11"/>
  <c r="AG79" i="11"/>
  <c r="AF79" i="11"/>
  <c r="AE79" i="11"/>
  <c r="AD79" i="11"/>
  <c r="AC79" i="11"/>
  <c r="AB79" i="11"/>
  <c r="Z79" i="11"/>
  <c r="Y79" i="11"/>
  <c r="X79" i="11"/>
  <c r="W79" i="11"/>
  <c r="V79" i="11"/>
  <c r="U79" i="11"/>
  <c r="T79" i="11"/>
  <c r="AH78" i="11"/>
  <c r="AG78" i="11"/>
  <c r="AF78" i="11"/>
  <c r="AE78" i="11"/>
  <c r="AD78" i="11"/>
  <c r="AC78" i="11"/>
  <c r="AB78" i="11"/>
  <c r="Z78" i="11"/>
  <c r="Y78" i="11"/>
  <c r="X78" i="11"/>
  <c r="W78" i="11"/>
  <c r="V78" i="11"/>
  <c r="U78" i="11"/>
  <c r="T78" i="11"/>
  <c r="AH77" i="11"/>
  <c r="AG77" i="11"/>
  <c r="AF77" i="11"/>
  <c r="AE77" i="11"/>
  <c r="AD77" i="11"/>
  <c r="AC77" i="11"/>
  <c r="AB77" i="11"/>
  <c r="Z77" i="11"/>
  <c r="Y77" i="11"/>
  <c r="X77" i="11"/>
  <c r="W77" i="11"/>
  <c r="V77" i="11"/>
  <c r="U77" i="11"/>
  <c r="T77" i="11"/>
  <c r="AH76" i="11"/>
  <c r="AG76" i="11"/>
  <c r="AF76" i="11"/>
  <c r="AE76" i="11"/>
  <c r="AD76" i="11"/>
  <c r="AC76" i="11"/>
  <c r="AB76" i="11"/>
  <c r="Z76" i="11"/>
  <c r="Y76" i="11"/>
  <c r="X76" i="11"/>
  <c r="W76" i="11"/>
  <c r="V76" i="11"/>
  <c r="U76" i="11"/>
  <c r="T76" i="11"/>
  <c r="AH75" i="11"/>
  <c r="AG75" i="11"/>
  <c r="AF75" i="11"/>
  <c r="AE75" i="11"/>
  <c r="AD75" i="11"/>
  <c r="AC75" i="11"/>
  <c r="AB75" i="11"/>
  <c r="Z75" i="11"/>
  <c r="Y75" i="11"/>
  <c r="X75" i="11"/>
  <c r="W75" i="11"/>
  <c r="V75" i="11"/>
  <c r="U75" i="11"/>
  <c r="T75" i="11"/>
  <c r="AH74" i="11"/>
  <c r="AG74" i="11"/>
  <c r="AF74" i="11"/>
  <c r="AE74" i="11"/>
  <c r="AD74" i="11"/>
  <c r="AC74" i="11"/>
  <c r="AB74" i="11"/>
  <c r="Z74" i="11"/>
  <c r="Y74" i="11"/>
  <c r="X74" i="11"/>
  <c r="W74" i="11"/>
  <c r="V74" i="11"/>
  <c r="U74" i="11"/>
  <c r="T74" i="11"/>
  <c r="AH73" i="11"/>
  <c r="AG73" i="11"/>
  <c r="AF73" i="11"/>
  <c r="AE73" i="11"/>
  <c r="AD73" i="11"/>
  <c r="AC73" i="11"/>
  <c r="AB73" i="11"/>
  <c r="Z73" i="11"/>
  <c r="Y73" i="11"/>
  <c r="X73" i="11"/>
  <c r="W73" i="11"/>
  <c r="V73" i="11"/>
  <c r="U73" i="11"/>
  <c r="T73" i="11"/>
  <c r="AH72" i="11"/>
  <c r="AG72" i="11"/>
  <c r="AF72" i="11"/>
  <c r="AE72" i="11"/>
  <c r="AD72" i="11"/>
  <c r="AC72" i="11"/>
  <c r="AB72" i="11"/>
  <c r="Z72" i="11"/>
  <c r="Y72" i="11"/>
  <c r="X72" i="11"/>
  <c r="W72" i="11"/>
  <c r="V72" i="11"/>
  <c r="U72" i="11"/>
  <c r="T72" i="11"/>
  <c r="AH71" i="11"/>
  <c r="AG71" i="11"/>
  <c r="AF71" i="11"/>
  <c r="AE71" i="11"/>
  <c r="AD71" i="11"/>
  <c r="AC71" i="11"/>
  <c r="AB71" i="11"/>
  <c r="Z71" i="11"/>
  <c r="Y71" i="11"/>
  <c r="X71" i="11"/>
  <c r="W71" i="11"/>
  <c r="V71" i="11"/>
  <c r="U71" i="11"/>
  <c r="T71" i="11"/>
  <c r="AH70" i="11"/>
  <c r="AG70" i="11"/>
  <c r="AF70" i="11"/>
  <c r="AE70" i="11"/>
  <c r="AD70" i="11"/>
  <c r="AC70" i="11"/>
  <c r="AB70" i="11"/>
  <c r="Z70" i="11"/>
  <c r="Y70" i="11"/>
  <c r="X70" i="11"/>
  <c r="W70" i="11"/>
  <c r="V70" i="11"/>
  <c r="U70" i="11"/>
  <c r="T70" i="11"/>
  <c r="AH69" i="11"/>
  <c r="AG69" i="11"/>
  <c r="AF69" i="11"/>
  <c r="AE69" i="11"/>
  <c r="AD69" i="11"/>
  <c r="AC69" i="11"/>
  <c r="AB69" i="11"/>
  <c r="Z69" i="11"/>
  <c r="Y69" i="11"/>
  <c r="X69" i="11"/>
  <c r="W69" i="11"/>
  <c r="V69" i="11"/>
  <c r="U69" i="11"/>
  <c r="T69" i="11"/>
  <c r="AH68" i="11"/>
  <c r="AG68" i="11"/>
  <c r="AF68" i="11"/>
  <c r="AE68" i="11"/>
  <c r="AD68" i="11"/>
  <c r="AC68" i="11"/>
  <c r="AB68" i="11"/>
  <c r="Z68" i="11"/>
  <c r="Y68" i="11"/>
  <c r="X68" i="11"/>
  <c r="W68" i="11"/>
  <c r="V68" i="11"/>
  <c r="U68" i="11"/>
  <c r="T68" i="11"/>
  <c r="AH67" i="11"/>
  <c r="AG67" i="11"/>
  <c r="AF67" i="11"/>
  <c r="AE67" i="11"/>
  <c r="AD67" i="11"/>
  <c r="AC67" i="11"/>
  <c r="AB67" i="11"/>
  <c r="Z67" i="11"/>
  <c r="Y67" i="11"/>
  <c r="X67" i="11"/>
  <c r="W67" i="11"/>
  <c r="V67" i="11"/>
  <c r="U67" i="11"/>
  <c r="T67" i="11"/>
  <c r="AH66" i="11"/>
  <c r="AG66" i="11"/>
  <c r="AF66" i="11"/>
  <c r="AE66" i="11"/>
  <c r="AD66" i="11"/>
  <c r="AC66" i="11"/>
  <c r="AB66" i="11"/>
  <c r="Z66" i="11"/>
  <c r="Y66" i="11"/>
  <c r="X66" i="11"/>
  <c r="W66" i="11"/>
  <c r="V66" i="11"/>
  <c r="U66" i="11"/>
  <c r="T66" i="11"/>
  <c r="AH65" i="11"/>
  <c r="AG65" i="11"/>
  <c r="AF65" i="11"/>
  <c r="AE65" i="11"/>
  <c r="AD65" i="11"/>
  <c r="AC65" i="11"/>
  <c r="AB65" i="11"/>
  <c r="Z65" i="11"/>
  <c r="Y65" i="11"/>
  <c r="X65" i="11"/>
  <c r="W65" i="11"/>
  <c r="V65" i="11"/>
  <c r="U65" i="11"/>
  <c r="T65" i="11"/>
  <c r="AH64" i="11"/>
  <c r="AG64" i="11"/>
  <c r="AF64" i="11"/>
  <c r="AE64" i="11"/>
  <c r="AD64" i="11"/>
  <c r="AC64" i="11"/>
  <c r="AB64" i="11"/>
  <c r="Z64" i="11"/>
  <c r="Y64" i="11"/>
  <c r="X64" i="11"/>
  <c r="W64" i="11"/>
  <c r="V64" i="11"/>
  <c r="U64" i="11"/>
  <c r="T64" i="11"/>
  <c r="AH63" i="11"/>
  <c r="AG63" i="11"/>
  <c r="AF63" i="11"/>
  <c r="AE63" i="11"/>
  <c r="AD63" i="11"/>
  <c r="AC63" i="11"/>
  <c r="AB63" i="11"/>
  <c r="Z63" i="11"/>
  <c r="Y63" i="11"/>
  <c r="X63" i="11"/>
  <c r="W63" i="11"/>
  <c r="V63" i="11"/>
  <c r="U63" i="11"/>
  <c r="T63" i="11"/>
  <c r="AH62" i="11"/>
  <c r="AG62" i="11"/>
  <c r="AF62" i="11"/>
  <c r="AE62" i="11"/>
  <c r="AD62" i="11"/>
  <c r="AC62" i="11"/>
  <c r="AB62" i="11"/>
  <c r="Z62" i="11"/>
  <c r="Y62" i="11"/>
  <c r="X62" i="11"/>
  <c r="W62" i="11"/>
  <c r="V62" i="11"/>
  <c r="U62" i="11"/>
  <c r="T62" i="11"/>
  <c r="AH61" i="11"/>
  <c r="AG61" i="11"/>
  <c r="AF61" i="11"/>
  <c r="AE61" i="11"/>
  <c r="AD61" i="11"/>
  <c r="AC61" i="11"/>
  <c r="AB61" i="11"/>
  <c r="Z61" i="11"/>
  <c r="Y61" i="11"/>
  <c r="X61" i="11"/>
  <c r="W61" i="11"/>
  <c r="V61" i="11"/>
  <c r="U61" i="11"/>
  <c r="T61" i="11"/>
  <c r="AH60" i="11"/>
  <c r="AG60" i="11"/>
  <c r="AF60" i="11"/>
  <c r="AE60" i="11"/>
  <c r="AD60" i="11"/>
  <c r="AC60" i="11"/>
  <c r="AB60" i="11"/>
  <c r="Z60" i="11"/>
  <c r="Y60" i="11"/>
  <c r="X60" i="11"/>
  <c r="W60" i="11"/>
  <c r="V60" i="11"/>
  <c r="U60" i="11"/>
  <c r="T60" i="11"/>
  <c r="AH59" i="11"/>
  <c r="AG59" i="11"/>
  <c r="AF59" i="11"/>
  <c r="AE59" i="11"/>
  <c r="AD59" i="11"/>
  <c r="AC59" i="11"/>
  <c r="AB59" i="11"/>
  <c r="Z59" i="11"/>
  <c r="Y59" i="11"/>
  <c r="X59" i="11"/>
  <c r="W59" i="11"/>
  <c r="V59" i="11"/>
  <c r="U59" i="11"/>
  <c r="T59" i="11"/>
  <c r="AH58" i="11"/>
  <c r="AG58" i="11"/>
  <c r="AF58" i="11"/>
  <c r="AE58" i="11"/>
  <c r="AD58" i="11"/>
  <c r="AC58" i="11"/>
  <c r="AB58" i="11"/>
  <c r="Z58" i="11"/>
  <c r="Y58" i="11"/>
  <c r="X58" i="11"/>
  <c r="W58" i="11"/>
  <c r="V58" i="11"/>
  <c r="U58" i="11"/>
  <c r="T58" i="11"/>
  <c r="AH57" i="11"/>
  <c r="AG57" i="11"/>
  <c r="AF57" i="11"/>
  <c r="AE57" i="11"/>
  <c r="AD57" i="11"/>
  <c r="AC57" i="11"/>
  <c r="AB57" i="11"/>
  <c r="Z57" i="11"/>
  <c r="Y57" i="11"/>
  <c r="X57" i="11"/>
  <c r="W57" i="11"/>
  <c r="V57" i="11"/>
  <c r="U57" i="11"/>
  <c r="T57" i="11"/>
  <c r="AH56" i="11"/>
  <c r="AG56" i="11"/>
  <c r="AF56" i="11"/>
  <c r="AE56" i="11"/>
  <c r="AD56" i="11"/>
  <c r="AC56" i="11"/>
  <c r="AB56" i="11"/>
  <c r="Z56" i="11"/>
  <c r="Y56" i="11"/>
  <c r="X56" i="11"/>
  <c r="W56" i="11"/>
  <c r="V56" i="11"/>
  <c r="U56" i="11"/>
  <c r="T56" i="11"/>
  <c r="AH55" i="11"/>
  <c r="AG55" i="11"/>
  <c r="AF55" i="11"/>
  <c r="AE55" i="11"/>
  <c r="AD55" i="11"/>
  <c r="AC55" i="11"/>
  <c r="AB55" i="11"/>
  <c r="Z55" i="11"/>
  <c r="Y55" i="11"/>
  <c r="X55" i="11"/>
  <c r="W55" i="11"/>
  <c r="V55" i="11"/>
  <c r="U55" i="11"/>
  <c r="T55" i="11"/>
  <c r="AH54" i="11"/>
  <c r="AG54" i="11"/>
  <c r="AF54" i="11"/>
  <c r="AE54" i="11"/>
  <c r="AD54" i="11"/>
  <c r="AC54" i="11"/>
  <c r="AB54" i="11"/>
  <c r="Z54" i="11"/>
  <c r="Y54" i="11"/>
  <c r="X54" i="11"/>
  <c r="W54" i="11"/>
  <c r="V54" i="11"/>
  <c r="U54" i="11"/>
  <c r="T54" i="11"/>
  <c r="AH53" i="11"/>
  <c r="AG53" i="11"/>
  <c r="AF53" i="11"/>
  <c r="AE53" i="11"/>
  <c r="AD53" i="11"/>
  <c r="AC53" i="11"/>
  <c r="AB53" i="11"/>
  <c r="Z53" i="11"/>
  <c r="Y53" i="11"/>
  <c r="X53" i="11"/>
  <c r="W53" i="11"/>
  <c r="V53" i="11"/>
  <c r="U53" i="11"/>
  <c r="T53" i="11"/>
  <c r="AH52" i="11"/>
  <c r="AG52" i="11"/>
  <c r="AF52" i="11"/>
  <c r="AE52" i="11"/>
  <c r="AD52" i="11"/>
  <c r="AC52" i="11"/>
  <c r="AB52" i="11"/>
  <c r="Z52" i="11"/>
  <c r="Y52" i="11"/>
  <c r="X52" i="11"/>
  <c r="W52" i="11"/>
  <c r="V52" i="11"/>
  <c r="U52" i="11"/>
  <c r="T52" i="11"/>
  <c r="AH51" i="11"/>
  <c r="AG51" i="11"/>
  <c r="AF51" i="11"/>
  <c r="AE51" i="11"/>
  <c r="AD51" i="11"/>
  <c r="AC51" i="11"/>
  <c r="AB51" i="11"/>
  <c r="Z51" i="11"/>
  <c r="Y51" i="11"/>
  <c r="X51" i="11"/>
  <c r="W51" i="11"/>
  <c r="V51" i="11"/>
  <c r="U51" i="11"/>
  <c r="T51" i="11"/>
  <c r="AH50" i="11"/>
  <c r="AG50" i="11"/>
  <c r="AF50" i="11"/>
  <c r="AE50" i="11"/>
  <c r="AD50" i="11"/>
  <c r="AC50" i="11"/>
  <c r="AB50" i="11"/>
  <c r="Z50" i="11"/>
  <c r="Y50" i="11"/>
  <c r="X50" i="11"/>
  <c r="W50" i="11"/>
  <c r="V50" i="11"/>
  <c r="U50" i="11"/>
  <c r="T50" i="11"/>
  <c r="AH49" i="11"/>
  <c r="AG49" i="11"/>
  <c r="AF49" i="11"/>
  <c r="AE49" i="11"/>
  <c r="AD49" i="11"/>
  <c r="AC49" i="11"/>
  <c r="AB49" i="11"/>
  <c r="Z49" i="11"/>
  <c r="Y49" i="11"/>
  <c r="X49" i="11"/>
  <c r="W49" i="11"/>
  <c r="V49" i="11"/>
  <c r="U49" i="11"/>
  <c r="T49" i="11"/>
  <c r="AH48" i="11"/>
  <c r="AG48" i="11"/>
  <c r="AF48" i="11"/>
  <c r="AE48" i="11"/>
  <c r="AD48" i="11"/>
  <c r="AC48" i="11"/>
  <c r="AB48" i="11"/>
  <c r="Z48" i="11"/>
  <c r="Y48" i="11"/>
  <c r="X48" i="11"/>
  <c r="W48" i="11"/>
  <c r="V48" i="11"/>
  <c r="U48" i="11"/>
  <c r="T48" i="11"/>
  <c r="AH47" i="11"/>
  <c r="AG47" i="11"/>
  <c r="AF47" i="11"/>
  <c r="AE47" i="11"/>
  <c r="AD47" i="11"/>
  <c r="AC47" i="11"/>
  <c r="AB47" i="11"/>
  <c r="Z47" i="11"/>
  <c r="Y47" i="11"/>
  <c r="X47" i="11"/>
  <c r="W47" i="11"/>
  <c r="V47" i="11"/>
  <c r="U47" i="11"/>
  <c r="T47" i="11"/>
  <c r="AH46" i="11"/>
  <c r="AG46" i="11"/>
  <c r="AF46" i="11"/>
  <c r="AE46" i="11"/>
  <c r="AD46" i="11"/>
  <c r="AC46" i="11"/>
  <c r="AB46" i="11"/>
  <c r="Z46" i="11"/>
  <c r="Y46" i="11"/>
  <c r="X46" i="11"/>
  <c r="W46" i="11"/>
  <c r="V46" i="11"/>
  <c r="U46" i="11"/>
  <c r="T46" i="11"/>
  <c r="AH45" i="11"/>
  <c r="AG45" i="11"/>
  <c r="AF45" i="11"/>
  <c r="AE45" i="11"/>
  <c r="AD45" i="11"/>
  <c r="AC45" i="11"/>
  <c r="AB45" i="11"/>
  <c r="Z45" i="11"/>
  <c r="Y45" i="11"/>
  <c r="X45" i="11"/>
  <c r="W45" i="11"/>
  <c r="V45" i="11"/>
  <c r="U45" i="11"/>
  <c r="T45" i="11"/>
  <c r="AH44" i="11"/>
  <c r="AG44" i="11"/>
  <c r="AF44" i="11"/>
  <c r="AE44" i="11"/>
  <c r="AD44" i="11"/>
  <c r="AC44" i="11"/>
  <c r="AB44" i="11"/>
  <c r="Z44" i="11"/>
  <c r="Y44" i="11"/>
  <c r="X44" i="11"/>
  <c r="W44" i="11"/>
  <c r="V44" i="11"/>
  <c r="U44" i="11"/>
  <c r="T44" i="11"/>
  <c r="AH43" i="11"/>
  <c r="AG43" i="11"/>
  <c r="AF43" i="11"/>
  <c r="AE43" i="11"/>
  <c r="AD43" i="11"/>
  <c r="AC43" i="11"/>
  <c r="AB43" i="11"/>
  <c r="Z43" i="11"/>
  <c r="Y43" i="11"/>
  <c r="X43" i="11"/>
  <c r="W43" i="11"/>
  <c r="V43" i="11"/>
  <c r="U43" i="11"/>
  <c r="T43" i="11"/>
  <c r="AH42" i="11"/>
  <c r="AG42" i="11"/>
  <c r="AF42" i="11"/>
  <c r="AE42" i="11"/>
  <c r="AD42" i="11"/>
  <c r="AC42" i="11"/>
  <c r="AB42" i="11"/>
  <c r="Z42" i="11"/>
  <c r="Y42" i="11"/>
  <c r="X42" i="11"/>
  <c r="W42" i="11"/>
  <c r="V42" i="11"/>
  <c r="U42" i="11"/>
  <c r="T42" i="11"/>
  <c r="AH41" i="11"/>
  <c r="AG41" i="11"/>
  <c r="AF41" i="11"/>
  <c r="AE41" i="11"/>
  <c r="AD41" i="11"/>
  <c r="AC41" i="11"/>
  <c r="AB41" i="11"/>
  <c r="Z41" i="11"/>
  <c r="Y41" i="11"/>
  <c r="X41" i="11"/>
  <c r="W41" i="11"/>
  <c r="V41" i="11"/>
  <c r="U41" i="11"/>
  <c r="T41" i="11"/>
  <c r="AH40" i="11"/>
  <c r="AG40" i="11"/>
  <c r="AF40" i="11"/>
  <c r="AE40" i="11"/>
  <c r="AD40" i="11"/>
  <c r="AC40" i="11"/>
  <c r="AB40" i="11"/>
  <c r="Z40" i="11"/>
  <c r="Y40" i="11"/>
  <c r="X40" i="11"/>
  <c r="W40" i="11"/>
  <c r="V40" i="11"/>
  <c r="U40" i="11"/>
  <c r="T40" i="11"/>
  <c r="AH39" i="11"/>
  <c r="AG39" i="11"/>
  <c r="AF39" i="11"/>
  <c r="AE39" i="11"/>
  <c r="AD39" i="11"/>
  <c r="AC39" i="11"/>
  <c r="AB39" i="11"/>
  <c r="Z39" i="11"/>
  <c r="Y39" i="11"/>
  <c r="X39" i="11"/>
  <c r="W39" i="11"/>
  <c r="V39" i="11"/>
  <c r="U39" i="11"/>
  <c r="T39" i="11"/>
  <c r="AH38" i="11"/>
  <c r="AG38" i="11"/>
  <c r="AF38" i="11"/>
  <c r="AE38" i="11"/>
  <c r="AD38" i="11"/>
  <c r="AC38" i="11"/>
  <c r="AB38" i="11"/>
  <c r="Z38" i="11"/>
  <c r="Y38" i="11"/>
  <c r="X38" i="11"/>
  <c r="W38" i="11"/>
  <c r="V38" i="11"/>
  <c r="U38" i="11"/>
  <c r="T38" i="11"/>
  <c r="AH37" i="11"/>
  <c r="AG37" i="11"/>
  <c r="AF37" i="11"/>
  <c r="AE37" i="11"/>
  <c r="AD37" i="11"/>
  <c r="AC37" i="11"/>
  <c r="AB37" i="11"/>
  <c r="Z37" i="11"/>
  <c r="Y37" i="11"/>
  <c r="X37" i="11"/>
  <c r="W37" i="11"/>
  <c r="V37" i="11"/>
  <c r="U37" i="11"/>
  <c r="T37" i="11"/>
  <c r="AH36" i="11"/>
  <c r="AG36" i="11"/>
  <c r="AF36" i="11"/>
  <c r="AE36" i="11"/>
  <c r="AD36" i="11"/>
  <c r="AC36" i="11"/>
  <c r="AB36" i="11"/>
  <c r="Z36" i="11"/>
  <c r="Y36" i="11"/>
  <c r="X36" i="11"/>
  <c r="W36" i="11"/>
  <c r="V36" i="11"/>
  <c r="U36" i="11"/>
  <c r="T36" i="11"/>
  <c r="AH35" i="11"/>
  <c r="AG35" i="11"/>
  <c r="AF35" i="11"/>
  <c r="AE35" i="11"/>
  <c r="AD35" i="11"/>
  <c r="AC35" i="11"/>
  <c r="AB35" i="11"/>
  <c r="Z35" i="11"/>
  <c r="Y35" i="11"/>
  <c r="X35" i="11"/>
  <c r="W35" i="11"/>
  <c r="V35" i="11"/>
  <c r="U35" i="11"/>
  <c r="T35" i="11"/>
  <c r="AH34" i="11"/>
  <c r="AG34" i="11"/>
  <c r="AF34" i="11"/>
  <c r="AE34" i="11"/>
  <c r="AD34" i="11"/>
  <c r="AC34" i="11"/>
  <c r="AB34" i="11"/>
  <c r="Z34" i="11"/>
  <c r="Y34" i="11"/>
  <c r="X34" i="11"/>
  <c r="W34" i="11"/>
  <c r="V34" i="11"/>
  <c r="U34" i="11"/>
  <c r="T34" i="11"/>
  <c r="AH33" i="11"/>
  <c r="AG33" i="11"/>
  <c r="AF33" i="11"/>
  <c r="AE33" i="11"/>
  <c r="AD33" i="11"/>
  <c r="AC33" i="11"/>
  <c r="AB33" i="11"/>
  <c r="Z33" i="11"/>
  <c r="Y33" i="11"/>
  <c r="X33" i="11"/>
  <c r="W33" i="11"/>
  <c r="V33" i="11"/>
  <c r="U33" i="11"/>
  <c r="T33" i="11"/>
  <c r="AH32" i="11"/>
  <c r="AG32" i="11"/>
  <c r="AF32" i="11"/>
  <c r="AE32" i="11"/>
  <c r="AD32" i="11"/>
  <c r="AC32" i="11"/>
  <c r="AB32" i="11"/>
  <c r="Z32" i="11"/>
  <c r="Y32" i="11"/>
  <c r="X32" i="11"/>
  <c r="W32" i="11"/>
  <c r="V32" i="11"/>
  <c r="U32" i="11"/>
  <c r="T32" i="11"/>
  <c r="AH31" i="11"/>
  <c r="AG31" i="11"/>
  <c r="AF31" i="11"/>
  <c r="AE31" i="11"/>
  <c r="AD31" i="11"/>
  <c r="AC31" i="11"/>
  <c r="AB31" i="11"/>
  <c r="Z31" i="11"/>
  <c r="Y31" i="11"/>
  <c r="X31" i="11"/>
  <c r="W31" i="11"/>
  <c r="V31" i="11"/>
  <c r="U31" i="11"/>
  <c r="T31" i="11"/>
  <c r="AH30" i="11"/>
  <c r="AG30" i="11"/>
  <c r="AF30" i="11"/>
  <c r="AE30" i="11"/>
  <c r="AD30" i="11"/>
  <c r="AC30" i="11"/>
  <c r="AB30" i="11"/>
  <c r="Z30" i="11"/>
  <c r="Y30" i="11"/>
  <c r="X30" i="11"/>
  <c r="W30" i="11"/>
  <c r="V30" i="11"/>
  <c r="U30" i="11"/>
  <c r="T30" i="11"/>
  <c r="AH29" i="11"/>
  <c r="AG29" i="11"/>
  <c r="AF29" i="11"/>
  <c r="AE29" i="11"/>
  <c r="AD29" i="11"/>
  <c r="AC29" i="11"/>
  <c r="AB29" i="11"/>
  <c r="Z29" i="11"/>
  <c r="Y29" i="11"/>
  <c r="X29" i="11"/>
  <c r="W29" i="11"/>
  <c r="V29" i="11"/>
  <c r="U29" i="11"/>
  <c r="T29" i="11"/>
  <c r="AH28" i="11"/>
  <c r="AG28" i="11"/>
  <c r="AF28" i="11"/>
  <c r="AE28" i="11"/>
  <c r="AD28" i="11"/>
  <c r="AC28" i="11"/>
  <c r="AB28" i="11"/>
  <c r="Z28" i="11"/>
  <c r="Y28" i="11"/>
  <c r="X28" i="11"/>
  <c r="W28" i="11"/>
  <c r="V28" i="11"/>
  <c r="U28" i="11"/>
  <c r="T28" i="11"/>
  <c r="AH27" i="11"/>
  <c r="AG27" i="11"/>
  <c r="AF27" i="11"/>
  <c r="AE27" i="11"/>
  <c r="AD27" i="11"/>
  <c r="AC27" i="11"/>
  <c r="AB27" i="11"/>
  <c r="Z27" i="11"/>
  <c r="Y27" i="11"/>
  <c r="X27" i="11"/>
  <c r="W27" i="11"/>
  <c r="V27" i="11"/>
  <c r="U27" i="11"/>
  <c r="T27" i="11"/>
  <c r="AH26" i="11"/>
  <c r="AG26" i="11"/>
  <c r="AF26" i="11"/>
  <c r="AE26" i="11"/>
  <c r="AD26" i="11"/>
  <c r="AC26" i="11"/>
  <c r="AB26" i="11"/>
  <c r="Z26" i="11"/>
  <c r="Y26" i="11"/>
  <c r="X26" i="11"/>
  <c r="W26" i="11"/>
  <c r="V26" i="11"/>
  <c r="U26" i="11"/>
  <c r="T26" i="11"/>
  <c r="AH25" i="11"/>
  <c r="AG25" i="11"/>
  <c r="AF25" i="11"/>
  <c r="AE25" i="11"/>
  <c r="AD25" i="11"/>
  <c r="AC25" i="11"/>
  <c r="AB25" i="11"/>
  <c r="Z25" i="11"/>
  <c r="Y25" i="11"/>
  <c r="X25" i="11"/>
  <c r="W25" i="11"/>
  <c r="V25" i="11"/>
  <c r="U25" i="11"/>
  <c r="T25" i="11"/>
  <c r="AH24" i="11"/>
  <c r="AG24" i="11"/>
  <c r="AF24" i="11"/>
  <c r="AE24" i="11"/>
  <c r="AD24" i="11"/>
  <c r="AC24" i="11"/>
  <c r="AB24" i="11"/>
  <c r="Z24" i="11"/>
  <c r="Y24" i="11"/>
  <c r="X24" i="11"/>
  <c r="W24" i="11"/>
  <c r="V24" i="11"/>
  <c r="U24" i="11"/>
  <c r="T24" i="11"/>
  <c r="AH23" i="11"/>
  <c r="AG23" i="11"/>
  <c r="AF23" i="11"/>
  <c r="AE23" i="11"/>
  <c r="AD23" i="11"/>
  <c r="AC23" i="11"/>
  <c r="AB23" i="11"/>
  <c r="Z23" i="11"/>
  <c r="Y23" i="11"/>
  <c r="X23" i="11"/>
  <c r="W23" i="11"/>
  <c r="V23" i="11"/>
  <c r="U23" i="11"/>
  <c r="T23" i="11"/>
  <c r="AH22" i="11"/>
  <c r="AG22" i="11"/>
  <c r="AF22" i="11"/>
  <c r="AE22" i="11"/>
  <c r="AD22" i="11"/>
  <c r="AC22" i="11"/>
  <c r="AB22" i="11"/>
  <c r="Z22" i="11"/>
  <c r="Y22" i="11"/>
  <c r="X22" i="11"/>
  <c r="W22" i="11"/>
  <c r="V22" i="11"/>
  <c r="U22" i="11"/>
  <c r="T22" i="11"/>
  <c r="AH21" i="11"/>
  <c r="AG21" i="11"/>
  <c r="AF21" i="11"/>
  <c r="AE21" i="11"/>
  <c r="AD21" i="11"/>
  <c r="AC21" i="11"/>
  <c r="AB21" i="11"/>
  <c r="Z21" i="11"/>
  <c r="Y21" i="11"/>
  <c r="X21" i="11"/>
  <c r="W21" i="11"/>
  <c r="V21" i="11"/>
  <c r="U21" i="11"/>
  <c r="T21" i="11"/>
  <c r="AH20" i="11"/>
  <c r="AG20" i="11"/>
  <c r="AF20" i="11"/>
  <c r="AE20" i="11"/>
  <c r="AD20" i="11"/>
  <c r="AC20" i="11"/>
  <c r="AB20" i="11"/>
  <c r="Z20" i="11"/>
  <c r="Y20" i="11"/>
  <c r="X20" i="11"/>
  <c r="W20" i="11"/>
  <c r="V20" i="11"/>
  <c r="U20" i="11"/>
  <c r="T20" i="11"/>
  <c r="AH19" i="11"/>
  <c r="AG19" i="11"/>
  <c r="AF19" i="11"/>
  <c r="AE19" i="11"/>
  <c r="AD19" i="11"/>
  <c r="AC19" i="11"/>
  <c r="AB19" i="11"/>
  <c r="Z19" i="11"/>
  <c r="Y19" i="11"/>
  <c r="X19" i="11"/>
  <c r="W19" i="11"/>
  <c r="V19" i="11"/>
  <c r="U19" i="11"/>
  <c r="T19" i="11"/>
  <c r="AH18" i="11"/>
  <c r="AG18" i="11"/>
  <c r="AF18" i="11"/>
  <c r="AE18" i="11"/>
  <c r="AD18" i="11"/>
  <c r="AC18" i="11"/>
  <c r="AB18" i="11"/>
  <c r="Z18" i="11"/>
  <c r="Y18" i="11"/>
  <c r="X18" i="11"/>
  <c r="W18" i="11"/>
  <c r="V18" i="11"/>
  <c r="U18" i="11"/>
  <c r="T18" i="11"/>
  <c r="AH17" i="11"/>
  <c r="AG17" i="11"/>
  <c r="AF17" i="11"/>
  <c r="AE17" i="11"/>
  <c r="AD17" i="11"/>
  <c r="AC17" i="11"/>
  <c r="AB17" i="11"/>
  <c r="Z17" i="11"/>
  <c r="Y17" i="11"/>
  <c r="X17" i="11"/>
  <c r="W17" i="11"/>
  <c r="V17" i="11"/>
  <c r="U17" i="11"/>
  <c r="T17" i="11"/>
  <c r="AH16" i="11"/>
  <c r="AG16" i="11"/>
  <c r="AF16" i="11"/>
  <c r="AE16" i="11"/>
  <c r="AD16" i="11"/>
  <c r="AC16" i="11"/>
  <c r="AB16" i="11"/>
  <c r="Z16" i="11"/>
  <c r="Y16" i="11"/>
  <c r="X16" i="11"/>
  <c r="W16" i="11"/>
  <c r="V16" i="11"/>
  <c r="U16" i="11"/>
  <c r="T16" i="11"/>
  <c r="AH15" i="11"/>
  <c r="AG15" i="11"/>
  <c r="AF15" i="11"/>
  <c r="AE15" i="11"/>
  <c r="AD15" i="11"/>
  <c r="AC15" i="11"/>
  <c r="AB15" i="11"/>
  <c r="Z15" i="11"/>
  <c r="Y15" i="11"/>
  <c r="X15" i="11"/>
  <c r="W15" i="11"/>
  <c r="V15" i="11"/>
  <c r="U15" i="11"/>
  <c r="T15" i="11"/>
  <c r="AH14" i="11"/>
  <c r="AG14" i="11"/>
  <c r="AF14" i="11"/>
  <c r="AE14" i="11"/>
  <c r="AD14" i="11"/>
  <c r="AC14" i="11"/>
  <c r="AB14" i="11"/>
  <c r="Z14" i="11"/>
  <c r="Y14" i="11"/>
  <c r="X14" i="11"/>
  <c r="W14" i="11"/>
  <c r="V14" i="11"/>
  <c r="U14" i="11"/>
  <c r="T14" i="11"/>
  <c r="AH13" i="11"/>
  <c r="AG13" i="11"/>
  <c r="AF13" i="11"/>
  <c r="AE13" i="11"/>
  <c r="AD13" i="11"/>
  <c r="AC13" i="11"/>
  <c r="AB13" i="11"/>
  <c r="Z13" i="11"/>
  <c r="Y13" i="11"/>
  <c r="X13" i="11"/>
  <c r="W13" i="11"/>
  <c r="V13" i="11"/>
  <c r="U13" i="11"/>
  <c r="T13" i="11"/>
  <c r="AH12" i="11"/>
  <c r="AG12" i="11"/>
  <c r="AF12" i="11"/>
  <c r="AE12" i="11"/>
  <c r="AD12" i="11"/>
  <c r="AC12" i="11"/>
  <c r="AB12" i="11"/>
  <c r="Z12" i="11"/>
  <c r="Y12" i="11"/>
  <c r="X12" i="11"/>
  <c r="W12" i="11"/>
  <c r="V12" i="11"/>
  <c r="U12" i="11"/>
  <c r="T12" i="11"/>
  <c r="AH11" i="11"/>
  <c r="AG11" i="11"/>
  <c r="AF11" i="11"/>
  <c r="AE11" i="11"/>
  <c r="AD11" i="11"/>
  <c r="AC11" i="11"/>
  <c r="AB11" i="11"/>
  <c r="Z11" i="11"/>
  <c r="Y11" i="11"/>
  <c r="X11" i="11"/>
  <c r="W11" i="11"/>
  <c r="V11" i="11"/>
  <c r="U11" i="11"/>
  <c r="T11" i="11"/>
  <c r="AH10" i="11"/>
  <c r="AG10" i="11"/>
  <c r="AF10" i="11"/>
  <c r="AE10" i="11"/>
  <c r="AD10" i="11"/>
  <c r="AC10" i="11"/>
  <c r="AB10" i="11"/>
  <c r="Z10" i="11"/>
  <c r="Y10" i="11"/>
  <c r="X10" i="11"/>
  <c r="W10" i="11"/>
  <c r="V10" i="11"/>
  <c r="U10" i="11"/>
  <c r="T10" i="11"/>
  <c r="AH9" i="11"/>
  <c r="AG9" i="11"/>
  <c r="AF9" i="11"/>
  <c r="AE9" i="11"/>
  <c r="AD9" i="11"/>
  <c r="AC9" i="11"/>
  <c r="AB9" i="11"/>
  <c r="Z9" i="11"/>
  <c r="Y9" i="11"/>
  <c r="X9" i="11"/>
  <c r="W9" i="11"/>
  <c r="V9" i="11"/>
  <c r="U9" i="11"/>
  <c r="T9" i="11"/>
  <c r="AH8" i="11"/>
  <c r="AG8" i="11"/>
  <c r="AF8" i="11"/>
  <c r="AE8" i="11"/>
  <c r="AD8" i="11"/>
  <c r="AC8" i="11"/>
  <c r="AB8" i="11"/>
  <c r="Z8" i="11"/>
  <c r="Y8" i="11"/>
  <c r="X8" i="11"/>
  <c r="W8" i="11"/>
  <c r="V8" i="11"/>
  <c r="U8" i="11"/>
  <c r="T8" i="11"/>
  <c r="AH7" i="11"/>
  <c r="AG7" i="11"/>
  <c r="AF7" i="11"/>
  <c r="AE7" i="11"/>
  <c r="AD7" i="11"/>
  <c r="AC7" i="11"/>
  <c r="AB7" i="11"/>
  <c r="Z7" i="11"/>
  <c r="Y7" i="11"/>
  <c r="X7" i="11"/>
  <c r="W7" i="11"/>
  <c r="V7" i="11"/>
  <c r="U7" i="11"/>
  <c r="T7" i="11"/>
  <c r="AH6" i="11"/>
  <c r="AG6" i="11"/>
  <c r="AF6" i="11"/>
  <c r="AE6" i="11"/>
  <c r="AD6" i="11"/>
  <c r="AC6" i="11"/>
  <c r="AB6" i="11"/>
  <c r="Z6" i="11"/>
  <c r="Y6" i="11"/>
  <c r="X6" i="11"/>
  <c r="W6" i="11"/>
  <c r="V6" i="11"/>
  <c r="U6" i="11"/>
  <c r="T6" i="11"/>
  <c r="AH5" i="11"/>
  <c r="AG5" i="11"/>
  <c r="AF5" i="11"/>
  <c r="AE5" i="11"/>
  <c r="AD5" i="11"/>
  <c r="AC5" i="11"/>
  <c r="AB5" i="11"/>
  <c r="Z5" i="11"/>
  <c r="Y5" i="11"/>
  <c r="X5" i="11"/>
  <c r="W5" i="11"/>
  <c r="V5" i="11"/>
  <c r="U5" i="11"/>
  <c r="T5" i="11"/>
  <c r="AH4" i="11"/>
  <c r="AG4" i="11"/>
  <c r="AF4" i="11"/>
  <c r="AE4" i="11"/>
  <c r="AD4" i="11"/>
  <c r="AC4" i="11"/>
  <c r="AB4" i="11"/>
  <c r="Z4" i="11"/>
  <c r="Y4" i="11"/>
  <c r="X4" i="11"/>
  <c r="W4" i="11"/>
  <c r="V4" i="11"/>
  <c r="U4" i="11"/>
  <c r="T4" i="11"/>
  <c r="AH3" i="11"/>
  <c r="AG3" i="11"/>
  <c r="AF3" i="11"/>
  <c r="AE3" i="11"/>
  <c r="AD3" i="11"/>
  <c r="AC3" i="11"/>
  <c r="AB3" i="11"/>
  <c r="Z3" i="11"/>
  <c r="Y3" i="11"/>
  <c r="X3" i="11"/>
  <c r="W3" i="11"/>
  <c r="V3" i="11"/>
  <c r="U3" i="11"/>
  <c r="T3" i="11"/>
  <c r="AH2" i="11"/>
  <c r="AG2" i="11"/>
  <c r="AF2" i="11"/>
  <c r="AE2" i="11"/>
  <c r="AD2" i="11"/>
  <c r="AC2" i="11"/>
  <c r="AB2" i="11"/>
  <c r="Z2" i="11"/>
  <c r="Y2" i="11"/>
  <c r="X2" i="11"/>
  <c r="W2" i="11"/>
  <c r="V2" i="11"/>
  <c r="U2" i="11"/>
  <c r="T2" i="11"/>
  <c r="E16" i="4"/>
  <c r="D16" i="4"/>
  <c r="E15" i="4"/>
  <c r="D15" i="4"/>
  <c r="E14" i="4"/>
  <c r="D14" i="4"/>
  <c r="E13" i="4"/>
  <c r="D13" i="4"/>
  <c r="E12" i="4"/>
  <c r="D12" i="4"/>
  <c r="E11" i="4"/>
  <c r="D11" i="4"/>
  <c r="E10" i="4"/>
  <c r="D10" i="4"/>
  <c r="E9" i="4"/>
  <c r="D9" i="4"/>
  <c r="E8" i="4"/>
  <c r="D8" i="4"/>
  <c r="E7" i="4"/>
  <c r="D7" i="4"/>
  <c r="E6" i="4"/>
  <c r="D6" i="4"/>
  <c r="E5" i="4"/>
  <c r="D5" i="4"/>
  <c r="E4" i="4"/>
  <c r="D4" i="4"/>
  <c r="E3" i="4"/>
  <c r="D3" i="4"/>
  <c r="E2" i="4"/>
  <c r="D2" i="4"/>
  <c r="AK201" i="3"/>
  <c r="AJ201" i="3"/>
  <c r="AI201" i="3"/>
  <c r="AH201" i="3"/>
  <c r="AG201" i="3"/>
  <c r="AF201" i="3"/>
  <c r="AE201" i="3"/>
  <c r="AD201" i="3"/>
  <c r="AB201" i="3"/>
  <c r="AA201" i="3"/>
  <c r="Z201" i="3"/>
  <c r="Y201" i="3"/>
  <c r="X201" i="3"/>
  <c r="W201" i="3"/>
  <c r="V201" i="3"/>
  <c r="U201" i="3"/>
  <c r="AK200" i="3"/>
  <c r="AJ200" i="3"/>
  <c r="AI200" i="3"/>
  <c r="AH200" i="3"/>
  <c r="AG200" i="3"/>
  <c r="AF200" i="3"/>
  <c r="AE200" i="3"/>
  <c r="AD200" i="3"/>
  <c r="AB200" i="3"/>
  <c r="AA200" i="3"/>
  <c r="Z200" i="3"/>
  <c r="Y200" i="3"/>
  <c r="X200" i="3"/>
  <c r="W200" i="3"/>
  <c r="V200" i="3"/>
  <c r="U200" i="3"/>
  <c r="AK199" i="3"/>
  <c r="AJ199" i="3"/>
  <c r="AI199" i="3"/>
  <c r="AH199" i="3"/>
  <c r="AG199" i="3"/>
  <c r="AF199" i="3"/>
  <c r="AE199" i="3"/>
  <c r="AD199" i="3"/>
  <c r="AB199" i="3"/>
  <c r="AA199" i="3"/>
  <c r="Z199" i="3"/>
  <c r="Y199" i="3"/>
  <c r="X199" i="3"/>
  <c r="W199" i="3"/>
  <c r="V199" i="3"/>
  <c r="U199" i="3"/>
  <c r="AK198" i="3"/>
  <c r="AJ198" i="3"/>
  <c r="AI198" i="3"/>
  <c r="AH198" i="3"/>
  <c r="AG198" i="3"/>
  <c r="AF198" i="3"/>
  <c r="AE198" i="3"/>
  <c r="AD198" i="3"/>
  <c r="AB198" i="3"/>
  <c r="AA198" i="3"/>
  <c r="Z198" i="3"/>
  <c r="Y198" i="3"/>
  <c r="X198" i="3"/>
  <c r="W198" i="3"/>
  <c r="V198" i="3"/>
  <c r="U198" i="3"/>
  <c r="AK197" i="3"/>
  <c r="AJ197" i="3"/>
  <c r="AI197" i="3"/>
  <c r="AH197" i="3"/>
  <c r="AG197" i="3"/>
  <c r="AF197" i="3"/>
  <c r="AE197" i="3"/>
  <c r="AD197" i="3"/>
  <c r="AB197" i="3"/>
  <c r="AA197" i="3"/>
  <c r="Z197" i="3"/>
  <c r="Y197" i="3"/>
  <c r="X197" i="3"/>
  <c r="W197" i="3"/>
  <c r="V197" i="3"/>
  <c r="U197" i="3"/>
  <c r="AK196" i="3"/>
  <c r="AJ196" i="3"/>
  <c r="AI196" i="3"/>
  <c r="AH196" i="3"/>
  <c r="AG196" i="3"/>
  <c r="AF196" i="3"/>
  <c r="AE196" i="3"/>
  <c r="AD196" i="3"/>
  <c r="AB196" i="3"/>
  <c r="AA196" i="3"/>
  <c r="Z196" i="3"/>
  <c r="Y196" i="3"/>
  <c r="X196" i="3"/>
  <c r="W196" i="3"/>
  <c r="V196" i="3"/>
  <c r="U196" i="3"/>
  <c r="AK195" i="3"/>
  <c r="AJ195" i="3"/>
  <c r="AI195" i="3"/>
  <c r="AH195" i="3"/>
  <c r="AG195" i="3"/>
  <c r="AF195" i="3"/>
  <c r="AE195" i="3"/>
  <c r="AD195" i="3"/>
  <c r="AB195" i="3"/>
  <c r="AA195" i="3"/>
  <c r="Z195" i="3"/>
  <c r="Y195" i="3"/>
  <c r="X195" i="3"/>
  <c r="W195" i="3"/>
  <c r="V195" i="3"/>
  <c r="U195" i="3"/>
  <c r="AK194" i="3"/>
  <c r="AJ194" i="3"/>
  <c r="AI194" i="3"/>
  <c r="AH194" i="3"/>
  <c r="AG194" i="3"/>
  <c r="AF194" i="3"/>
  <c r="AE194" i="3"/>
  <c r="AD194" i="3"/>
  <c r="AB194" i="3"/>
  <c r="AA194" i="3"/>
  <c r="Z194" i="3"/>
  <c r="Y194" i="3"/>
  <c r="X194" i="3"/>
  <c r="W194" i="3"/>
  <c r="V194" i="3"/>
  <c r="U194" i="3"/>
  <c r="AK193" i="3"/>
  <c r="AJ193" i="3"/>
  <c r="AI193" i="3"/>
  <c r="AH193" i="3"/>
  <c r="AG193" i="3"/>
  <c r="AF193" i="3"/>
  <c r="AE193" i="3"/>
  <c r="AD193" i="3"/>
  <c r="AB193" i="3"/>
  <c r="AA193" i="3"/>
  <c r="Z193" i="3"/>
  <c r="Y193" i="3"/>
  <c r="X193" i="3"/>
  <c r="W193" i="3"/>
  <c r="V193" i="3"/>
  <c r="U193" i="3"/>
  <c r="AK192" i="3"/>
  <c r="AJ192" i="3"/>
  <c r="AI192" i="3"/>
  <c r="AH192" i="3"/>
  <c r="AG192" i="3"/>
  <c r="AF192" i="3"/>
  <c r="AE192" i="3"/>
  <c r="AD192" i="3"/>
  <c r="AB192" i="3"/>
  <c r="AA192" i="3"/>
  <c r="Z192" i="3"/>
  <c r="Y192" i="3"/>
  <c r="X192" i="3"/>
  <c r="W192" i="3"/>
  <c r="V192" i="3"/>
  <c r="U192" i="3"/>
  <c r="AK191" i="3"/>
  <c r="AJ191" i="3"/>
  <c r="AI191" i="3"/>
  <c r="AH191" i="3"/>
  <c r="AG191" i="3"/>
  <c r="AF191" i="3"/>
  <c r="AE191" i="3"/>
  <c r="AD191" i="3"/>
  <c r="AB191" i="3"/>
  <c r="AA191" i="3"/>
  <c r="Z191" i="3"/>
  <c r="Y191" i="3"/>
  <c r="X191" i="3"/>
  <c r="W191" i="3"/>
  <c r="V191" i="3"/>
  <c r="U191" i="3"/>
  <c r="AK190" i="3"/>
  <c r="AJ190" i="3"/>
  <c r="AI190" i="3"/>
  <c r="AH190" i="3"/>
  <c r="AG190" i="3"/>
  <c r="AF190" i="3"/>
  <c r="AE190" i="3"/>
  <c r="AD190" i="3"/>
  <c r="AB190" i="3"/>
  <c r="AA190" i="3"/>
  <c r="Z190" i="3"/>
  <c r="Y190" i="3"/>
  <c r="X190" i="3"/>
  <c r="W190" i="3"/>
  <c r="V190" i="3"/>
  <c r="U190" i="3"/>
  <c r="AK189" i="3"/>
  <c r="AJ189" i="3"/>
  <c r="AI189" i="3"/>
  <c r="AH189" i="3"/>
  <c r="AG189" i="3"/>
  <c r="AF189" i="3"/>
  <c r="AE189" i="3"/>
  <c r="AD189" i="3"/>
  <c r="AB189" i="3"/>
  <c r="AA189" i="3"/>
  <c r="Z189" i="3"/>
  <c r="Y189" i="3"/>
  <c r="X189" i="3"/>
  <c r="W189" i="3"/>
  <c r="V189" i="3"/>
  <c r="U189" i="3"/>
  <c r="AK188" i="3"/>
  <c r="AJ188" i="3"/>
  <c r="AI188" i="3"/>
  <c r="AH188" i="3"/>
  <c r="AG188" i="3"/>
  <c r="AF188" i="3"/>
  <c r="AE188" i="3"/>
  <c r="AD188" i="3"/>
  <c r="AB188" i="3"/>
  <c r="AA188" i="3"/>
  <c r="Z188" i="3"/>
  <c r="Y188" i="3"/>
  <c r="X188" i="3"/>
  <c r="W188" i="3"/>
  <c r="V188" i="3"/>
  <c r="U188" i="3"/>
  <c r="AK187" i="3"/>
  <c r="AJ187" i="3"/>
  <c r="AI187" i="3"/>
  <c r="AH187" i="3"/>
  <c r="AG187" i="3"/>
  <c r="AF187" i="3"/>
  <c r="AE187" i="3"/>
  <c r="AD187" i="3"/>
  <c r="AB187" i="3"/>
  <c r="AA187" i="3"/>
  <c r="Z187" i="3"/>
  <c r="Y187" i="3"/>
  <c r="X187" i="3"/>
  <c r="W187" i="3"/>
  <c r="V187" i="3"/>
  <c r="U187" i="3"/>
  <c r="AK186" i="3"/>
  <c r="AJ186" i="3"/>
  <c r="AI186" i="3"/>
  <c r="AH186" i="3"/>
  <c r="AG186" i="3"/>
  <c r="AF186" i="3"/>
  <c r="AE186" i="3"/>
  <c r="AD186" i="3"/>
  <c r="AB186" i="3"/>
  <c r="AA186" i="3"/>
  <c r="Z186" i="3"/>
  <c r="Y186" i="3"/>
  <c r="X186" i="3"/>
  <c r="W186" i="3"/>
  <c r="V186" i="3"/>
  <c r="U186" i="3"/>
  <c r="AK185" i="3"/>
  <c r="AJ185" i="3"/>
  <c r="AI185" i="3"/>
  <c r="AH185" i="3"/>
  <c r="AG185" i="3"/>
  <c r="AF185" i="3"/>
  <c r="AE185" i="3"/>
  <c r="AD185" i="3"/>
  <c r="AB185" i="3"/>
  <c r="AA185" i="3"/>
  <c r="Z185" i="3"/>
  <c r="Y185" i="3"/>
  <c r="X185" i="3"/>
  <c r="W185" i="3"/>
  <c r="V185" i="3"/>
  <c r="U185" i="3"/>
  <c r="AK184" i="3"/>
  <c r="AJ184" i="3"/>
  <c r="AI184" i="3"/>
  <c r="AH184" i="3"/>
  <c r="AG184" i="3"/>
  <c r="AF184" i="3"/>
  <c r="AE184" i="3"/>
  <c r="AD184" i="3"/>
  <c r="AB184" i="3"/>
  <c r="AA184" i="3"/>
  <c r="Z184" i="3"/>
  <c r="Y184" i="3"/>
  <c r="X184" i="3"/>
  <c r="W184" i="3"/>
  <c r="V184" i="3"/>
  <c r="U184" i="3"/>
  <c r="AK183" i="3"/>
  <c r="AJ183" i="3"/>
  <c r="AI183" i="3"/>
  <c r="AH183" i="3"/>
  <c r="AG183" i="3"/>
  <c r="AF183" i="3"/>
  <c r="AE183" i="3"/>
  <c r="AD183" i="3"/>
  <c r="AB183" i="3"/>
  <c r="AA183" i="3"/>
  <c r="Z183" i="3"/>
  <c r="Y183" i="3"/>
  <c r="X183" i="3"/>
  <c r="W183" i="3"/>
  <c r="V183" i="3"/>
  <c r="U183" i="3"/>
  <c r="AK182" i="3"/>
  <c r="AJ182" i="3"/>
  <c r="AI182" i="3"/>
  <c r="AH182" i="3"/>
  <c r="AG182" i="3"/>
  <c r="AF182" i="3"/>
  <c r="AE182" i="3"/>
  <c r="AD182" i="3"/>
  <c r="AB182" i="3"/>
  <c r="AA182" i="3"/>
  <c r="Z182" i="3"/>
  <c r="Y182" i="3"/>
  <c r="X182" i="3"/>
  <c r="W182" i="3"/>
  <c r="V182" i="3"/>
  <c r="U182" i="3"/>
  <c r="AK181" i="3"/>
  <c r="AJ181" i="3"/>
  <c r="AI181" i="3"/>
  <c r="AH181" i="3"/>
  <c r="AG181" i="3"/>
  <c r="AF181" i="3"/>
  <c r="AE181" i="3"/>
  <c r="AD181" i="3"/>
  <c r="AB181" i="3"/>
  <c r="AA181" i="3"/>
  <c r="Z181" i="3"/>
  <c r="Y181" i="3"/>
  <c r="X181" i="3"/>
  <c r="W181" i="3"/>
  <c r="V181" i="3"/>
  <c r="U181" i="3"/>
  <c r="AK180" i="3"/>
  <c r="AJ180" i="3"/>
  <c r="AI180" i="3"/>
  <c r="AH180" i="3"/>
  <c r="AG180" i="3"/>
  <c r="AF180" i="3"/>
  <c r="AE180" i="3"/>
  <c r="AD180" i="3"/>
  <c r="AB180" i="3"/>
  <c r="AA180" i="3"/>
  <c r="Z180" i="3"/>
  <c r="Y180" i="3"/>
  <c r="X180" i="3"/>
  <c r="W180" i="3"/>
  <c r="V180" i="3"/>
  <c r="U180" i="3"/>
  <c r="AK179" i="3"/>
  <c r="AJ179" i="3"/>
  <c r="AI179" i="3"/>
  <c r="AH179" i="3"/>
  <c r="AG179" i="3"/>
  <c r="AF179" i="3"/>
  <c r="AE179" i="3"/>
  <c r="AD179" i="3"/>
  <c r="AB179" i="3"/>
  <c r="AA179" i="3"/>
  <c r="Z179" i="3"/>
  <c r="Y179" i="3"/>
  <c r="X179" i="3"/>
  <c r="W179" i="3"/>
  <c r="V179" i="3"/>
  <c r="U179" i="3"/>
  <c r="AK178" i="3"/>
  <c r="AJ178" i="3"/>
  <c r="AI178" i="3"/>
  <c r="AH178" i="3"/>
  <c r="AG178" i="3"/>
  <c r="AF178" i="3"/>
  <c r="AE178" i="3"/>
  <c r="AD178" i="3"/>
  <c r="AB178" i="3"/>
  <c r="AA178" i="3"/>
  <c r="Z178" i="3"/>
  <c r="Y178" i="3"/>
  <c r="X178" i="3"/>
  <c r="W178" i="3"/>
  <c r="V178" i="3"/>
  <c r="U178" i="3"/>
  <c r="AK177" i="3"/>
  <c r="AJ177" i="3"/>
  <c r="AI177" i="3"/>
  <c r="AH177" i="3"/>
  <c r="AG177" i="3"/>
  <c r="AF177" i="3"/>
  <c r="AE177" i="3"/>
  <c r="AD177" i="3"/>
  <c r="AB177" i="3"/>
  <c r="AA177" i="3"/>
  <c r="Z177" i="3"/>
  <c r="Y177" i="3"/>
  <c r="X177" i="3"/>
  <c r="W177" i="3"/>
  <c r="V177" i="3"/>
  <c r="U177" i="3"/>
  <c r="AK176" i="3"/>
  <c r="AJ176" i="3"/>
  <c r="AI176" i="3"/>
  <c r="AH176" i="3"/>
  <c r="AG176" i="3"/>
  <c r="AF176" i="3"/>
  <c r="AE176" i="3"/>
  <c r="AD176" i="3"/>
  <c r="AB176" i="3"/>
  <c r="AA176" i="3"/>
  <c r="Z176" i="3"/>
  <c r="Y176" i="3"/>
  <c r="X176" i="3"/>
  <c r="W176" i="3"/>
  <c r="V176" i="3"/>
  <c r="U176" i="3"/>
  <c r="AK175" i="3"/>
  <c r="AJ175" i="3"/>
  <c r="AI175" i="3"/>
  <c r="AH175" i="3"/>
  <c r="AG175" i="3"/>
  <c r="AF175" i="3"/>
  <c r="AE175" i="3"/>
  <c r="AD175" i="3"/>
  <c r="AB175" i="3"/>
  <c r="AA175" i="3"/>
  <c r="Z175" i="3"/>
  <c r="Y175" i="3"/>
  <c r="X175" i="3"/>
  <c r="W175" i="3"/>
  <c r="V175" i="3"/>
  <c r="U175" i="3"/>
  <c r="AK174" i="3"/>
  <c r="AJ174" i="3"/>
  <c r="AI174" i="3"/>
  <c r="AH174" i="3"/>
  <c r="AG174" i="3"/>
  <c r="AF174" i="3"/>
  <c r="AE174" i="3"/>
  <c r="AD174" i="3"/>
  <c r="AB174" i="3"/>
  <c r="AA174" i="3"/>
  <c r="Z174" i="3"/>
  <c r="Y174" i="3"/>
  <c r="X174" i="3"/>
  <c r="W174" i="3"/>
  <c r="V174" i="3"/>
  <c r="U174" i="3"/>
  <c r="AK173" i="3"/>
  <c r="AJ173" i="3"/>
  <c r="AI173" i="3"/>
  <c r="AH173" i="3"/>
  <c r="AG173" i="3"/>
  <c r="AF173" i="3"/>
  <c r="AE173" i="3"/>
  <c r="AD173" i="3"/>
  <c r="AB173" i="3"/>
  <c r="AA173" i="3"/>
  <c r="Z173" i="3"/>
  <c r="Y173" i="3"/>
  <c r="X173" i="3"/>
  <c r="W173" i="3"/>
  <c r="V173" i="3"/>
  <c r="U173" i="3"/>
  <c r="AK172" i="3"/>
  <c r="AJ172" i="3"/>
  <c r="AI172" i="3"/>
  <c r="AH172" i="3"/>
  <c r="AG172" i="3"/>
  <c r="AF172" i="3"/>
  <c r="AE172" i="3"/>
  <c r="AD172" i="3"/>
  <c r="AB172" i="3"/>
  <c r="AA172" i="3"/>
  <c r="Z172" i="3"/>
  <c r="Y172" i="3"/>
  <c r="X172" i="3"/>
  <c r="W172" i="3"/>
  <c r="V172" i="3"/>
  <c r="U172" i="3"/>
  <c r="AK171" i="3"/>
  <c r="AJ171" i="3"/>
  <c r="AI171" i="3"/>
  <c r="AH171" i="3"/>
  <c r="AG171" i="3"/>
  <c r="AF171" i="3"/>
  <c r="AE171" i="3"/>
  <c r="AD171" i="3"/>
  <c r="AB171" i="3"/>
  <c r="AA171" i="3"/>
  <c r="Z171" i="3"/>
  <c r="Y171" i="3"/>
  <c r="X171" i="3"/>
  <c r="W171" i="3"/>
  <c r="V171" i="3"/>
  <c r="U171" i="3"/>
  <c r="AK170" i="3"/>
  <c r="AJ170" i="3"/>
  <c r="AI170" i="3"/>
  <c r="AH170" i="3"/>
  <c r="AG170" i="3"/>
  <c r="AF170" i="3"/>
  <c r="AE170" i="3"/>
  <c r="AD170" i="3"/>
  <c r="AB170" i="3"/>
  <c r="AA170" i="3"/>
  <c r="Z170" i="3"/>
  <c r="Y170" i="3"/>
  <c r="X170" i="3"/>
  <c r="W170" i="3"/>
  <c r="V170" i="3"/>
  <c r="U170" i="3"/>
  <c r="AK169" i="3"/>
  <c r="AJ169" i="3"/>
  <c r="AI169" i="3"/>
  <c r="AH169" i="3"/>
  <c r="AG169" i="3"/>
  <c r="AF169" i="3"/>
  <c r="AE169" i="3"/>
  <c r="AD169" i="3"/>
  <c r="AB169" i="3"/>
  <c r="AA169" i="3"/>
  <c r="Z169" i="3"/>
  <c r="Y169" i="3"/>
  <c r="X169" i="3"/>
  <c r="W169" i="3"/>
  <c r="V169" i="3"/>
  <c r="U169" i="3"/>
  <c r="AK168" i="3"/>
  <c r="AJ168" i="3"/>
  <c r="AI168" i="3"/>
  <c r="AH168" i="3"/>
  <c r="AG168" i="3"/>
  <c r="AF168" i="3"/>
  <c r="AE168" i="3"/>
  <c r="AD168" i="3"/>
  <c r="AB168" i="3"/>
  <c r="AA168" i="3"/>
  <c r="Z168" i="3"/>
  <c r="Y168" i="3"/>
  <c r="X168" i="3"/>
  <c r="W168" i="3"/>
  <c r="V168" i="3"/>
  <c r="U168" i="3"/>
  <c r="AK167" i="3"/>
  <c r="AJ167" i="3"/>
  <c r="AI167" i="3"/>
  <c r="AH167" i="3"/>
  <c r="AG167" i="3"/>
  <c r="AF167" i="3"/>
  <c r="AE167" i="3"/>
  <c r="AD167" i="3"/>
  <c r="AB167" i="3"/>
  <c r="AA167" i="3"/>
  <c r="Z167" i="3"/>
  <c r="Y167" i="3"/>
  <c r="X167" i="3"/>
  <c r="W167" i="3"/>
  <c r="V167" i="3"/>
  <c r="U167" i="3"/>
  <c r="AK166" i="3"/>
  <c r="AJ166" i="3"/>
  <c r="AI166" i="3"/>
  <c r="AH166" i="3"/>
  <c r="AG166" i="3"/>
  <c r="AF166" i="3"/>
  <c r="AE166" i="3"/>
  <c r="AD166" i="3"/>
  <c r="AB166" i="3"/>
  <c r="AA166" i="3"/>
  <c r="Z166" i="3"/>
  <c r="Y166" i="3"/>
  <c r="X166" i="3"/>
  <c r="W166" i="3"/>
  <c r="V166" i="3"/>
  <c r="U166" i="3"/>
  <c r="AK165" i="3"/>
  <c r="AJ165" i="3"/>
  <c r="AI165" i="3"/>
  <c r="AH165" i="3"/>
  <c r="AG165" i="3"/>
  <c r="AF165" i="3"/>
  <c r="AE165" i="3"/>
  <c r="AD165" i="3"/>
  <c r="AB165" i="3"/>
  <c r="AA165" i="3"/>
  <c r="Z165" i="3"/>
  <c r="Y165" i="3"/>
  <c r="X165" i="3"/>
  <c r="W165" i="3"/>
  <c r="V165" i="3"/>
  <c r="U165" i="3"/>
  <c r="AK164" i="3"/>
  <c r="AJ164" i="3"/>
  <c r="AI164" i="3"/>
  <c r="AH164" i="3"/>
  <c r="AG164" i="3"/>
  <c r="AF164" i="3"/>
  <c r="AE164" i="3"/>
  <c r="AD164" i="3"/>
  <c r="AB164" i="3"/>
  <c r="AA164" i="3"/>
  <c r="Z164" i="3"/>
  <c r="Y164" i="3"/>
  <c r="X164" i="3"/>
  <c r="W164" i="3"/>
  <c r="V164" i="3"/>
  <c r="U164" i="3"/>
  <c r="AK163" i="3"/>
  <c r="AJ163" i="3"/>
  <c r="AI163" i="3"/>
  <c r="AH163" i="3"/>
  <c r="AG163" i="3"/>
  <c r="AF163" i="3"/>
  <c r="AE163" i="3"/>
  <c r="AD163" i="3"/>
  <c r="AB163" i="3"/>
  <c r="AA163" i="3"/>
  <c r="Z163" i="3"/>
  <c r="Y163" i="3"/>
  <c r="X163" i="3"/>
  <c r="W163" i="3"/>
  <c r="V163" i="3"/>
  <c r="U163" i="3"/>
  <c r="AK162" i="3"/>
  <c r="AJ162" i="3"/>
  <c r="AI162" i="3"/>
  <c r="AH162" i="3"/>
  <c r="AG162" i="3"/>
  <c r="AF162" i="3"/>
  <c r="AE162" i="3"/>
  <c r="AD162" i="3"/>
  <c r="AB162" i="3"/>
  <c r="AA162" i="3"/>
  <c r="Z162" i="3"/>
  <c r="Y162" i="3"/>
  <c r="X162" i="3"/>
  <c r="W162" i="3"/>
  <c r="V162" i="3"/>
  <c r="U162" i="3"/>
  <c r="AK161" i="3"/>
  <c r="AJ161" i="3"/>
  <c r="AI161" i="3"/>
  <c r="AH161" i="3"/>
  <c r="AG161" i="3"/>
  <c r="AF161" i="3"/>
  <c r="AE161" i="3"/>
  <c r="AD161" i="3"/>
  <c r="AB161" i="3"/>
  <c r="AA161" i="3"/>
  <c r="Z161" i="3"/>
  <c r="Y161" i="3"/>
  <c r="X161" i="3"/>
  <c r="W161" i="3"/>
  <c r="V161" i="3"/>
  <c r="U161" i="3"/>
  <c r="AK160" i="3"/>
  <c r="AJ160" i="3"/>
  <c r="AI160" i="3"/>
  <c r="AH160" i="3"/>
  <c r="AG160" i="3"/>
  <c r="AF160" i="3"/>
  <c r="AE160" i="3"/>
  <c r="AD160" i="3"/>
  <c r="AB160" i="3"/>
  <c r="AA160" i="3"/>
  <c r="Z160" i="3"/>
  <c r="Y160" i="3"/>
  <c r="X160" i="3"/>
  <c r="W160" i="3"/>
  <c r="V160" i="3"/>
  <c r="U160" i="3"/>
  <c r="AK159" i="3"/>
  <c r="AJ159" i="3"/>
  <c r="AI159" i="3"/>
  <c r="AH159" i="3"/>
  <c r="AG159" i="3"/>
  <c r="AF159" i="3"/>
  <c r="AE159" i="3"/>
  <c r="AD159" i="3"/>
  <c r="AB159" i="3"/>
  <c r="AA159" i="3"/>
  <c r="Z159" i="3"/>
  <c r="Y159" i="3"/>
  <c r="X159" i="3"/>
  <c r="W159" i="3"/>
  <c r="V159" i="3"/>
  <c r="U159" i="3"/>
  <c r="AK158" i="3"/>
  <c r="AJ158" i="3"/>
  <c r="AI158" i="3"/>
  <c r="AH158" i="3"/>
  <c r="AG158" i="3"/>
  <c r="AF158" i="3"/>
  <c r="AE158" i="3"/>
  <c r="AD158" i="3"/>
  <c r="AB158" i="3"/>
  <c r="AA158" i="3"/>
  <c r="Z158" i="3"/>
  <c r="Y158" i="3"/>
  <c r="X158" i="3"/>
  <c r="W158" i="3"/>
  <c r="V158" i="3"/>
  <c r="U158" i="3"/>
  <c r="AK157" i="3"/>
  <c r="AJ157" i="3"/>
  <c r="AI157" i="3"/>
  <c r="AH157" i="3"/>
  <c r="AG157" i="3"/>
  <c r="AF157" i="3"/>
  <c r="AE157" i="3"/>
  <c r="AD157" i="3"/>
  <c r="AB157" i="3"/>
  <c r="AA157" i="3"/>
  <c r="Z157" i="3"/>
  <c r="Y157" i="3"/>
  <c r="X157" i="3"/>
  <c r="W157" i="3"/>
  <c r="V157" i="3"/>
  <c r="U157" i="3"/>
  <c r="AK156" i="3"/>
  <c r="AJ156" i="3"/>
  <c r="AI156" i="3"/>
  <c r="AH156" i="3"/>
  <c r="AG156" i="3"/>
  <c r="AF156" i="3"/>
  <c r="AE156" i="3"/>
  <c r="AD156" i="3"/>
  <c r="AB156" i="3"/>
  <c r="AA156" i="3"/>
  <c r="Z156" i="3"/>
  <c r="Y156" i="3"/>
  <c r="X156" i="3"/>
  <c r="W156" i="3"/>
  <c r="V156" i="3"/>
  <c r="U156" i="3"/>
  <c r="AK155" i="3"/>
  <c r="AJ155" i="3"/>
  <c r="AI155" i="3"/>
  <c r="AH155" i="3"/>
  <c r="AG155" i="3"/>
  <c r="AF155" i="3"/>
  <c r="AE155" i="3"/>
  <c r="AD155" i="3"/>
  <c r="AB155" i="3"/>
  <c r="AA155" i="3"/>
  <c r="Z155" i="3"/>
  <c r="Y155" i="3"/>
  <c r="X155" i="3"/>
  <c r="W155" i="3"/>
  <c r="V155" i="3"/>
  <c r="U155" i="3"/>
  <c r="AK154" i="3"/>
  <c r="AJ154" i="3"/>
  <c r="AI154" i="3"/>
  <c r="AH154" i="3"/>
  <c r="AG154" i="3"/>
  <c r="AF154" i="3"/>
  <c r="AE154" i="3"/>
  <c r="AD154" i="3"/>
  <c r="AB154" i="3"/>
  <c r="AA154" i="3"/>
  <c r="Z154" i="3"/>
  <c r="Y154" i="3"/>
  <c r="X154" i="3"/>
  <c r="W154" i="3"/>
  <c r="V154" i="3"/>
  <c r="U154" i="3"/>
  <c r="AK153" i="3"/>
  <c r="AJ153" i="3"/>
  <c r="AI153" i="3"/>
  <c r="AH153" i="3"/>
  <c r="AG153" i="3"/>
  <c r="AF153" i="3"/>
  <c r="AE153" i="3"/>
  <c r="AD153" i="3"/>
  <c r="AB153" i="3"/>
  <c r="AA153" i="3"/>
  <c r="Z153" i="3"/>
  <c r="Y153" i="3"/>
  <c r="X153" i="3"/>
  <c r="W153" i="3"/>
  <c r="V153" i="3"/>
  <c r="U153" i="3"/>
  <c r="AK152" i="3"/>
  <c r="AJ152" i="3"/>
  <c r="AI152" i="3"/>
  <c r="AH152" i="3"/>
  <c r="AG152" i="3"/>
  <c r="AF152" i="3"/>
  <c r="AE152" i="3"/>
  <c r="AD152" i="3"/>
  <c r="AB152" i="3"/>
  <c r="AA152" i="3"/>
  <c r="Z152" i="3"/>
  <c r="Y152" i="3"/>
  <c r="X152" i="3"/>
  <c r="W152" i="3"/>
  <c r="V152" i="3"/>
  <c r="U152" i="3"/>
  <c r="AK151" i="3"/>
  <c r="AJ151" i="3"/>
  <c r="AI151" i="3"/>
  <c r="AH151" i="3"/>
  <c r="AG151" i="3"/>
  <c r="AF151" i="3"/>
  <c r="AE151" i="3"/>
  <c r="AD151" i="3"/>
  <c r="AB151" i="3"/>
  <c r="AA151" i="3"/>
  <c r="Z151" i="3"/>
  <c r="Y151" i="3"/>
  <c r="X151" i="3"/>
  <c r="W151" i="3"/>
  <c r="V151" i="3"/>
  <c r="U151" i="3"/>
  <c r="AK150" i="3"/>
  <c r="AJ150" i="3"/>
  <c r="AI150" i="3"/>
  <c r="AH150" i="3"/>
  <c r="AG150" i="3"/>
  <c r="AF150" i="3"/>
  <c r="AE150" i="3"/>
  <c r="AD150" i="3"/>
  <c r="AB150" i="3"/>
  <c r="AA150" i="3"/>
  <c r="Z150" i="3"/>
  <c r="Y150" i="3"/>
  <c r="X150" i="3"/>
  <c r="W150" i="3"/>
  <c r="V150" i="3"/>
  <c r="U150" i="3"/>
  <c r="AK149" i="3"/>
  <c r="AJ149" i="3"/>
  <c r="AI149" i="3"/>
  <c r="AH149" i="3"/>
  <c r="AG149" i="3"/>
  <c r="AF149" i="3"/>
  <c r="AE149" i="3"/>
  <c r="AD149" i="3"/>
  <c r="AB149" i="3"/>
  <c r="AA149" i="3"/>
  <c r="Z149" i="3"/>
  <c r="Y149" i="3"/>
  <c r="X149" i="3"/>
  <c r="W149" i="3"/>
  <c r="V149" i="3"/>
  <c r="U149" i="3"/>
  <c r="AK148" i="3"/>
  <c r="AJ148" i="3"/>
  <c r="AI148" i="3"/>
  <c r="AH148" i="3"/>
  <c r="AG148" i="3"/>
  <c r="AF148" i="3"/>
  <c r="AE148" i="3"/>
  <c r="AD148" i="3"/>
  <c r="AB148" i="3"/>
  <c r="AA148" i="3"/>
  <c r="Z148" i="3"/>
  <c r="Y148" i="3"/>
  <c r="X148" i="3"/>
  <c r="W148" i="3"/>
  <c r="V148" i="3"/>
  <c r="U148" i="3"/>
  <c r="AK147" i="3"/>
  <c r="AJ147" i="3"/>
  <c r="AI147" i="3"/>
  <c r="AH147" i="3"/>
  <c r="AG147" i="3"/>
  <c r="AF147" i="3"/>
  <c r="AE147" i="3"/>
  <c r="AD147" i="3"/>
  <c r="AB147" i="3"/>
  <c r="AA147" i="3"/>
  <c r="Z147" i="3"/>
  <c r="Y147" i="3"/>
  <c r="X147" i="3"/>
  <c r="W147" i="3"/>
  <c r="V147" i="3"/>
  <c r="U147" i="3"/>
  <c r="AK146" i="3"/>
  <c r="AJ146" i="3"/>
  <c r="AI146" i="3"/>
  <c r="AH146" i="3"/>
  <c r="AG146" i="3"/>
  <c r="AF146" i="3"/>
  <c r="AE146" i="3"/>
  <c r="AD146" i="3"/>
  <c r="AB146" i="3"/>
  <c r="AA146" i="3"/>
  <c r="Z146" i="3"/>
  <c r="Y146" i="3"/>
  <c r="X146" i="3"/>
  <c r="W146" i="3"/>
  <c r="V146" i="3"/>
  <c r="U146" i="3"/>
  <c r="AK145" i="3"/>
  <c r="AJ145" i="3"/>
  <c r="AI145" i="3"/>
  <c r="AH145" i="3"/>
  <c r="AG145" i="3"/>
  <c r="AF145" i="3"/>
  <c r="AE145" i="3"/>
  <c r="AD145" i="3"/>
  <c r="AB145" i="3"/>
  <c r="AA145" i="3"/>
  <c r="Z145" i="3"/>
  <c r="Y145" i="3"/>
  <c r="X145" i="3"/>
  <c r="W145" i="3"/>
  <c r="V145" i="3"/>
  <c r="U145" i="3"/>
  <c r="AK144" i="3"/>
  <c r="AJ144" i="3"/>
  <c r="AI144" i="3"/>
  <c r="AH144" i="3"/>
  <c r="AG144" i="3"/>
  <c r="AF144" i="3"/>
  <c r="AE144" i="3"/>
  <c r="AD144" i="3"/>
  <c r="AB144" i="3"/>
  <c r="AA144" i="3"/>
  <c r="Z144" i="3"/>
  <c r="Y144" i="3"/>
  <c r="X144" i="3"/>
  <c r="W144" i="3"/>
  <c r="V144" i="3"/>
  <c r="U144" i="3"/>
  <c r="AK143" i="3"/>
  <c r="AJ143" i="3"/>
  <c r="AI143" i="3"/>
  <c r="AH143" i="3"/>
  <c r="AG143" i="3"/>
  <c r="AF143" i="3"/>
  <c r="AE143" i="3"/>
  <c r="AD143" i="3"/>
  <c r="AB143" i="3"/>
  <c r="AA143" i="3"/>
  <c r="Z143" i="3"/>
  <c r="Y143" i="3"/>
  <c r="X143" i="3"/>
  <c r="W143" i="3"/>
  <c r="V143" i="3"/>
  <c r="U143" i="3"/>
  <c r="AK142" i="3"/>
  <c r="AJ142" i="3"/>
  <c r="AI142" i="3"/>
  <c r="AH142" i="3"/>
  <c r="AG142" i="3"/>
  <c r="AF142" i="3"/>
  <c r="AE142" i="3"/>
  <c r="AD142" i="3"/>
  <c r="AB142" i="3"/>
  <c r="AA142" i="3"/>
  <c r="Z142" i="3"/>
  <c r="Y142" i="3"/>
  <c r="X142" i="3"/>
  <c r="W142" i="3"/>
  <c r="V142" i="3"/>
  <c r="U142" i="3"/>
  <c r="AK141" i="3"/>
  <c r="AJ141" i="3"/>
  <c r="AI141" i="3"/>
  <c r="AH141" i="3"/>
  <c r="AG141" i="3"/>
  <c r="AF141" i="3"/>
  <c r="AE141" i="3"/>
  <c r="AD141" i="3"/>
  <c r="AB141" i="3"/>
  <c r="AA141" i="3"/>
  <c r="Z141" i="3"/>
  <c r="Y141" i="3"/>
  <c r="X141" i="3"/>
  <c r="W141" i="3"/>
  <c r="V141" i="3"/>
  <c r="U141" i="3"/>
  <c r="AK140" i="3"/>
  <c r="AJ140" i="3"/>
  <c r="AI140" i="3"/>
  <c r="AH140" i="3"/>
  <c r="AG140" i="3"/>
  <c r="AF140" i="3"/>
  <c r="AE140" i="3"/>
  <c r="AD140" i="3"/>
  <c r="AB140" i="3"/>
  <c r="AA140" i="3"/>
  <c r="Z140" i="3"/>
  <c r="Y140" i="3"/>
  <c r="X140" i="3"/>
  <c r="W140" i="3"/>
  <c r="V140" i="3"/>
  <c r="U140" i="3"/>
  <c r="AK139" i="3"/>
  <c r="AJ139" i="3"/>
  <c r="AI139" i="3"/>
  <c r="AH139" i="3"/>
  <c r="AG139" i="3"/>
  <c r="AF139" i="3"/>
  <c r="AE139" i="3"/>
  <c r="AD139" i="3"/>
  <c r="AB139" i="3"/>
  <c r="AA139" i="3"/>
  <c r="Z139" i="3"/>
  <c r="Y139" i="3"/>
  <c r="X139" i="3"/>
  <c r="W139" i="3"/>
  <c r="V139" i="3"/>
  <c r="U139" i="3"/>
  <c r="AK138" i="3"/>
  <c r="AJ138" i="3"/>
  <c r="AI138" i="3"/>
  <c r="AH138" i="3"/>
  <c r="AG138" i="3"/>
  <c r="AF138" i="3"/>
  <c r="AE138" i="3"/>
  <c r="AD138" i="3"/>
  <c r="AB138" i="3"/>
  <c r="AA138" i="3"/>
  <c r="Z138" i="3"/>
  <c r="Y138" i="3"/>
  <c r="X138" i="3"/>
  <c r="W138" i="3"/>
  <c r="V138" i="3"/>
  <c r="U138" i="3"/>
  <c r="AK137" i="3"/>
  <c r="AJ137" i="3"/>
  <c r="AI137" i="3"/>
  <c r="AH137" i="3"/>
  <c r="AG137" i="3"/>
  <c r="AF137" i="3"/>
  <c r="AE137" i="3"/>
  <c r="AD137" i="3"/>
  <c r="AB137" i="3"/>
  <c r="AA137" i="3"/>
  <c r="Z137" i="3"/>
  <c r="Y137" i="3"/>
  <c r="X137" i="3"/>
  <c r="W137" i="3"/>
  <c r="V137" i="3"/>
  <c r="U137" i="3"/>
  <c r="AK136" i="3"/>
  <c r="AJ136" i="3"/>
  <c r="AI136" i="3"/>
  <c r="AH136" i="3"/>
  <c r="AG136" i="3"/>
  <c r="AF136" i="3"/>
  <c r="AE136" i="3"/>
  <c r="AD136" i="3"/>
  <c r="AB136" i="3"/>
  <c r="AA136" i="3"/>
  <c r="Z136" i="3"/>
  <c r="Y136" i="3"/>
  <c r="X136" i="3"/>
  <c r="W136" i="3"/>
  <c r="V136" i="3"/>
  <c r="U136" i="3"/>
  <c r="AK135" i="3"/>
  <c r="AJ135" i="3"/>
  <c r="AI135" i="3"/>
  <c r="AH135" i="3"/>
  <c r="AG135" i="3"/>
  <c r="AF135" i="3"/>
  <c r="AE135" i="3"/>
  <c r="AD135" i="3"/>
  <c r="AB135" i="3"/>
  <c r="AA135" i="3"/>
  <c r="Z135" i="3"/>
  <c r="Y135" i="3"/>
  <c r="X135" i="3"/>
  <c r="W135" i="3"/>
  <c r="V135" i="3"/>
  <c r="U135" i="3"/>
  <c r="AK134" i="3"/>
  <c r="AJ134" i="3"/>
  <c r="AI134" i="3"/>
  <c r="AH134" i="3"/>
  <c r="AG134" i="3"/>
  <c r="AF134" i="3"/>
  <c r="AE134" i="3"/>
  <c r="AD134" i="3"/>
  <c r="AB134" i="3"/>
  <c r="AA134" i="3"/>
  <c r="Z134" i="3"/>
  <c r="Y134" i="3"/>
  <c r="X134" i="3"/>
  <c r="W134" i="3"/>
  <c r="V134" i="3"/>
  <c r="U134" i="3"/>
  <c r="AK133" i="3"/>
  <c r="AJ133" i="3"/>
  <c r="AI133" i="3"/>
  <c r="AH133" i="3"/>
  <c r="AG133" i="3"/>
  <c r="AF133" i="3"/>
  <c r="AE133" i="3"/>
  <c r="AD133" i="3"/>
  <c r="AB133" i="3"/>
  <c r="AA133" i="3"/>
  <c r="Z133" i="3"/>
  <c r="Y133" i="3"/>
  <c r="X133" i="3"/>
  <c r="W133" i="3"/>
  <c r="V133" i="3"/>
  <c r="U133" i="3"/>
  <c r="AK132" i="3"/>
  <c r="AJ132" i="3"/>
  <c r="AI132" i="3"/>
  <c r="AH132" i="3"/>
  <c r="AG132" i="3"/>
  <c r="AF132" i="3"/>
  <c r="AE132" i="3"/>
  <c r="AD132" i="3"/>
  <c r="AB132" i="3"/>
  <c r="AA132" i="3"/>
  <c r="Z132" i="3"/>
  <c r="Y132" i="3"/>
  <c r="X132" i="3"/>
  <c r="W132" i="3"/>
  <c r="V132" i="3"/>
  <c r="U132" i="3"/>
  <c r="AK131" i="3"/>
  <c r="AJ131" i="3"/>
  <c r="AI131" i="3"/>
  <c r="AH131" i="3"/>
  <c r="AG131" i="3"/>
  <c r="AF131" i="3"/>
  <c r="AE131" i="3"/>
  <c r="AD131" i="3"/>
  <c r="AB131" i="3"/>
  <c r="AA131" i="3"/>
  <c r="Z131" i="3"/>
  <c r="Y131" i="3"/>
  <c r="X131" i="3"/>
  <c r="W131" i="3"/>
  <c r="V131" i="3"/>
  <c r="U131" i="3"/>
  <c r="AK130" i="3"/>
  <c r="AJ130" i="3"/>
  <c r="AI130" i="3"/>
  <c r="AH130" i="3"/>
  <c r="AG130" i="3"/>
  <c r="AF130" i="3"/>
  <c r="AE130" i="3"/>
  <c r="AD130" i="3"/>
  <c r="AB130" i="3"/>
  <c r="AA130" i="3"/>
  <c r="Z130" i="3"/>
  <c r="Y130" i="3"/>
  <c r="X130" i="3"/>
  <c r="W130" i="3"/>
  <c r="V130" i="3"/>
  <c r="U130" i="3"/>
  <c r="AK129" i="3"/>
  <c r="AJ129" i="3"/>
  <c r="AI129" i="3"/>
  <c r="AH129" i="3"/>
  <c r="AG129" i="3"/>
  <c r="AF129" i="3"/>
  <c r="AE129" i="3"/>
  <c r="AD129" i="3"/>
  <c r="AB129" i="3"/>
  <c r="AA129" i="3"/>
  <c r="Z129" i="3"/>
  <c r="Y129" i="3"/>
  <c r="X129" i="3"/>
  <c r="W129" i="3"/>
  <c r="V129" i="3"/>
  <c r="U129" i="3"/>
  <c r="AK128" i="3"/>
  <c r="AJ128" i="3"/>
  <c r="AI128" i="3"/>
  <c r="AH128" i="3"/>
  <c r="AG128" i="3"/>
  <c r="AF128" i="3"/>
  <c r="AE128" i="3"/>
  <c r="AD128" i="3"/>
  <c r="AB128" i="3"/>
  <c r="AA128" i="3"/>
  <c r="Z128" i="3"/>
  <c r="Y128" i="3"/>
  <c r="X128" i="3"/>
  <c r="W128" i="3"/>
  <c r="V128" i="3"/>
  <c r="U128" i="3"/>
  <c r="AK127" i="3"/>
  <c r="AJ127" i="3"/>
  <c r="AI127" i="3"/>
  <c r="AH127" i="3"/>
  <c r="AG127" i="3"/>
  <c r="AF127" i="3"/>
  <c r="AE127" i="3"/>
  <c r="AD127" i="3"/>
  <c r="AB127" i="3"/>
  <c r="AA127" i="3"/>
  <c r="Z127" i="3"/>
  <c r="Y127" i="3"/>
  <c r="X127" i="3"/>
  <c r="W127" i="3"/>
  <c r="V127" i="3"/>
  <c r="U127" i="3"/>
  <c r="AK126" i="3"/>
  <c r="AJ126" i="3"/>
  <c r="AI126" i="3"/>
  <c r="AH126" i="3"/>
  <c r="AG126" i="3"/>
  <c r="AF126" i="3"/>
  <c r="AE126" i="3"/>
  <c r="AD126" i="3"/>
  <c r="AB126" i="3"/>
  <c r="AA126" i="3"/>
  <c r="Z126" i="3"/>
  <c r="Y126" i="3"/>
  <c r="X126" i="3"/>
  <c r="W126" i="3"/>
  <c r="V126" i="3"/>
  <c r="U126" i="3"/>
  <c r="AK125" i="3"/>
  <c r="AJ125" i="3"/>
  <c r="AI125" i="3"/>
  <c r="AH125" i="3"/>
  <c r="AG125" i="3"/>
  <c r="AF125" i="3"/>
  <c r="AE125" i="3"/>
  <c r="AD125" i="3"/>
  <c r="AB125" i="3"/>
  <c r="AA125" i="3"/>
  <c r="Z125" i="3"/>
  <c r="Y125" i="3"/>
  <c r="X125" i="3"/>
  <c r="W125" i="3"/>
  <c r="V125" i="3"/>
  <c r="U125" i="3"/>
  <c r="AK124" i="3"/>
  <c r="AJ124" i="3"/>
  <c r="AI124" i="3"/>
  <c r="AH124" i="3"/>
  <c r="AG124" i="3"/>
  <c r="AF124" i="3"/>
  <c r="AE124" i="3"/>
  <c r="AD124" i="3"/>
  <c r="AB124" i="3"/>
  <c r="AA124" i="3"/>
  <c r="Z124" i="3"/>
  <c r="Y124" i="3"/>
  <c r="X124" i="3"/>
  <c r="W124" i="3"/>
  <c r="V124" i="3"/>
  <c r="U124" i="3"/>
  <c r="AK123" i="3"/>
  <c r="AJ123" i="3"/>
  <c r="AI123" i="3"/>
  <c r="AH123" i="3"/>
  <c r="AG123" i="3"/>
  <c r="AF123" i="3"/>
  <c r="AE123" i="3"/>
  <c r="AD123" i="3"/>
  <c r="AB123" i="3"/>
  <c r="AA123" i="3"/>
  <c r="Z123" i="3"/>
  <c r="Y123" i="3"/>
  <c r="X123" i="3"/>
  <c r="W123" i="3"/>
  <c r="V123" i="3"/>
  <c r="U123" i="3"/>
  <c r="AK122" i="3"/>
  <c r="AJ122" i="3"/>
  <c r="AI122" i="3"/>
  <c r="AH122" i="3"/>
  <c r="AG122" i="3"/>
  <c r="AF122" i="3"/>
  <c r="AE122" i="3"/>
  <c r="AD122" i="3"/>
  <c r="AB122" i="3"/>
  <c r="AA122" i="3"/>
  <c r="Z122" i="3"/>
  <c r="Y122" i="3"/>
  <c r="X122" i="3"/>
  <c r="W122" i="3"/>
  <c r="V122" i="3"/>
  <c r="U122" i="3"/>
  <c r="AK121" i="3"/>
  <c r="AJ121" i="3"/>
  <c r="AI121" i="3"/>
  <c r="AH121" i="3"/>
  <c r="AG121" i="3"/>
  <c r="AF121" i="3"/>
  <c r="AE121" i="3"/>
  <c r="AD121" i="3"/>
  <c r="AB121" i="3"/>
  <c r="AA121" i="3"/>
  <c r="Z121" i="3"/>
  <c r="Y121" i="3"/>
  <c r="X121" i="3"/>
  <c r="W121" i="3"/>
  <c r="V121" i="3"/>
  <c r="U121" i="3"/>
  <c r="AK120" i="3"/>
  <c r="AJ120" i="3"/>
  <c r="AI120" i="3"/>
  <c r="AH120" i="3"/>
  <c r="AG120" i="3"/>
  <c r="AF120" i="3"/>
  <c r="AE120" i="3"/>
  <c r="AD120" i="3"/>
  <c r="AB120" i="3"/>
  <c r="AA120" i="3"/>
  <c r="Z120" i="3"/>
  <c r="Y120" i="3"/>
  <c r="X120" i="3"/>
  <c r="W120" i="3"/>
  <c r="V120" i="3"/>
  <c r="U120" i="3"/>
  <c r="AK119" i="3"/>
  <c r="AJ119" i="3"/>
  <c r="AI119" i="3"/>
  <c r="AH119" i="3"/>
  <c r="AG119" i="3"/>
  <c r="AF119" i="3"/>
  <c r="AE119" i="3"/>
  <c r="AD119" i="3"/>
  <c r="AB119" i="3"/>
  <c r="AA119" i="3"/>
  <c r="Z119" i="3"/>
  <c r="Y119" i="3"/>
  <c r="X119" i="3"/>
  <c r="W119" i="3"/>
  <c r="V119" i="3"/>
  <c r="U119" i="3"/>
  <c r="AK118" i="3"/>
  <c r="AJ118" i="3"/>
  <c r="AI118" i="3"/>
  <c r="AH118" i="3"/>
  <c r="AG118" i="3"/>
  <c r="AF118" i="3"/>
  <c r="AE118" i="3"/>
  <c r="AD118" i="3"/>
  <c r="AB118" i="3"/>
  <c r="AA118" i="3"/>
  <c r="Z118" i="3"/>
  <c r="Y118" i="3"/>
  <c r="X118" i="3"/>
  <c r="W118" i="3"/>
  <c r="V118" i="3"/>
  <c r="U118" i="3"/>
  <c r="AK117" i="3"/>
  <c r="AJ117" i="3"/>
  <c r="AI117" i="3"/>
  <c r="AH117" i="3"/>
  <c r="AG117" i="3"/>
  <c r="AF117" i="3"/>
  <c r="AE117" i="3"/>
  <c r="AD117" i="3"/>
  <c r="AB117" i="3"/>
  <c r="AA117" i="3"/>
  <c r="Z117" i="3"/>
  <c r="Y117" i="3"/>
  <c r="X117" i="3"/>
  <c r="W117" i="3"/>
  <c r="V117" i="3"/>
  <c r="U117" i="3"/>
  <c r="AK116" i="3"/>
  <c r="AJ116" i="3"/>
  <c r="AI116" i="3"/>
  <c r="AH116" i="3"/>
  <c r="AG116" i="3"/>
  <c r="AF116" i="3"/>
  <c r="AE116" i="3"/>
  <c r="AD116" i="3"/>
  <c r="AB116" i="3"/>
  <c r="AA116" i="3"/>
  <c r="Z116" i="3"/>
  <c r="Y116" i="3"/>
  <c r="X116" i="3"/>
  <c r="W116" i="3"/>
  <c r="V116" i="3"/>
  <c r="U116" i="3"/>
  <c r="AK115" i="3"/>
  <c r="AJ115" i="3"/>
  <c r="AI115" i="3"/>
  <c r="AH115" i="3"/>
  <c r="AG115" i="3"/>
  <c r="AF115" i="3"/>
  <c r="AE115" i="3"/>
  <c r="AD115" i="3"/>
  <c r="AB115" i="3"/>
  <c r="AA115" i="3"/>
  <c r="Z115" i="3"/>
  <c r="Y115" i="3"/>
  <c r="X115" i="3"/>
  <c r="W115" i="3"/>
  <c r="V115" i="3"/>
  <c r="U115" i="3"/>
  <c r="AK114" i="3"/>
  <c r="AJ114" i="3"/>
  <c r="AI114" i="3"/>
  <c r="AH114" i="3"/>
  <c r="AG114" i="3"/>
  <c r="AF114" i="3"/>
  <c r="AE114" i="3"/>
  <c r="AD114" i="3"/>
  <c r="AB114" i="3"/>
  <c r="AA114" i="3"/>
  <c r="Z114" i="3"/>
  <c r="Y114" i="3"/>
  <c r="X114" i="3"/>
  <c r="W114" i="3"/>
  <c r="V114" i="3"/>
  <c r="U114" i="3"/>
  <c r="AK113" i="3"/>
  <c r="AJ113" i="3"/>
  <c r="AI113" i="3"/>
  <c r="AH113" i="3"/>
  <c r="AG113" i="3"/>
  <c r="AF113" i="3"/>
  <c r="AE113" i="3"/>
  <c r="AD113" i="3"/>
  <c r="AB113" i="3"/>
  <c r="AA113" i="3"/>
  <c r="Z113" i="3"/>
  <c r="Y113" i="3"/>
  <c r="X113" i="3"/>
  <c r="W113" i="3"/>
  <c r="V113" i="3"/>
  <c r="U113" i="3"/>
  <c r="AK112" i="3"/>
  <c r="AJ112" i="3"/>
  <c r="AI112" i="3"/>
  <c r="AH112" i="3"/>
  <c r="AG112" i="3"/>
  <c r="AF112" i="3"/>
  <c r="AE112" i="3"/>
  <c r="AD112" i="3"/>
  <c r="AB112" i="3"/>
  <c r="AA112" i="3"/>
  <c r="Z112" i="3"/>
  <c r="Y112" i="3"/>
  <c r="X112" i="3"/>
  <c r="W112" i="3"/>
  <c r="V112" i="3"/>
  <c r="U112" i="3"/>
  <c r="AK111" i="3"/>
  <c r="AJ111" i="3"/>
  <c r="AI111" i="3"/>
  <c r="AH111" i="3"/>
  <c r="AG111" i="3"/>
  <c r="AF111" i="3"/>
  <c r="AE111" i="3"/>
  <c r="AD111" i="3"/>
  <c r="AB111" i="3"/>
  <c r="AA111" i="3"/>
  <c r="Z111" i="3"/>
  <c r="Y111" i="3"/>
  <c r="X111" i="3"/>
  <c r="W111" i="3"/>
  <c r="V111" i="3"/>
  <c r="U111" i="3"/>
  <c r="AK110" i="3"/>
  <c r="AJ110" i="3"/>
  <c r="AI110" i="3"/>
  <c r="AH110" i="3"/>
  <c r="AG110" i="3"/>
  <c r="AF110" i="3"/>
  <c r="AE110" i="3"/>
  <c r="AD110" i="3"/>
  <c r="AB110" i="3"/>
  <c r="AA110" i="3"/>
  <c r="Z110" i="3"/>
  <c r="Y110" i="3"/>
  <c r="X110" i="3"/>
  <c r="W110" i="3"/>
  <c r="V110" i="3"/>
  <c r="U110" i="3"/>
  <c r="AK109" i="3"/>
  <c r="AJ109" i="3"/>
  <c r="AI109" i="3"/>
  <c r="AH109" i="3"/>
  <c r="AG109" i="3"/>
  <c r="AF109" i="3"/>
  <c r="AE109" i="3"/>
  <c r="AD109" i="3"/>
  <c r="AB109" i="3"/>
  <c r="AA109" i="3"/>
  <c r="Z109" i="3"/>
  <c r="Y109" i="3"/>
  <c r="X109" i="3"/>
  <c r="W109" i="3"/>
  <c r="V109" i="3"/>
  <c r="U109" i="3"/>
  <c r="AK108" i="3"/>
  <c r="AJ108" i="3"/>
  <c r="AI108" i="3"/>
  <c r="AH108" i="3"/>
  <c r="AG108" i="3"/>
  <c r="AF108" i="3"/>
  <c r="AE108" i="3"/>
  <c r="AD108" i="3"/>
  <c r="AB108" i="3"/>
  <c r="AA108" i="3"/>
  <c r="Z108" i="3"/>
  <c r="Y108" i="3"/>
  <c r="X108" i="3"/>
  <c r="W108" i="3"/>
  <c r="V108" i="3"/>
  <c r="U108" i="3"/>
  <c r="AK107" i="3"/>
  <c r="AJ107" i="3"/>
  <c r="AI107" i="3"/>
  <c r="AH107" i="3"/>
  <c r="AG107" i="3"/>
  <c r="AF107" i="3"/>
  <c r="AE107" i="3"/>
  <c r="AD107" i="3"/>
  <c r="AB107" i="3"/>
  <c r="AA107" i="3"/>
  <c r="Z107" i="3"/>
  <c r="Y107" i="3"/>
  <c r="X107" i="3"/>
  <c r="W107" i="3"/>
  <c r="V107" i="3"/>
  <c r="U107" i="3"/>
  <c r="AK106" i="3"/>
  <c r="AJ106" i="3"/>
  <c r="AI106" i="3"/>
  <c r="AH106" i="3"/>
  <c r="AG106" i="3"/>
  <c r="AF106" i="3"/>
  <c r="AE106" i="3"/>
  <c r="AD106" i="3"/>
  <c r="AB106" i="3"/>
  <c r="AA106" i="3"/>
  <c r="Z106" i="3"/>
  <c r="Y106" i="3"/>
  <c r="X106" i="3"/>
  <c r="W106" i="3"/>
  <c r="V106" i="3"/>
  <c r="U106" i="3"/>
  <c r="AK105" i="3"/>
  <c r="AJ105" i="3"/>
  <c r="AI105" i="3"/>
  <c r="AH105" i="3"/>
  <c r="AG105" i="3"/>
  <c r="AF105" i="3"/>
  <c r="AE105" i="3"/>
  <c r="AD105" i="3"/>
  <c r="AB105" i="3"/>
  <c r="AA105" i="3"/>
  <c r="Z105" i="3"/>
  <c r="Y105" i="3"/>
  <c r="X105" i="3"/>
  <c r="W105" i="3"/>
  <c r="V105" i="3"/>
  <c r="U105" i="3"/>
  <c r="AK104" i="3"/>
  <c r="AJ104" i="3"/>
  <c r="AI104" i="3"/>
  <c r="AH104" i="3"/>
  <c r="AG104" i="3"/>
  <c r="AF104" i="3"/>
  <c r="AE104" i="3"/>
  <c r="AD104" i="3"/>
  <c r="AB104" i="3"/>
  <c r="AA104" i="3"/>
  <c r="Z104" i="3"/>
  <c r="Y104" i="3"/>
  <c r="X104" i="3"/>
  <c r="W104" i="3"/>
  <c r="V104" i="3"/>
  <c r="U104" i="3"/>
  <c r="AK103" i="3"/>
  <c r="AJ103" i="3"/>
  <c r="AI103" i="3"/>
  <c r="AH103" i="3"/>
  <c r="AG103" i="3"/>
  <c r="AF103" i="3"/>
  <c r="AE103" i="3"/>
  <c r="AD103" i="3"/>
  <c r="AB103" i="3"/>
  <c r="AA103" i="3"/>
  <c r="Z103" i="3"/>
  <c r="Y103" i="3"/>
  <c r="X103" i="3"/>
  <c r="W103" i="3"/>
  <c r="V103" i="3"/>
  <c r="U103" i="3"/>
  <c r="AK102" i="3"/>
  <c r="AJ102" i="3"/>
  <c r="AI102" i="3"/>
  <c r="AH102" i="3"/>
  <c r="AG102" i="3"/>
  <c r="AF102" i="3"/>
  <c r="AE102" i="3"/>
  <c r="AD102" i="3"/>
  <c r="AB102" i="3"/>
  <c r="AA102" i="3"/>
  <c r="Z102" i="3"/>
  <c r="Y102" i="3"/>
  <c r="X102" i="3"/>
  <c r="W102" i="3"/>
  <c r="V102" i="3"/>
  <c r="U102" i="3"/>
  <c r="AK101" i="3"/>
  <c r="AJ101" i="3"/>
  <c r="AI101" i="3"/>
  <c r="AH101" i="3"/>
  <c r="AG101" i="3"/>
  <c r="AF101" i="3"/>
  <c r="AE101" i="3"/>
  <c r="AD101" i="3"/>
  <c r="AB101" i="3"/>
  <c r="AA101" i="3"/>
  <c r="Z101" i="3"/>
  <c r="Y101" i="3"/>
  <c r="X101" i="3"/>
  <c r="W101" i="3"/>
  <c r="V101" i="3"/>
  <c r="U101" i="3"/>
  <c r="AK100" i="3"/>
  <c r="AJ100" i="3"/>
  <c r="AI100" i="3"/>
  <c r="AH100" i="3"/>
  <c r="AG100" i="3"/>
  <c r="AF100" i="3"/>
  <c r="AE100" i="3"/>
  <c r="AD100" i="3"/>
  <c r="AB100" i="3"/>
  <c r="AA100" i="3"/>
  <c r="Z100" i="3"/>
  <c r="Y100" i="3"/>
  <c r="X100" i="3"/>
  <c r="W100" i="3"/>
  <c r="V100" i="3"/>
  <c r="U100" i="3"/>
  <c r="AK99" i="3"/>
  <c r="AJ99" i="3"/>
  <c r="AI99" i="3"/>
  <c r="AH99" i="3"/>
  <c r="AG99" i="3"/>
  <c r="AF99" i="3"/>
  <c r="AE99" i="3"/>
  <c r="AD99" i="3"/>
  <c r="AB99" i="3"/>
  <c r="AA99" i="3"/>
  <c r="Z99" i="3"/>
  <c r="Y99" i="3"/>
  <c r="X99" i="3"/>
  <c r="W99" i="3"/>
  <c r="V99" i="3"/>
  <c r="U99" i="3"/>
  <c r="AK98" i="3"/>
  <c r="AJ98" i="3"/>
  <c r="AI98" i="3"/>
  <c r="AH98" i="3"/>
  <c r="AG98" i="3"/>
  <c r="AF98" i="3"/>
  <c r="AE98" i="3"/>
  <c r="AD98" i="3"/>
  <c r="AB98" i="3"/>
  <c r="AA98" i="3"/>
  <c r="Z98" i="3"/>
  <c r="Y98" i="3"/>
  <c r="X98" i="3"/>
  <c r="W98" i="3"/>
  <c r="V98" i="3"/>
  <c r="U98" i="3"/>
  <c r="AK97" i="3"/>
  <c r="AJ97" i="3"/>
  <c r="AI97" i="3"/>
  <c r="AH97" i="3"/>
  <c r="AG97" i="3"/>
  <c r="AF97" i="3"/>
  <c r="AE97" i="3"/>
  <c r="AD97" i="3"/>
  <c r="AB97" i="3"/>
  <c r="AA97" i="3"/>
  <c r="Z97" i="3"/>
  <c r="Y97" i="3"/>
  <c r="X97" i="3"/>
  <c r="W97" i="3"/>
  <c r="V97" i="3"/>
  <c r="U97" i="3"/>
  <c r="AK96" i="3"/>
  <c r="AJ96" i="3"/>
  <c r="AI96" i="3"/>
  <c r="AH96" i="3"/>
  <c r="AG96" i="3"/>
  <c r="AF96" i="3"/>
  <c r="AE96" i="3"/>
  <c r="AD96" i="3"/>
  <c r="AB96" i="3"/>
  <c r="AA96" i="3"/>
  <c r="Z96" i="3"/>
  <c r="Y96" i="3"/>
  <c r="X96" i="3"/>
  <c r="W96" i="3"/>
  <c r="V96" i="3"/>
  <c r="U96" i="3"/>
  <c r="AK95" i="3"/>
  <c r="AJ95" i="3"/>
  <c r="AI95" i="3"/>
  <c r="AH95" i="3"/>
  <c r="AG95" i="3"/>
  <c r="AF95" i="3"/>
  <c r="AE95" i="3"/>
  <c r="AD95" i="3"/>
  <c r="AB95" i="3"/>
  <c r="AA95" i="3"/>
  <c r="Z95" i="3"/>
  <c r="Y95" i="3"/>
  <c r="X95" i="3"/>
  <c r="W95" i="3"/>
  <c r="V95" i="3"/>
  <c r="U95" i="3"/>
  <c r="AK94" i="3"/>
  <c r="AJ94" i="3"/>
  <c r="AI94" i="3"/>
  <c r="AH94" i="3"/>
  <c r="AG94" i="3"/>
  <c r="AF94" i="3"/>
  <c r="AE94" i="3"/>
  <c r="AD94" i="3"/>
  <c r="AB94" i="3"/>
  <c r="AA94" i="3"/>
  <c r="Z94" i="3"/>
  <c r="Y94" i="3"/>
  <c r="X94" i="3"/>
  <c r="W94" i="3"/>
  <c r="V94" i="3"/>
  <c r="U94" i="3"/>
  <c r="AK93" i="3"/>
  <c r="AJ93" i="3"/>
  <c r="AI93" i="3"/>
  <c r="AH93" i="3"/>
  <c r="AG93" i="3"/>
  <c r="AF93" i="3"/>
  <c r="AE93" i="3"/>
  <c r="AD93" i="3"/>
  <c r="AB93" i="3"/>
  <c r="AA93" i="3"/>
  <c r="Z93" i="3"/>
  <c r="Y93" i="3"/>
  <c r="X93" i="3"/>
  <c r="W93" i="3"/>
  <c r="V93" i="3"/>
  <c r="U93" i="3"/>
  <c r="AK92" i="3"/>
  <c r="AJ92" i="3"/>
  <c r="AI92" i="3"/>
  <c r="AH92" i="3"/>
  <c r="AG92" i="3"/>
  <c r="AF92" i="3"/>
  <c r="AE92" i="3"/>
  <c r="AD92" i="3"/>
  <c r="AB92" i="3"/>
  <c r="AA92" i="3"/>
  <c r="Z92" i="3"/>
  <c r="Y92" i="3"/>
  <c r="X92" i="3"/>
  <c r="W92" i="3"/>
  <c r="V92" i="3"/>
  <c r="U92" i="3"/>
  <c r="AK91" i="3"/>
  <c r="AJ91" i="3"/>
  <c r="AI91" i="3"/>
  <c r="AH91" i="3"/>
  <c r="AG91" i="3"/>
  <c r="AF91" i="3"/>
  <c r="AE91" i="3"/>
  <c r="AD91" i="3"/>
  <c r="AB91" i="3"/>
  <c r="AA91" i="3"/>
  <c r="Z91" i="3"/>
  <c r="Y91" i="3"/>
  <c r="X91" i="3"/>
  <c r="W91" i="3"/>
  <c r="V91" i="3"/>
  <c r="U91" i="3"/>
  <c r="AK90" i="3"/>
  <c r="AJ90" i="3"/>
  <c r="AI90" i="3"/>
  <c r="AH90" i="3"/>
  <c r="AG90" i="3"/>
  <c r="AF90" i="3"/>
  <c r="AE90" i="3"/>
  <c r="AD90" i="3"/>
  <c r="AB90" i="3"/>
  <c r="AA90" i="3"/>
  <c r="Z90" i="3"/>
  <c r="Y90" i="3"/>
  <c r="X90" i="3"/>
  <c r="W90" i="3"/>
  <c r="V90" i="3"/>
  <c r="U90" i="3"/>
  <c r="AK89" i="3"/>
  <c r="AJ89" i="3"/>
  <c r="AI89" i="3"/>
  <c r="AH89" i="3"/>
  <c r="AG89" i="3"/>
  <c r="AF89" i="3"/>
  <c r="AE89" i="3"/>
  <c r="AD89" i="3"/>
  <c r="AB89" i="3"/>
  <c r="AA89" i="3"/>
  <c r="Z89" i="3"/>
  <c r="Y89" i="3"/>
  <c r="X89" i="3"/>
  <c r="W89" i="3"/>
  <c r="V89" i="3"/>
  <c r="U89" i="3"/>
  <c r="AK88" i="3"/>
  <c r="AJ88" i="3"/>
  <c r="AI88" i="3"/>
  <c r="AH88" i="3"/>
  <c r="AG88" i="3"/>
  <c r="AF88" i="3"/>
  <c r="AE88" i="3"/>
  <c r="AD88" i="3"/>
  <c r="AB88" i="3"/>
  <c r="AA88" i="3"/>
  <c r="Z88" i="3"/>
  <c r="Y88" i="3"/>
  <c r="X88" i="3"/>
  <c r="W88" i="3"/>
  <c r="V88" i="3"/>
  <c r="U88" i="3"/>
  <c r="AK87" i="3"/>
  <c r="AJ87" i="3"/>
  <c r="AI87" i="3"/>
  <c r="AH87" i="3"/>
  <c r="AG87" i="3"/>
  <c r="AF87" i="3"/>
  <c r="AE87" i="3"/>
  <c r="AD87" i="3"/>
  <c r="AB87" i="3"/>
  <c r="AA87" i="3"/>
  <c r="Z87" i="3"/>
  <c r="Y87" i="3"/>
  <c r="X87" i="3"/>
  <c r="W87" i="3"/>
  <c r="V87" i="3"/>
  <c r="U87" i="3"/>
  <c r="AK86" i="3"/>
  <c r="AJ86" i="3"/>
  <c r="AI86" i="3"/>
  <c r="AH86" i="3"/>
  <c r="AG86" i="3"/>
  <c r="AF86" i="3"/>
  <c r="AE86" i="3"/>
  <c r="AD86" i="3"/>
  <c r="AB86" i="3"/>
  <c r="AA86" i="3"/>
  <c r="Z86" i="3"/>
  <c r="Y86" i="3"/>
  <c r="X86" i="3"/>
  <c r="W86" i="3"/>
  <c r="V86" i="3"/>
  <c r="U86" i="3"/>
  <c r="AK85" i="3"/>
  <c r="AJ85" i="3"/>
  <c r="AI85" i="3"/>
  <c r="AH85" i="3"/>
  <c r="AG85" i="3"/>
  <c r="AF85" i="3"/>
  <c r="AE85" i="3"/>
  <c r="AD85" i="3"/>
  <c r="AB85" i="3"/>
  <c r="AA85" i="3"/>
  <c r="Z85" i="3"/>
  <c r="Y85" i="3"/>
  <c r="X85" i="3"/>
  <c r="W85" i="3"/>
  <c r="V85" i="3"/>
  <c r="U85" i="3"/>
  <c r="AK84" i="3"/>
  <c r="AJ84" i="3"/>
  <c r="AI84" i="3"/>
  <c r="AH84" i="3"/>
  <c r="AG84" i="3"/>
  <c r="AF84" i="3"/>
  <c r="AE84" i="3"/>
  <c r="AD84" i="3"/>
  <c r="AB84" i="3"/>
  <c r="AA84" i="3"/>
  <c r="Z84" i="3"/>
  <c r="Y84" i="3"/>
  <c r="X84" i="3"/>
  <c r="W84" i="3"/>
  <c r="V84" i="3"/>
  <c r="U84" i="3"/>
  <c r="AK83" i="3"/>
  <c r="AJ83" i="3"/>
  <c r="AI83" i="3"/>
  <c r="AH83" i="3"/>
  <c r="AG83" i="3"/>
  <c r="AF83" i="3"/>
  <c r="AE83" i="3"/>
  <c r="AD83" i="3"/>
  <c r="AB83" i="3"/>
  <c r="AA83" i="3"/>
  <c r="Z83" i="3"/>
  <c r="Y83" i="3"/>
  <c r="X83" i="3"/>
  <c r="W83" i="3"/>
  <c r="V83" i="3"/>
  <c r="U83" i="3"/>
  <c r="AK82" i="3"/>
  <c r="AJ82" i="3"/>
  <c r="AI82" i="3"/>
  <c r="AH82" i="3"/>
  <c r="AG82" i="3"/>
  <c r="AF82" i="3"/>
  <c r="AE82" i="3"/>
  <c r="AD82" i="3"/>
  <c r="AB82" i="3"/>
  <c r="AA82" i="3"/>
  <c r="Z82" i="3"/>
  <c r="Y82" i="3"/>
  <c r="X82" i="3"/>
  <c r="W82" i="3"/>
  <c r="V82" i="3"/>
  <c r="U82" i="3"/>
  <c r="AK81" i="3"/>
  <c r="AJ81" i="3"/>
  <c r="AI81" i="3"/>
  <c r="AH81" i="3"/>
  <c r="AG81" i="3"/>
  <c r="AF81" i="3"/>
  <c r="AE81" i="3"/>
  <c r="AD81" i="3"/>
  <c r="AB81" i="3"/>
  <c r="AA81" i="3"/>
  <c r="Z81" i="3"/>
  <c r="Y81" i="3"/>
  <c r="X81" i="3"/>
  <c r="W81" i="3"/>
  <c r="V81" i="3"/>
  <c r="U81" i="3"/>
  <c r="AK80" i="3"/>
  <c r="AJ80" i="3"/>
  <c r="AI80" i="3"/>
  <c r="AH80" i="3"/>
  <c r="AG80" i="3"/>
  <c r="AF80" i="3"/>
  <c r="AE80" i="3"/>
  <c r="AD80" i="3"/>
  <c r="AB80" i="3"/>
  <c r="AA80" i="3"/>
  <c r="Z80" i="3"/>
  <c r="Y80" i="3"/>
  <c r="X80" i="3"/>
  <c r="W80" i="3"/>
  <c r="V80" i="3"/>
  <c r="U80" i="3"/>
  <c r="AK79" i="3"/>
  <c r="AJ79" i="3"/>
  <c r="AI79" i="3"/>
  <c r="AH79" i="3"/>
  <c r="AG79" i="3"/>
  <c r="AF79" i="3"/>
  <c r="AE79" i="3"/>
  <c r="AD79" i="3"/>
  <c r="AB79" i="3"/>
  <c r="AA79" i="3"/>
  <c r="Z79" i="3"/>
  <c r="Y79" i="3"/>
  <c r="X79" i="3"/>
  <c r="W79" i="3"/>
  <c r="V79" i="3"/>
  <c r="U79" i="3"/>
  <c r="AK78" i="3"/>
  <c r="AJ78" i="3"/>
  <c r="AI78" i="3"/>
  <c r="AH78" i="3"/>
  <c r="AG78" i="3"/>
  <c r="AF78" i="3"/>
  <c r="AE78" i="3"/>
  <c r="AD78" i="3"/>
  <c r="AB78" i="3"/>
  <c r="AA78" i="3"/>
  <c r="Z78" i="3"/>
  <c r="Y78" i="3"/>
  <c r="X78" i="3"/>
  <c r="W78" i="3"/>
  <c r="V78" i="3"/>
  <c r="U78" i="3"/>
  <c r="AK77" i="3"/>
  <c r="AJ77" i="3"/>
  <c r="AI77" i="3"/>
  <c r="AH77" i="3"/>
  <c r="AG77" i="3"/>
  <c r="AF77" i="3"/>
  <c r="AE77" i="3"/>
  <c r="AD77" i="3"/>
  <c r="AB77" i="3"/>
  <c r="AA77" i="3"/>
  <c r="Z77" i="3"/>
  <c r="Y77" i="3"/>
  <c r="X77" i="3"/>
  <c r="W77" i="3"/>
  <c r="V77" i="3"/>
  <c r="U77" i="3"/>
  <c r="AK76" i="3"/>
  <c r="AJ76" i="3"/>
  <c r="AI76" i="3"/>
  <c r="AH76" i="3"/>
  <c r="AG76" i="3"/>
  <c r="AF76" i="3"/>
  <c r="AE76" i="3"/>
  <c r="AD76" i="3"/>
  <c r="AB76" i="3"/>
  <c r="AA76" i="3"/>
  <c r="Z76" i="3"/>
  <c r="Y76" i="3"/>
  <c r="X76" i="3"/>
  <c r="W76" i="3"/>
  <c r="V76" i="3"/>
  <c r="U76" i="3"/>
  <c r="AK75" i="3"/>
  <c r="AJ75" i="3"/>
  <c r="AI75" i="3"/>
  <c r="AH75" i="3"/>
  <c r="AG75" i="3"/>
  <c r="AF75" i="3"/>
  <c r="AE75" i="3"/>
  <c r="AD75" i="3"/>
  <c r="AB75" i="3"/>
  <c r="AA75" i="3"/>
  <c r="Z75" i="3"/>
  <c r="Y75" i="3"/>
  <c r="X75" i="3"/>
  <c r="W75" i="3"/>
  <c r="V75" i="3"/>
  <c r="U75" i="3"/>
  <c r="AK74" i="3"/>
  <c r="AJ74" i="3"/>
  <c r="AI74" i="3"/>
  <c r="AH74" i="3"/>
  <c r="AG74" i="3"/>
  <c r="AF74" i="3"/>
  <c r="AE74" i="3"/>
  <c r="AD74" i="3"/>
  <c r="AB74" i="3"/>
  <c r="AA74" i="3"/>
  <c r="Z74" i="3"/>
  <c r="Y74" i="3"/>
  <c r="X74" i="3"/>
  <c r="W74" i="3"/>
  <c r="V74" i="3"/>
  <c r="U74" i="3"/>
  <c r="AK73" i="3"/>
  <c r="AJ73" i="3"/>
  <c r="AI73" i="3"/>
  <c r="AH73" i="3"/>
  <c r="AG73" i="3"/>
  <c r="AF73" i="3"/>
  <c r="AE73" i="3"/>
  <c r="AD73" i="3"/>
  <c r="AB73" i="3"/>
  <c r="AA73" i="3"/>
  <c r="Z73" i="3"/>
  <c r="Y73" i="3"/>
  <c r="X73" i="3"/>
  <c r="W73" i="3"/>
  <c r="V73" i="3"/>
  <c r="U73" i="3"/>
  <c r="AK72" i="3"/>
  <c r="AJ72" i="3"/>
  <c r="AI72" i="3"/>
  <c r="AH72" i="3"/>
  <c r="AG72" i="3"/>
  <c r="AF72" i="3"/>
  <c r="AE72" i="3"/>
  <c r="AD72" i="3"/>
  <c r="AB72" i="3"/>
  <c r="AA72" i="3"/>
  <c r="Z72" i="3"/>
  <c r="Y72" i="3"/>
  <c r="X72" i="3"/>
  <c r="W72" i="3"/>
  <c r="V72" i="3"/>
  <c r="U72" i="3"/>
  <c r="AK71" i="3"/>
  <c r="AJ71" i="3"/>
  <c r="AI71" i="3"/>
  <c r="AH71" i="3"/>
  <c r="AG71" i="3"/>
  <c r="AF71" i="3"/>
  <c r="AE71" i="3"/>
  <c r="AD71" i="3"/>
  <c r="AB71" i="3"/>
  <c r="AA71" i="3"/>
  <c r="Z71" i="3"/>
  <c r="Y71" i="3"/>
  <c r="X71" i="3"/>
  <c r="W71" i="3"/>
  <c r="V71" i="3"/>
  <c r="U71" i="3"/>
  <c r="AK70" i="3"/>
  <c r="AJ70" i="3"/>
  <c r="AI70" i="3"/>
  <c r="AH70" i="3"/>
  <c r="AG70" i="3"/>
  <c r="AF70" i="3"/>
  <c r="AE70" i="3"/>
  <c r="AD70" i="3"/>
  <c r="AB70" i="3"/>
  <c r="AA70" i="3"/>
  <c r="Z70" i="3"/>
  <c r="Y70" i="3"/>
  <c r="X70" i="3"/>
  <c r="W70" i="3"/>
  <c r="V70" i="3"/>
  <c r="U70" i="3"/>
  <c r="AK69" i="3"/>
  <c r="AJ69" i="3"/>
  <c r="AI69" i="3"/>
  <c r="AH69" i="3"/>
  <c r="AG69" i="3"/>
  <c r="AF69" i="3"/>
  <c r="AE69" i="3"/>
  <c r="AD69" i="3"/>
  <c r="AB69" i="3"/>
  <c r="AA69" i="3"/>
  <c r="Z69" i="3"/>
  <c r="Y69" i="3"/>
  <c r="X69" i="3"/>
  <c r="W69" i="3"/>
  <c r="V69" i="3"/>
  <c r="U69" i="3"/>
  <c r="AK68" i="3"/>
  <c r="AJ68" i="3"/>
  <c r="AI68" i="3"/>
  <c r="AH68" i="3"/>
  <c r="AG68" i="3"/>
  <c r="AF68" i="3"/>
  <c r="AE68" i="3"/>
  <c r="AD68" i="3"/>
  <c r="AB68" i="3"/>
  <c r="AA68" i="3"/>
  <c r="Z68" i="3"/>
  <c r="Y68" i="3"/>
  <c r="X68" i="3"/>
  <c r="W68" i="3"/>
  <c r="V68" i="3"/>
  <c r="U68" i="3"/>
  <c r="AK67" i="3"/>
  <c r="AJ67" i="3"/>
  <c r="AI67" i="3"/>
  <c r="AH67" i="3"/>
  <c r="AG67" i="3"/>
  <c r="AF67" i="3"/>
  <c r="AE67" i="3"/>
  <c r="AD67" i="3"/>
  <c r="AB67" i="3"/>
  <c r="AA67" i="3"/>
  <c r="Z67" i="3"/>
  <c r="Y67" i="3"/>
  <c r="X67" i="3"/>
  <c r="W67" i="3"/>
  <c r="V67" i="3"/>
  <c r="U67" i="3"/>
  <c r="AK66" i="3"/>
  <c r="AJ66" i="3"/>
  <c r="AI66" i="3"/>
  <c r="AH66" i="3"/>
  <c r="AG66" i="3"/>
  <c r="AF66" i="3"/>
  <c r="AE66" i="3"/>
  <c r="AD66" i="3"/>
  <c r="AB66" i="3"/>
  <c r="AA66" i="3"/>
  <c r="Z66" i="3"/>
  <c r="Y66" i="3"/>
  <c r="X66" i="3"/>
  <c r="W66" i="3"/>
  <c r="V66" i="3"/>
  <c r="U66" i="3"/>
  <c r="AK65" i="3"/>
  <c r="AJ65" i="3"/>
  <c r="AI65" i="3"/>
  <c r="AH65" i="3"/>
  <c r="AG65" i="3"/>
  <c r="AF65" i="3"/>
  <c r="AE65" i="3"/>
  <c r="AD65" i="3"/>
  <c r="AB65" i="3"/>
  <c r="AA65" i="3"/>
  <c r="Z65" i="3"/>
  <c r="Y65" i="3"/>
  <c r="X65" i="3"/>
  <c r="W65" i="3"/>
  <c r="V65" i="3"/>
  <c r="U65" i="3"/>
  <c r="AK64" i="3"/>
  <c r="AJ64" i="3"/>
  <c r="AI64" i="3"/>
  <c r="AH64" i="3"/>
  <c r="AG64" i="3"/>
  <c r="AF64" i="3"/>
  <c r="AE64" i="3"/>
  <c r="AD64" i="3"/>
  <c r="AB64" i="3"/>
  <c r="AA64" i="3"/>
  <c r="Z64" i="3"/>
  <c r="Y64" i="3"/>
  <c r="X64" i="3"/>
  <c r="W64" i="3"/>
  <c r="V64" i="3"/>
  <c r="U64" i="3"/>
  <c r="AK63" i="3"/>
  <c r="AJ63" i="3"/>
  <c r="AI63" i="3"/>
  <c r="AH63" i="3"/>
  <c r="AG63" i="3"/>
  <c r="AF63" i="3"/>
  <c r="AE63" i="3"/>
  <c r="AD63" i="3"/>
  <c r="AB63" i="3"/>
  <c r="AA63" i="3"/>
  <c r="Z63" i="3"/>
  <c r="Y63" i="3"/>
  <c r="X63" i="3"/>
  <c r="W63" i="3"/>
  <c r="V63" i="3"/>
  <c r="U63" i="3"/>
  <c r="AK62" i="3"/>
  <c r="AJ62" i="3"/>
  <c r="AI62" i="3"/>
  <c r="AH62" i="3"/>
  <c r="AG62" i="3"/>
  <c r="AF62" i="3"/>
  <c r="AE62" i="3"/>
  <c r="AD62" i="3"/>
  <c r="AB62" i="3"/>
  <c r="AA62" i="3"/>
  <c r="Z62" i="3"/>
  <c r="Y62" i="3"/>
  <c r="X62" i="3"/>
  <c r="W62" i="3"/>
  <c r="V62" i="3"/>
  <c r="U62" i="3"/>
  <c r="AK61" i="3"/>
  <c r="AJ61" i="3"/>
  <c r="AI61" i="3"/>
  <c r="AH61" i="3"/>
  <c r="AG61" i="3"/>
  <c r="AF61" i="3"/>
  <c r="AE61" i="3"/>
  <c r="AD61" i="3"/>
  <c r="AB61" i="3"/>
  <c r="AA61" i="3"/>
  <c r="Z61" i="3"/>
  <c r="Y61" i="3"/>
  <c r="X61" i="3"/>
  <c r="W61" i="3"/>
  <c r="V61" i="3"/>
  <c r="U61" i="3"/>
  <c r="AK60" i="3"/>
  <c r="AJ60" i="3"/>
  <c r="AI60" i="3"/>
  <c r="AH60" i="3"/>
  <c r="AG60" i="3"/>
  <c r="AF60" i="3"/>
  <c r="AE60" i="3"/>
  <c r="AD60" i="3"/>
  <c r="AB60" i="3"/>
  <c r="AA60" i="3"/>
  <c r="Z60" i="3"/>
  <c r="Y60" i="3"/>
  <c r="X60" i="3"/>
  <c r="W60" i="3"/>
  <c r="V60" i="3"/>
  <c r="U60" i="3"/>
  <c r="AK59" i="3"/>
  <c r="AJ59" i="3"/>
  <c r="AI59" i="3"/>
  <c r="AH59" i="3"/>
  <c r="AG59" i="3"/>
  <c r="AF59" i="3"/>
  <c r="AE59" i="3"/>
  <c r="AD59" i="3"/>
  <c r="AB59" i="3"/>
  <c r="AA59" i="3"/>
  <c r="Z59" i="3"/>
  <c r="Y59" i="3"/>
  <c r="X59" i="3"/>
  <c r="W59" i="3"/>
  <c r="V59" i="3"/>
  <c r="U59" i="3"/>
  <c r="AK58" i="3"/>
  <c r="AJ58" i="3"/>
  <c r="AI58" i="3"/>
  <c r="AH58" i="3"/>
  <c r="AG58" i="3"/>
  <c r="AF58" i="3"/>
  <c r="AE58" i="3"/>
  <c r="AD58" i="3"/>
  <c r="AB58" i="3"/>
  <c r="AA58" i="3"/>
  <c r="Z58" i="3"/>
  <c r="Y58" i="3"/>
  <c r="X58" i="3"/>
  <c r="W58" i="3"/>
  <c r="V58" i="3"/>
  <c r="U58" i="3"/>
  <c r="AK57" i="3"/>
  <c r="AJ57" i="3"/>
  <c r="AI57" i="3"/>
  <c r="AH57" i="3"/>
  <c r="AG57" i="3"/>
  <c r="AF57" i="3"/>
  <c r="AE57" i="3"/>
  <c r="AD57" i="3"/>
  <c r="AB57" i="3"/>
  <c r="AA57" i="3"/>
  <c r="Z57" i="3"/>
  <c r="Y57" i="3"/>
  <c r="X57" i="3"/>
  <c r="W57" i="3"/>
  <c r="V57" i="3"/>
  <c r="U57" i="3"/>
  <c r="AK56" i="3"/>
  <c r="AJ56" i="3"/>
  <c r="AI56" i="3"/>
  <c r="AH56" i="3"/>
  <c r="AG56" i="3"/>
  <c r="AF56" i="3"/>
  <c r="AE56" i="3"/>
  <c r="AD56" i="3"/>
  <c r="AB56" i="3"/>
  <c r="AA56" i="3"/>
  <c r="Z56" i="3"/>
  <c r="Y56" i="3"/>
  <c r="X56" i="3"/>
  <c r="W56" i="3"/>
  <c r="V56" i="3"/>
  <c r="U56" i="3"/>
  <c r="AK55" i="3"/>
  <c r="AJ55" i="3"/>
  <c r="AI55" i="3"/>
  <c r="AH55" i="3"/>
  <c r="AG55" i="3"/>
  <c r="AF55" i="3"/>
  <c r="AE55" i="3"/>
  <c r="AD55" i="3"/>
  <c r="AB55" i="3"/>
  <c r="AA55" i="3"/>
  <c r="Z55" i="3"/>
  <c r="Y55" i="3"/>
  <c r="X55" i="3"/>
  <c r="W55" i="3"/>
  <c r="V55" i="3"/>
  <c r="U55" i="3"/>
  <c r="AK54" i="3"/>
  <c r="AJ54" i="3"/>
  <c r="AI54" i="3"/>
  <c r="AH54" i="3"/>
  <c r="AG54" i="3"/>
  <c r="AF54" i="3"/>
  <c r="AE54" i="3"/>
  <c r="AD54" i="3"/>
  <c r="AB54" i="3"/>
  <c r="AA54" i="3"/>
  <c r="Z54" i="3"/>
  <c r="Y54" i="3"/>
  <c r="X54" i="3"/>
  <c r="W54" i="3"/>
  <c r="V54" i="3"/>
  <c r="U54" i="3"/>
  <c r="AK53" i="3"/>
  <c r="AJ53" i="3"/>
  <c r="AI53" i="3"/>
  <c r="AH53" i="3"/>
  <c r="AG53" i="3"/>
  <c r="AF53" i="3"/>
  <c r="AE53" i="3"/>
  <c r="AD53" i="3"/>
  <c r="AB53" i="3"/>
  <c r="AA53" i="3"/>
  <c r="Z53" i="3"/>
  <c r="Y53" i="3"/>
  <c r="X53" i="3"/>
  <c r="W53" i="3"/>
  <c r="V53" i="3"/>
  <c r="U53" i="3"/>
  <c r="AK52" i="3"/>
  <c r="AJ52" i="3"/>
  <c r="AI52" i="3"/>
  <c r="AH52" i="3"/>
  <c r="AG52" i="3"/>
  <c r="AF52" i="3"/>
  <c r="AE52" i="3"/>
  <c r="AD52" i="3"/>
  <c r="AB52" i="3"/>
  <c r="AA52" i="3"/>
  <c r="Z52" i="3"/>
  <c r="Y52" i="3"/>
  <c r="X52" i="3"/>
  <c r="W52" i="3"/>
  <c r="V52" i="3"/>
  <c r="U52" i="3"/>
  <c r="AK51" i="3"/>
  <c r="AJ51" i="3"/>
  <c r="AI51" i="3"/>
  <c r="AH51" i="3"/>
  <c r="AG51" i="3"/>
  <c r="AF51" i="3"/>
  <c r="AE51" i="3"/>
  <c r="AD51" i="3"/>
  <c r="AB51" i="3"/>
  <c r="AA51" i="3"/>
  <c r="Z51" i="3"/>
  <c r="Y51" i="3"/>
  <c r="X51" i="3"/>
  <c r="W51" i="3"/>
  <c r="V51" i="3"/>
  <c r="U51" i="3"/>
  <c r="AK50" i="3"/>
  <c r="AJ50" i="3"/>
  <c r="AI50" i="3"/>
  <c r="AH50" i="3"/>
  <c r="AG50" i="3"/>
  <c r="AF50" i="3"/>
  <c r="AE50" i="3"/>
  <c r="AD50" i="3"/>
  <c r="AB50" i="3"/>
  <c r="AA50" i="3"/>
  <c r="Z50" i="3"/>
  <c r="Y50" i="3"/>
  <c r="X50" i="3"/>
  <c r="W50" i="3"/>
  <c r="V50" i="3"/>
  <c r="U50" i="3"/>
  <c r="AK49" i="3"/>
  <c r="AJ49" i="3"/>
  <c r="AI49" i="3"/>
  <c r="AH49" i="3"/>
  <c r="AG49" i="3"/>
  <c r="AF49" i="3"/>
  <c r="AE49" i="3"/>
  <c r="AD49" i="3"/>
  <c r="AB49" i="3"/>
  <c r="AA49" i="3"/>
  <c r="Z49" i="3"/>
  <c r="Y49" i="3"/>
  <c r="X49" i="3"/>
  <c r="W49" i="3"/>
  <c r="V49" i="3"/>
  <c r="U49" i="3"/>
  <c r="AK48" i="3"/>
  <c r="AJ48" i="3"/>
  <c r="AI48" i="3"/>
  <c r="AH48" i="3"/>
  <c r="AG48" i="3"/>
  <c r="AF48" i="3"/>
  <c r="AE48" i="3"/>
  <c r="AD48" i="3"/>
  <c r="AB48" i="3"/>
  <c r="AA48" i="3"/>
  <c r="Z48" i="3"/>
  <c r="Y48" i="3"/>
  <c r="X48" i="3"/>
  <c r="W48" i="3"/>
  <c r="V48" i="3"/>
  <c r="U48" i="3"/>
  <c r="AK47" i="3"/>
  <c r="AJ47" i="3"/>
  <c r="AI47" i="3"/>
  <c r="AH47" i="3"/>
  <c r="AG47" i="3"/>
  <c r="AF47" i="3"/>
  <c r="AE47" i="3"/>
  <c r="AD47" i="3"/>
  <c r="AB47" i="3"/>
  <c r="AA47" i="3"/>
  <c r="Z47" i="3"/>
  <c r="Y47" i="3"/>
  <c r="X47" i="3"/>
  <c r="W47" i="3"/>
  <c r="V47" i="3"/>
  <c r="U47" i="3"/>
  <c r="AK46" i="3"/>
  <c r="AJ46" i="3"/>
  <c r="AI46" i="3"/>
  <c r="AH46" i="3"/>
  <c r="AG46" i="3"/>
  <c r="AF46" i="3"/>
  <c r="AE46" i="3"/>
  <c r="AD46" i="3"/>
  <c r="AB46" i="3"/>
  <c r="AA46" i="3"/>
  <c r="Z46" i="3"/>
  <c r="Y46" i="3"/>
  <c r="X46" i="3"/>
  <c r="W46" i="3"/>
  <c r="V46" i="3"/>
  <c r="U46" i="3"/>
  <c r="AK45" i="3"/>
  <c r="AJ45" i="3"/>
  <c r="AI45" i="3"/>
  <c r="AH45" i="3"/>
  <c r="AG45" i="3"/>
  <c r="AF45" i="3"/>
  <c r="AE45" i="3"/>
  <c r="AD45" i="3"/>
  <c r="AB45" i="3"/>
  <c r="AA45" i="3"/>
  <c r="Z45" i="3"/>
  <c r="Y45" i="3"/>
  <c r="X45" i="3"/>
  <c r="W45" i="3"/>
  <c r="V45" i="3"/>
  <c r="U45" i="3"/>
  <c r="AK44" i="3"/>
  <c r="AJ44" i="3"/>
  <c r="AI44" i="3"/>
  <c r="AH44" i="3"/>
  <c r="AG44" i="3"/>
  <c r="AF44" i="3"/>
  <c r="AE44" i="3"/>
  <c r="AD44" i="3"/>
  <c r="AB44" i="3"/>
  <c r="AA44" i="3"/>
  <c r="Z44" i="3"/>
  <c r="Y44" i="3"/>
  <c r="X44" i="3"/>
  <c r="W44" i="3"/>
  <c r="V44" i="3"/>
  <c r="U44" i="3"/>
  <c r="AK43" i="3"/>
  <c r="AJ43" i="3"/>
  <c r="AI43" i="3"/>
  <c r="AH43" i="3"/>
  <c r="AG43" i="3"/>
  <c r="AF43" i="3"/>
  <c r="AE43" i="3"/>
  <c r="AD43" i="3"/>
  <c r="AB43" i="3"/>
  <c r="AA43" i="3"/>
  <c r="Z43" i="3"/>
  <c r="Y43" i="3"/>
  <c r="X43" i="3"/>
  <c r="W43" i="3"/>
  <c r="V43" i="3"/>
  <c r="U43" i="3"/>
  <c r="AK42" i="3"/>
  <c r="AJ42" i="3"/>
  <c r="AI42" i="3"/>
  <c r="AH42" i="3"/>
  <c r="AG42" i="3"/>
  <c r="AF42" i="3"/>
  <c r="AE42" i="3"/>
  <c r="AD42" i="3"/>
  <c r="AB42" i="3"/>
  <c r="AA42" i="3"/>
  <c r="Z42" i="3"/>
  <c r="Y42" i="3"/>
  <c r="X42" i="3"/>
  <c r="W42" i="3"/>
  <c r="V42" i="3"/>
  <c r="U42" i="3"/>
  <c r="AK41" i="3"/>
  <c r="AJ41" i="3"/>
  <c r="AI41" i="3"/>
  <c r="AH41" i="3"/>
  <c r="AG41" i="3"/>
  <c r="AF41" i="3"/>
  <c r="AE41" i="3"/>
  <c r="AD41" i="3"/>
  <c r="AB41" i="3"/>
  <c r="AA41" i="3"/>
  <c r="Z41" i="3"/>
  <c r="Y41" i="3"/>
  <c r="X41" i="3"/>
  <c r="W41" i="3"/>
  <c r="V41" i="3"/>
  <c r="U41" i="3"/>
  <c r="AK40" i="3"/>
  <c r="AJ40" i="3"/>
  <c r="AI40" i="3"/>
  <c r="AH40" i="3"/>
  <c r="AG40" i="3"/>
  <c r="AF40" i="3"/>
  <c r="AE40" i="3"/>
  <c r="AD40" i="3"/>
  <c r="AB40" i="3"/>
  <c r="AA40" i="3"/>
  <c r="Z40" i="3"/>
  <c r="Y40" i="3"/>
  <c r="X40" i="3"/>
  <c r="W40" i="3"/>
  <c r="V40" i="3"/>
  <c r="U40" i="3"/>
  <c r="AK39" i="3"/>
  <c r="AJ39" i="3"/>
  <c r="AI39" i="3"/>
  <c r="AH39" i="3"/>
  <c r="AG39" i="3"/>
  <c r="AF39" i="3"/>
  <c r="AE39" i="3"/>
  <c r="AD39" i="3"/>
  <c r="AB39" i="3"/>
  <c r="AA39" i="3"/>
  <c r="Z39" i="3"/>
  <c r="Y39" i="3"/>
  <c r="X39" i="3"/>
  <c r="W39" i="3"/>
  <c r="V39" i="3"/>
  <c r="U39" i="3"/>
  <c r="AK38" i="3"/>
  <c r="AJ38" i="3"/>
  <c r="AI38" i="3"/>
  <c r="AH38" i="3"/>
  <c r="AG38" i="3"/>
  <c r="AF38" i="3"/>
  <c r="AE38" i="3"/>
  <c r="AD38" i="3"/>
  <c r="AB38" i="3"/>
  <c r="AA38" i="3"/>
  <c r="Z38" i="3"/>
  <c r="Y38" i="3"/>
  <c r="X38" i="3"/>
  <c r="W38" i="3"/>
  <c r="V38" i="3"/>
  <c r="U38" i="3"/>
  <c r="AK37" i="3"/>
  <c r="AJ37" i="3"/>
  <c r="AI37" i="3"/>
  <c r="AH37" i="3"/>
  <c r="AG37" i="3"/>
  <c r="AF37" i="3"/>
  <c r="AE37" i="3"/>
  <c r="AD37" i="3"/>
  <c r="AB37" i="3"/>
  <c r="AA37" i="3"/>
  <c r="Z37" i="3"/>
  <c r="Y37" i="3"/>
  <c r="X37" i="3"/>
  <c r="W37" i="3"/>
  <c r="V37" i="3"/>
  <c r="U37" i="3"/>
  <c r="AK36" i="3"/>
  <c r="AJ36" i="3"/>
  <c r="AI36" i="3"/>
  <c r="AH36" i="3"/>
  <c r="AG36" i="3"/>
  <c r="AF36" i="3"/>
  <c r="AE36" i="3"/>
  <c r="AD36" i="3"/>
  <c r="AB36" i="3"/>
  <c r="AA36" i="3"/>
  <c r="Z36" i="3"/>
  <c r="Y36" i="3"/>
  <c r="X36" i="3"/>
  <c r="W36" i="3"/>
  <c r="V36" i="3"/>
  <c r="U36" i="3"/>
  <c r="AK35" i="3"/>
  <c r="AJ35" i="3"/>
  <c r="AI35" i="3"/>
  <c r="AH35" i="3"/>
  <c r="AG35" i="3"/>
  <c r="AF35" i="3"/>
  <c r="AE35" i="3"/>
  <c r="AD35" i="3"/>
  <c r="AB35" i="3"/>
  <c r="AA35" i="3"/>
  <c r="Z35" i="3"/>
  <c r="Y35" i="3"/>
  <c r="X35" i="3"/>
  <c r="W35" i="3"/>
  <c r="V35" i="3"/>
  <c r="U35" i="3"/>
  <c r="AK34" i="3"/>
  <c r="AJ34" i="3"/>
  <c r="AI34" i="3"/>
  <c r="AH34" i="3"/>
  <c r="AG34" i="3"/>
  <c r="AF34" i="3"/>
  <c r="AE34" i="3"/>
  <c r="AD34" i="3"/>
  <c r="AB34" i="3"/>
  <c r="AA34" i="3"/>
  <c r="Z34" i="3"/>
  <c r="Y34" i="3"/>
  <c r="X34" i="3"/>
  <c r="W34" i="3"/>
  <c r="V34" i="3"/>
  <c r="U34" i="3"/>
  <c r="AK33" i="3"/>
  <c r="AJ33" i="3"/>
  <c r="AI33" i="3"/>
  <c r="AH33" i="3"/>
  <c r="AG33" i="3"/>
  <c r="AF33" i="3"/>
  <c r="AE33" i="3"/>
  <c r="AD33" i="3"/>
  <c r="AB33" i="3"/>
  <c r="AA33" i="3"/>
  <c r="Z33" i="3"/>
  <c r="Y33" i="3"/>
  <c r="X33" i="3"/>
  <c r="W33" i="3"/>
  <c r="V33" i="3"/>
  <c r="U33" i="3"/>
  <c r="AK32" i="3"/>
  <c r="AJ32" i="3"/>
  <c r="AI32" i="3"/>
  <c r="AH32" i="3"/>
  <c r="AG32" i="3"/>
  <c r="AF32" i="3"/>
  <c r="AE32" i="3"/>
  <c r="AD32" i="3"/>
  <c r="AB32" i="3"/>
  <c r="AA32" i="3"/>
  <c r="Z32" i="3"/>
  <c r="Y32" i="3"/>
  <c r="X32" i="3"/>
  <c r="W32" i="3"/>
  <c r="V32" i="3"/>
  <c r="U32" i="3"/>
  <c r="AK31" i="3"/>
  <c r="AJ31" i="3"/>
  <c r="AI31" i="3"/>
  <c r="AH31" i="3"/>
  <c r="AG31" i="3"/>
  <c r="AF31" i="3"/>
  <c r="AE31" i="3"/>
  <c r="AD31" i="3"/>
  <c r="AB31" i="3"/>
  <c r="AA31" i="3"/>
  <c r="Z31" i="3"/>
  <c r="Y31" i="3"/>
  <c r="X31" i="3"/>
  <c r="W31" i="3"/>
  <c r="V31" i="3"/>
  <c r="U31" i="3"/>
  <c r="AK30" i="3"/>
  <c r="AJ30" i="3"/>
  <c r="AI30" i="3"/>
  <c r="AH30" i="3"/>
  <c r="AG30" i="3"/>
  <c r="AF30" i="3"/>
  <c r="AE30" i="3"/>
  <c r="AD30" i="3"/>
  <c r="AB30" i="3"/>
  <c r="AA30" i="3"/>
  <c r="Z30" i="3"/>
  <c r="Y30" i="3"/>
  <c r="X30" i="3"/>
  <c r="W30" i="3"/>
  <c r="V30" i="3"/>
  <c r="U30" i="3"/>
  <c r="AK29" i="3"/>
  <c r="AJ29" i="3"/>
  <c r="AI29" i="3"/>
  <c r="AH29" i="3"/>
  <c r="AG29" i="3"/>
  <c r="AF29" i="3"/>
  <c r="AE29" i="3"/>
  <c r="AD29" i="3"/>
  <c r="AB29" i="3"/>
  <c r="AA29" i="3"/>
  <c r="Z29" i="3"/>
  <c r="Y29" i="3"/>
  <c r="X29" i="3"/>
  <c r="W29" i="3"/>
  <c r="V29" i="3"/>
  <c r="U29" i="3"/>
  <c r="AK28" i="3"/>
  <c r="AJ28" i="3"/>
  <c r="AI28" i="3"/>
  <c r="AH28" i="3"/>
  <c r="AG28" i="3"/>
  <c r="AF28" i="3"/>
  <c r="AE28" i="3"/>
  <c r="AD28" i="3"/>
  <c r="AB28" i="3"/>
  <c r="AA28" i="3"/>
  <c r="Z28" i="3"/>
  <c r="Y28" i="3"/>
  <c r="X28" i="3"/>
  <c r="W28" i="3"/>
  <c r="V28" i="3"/>
  <c r="U28" i="3"/>
  <c r="AK27" i="3"/>
  <c r="AJ27" i="3"/>
  <c r="AI27" i="3"/>
  <c r="AH27" i="3"/>
  <c r="AG27" i="3"/>
  <c r="AF27" i="3"/>
  <c r="AE27" i="3"/>
  <c r="AD27" i="3"/>
  <c r="AB27" i="3"/>
  <c r="AA27" i="3"/>
  <c r="Z27" i="3"/>
  <c r="Y27" i="3"/>
  <c r="X27" i="3"/>
  <c r="W27" i="3"/>
  <c r="V27" i="3"/>
  <c r="U27" i="3"/>
  <c r="AK26" i="3"/>
  <c r="AJ26" i="3"/>
  <c r="AI26" i="3"/>
  <c r="AH26" i="3"/>
  <c r="AG26" i="3"/>
  <c r="AF26" i="3"/>
  <c r="AE26" i="3"/>
  <c r="AD26" i="3"/>
  <c r="AB26" i="3"/>
  <c r="AA26" i="3"/>
  <c r="Z26" i="3"/>
  <c r="Y26" i="3"/>
  <c r="X26" i="3"/>
  <c r="W26" i="3"/>
  <c r="V26" i="3"/>
  <c r="U26" i="3"/>
  <c r="AK25" i="3"/>
  <c r="AJ25" i="3"/>
  <c r="AI25" i="3"/>
  <c r="AH25" i="3"/>
  <c r="AG25" i="3"/>
  <c r="AF25" i="3"/>
  <c r="AE25" i="3"/>
  <c r="AD25" i="3"/>
  <c r="AB25" i="3"/>
  <c r="AA25" i="3"/>
  <c r="Z25" i="3"/>
  <c r="Y25" i="3"/>
  <c r="X25" i="3"/>
  <c r="W25" i="3"/>
  <c r="V25" i="3"/>
  <c r="U25" i="3"/>
  <c r="AK24" i="3"/>
  <c r="AJ24" i="3"/>
  <c r="AI24" i="3"/>
  <c r="AH24" i="3"/>
  <c r="AG24" i="3"/>
  <c r="AF24" i="3"/>
  <c r="AE24" i="3"/>
  <c r="AD24" i="3"/>
  <c r="AB24" i="3"/>
  <c r="AA24" i="3"/>
  <c r="Z24" i="3"/>
  <c r="Y24" i="3"/>
  <c r="X24" i="3"/>
  <c r="W24" i="3"/>
  <c r="V24" i="3"/>
  <c r="U24" i="3"/>
  <c r="AK23" i="3"/>
  <c r="AJ23" i="3"/>
  <c r="AI23" i="3"/>
  <c r="AH23" i="3"/>
  <c r="AG23" i="3"/>
  <c r="AF23" i="3"/>
  <c r="AE23" i="3"/>
  <c r="AD23" i="3"/>
  <c r="AB23" i="3"/>
  <c r="AA23" i="3"/>
  <c r="Z23" i="3"/>
  <c r="Y23" i="3"/>
  <c r="X23" i="3"/>
  <c r="W23" i="3"/>
  <c r="V23" i="3"/>
  <c r="U23" i="3"/>
  <c r="AK22" i="3"/>
  <c r="AJ22" i="3"/>
  <c r="AI22" i="3"/>
  <c r="AH22" i="3"/>
  <c r="AG22" i="3"/>
  <c r="AF22" i="3"/>
  <c r="AE22" i="3"/>
  <c r="AD22" i="3"/>
  <c r="AB22" i="3"/>
  <c r="AA22" i="3"/>
  <c r="Z22" i="3"/>
  <c r="Y22" i="3"/>
  <c r="X22" i="3"/>
  <c r="W22" i="3"/>
  <c r="V22" i="3"/>
  <c r="U22" i="3"/>
  <c r="AK21" i="3"/>
  <c r="AJ21" i="3"/>
  <c r="AI21" i="3"/>
  <c r="AH21" i="3"/>
  <c r="AG21" i="3"/>
  <c r="AF21" i="3"/>
  <c r="AE21" i="3"/>
  <c r="AD21" i="3"/>
  <c r="AB21" i="3"/>
  <c r="AA21" i="3"/>
  <c r="Z21" i="3"/>
  <c r="Y21" i="3"/>
  <c r="X21" i="3"/>
  <c r="W21" i="3"/>
  <c r="V21" i="3"/>
  <c r="U21" i="3"/>
  <c r="AK20" i="3"/>
  <c r="AJ20" i="3"/>
  <c r="AI20" i="3"/>
  <c r="AH20" i="3"/>
  <c r="AG20" i="3"/>
  <c r="AF20" i="3"/>
  <c r="AE20" i="3"/>
  <c r="AD20" i="3"/>
  <c r="AB20" i="3"/>
  <c r="AA20" i="3"/>
  <c r="Z20" i="3"/>
  <c r="Y20" i="3"/>
  <c r="X20" i="3"/>
  <c r="W20" i="3"/>
  <c r="V20" i="3"/>
  <c r="U20" i="3"/>
  <c r="AK19" i="3"/>
  <c r="AJ19" i="3"/>
  <c r="AI19" i="3"/>
  <c r="AH19" i="3"/>
  <c r="AG19" i="3"/>
  <c r="AF19" i="3"/>
  <c r="AE19" i="3"/>
  <c r="AD19" i="3"/>
  <c r="AB19" i="3"/>
  <c r="AA19" i="3"/>
  <c r="Z19" i="3"/>
  <c r="Y19" i="3"/>
  <c r="X19" i="3"/>
  <c r="W19" i="3"/>
  <c r="V19" i="3"/>
  <c r="U19" i="3"/>
  <c r="AK18" i="3"/>
  <c r="AJ18" i="3"/>
  <c r="AI18" i="3"/>
  <c r="AH18" i="3"/>
  <c r="AG18" i="3"/>
  <c r="AF18" i="3"/>
  <c r="AE18" i="3"/>
  <c r="AD18" i="3"/>
  <c r="AB18" i="3"/>
  <c r="AA18" i="3"/>
  <c r="Z18" i="3"/>
  <c r="Y18" i="3"/>
  <c r="X18" i="3"/>
  <c r="W18" i="3"/>
  <c r="V18" i="3"/>
  <c r="U18" i="3"/>
  <c r="AK17" i="3"/>
  <c r="AJ17" i="3"/>
  <c r="AI17" i="3"/>
  <c r="AH17" i="3"/>
  <c r="AG17" i="3"/>
  <c r="AF17" i="3"/>
  <c r="AE17" i="3"/>
  <c r="AD17" i="3"/>
  <c r="AB17" i="3"/>
  <c r="AA17" i="3"/>
  <c r="Z17" i="3"/>
  <c r="Y17" i="3"/>
  <c r="X17" i="3"/>
  <c r="W17" i="3"/>
  <c r="V17" i="3"/>
  <c r="U17" i="3"/>
  <c r="AK16" i="3"/>
  <c r="AJ16" i="3"/>
  <c r="AI16" i="3"/>
  <c r="AH16" i="3"/>
  <c r="AG16" i="3"/>
  <c r="AF16" i="3"/>
  <c r="AE16" i="3"/>
  <c r="AD16" i="3"/>
  <c r="AB16" i="3"/>
  <c r="AA16" i="3"/>
  <c r="Z16" i="3"/>
  <c r="Y16" i="3"/>
  <c r="X16" i="3"/>
  <c r="W16" i="3"/>
  <c r="V16" i="3"/>
  <c r="U16" i="3"/>
  <c r="AK15" i="3"/>
  <c r="AJ15" i="3"/>
  <c r="AI15" i="3"/>
  <c r="AH15" i="3"/>
  <c r="AG15" i="3"/>
  <c r="AF15" i="3"/>
  <c r="AE15" i="3"/>
  <c r="AD15" i="3"/>
  <c r="AB15" i="3"/>
  <c r="AA15" i="3"/>
  <c r="Z15" i="3"/>
  <c r="Y15" i="3"/>
  <c r="X15" i="3"/>
  <c r="W15" i="3"/>
  <c r="V15" i="3"/>
  <c r="U15" i="3"/>
  <c r="AK14" i="3"/>
  <c r="AJ14" i="3"/>
  <c r="AI14" i="3"/>
  <c r="AH14" i="3"/>
  <c r="AG14" i="3"/>
  <c r="AF14" i="3"/>
  <c r="AE14" i="3"/>
  <c r="AD14" i="3"/>
  <c r="AB14" i="3"/>
  <c r="AA14" i="3"/>
  <c r="Z14" i="3"/>
  <c r="Y14" i="3"/>
  <c r="X14" i="3"/>
  <c r="W14" i="3"/>
  <c r="V14" i="3"/>
  <c r="U14" i="3"/>
  <c r="AK13" i="3"/>
  <c r="AJ13" i="3"/>
  <c r="AI13" i="3"/>
  <c r="AH13" i="3"/>
  <c r="AG13" i="3"/>
  <c r="AF13" i="3"/>
  <c r="AE13" i="3"/>
  <c r="AD13" i="3"/>
  <c r="AB13" i="3"/>
  <c r="AA13" i="3"/>
  <c r="Z13" i="3"/>
  <c r="Y13" i="3"/>
  <c r="X13" i="3"/>
  <c r="W13" i="3"/>
  <c r="V13" i="3"/>
  <c r="U13" i="3"/>
  <c r="AK12" i="3"/>
  <c r="AJ12" i="3"/>
  <c r="AI12" i="3"/>
  <c r="AH12" i="3"/>
  <c r="AG12" i="3"/>
  <c r="AF12" i="3"/>
  <c r="AE12" i="3"/>
  <c r="AD12" i="3"/>
  <c r="AB12" i="3"/>
  <c r="AA12" i="3"/>
  <c r="Z12" i="3"/>
  <c r="Y12" i="3"/>
  <c r="X12" i="3"/>
  <c r="W12" i="3"/>
  <c r="V12" i="3"/>
  <c r="U12" i="3"/>
  <c r="AK11" i="3"/>
  <c r="AJ11" i="3"/>
  <c r="AI11" i="3"/>
  <c r="AH11" i="3"/>
  <c r="AG11" i="3"/>
  <c r="AF11" i="3"/>
  <c r="AE11" i="3"/>
  <c r="AD11" i="3"/>
  <c r="AB11" i="3"/>
  <c r="AA11" i="3"/>
  <c r="Z11" i="3"/>
  <c r="Y11" i="3"/>
  <c r="X11" i="3"/>
  <c r="W11" i="3"/>
  <c r="V11" i="3"/>
  <c r="U11" i="3"/>
  <c r="AK10" i="3"/>
  <c r="AJ10" i="3"/>
  <c r="AI10" i="3"/>
  <c r="AH10" i="3"/>
  <c r="AG10" i="3"/>
  <c r="AF10" i="3"/>
  <c r="AE10" i="3"/>
  <c r="AD10" i="3"/>
  <c r="AB10" i="3"/>
  <c r="AA10" i="3"/>
  <c r="Z10" i="3"/>
  <c r="Y10" i="3"/>
  <c r="X10" i="3"/>
  <c r="W10" i="3"/>
  <c r="V10" i="3"/>
  <c r="U10" i="3"/>
  <c r="AK9" i="3"/>
  <c r="AJ9" i="3"/>
  <c r="AI9" i="3"/>
  <c r="AH9" i="3"/>
  <c r="AG9" i="3"/>
  <c r="AF9" i="3"/>
  <c r="AE9" i="3"/>
  <c r="AD9" i="3"/>
  <c r="AB9" i="3"/>
  <c r="AA9" i="3"/>
  <c r="Z9" i="3"/>
  <c r="Y9" i="3"/>
  <c r="X9" i="3"/>
  <c r="W9" i="3"/>
  <c r="V9" i="3"/>
  <c r="U9" i="3"/>
  <c r="AK8" i="3"/>
  <c r="AJ8" i="3"/>
  <c r="AI8" i="3"/>
  <c r="AH8" i="3"/>
  <c r="AG8" i="3"/>
  <c r="AF8" i="3"/>
  <c r="AE8" i="3"/>
  <c r="AD8" i="3"/>
  <c r="AB8" i="3"/>
  <c r="AA8" i="3"/>
  <c r="Z8" i="3"/>
  <c r="Y8" i="3"/>
  <c r="X8" i="3"/>
  <c r="W8" i="3"/>
  <c r="V8" i="3"/>
  <c r="U8" i="3"/>
  <c r="AK7" i="3"/>
  <c r="AJ7" i="3"/>
  <c r="AI7" i="3"/>
  <c r="AH7" i="3"/>
  <c r="AG7" i="3"/>
  <c r="AF7" i="3"/>
  <c r="AE7" i="3"/>
  <c r="AD7" i="3"/>
  <c r="AB7" i="3"/>
  <c r="AA7" i="3"/>
  <c r="Z7" i="3"/>
  <c r="Y7" i="3"/>
  <c r="X7" i="3"/>
  <c r="W7" i="3"/>
  <c r="V7" i="3"/>
  <c r="U7" i="3"/>
  <c r="AK6" i="3"/>
  <c r="AJ6" i="3"/>
  <c r="AI6" i="3"/>
  <c r="AH6" i="3"/>
  <c r="AG6" i="3"/>
  <c r="AF6" i="3"/>
  <c r="AE6" i="3"/>
  <c r="AD6" i="3"/>
  <c r="AB6" i="3"/>
  <c r="AA6" i="3"/>
  <c r="Z6" i="3"/>
  <c r="Y6" i="3"/>
  <c r="X6" i="3"/>
  <c r="W6" i="3"/>
  <c r="V6" i="3"/>
  <c r="U6" i="3"/>
  <c r="AK5" i="3"/>
  <c r="AJ5" i="3"/>
  <c r="AI5" i="3"/>
  <c r="AH5" i="3"/>
  <c r="AG5" i="3"/>
  <c r="AF5" i="3"/>
  <c r="AE5" i="3"/>
  <c r="AD5" i="3"/>
  <c r="AB5" i="3"/>
  <c r="AA5" i="3"/>
  <c r="Z5" i="3"/>
  <c r="Y5" i="3"/>
  <c r="X5" i="3"/>
  <c r="W5" i="3"/>
  <c r="V5" i="3"/>
  <c r="U5" i="3"/>
  <c r="AK4" i="3"/>
  <c r="AJ4" i="3"/>
  <c r="AI4" i="3"/>
  <c r="AH4" i="3"/>
  <c r="AG4" i="3"/>
  <c r="AF4" i="3"/>
  <c r="AE4" i="3"/>
  <c r="AD4" i="3"/>
  <c r="AB4" i="3"/>
  <c r="AA4" i="3"/>
  <c r="Z4" i="3"/>
  <c r="Y4" i="3"/>
  <c r="X4" i="3"/>
  <c r="W4" i="3"/>
  <c r="V4" i="3"/>
  <c r="U4" i="3"/>
  <c r="AK3" i="3"/>
  <c r="AJ3" i="3"/>
  <c r="AI3" i="3"/>
  <c r="AH3" i="3"/>
  <c r="AG3" i="3"/>
  <c r="AF3" i="3"/>
  <c r="AE3" i="3"/>
  <c r="AD3" i="3"/>
  <c r="AB3" i="3"/>
  <c r="AA3" i="3"/>
  <c r="Z3" i="3"/>
  <c r="Y3" i="3"/>
  <c r="X3" i="3"/>
  <c r="W3" i="3"/>
  <c r="V3" i="3"/>
  <c r="U3" i="3"/>
  <c r="AK2" i="3"/>
  <c r="AJ2" i="3"/>
  <c r="AI2" i="3"/>
  <c r="AH2" i="3"/>
  <c r="AG2" i="3"/>
  <c r="AF2" i="3"/>
  <c r="AE2" i="3"/>
  <c r="AD2" i="3"/>
  <c r="AB2" i="3"/>
  <c r="AA2" i="3"/>
  <c r="Z2" i="3"/>
  <c r="Y2" i="3"/>
  <c r="X2" i="3"/>
  <c r="W2" i="3"/>
  <c r="V2" i="3"/>
  <c r="U2" i="3"/>
</calcChain>
</file>

<file path=xl/sharedStrings.xml><?xml version="1.0" encoding="utf-8"?>
<sst xmlns="http://schemas.openxmlformats.org/spreadsheetml/2006/main" count="9223" uniqueCount="2678">
  <si>
    <t>Flywire ID</t>
  </si>
  <si>
    <t>Neuron Name</t>
  </si>
  <si>
    <t>sugarR_10Hz</t>
  </si>
  <si>
    <t>sugarR_20Hz</t>
  </si>
  <si>
    <t>sugarR_30Hz</t>
  </si>
  <si>
    <t>sugarR_40Hz</t>
  </si>
  <si>
    <t>sugarR_50Hz</t>
  </si>
  <si>
    <t>sugarR_60Hz</t>
  </si>
  <si>
    <t>sugarR_70Hz</t>
  </si>
  <si>
    <t>sugarR_80Hz</t>
  </si>
  <si>
    <t>sugarR_90Hz</t>
  </si>
  <si>
    <t>sugarR_100Hz</t>
  </si>
  <si>
    <t>sugarR_110Hz</t>
  </si>
  <si>
    <t>sugarR_120Hz</t>
  </si>
  <si>
    <t>sugarR_130Hz</t>
  </si>
  <si>
    <t>sugarR_140Hz</t>
  </si>
  <si>
    <t>sugarR_150Hz</t>
  </si>
  <si>
    <t>sugarR_160Hz</t>
  </si>
  <si>
    <t>sugarR_170Hz</t>
  </si>
  <si>
    <t>sugarR_180Hz</t>
  </si>
  <si>
    <t>sugarR_190Hz</t>
  </si>
  <si>
    <t>sugarR_200Hz</t>
  </si>
  <si>
    <t>Standard Deviation</t>
  </si>
  <si>
    <t>720575940611875570</t>
  </si>
  <si>
    <t>sugar_l_20</t>
  </si>
  <si>
    <t>720575940632425919</t>
  </si>
  <si>
    <t>sugar_l_15</t>
  </si>
  <si>
    <t>720575940630233916</t>
  </si>
  <si>
    <t>sugar_l_1</t>
  </si>
  <si>
    <t>720575940637568838</t>
  </si>
  <si>
    <t>sugar_l_2</t>
  </si>
  <si>
    <t>720575940633143833</t>
  </si>
  <si>
    <t>sugar_l_16</t>
  </si>
  <si>
    <t>720575940612670570</t>
  </si>
  <si>
    <t>sugar_l_17</t>
  </si>
  <si>
    <t>720575940638202345</t>
  </si>
  <si>
    <t>sugar_l_3</t>
  </si>
  <si>
    <t>720575940624963786</t>
  </si>
  <si>
    <t>sugar_l_0</t>
  </si>
  <si>
    <t>720575940629176663</t>
  </si>
  <si>
    <t>sugar_l_19</t>
  </si>
  <si>
    <t>720575940628853239</t>
  </si>
  <si>
    <t>sugar_l_18</t>
  </si>
  <si>
    <t>720575940617000768</t>
  </si>
  <si>
    <t>sugar_l_4</t>
  </si>
  <si>
    <t>720575940620900446</t>
  </si>
  <si>
    <t>sugar_l_13</t>
  </si>
  <si>
    <t>720575940639198653</t>
  </si>
  <si>
    <t>sugar_l_12</t>
  </si>
  <si>
    <t>720575940639332736</t>
  </si>
  <si>
    <t>sugar_l_10</t>
  </si>
  <si>
    <t>720575940640649691</t>
  </si>
  <si>
    <t>sugar_l_9</t>
  </si>
  <si>
    <t>720575940632889389</t>
  </si>
  <si>
    <t>sugar_l_6</t>
  </si>
  <si>
    <t>720575940616885538</t>
  </si>
  <si>
    <t>sugar_l_11</t>
  </si>
  <si>
    <t>720575940630797113</t>
  </si>
  <si>
    <t>sugar_l_5</t>
  </si>
  <si>
    <t>720575940621754367</t>
  </si>
  <si>
    <t>sugar_l_7</t>
  </si>
  <si>
    <t>720575940621502051</t>
  </si>
  <si>
    <t>sugar_l_8</t>
  </si>
  <si>
    <t>720575940617937543</t>
  </si>
  <si>
    <t>sugar_l_14</t>
  </si>
  <si>
    <t>720575940622695448</t>
  </si>
  <si>
    <t>720575940629888530</t>
  </si>
  <si>
    <t>Zorro_l</t>
  </si>
  <si>
    <t>720575940627383685</t>
  </si>
  <si>
    <t>720575940619973712</t>
  </si>
  <si>
    <t>720575940615041430</t>
  </si>
  <si>
    <t>720575940618165019</t>
  </si>
  <si>
    <t>MN11</t>
  </si>
  <si>
    <t>720575940630868793</t>
  </si>
  <si>
    <t>720575940626191306</t>
  </si>
  <si>
    <t>720575940620874757</t>
  </si>
  <si>
    <t>G2N_1_l</t>
  </si>
  <si>
    <t>720575940638103349</t>
  </si>
  <si>
    <t>rattle_l</t>
  </si>
  <si>
    <t>720575940629778554</t>
  </si>
  <si>
    <t>720575940652580086</t>
  </si>
  <si>
    <t>720575940632648612</t>
  </si>
  <si>
    <t>usnea_l</t>
  </si>
  <si>
    <t>720575940655014049</t>
  </si>
  <si>
    <t>clavicle_l</t>
  </si>
  <si>
    <t>720575940633277209</t>
  </si>
  <si>
    <t>720575940620274085</t>
  </si>
  <si>
    <t>720575940614763666</t>
  </si>
  <si>
    <t>FMIn_l</t>
  </si>
  <si>
    <t>720575940615671106</t>
  </si>
  <si>
    <t>720575940660219265</t>
  </si>
  <si>
    <t>MN9_r</t>
  </si>
  <si>
    <t>720575940616103218</t>
  </si>
  <si>
    <t>phantom_l</t>
  </si>
  <si>
    <t>720575940623352063</t>
  </si>
  <si>
    <t>MN8</t>
  </si>
  <si>
    <t>720575940625045180</t>
  </si>
  <si>
    <t>720575940632047890</t>
  </si>
  <si>
    <t>720575940628598121</t>
  </si>
  <si>
    <t>720575940619877396</t>
  </si>
  <si>
    <t>720575940612906518</t>
  </si>
  <si>
    <t>720575940616018956</t>
  </si>
  <si>
    <t>720575940606866377</t>
  </si>
  <si>
    <t>Zero order gustatory 1_r</t>
  </si>
  <si>
    <t>720575940639285949</t>
  </si>
  <si>
    <t>720575940612611301</t>
  </si>
  <si>
    <t>720575940632118156</t>
  </si>
  <si>
    <t>720575940631918649</t>
  </si>
  <si>
    <t>720575940610054980</t>
  </si>
  <si>
    <t>720575940612064113</t>
  </si>
  <si>
    <t>720575940634645600</t>
  </si>
  <si>
    <t>720575940628114684</t>
  </si>
  <si>
    <t>720575940623211725</t>
  </si>
  <si>
    <t>roundup_l</t>
  </si>
  <si>
    <t>720575940635179871</t>
  </si>
  <si>
    <t>Zero order gustatory 1_l</t>
  </si>
  <si>
    <t>720575940619048827</t>
  </si>
  <si>
    <t>720575940623210445</t>
  </si>
  <si>
    <t>720575940625874992</t>
  </si>
  <si>
    <t>720575940641366517</t>
  </si>
  <si>
    <t>usnea_r</t>
  </si>
  <si>
    <t>720575940631349335</t>
  </si>
  <si>
    <t>720575940636053678</t>
  </si>
  <si>
    <t>720575940621586854</t>
  </si>
  <si>
    <t>720575940625705930</t>
  </si>
  <si>
    <t>720575940617593233</t>
  </si>
  <si>
    <t>720575940612423922</t>
  </si>
  <si>
    <t>720575940638181092</t>
  </si>
  <si>
    <t>720575940633185567</t>
  </si>
  <si>
    <t>720575940630865724</t>
  </si>
  <si>
    <t>720575940625867056</t>
  </si>
  <si>
    <t>720575940625175054</t>
  </si>
  <si>
    <t>720575940642428045</t>
  </si>
  <si>
    <t>720575940620335269</t>
  </si>
  <si>
    <t>720575940607272649</t>
  </si>
  <si>
    <t>roundup_r</t>
  </si>
  <si>
    <t>720575940630579574</t>
  </si>
  <si>
    <t>720575940632252743</t>
  </si>
  <si>
    <t>Roundtree</t>
  </si>
  <si>
    <t>720575940622235425</t>
  </si>
  <si>
    <t>720575940628755815</t>
  </si>
  <si>
    <t>foxglove_l</t>
  </si>
  <si>
    <t>720575940629810748</t>
  </si>
  <si>
    <t>720575940625875504</t>
  </si>
  <si>
    <t>tinctoria_a_r</t>
  </si>
  <si>
    <t>720575940625102692</t>
  </si>
  <si>
    <t>720575940630996055</t>
  </si>
  <si>
    <t>720575940612692633</t>
  </si>
  <si>
    <t>720575940643867296</t>
  </si>
  <si>
    <t>720575940660223873</t>
  </si>
  <si>
    <t>720575940645521262</t>
  </si>
  <si>
    <t>MN9_l</t>
  </si>
  <si>
    <t>720575940618472261</t>
  </si>
  <si>
    <t>720575940624484796</t>
  </si>
  <si>
    <t>720575940616466260</t>
  </si>
  <si>
    <t>720575940630683385</t>
  </si>
  <si>
    <t>720575940625047484</t>
  </si>
  <si>
    <t>720575940655013025</t>
  </si>
  <si>
    <t>720575940649829241</t>
  </si>
  <si>
    <t>720575940628648809</t>
  </si>
  <si>
    <t>720575940610677828</t>
  </si>
  <si>
    <t>720575940632602532</t>
  </si>
  <si>
    <t>720575940621399899</t>
  </si>
  <si>
    <t>tentacular_l</t>
  </si>
  <si>
    <t>720575940631959097</t>
  </si>
  <si>
    <t>720575940617629841</t>
  </si>
  <si>
    <t>720575940620031366</t>
  </si>
  <si>
    <t>720575940633674135</t>
  </si>
  <si>
    <t>720575940616857174</t>
  </si>
  <si>
    <t>TH-VUM_r</t>
  </si>
  <si>
    <t>720575940620673985</t>
  </si>
  <si>
    <t>tentacular_r</t>
  </si>
  <si>
    <t>720575940631997032</t>
  </si>
  <si>
    <t>Fdg_l</t>
  </si>
  <si>
    <t>720575940616864217</t>
  </si>
  <si>
    <t>720575940628972048</t>
  </si>
  <si>
    <t>720575940632722771</t>
  </si>
  <si>
    <t>720575940623578375</t>
  </si>
  <si>
    <t>720575940631703608</t>
  </si>
  <si>
    <t>720575940611548878</t>
  </si>
  <si>
    <t>720575940622810153</t>
  </si>
  <si>
    <t>720575940627847752</t>
  </si>
  <si>
    <t>Rounddown</t>
  </si>
  <si>
    <t>720575940611015122</t>
  </si>
  <si>
    <t>Zorro_r</t>
  </si>
  <si>
    <t>720575940609407939</t>
  </si>
  <si>
    <t>720575940619588568</t>
  </si>
  <si>
    <t>Zero order gustatory 2b_r</t>
  </si>
  <si>
    <t>720575940625580988</t>
  </si>
  <si>
    <t>720575940630820919</t>
  </si>
  <si>
    <t>720575940617552057</t>
  </si>
  <si>
    <t>720575940633612698</t>
  </si>
  <si>
    <t>720575940660229505</t>
  </si>
  <si>
    <t>720575940630667372</t>
  </si>
  <si>
    <t>720575940647518340</t>
  </si>
  <si>
    <t>720575940625861660</t>
  </si>
  <si>
    <t>720575940626279742</t>
  </si>
  <si>
    <t>720575940644653348</t>
  </si>
  <si>
    <t>720575940635055039</t>
  </si>
  <si>
    <t>720575940613687789</t>
  </si>
  <si>
    <t>720575940647033396</t>
  </si>
  <si>
    <t>720575940635578303</t>
  </si>
  <si>
    <t>720575940618696989</t>
  </si>
  <si>
    <t>Zero order gustatory 2a_r</t>
  </si>
  <si>
    <t>720575940625737776</t>
  </si>
  <si>
    <t>720575940631406411</t>
  </si>
  <si>
    <t>720575940610916465</t>
  </si>
  <si>
    <t>720575940607193986</t>
  </si>
  <si>
    <t>720575940632365905</t>
  </si>
  <si>
    <t>Sternum</t>
  </si>
  <si>
    <t>720575940609915204</t>
  </si>
  <si>
    <t>720575940626495746</t>
  </si>
  <si>
    <t>720575940612888178</t>
  </si>
  <si>
    <t>720575940617588258</t>
  </si>
  <si>
    <t>720575940621261296</t>
  </si>
  <si>
    <t>720575940631999080</t>
  </si>
  <si>
    <t>720575940624966840</t>
  </si>
  <si>
    <t>720575940626972056</t>
  </si>
  <si>
    <t>720575940610803554</t>
  </si>
  <si>
    <t>720575940621538142</t>
  </si>
  <si>
    <t>tundra_l</t>
  </si>
  <si>
    <t>720575940628826128</t>
  </si>
  <si>
    <t>MN6_r</t>
  </si>
  <si>
    <t>720575940613929391</t>
  </si>
  <si>
    <t>720575940624623287</t>
  </si>
  <si>
    <t>720575940635239672</t>
  </si>
  <si>
    <t>kelp_a_r</t>
  </si>
  <si>
    <t>720575940622612749</t>
  </si>
  <si>
    <t>720575940620170887</t>
  </si>
  <si>
    <t>720575940610258552</t>
  </si>
  <si>
    <t>720575940607451081</t>
  </si>
  <si>
    <t>720575940619853515</t>
  </si>
  <si>
    <t>720575940619473624</t>
  </si>
  <si>
    <t>720575940618574749</t>
  </si>
  <si>
    <t>720575940639786915</t>
  </si>
  <si>
    <t>720575940623209165</t>
  </si>
  <si>
    <t>720575940624906483</t>
  </si>
  <si>
    <t>720575940627819151</t>
  </si>
  <si>
    <t>720575940616864086</t>
  </si>
  <si>
    <t>720575940624897516</t>
  </si>
  <si>
    <t>web_c_l</t>
  </si>
  <si>
    <t>720575940611160930</t>
  </si>
  <si>
    <t>foxglove_r</t>
  </si>
  <si>
    <t>720575940612036837</t>
  </si>
  <si>
    <t>720575940630664556</t>
  </si>
  <si>
    <t>720575940630771449</t>
  </si>
  <si>
    <t>720575940639425112</t>
  </si>
  <si>
    <t>720575940612558061</t>
  </si>
  <si>
    <t>720575940620025620</t>
  </si>
  <si>
    <t>720575940609405635</t>
  </si>
  <si>
    <t>720575940620780272</t>
  </si>
  <si>
    <t>720575940613347299</t>
  </si>
  <si>
    <t>720575940607386290</t>
  </si>
  <si>
    <t>720575940626308697</t>
  </si>
  <si>
    <t>720575940630806267</t>
  </si>
  <si>
    <t>720575940615296818</t>
  </si>
  <si>
    <t>720575940619114048</t>
  </si>
  <si>
    <t>720575940624023188</t>
  </si>
  <si>
    <t>720575940626626597</t>
  </si>
  <si>
    <t>720575940627410451</t>
  </si>
  <si>
    <t>MN6_l</t>
  </si>
  <si>
    <t>720575940608498780</t>
  </si>
  <si>
    <t>720575940636165624</t>
  </si>
  <si>
    <t>720575940636895406</t>
  </si>
  <si>
    <t>kelp_a_l</t>
  </si>
  <si>
    <t>720575940611436408</t>
  </si>
  <si>
    <t>720575940634301852</t>
  </si>
  <si>
    <t>720575940623453959</t>
  </si>
  <si>
    <t>720575940625178768</t>
  </si>
  <si>
    <t>720575940614660519</t>
  </si>
  <si>
    <t>justice_r</t>
  </si>
  <si>
    <t>720575940623192781</t>
  </si>
  <si>
    <t>720575940629207963</t>
  </si>
  <si>
    <t>720575940616644411</t>
  </si>
  <si>
    <t>720575940632304711</t>
  </si>
  <si>
    <t>720575940628676457</t>
  </si>
  <si>
    <t>hound_l</t>
  </si>
  <si>
    <t>720575940608735241</t>
  </si>
  <si>
    <t>720575940612648106</t>
  </si>
  <si>
    <t>fudog_l</t>
  </si>
  <si>
    <t>720575940609133269</t>
  </si>
  <si>
    <t>720575940611549902</t>
  </si>
  <si>
    <t>720575940627779983</t>
  </si>
  <si>
    <t>720575940614128691</t>
  </si>
  <si>
    <t>720575940613670893</t>
  </si>
  <si>
    <t>720575940620374693</t>
  </si>
  <si>
    <t>720575940627083294</t>
  </si>
  <si>
    <t>720575940610000964</t>
  </si>
  <si>
    <t>720575940621573030</t>
  </si>
  <si>
    <t>720575940613943215</t>
  </si>
  <si>
    <t>720575940630674038</t>
  </si>
  <si>
    <t>720575940629561347</t>
  </si>
  <si>
    <t>720575940613004402</t>
  </si>
  <si>
    <t>720575940620473547</t>
  </si>
  <si>
    <t>720575940636809646</t>
  </si>
  <si>
    <t>720575940622348156</t>
  </si>
  <si>
    <t>720575940605658033</t>
  </si>
  <si>
    <t>720575940609993284</t>
  </si>
  <si>
    <t>720575940628998659</t>
  </si>
  <si>
    <t>720575940626993694</t>
  </si>
  <si>
    <t>720575940627086594</t>
  </si>
  <si>
    <t>720575940620254087</t>
  </si>
  <si>
    <t>720575940609939780</t>
  </si>
  <si>
    <t>720575940629000783</t>
  </si>
  <si>
    <t>720575940633293025</t>
  </si>
  <si>
    <t>720575940639198397</t>
  </si>
  <si>
    <t>720575940618859480</t>
  </si>
  <si>
    <t>720575940621422518</t>
  </si>
  <si>
    <t>720575940633316563</t>
  </si>
  <si>
    <t>720575940618726171</t>
  </si>
  <si>
    <t>720575940630034231</t>
  </si>
  <si>
    <t>720575940631283267</t>
  </si>
  <si>
    <t>720575940628630171</t>
  </si>
  <si>
    <t>720575940631340815</t>
  </si>
  <si>
    <t>720575940612952557</t>
  </si>
  <si>
    <t>720575940619173534</t>
  </si>
  <si>
    <t>720575940630488540</t>
  </si>
  <si>
    <t>720575940615052812</t>
  </si>
  <si>
    <t>720575940627107271</t>
  </si>
  <si>
    <t>720575940639972816</t>
  </si>
  <si>
    <t>720575940647029044</t>
  </si>
  <si>
    <t>720575940606607234</t>
  </si>
  <si>
    <t>720575940609935172</t>
  </si>
  <si>
    <t>720575940623478115</t>
  </si>
  <si>
    <t>720575940621057702</t>
  </si>
  <si>
    <t>720575940640839120</t>
  </si>
  <si>
    <t>720575940626289021</t>
  </si>
  <si>
    <t>720575940611164770</t>
  </si>
  <si>
    <t>720575940627812168</t>
  </si>
  <si>
    <t>720575940617494877</t>
  </si>
  <si>
    <t>720575940631714119</t>
  </si>
  <si>
    <t>720575940631994728</t>
  </si>
  <si>
    <t>720575940605682790</t>
  </si>
  <si>
    <t>720575940632159519</t>
  </si>
  <si>
    <t>720575940626256765</t>
  </si>
  <si>
    <t>720575940628997123</t>
  </si>
  <si>
    <t>720575940647030324</t>
  </si>
  <si>
    <t>Fdg_r</t>
  </si>
  <si>
    <t>720575940627828296</t>
  </si>
  <si>
    <t>720575940612289010</t>
  </si>
  <si>
    <t>kelp_b_l</t>
  </si>
  <si>
    <t>720575940629239934</t>
  </si>
  <si>
    <t>720575940610232274</t>
  </si>
  <si>
    <t>gnome_l</t>
  </si>
  <si>
    <t>720575940631168057</t>
  </si>
  <si>
    <t>bluebell_l</t>
  </si>
  <si>
    <t>720575940635451546</t>
  </si>
  <si>
    <t>720575940612479205</t>
  </si>
  <si>
    <t>720575940642335373</t>
  </si>
  <si>
    <t>720575940630094652</t>
  </si>
  <si>
    <t>hound_r</t>
  </si>
  <si>
    <t>720575940655011489</t>
  </si>
  <si>
    <t>720575940626999464</t>
  </si>
  <si>
    <t>720575940607689394</t>
  </si>
  <si>
    <t>720575940621577036</t>
  </si>
  <si>
    <t>720575940620805046</t>
  </si>
  <si>
    <t>720575940631662648</t>
  </si>
  <si>
    <t>720575940610611246</t>
  </si>
  <si>
    <t>720575940612208858</t>
  </si>
  <si>
    <t>720575940633373651</t>
  </si>
  <si>
    <t>720575940617488477</t>
  </si>
  <si>
    <t>720575940630980559</t>
  </si>
  <si>
    <t>720575940635211115</t>
  </si>
  <si>
    <t>720575940611151406</t>
  </si>
  <si>
    <t>720575940626278974</t>
  </si>
  <si>
    <t>seagull_r</t>
  </si>
  <si>
    <t>720575940624310857</t>
  </si>
  <si>
    <t>720575940629664768</t>
  </si>
  <si>
    <t>720575940620474278</t>
  </si>
  <si>
    <t>720575940611366058</t>
  </si>
  <si>
    <t>720575940612357618</t>
  </si>
  <si>
    <t>720575940630931999</t>
  </si>
  <si>
    <t>720575940614730914</t>
  </si>
  <si>
    <t>720575940637656286</t>
  </si>
  <si>
    <t>720575940632134227</t>
  </si>
  <si>
    <t>fluff_l</t>
  </si>
  <si>
    <t>720575940610001220</t>
  </si>
  <si>
    <t>bract_b_l</t>
  </si>
  <si>
    <t>720575940629812346</t>
  </si>
  <si>
    <t>720575940615811670</t>
  </si>
  <si>
    <t>720575940648864633</t>
  </si>
  <si>
    <t>gnome_r</t>
  </si>
  <si>
    <t>720575940634825623</t>
  </si>
  <si>
    <t>720575940630044278</t>
  </si>
  <si>
    <t>720575940641480949</t>
  </si>
  <si>
    <t>720575940637144944</t>
  </si>
  <si>
    <t>720575940637790527</t>
  </si>
  <si>
    <t>720575940645047831</t>
  </si>
  <si>
    <t>720575940621771041</t>
  </si>
  <si>
    <t>720575940645045527</t>
  </si>
  <si>
    <t>bract_a_l</t>
  </si>
  <si>
    <t>720575940624600840</t>
  </si>
  <si>
    <t>720575940611988197</t>
  </si>
  <si>
    <t>720575940627446661</t>
  </si>
  <si>
    <t>720575940617373268</t>
  </si>
  <si>
    <t>720575940621345012</t>
  </si>
  <si>
    <t>720575940620292116</t>
  </si>
  <si>
    <t>720575940629623351</t>
  </si>
  <si>
    <t>720575940627704392</t>
  </si>
  <si>
    <t>kitty_a_r</t>
  </si>
  <si>
    <t>720575940615623867</t>
  </si>
  <si>
    <t>720575940615582111</t>
  </si>
  <si>
    <t>720575940633308371</t>
  </si>
  <si>
    <t>720575940620873793</t>
  </si>
  <si>
    <t>720575940608349379</t>
  </si>
  <si>
    <t>720575940623072013</t>
  </si>
  <si>
    <t>720575940620062288</t>
  </si>
  <si>
    <t>720575940638088262</t>
  </si>
  <si>
    <t>720575940620282900</t>
  </si>
  <si>
    <t>720575940612766515</t>
  </si>
  <si>
    <t>720575940618995393</t>
  </si>
  <si>
    <t>720575940621468404</t>
  </si>
  <si>
    <t>spirit_r</t>
  </si>
  <si>
    <t>720575940609016843</t>
  </si>
  <si>
    <t>720575940635611316</t>
  </si>
  <si>
    <t>720575940615564959</t>
  </si>
  <si>
    <t>720575940622624214</t>
  </si>
  <si>
    <t>sink_sync_a_l</t>
  </si>
  <si>
    <t>720575940633116256</t>
  </si>
  <si>
    <t>720575940634428058</t>
  </si>
  <si>
    <t>720575940618864725</t>
  </si>
  <si>
    <t>Salivary MN13_l</t>
  </si>
  <si>
    <t>720575940627814728</t>
  </si>
  <si>
    <t>720575940637360730</t>
  </si>
  <si>
    <t>fluff_r</t>
  </si>
  <si>
    <t>720575940605513649</t>
  </si>
  <si>
    <t>720575940615153494</t>
  </si>
  <si>
    <t>720575940660220289</t>
  </si>
  <si>
    <t>720575940636346487</t>
  </si>
  <si>
    <t>720575940612537061</t>
  </si>
  <si>
    <t>720575940629421415</t>
  </si>
  <si>
    <t>720575940629508599</t>
  </si>
  <si>
    <t>720575940632659404</t>
  </si>
  <si>
    <t>720575940612865814</t>
  </si>
  <si>
    <t>720575940626968216</t>
  </si>
  <si>
    <t>720575940620714150</t>
  </si>
  <si>
    <t>mothership_r</t>
  </si>
  <si>
    <t>720575940616860758</t>
  </si>
  <si>
    <t>720575940621329328</t>
  </si>
  <si>
    <t>720575940619455879</t>
  </si>
  <si>
    <t>Salivary MN13_r</t>
  </si>
  <si>
    <t>720575940624084372</t>
  </si>
  <si>
    <t>720575940630781433</t>
  </si>
  <si>
    <t>720575940631108303</t>
  </si>
  <si>
    <t>720575940634756203</t>
  </si>
  <si>
    <t>720575940622027222</t>
  </si>
  <si>
    <t>720575940630403031</t>
  </si>
  <si>
    <t>720575940613743569</t>
  </si>
  <si>
    <t>720575940622734106</t>
  </si>
  <si>
    <t>720575940626468178</t>
  </si>
  <si>
    <t>720575940660224641</t>
  </si>
  <si>
    <t>720575940610621026</t>
  </si>
  <si>
    <t>720575940628995331</t>
  </si>
  <si>
    <t>720575940626038714</t>
  </si>
  <si>
    <t>720575940606852018</t>
  </si>
  <si>
    <t>720575940615715003</t>
  </si>
  <si>
    <t>720575940622474899</t>
  </si>
  <si>
    <t>kelp_b_r</t>
  </si>
  <si>
    <t>720575940631989352</t>
  </si>
  <si>
    <t>720575940625641402</t>
  </si>
  <si>
    <t>720575940625164558</t>
  </si>
  <si>
    <t>720575940644758308</t>
  </si>
  <si>
    <t>mothership_l</t>
  </si>
  <si>
    <t>720575940623224555</t>
  </si>
  <si>
    <t>720575940634210155</t>
  </si>
  <si>
    <t>720575940639170723</t>
  </si>
  <si>
    <t>720575940621902085</t>
  </si>
  <si>
    <t>720575940635839077</t>
  </si>
  <si>
    <t>720575940624366845</t>
  </si>
  <si>
    <t>720575940630689644</t>
  </si>
  <si>
    <t>720575940636828334</t>
  </si>
  <si>
    <t>720575940630291767</t>
  </si>
  <si>
    <t>720575940645352814</t>
  </si>
  <si>
    <t>720575940620271636</t>
  </si>
  <si>
    <t>720575940632962786</t>
  </si>
  <si>
    <t>720575940644666148</t>
  </si>
  <si>
    <t>720575940618153105</t>
  </si>
  <si>
    <t>720575940626159306</t>
  </si>
  <si>
    <t>720575940606391218</t>
  </si>
  <si>
    <t>720575940617672920</t>
  </si>
  <si>
    <t>720575940627949626</t>
  </si>
  <si>
    <t>720575940632307025</t>
  </si>
  <si>
    <t>720575940632722515</t>
  </si>
  <si>
    <t>720575940635771316</t>
  </si>
  <si>
    <t>720575940636654703</t>
  </si>
  <si>
    <t>720575940647081860</t>
  </si>
  <si>
    <t>720575940630903291</t>
  </si>
  <si>
    <t>720575940619176094</t>
  </si>
  <si>
    <t>720575940643543496</t>
  </si>
  <si>
    <t>720575940622552675</t>
  </si>
  <si>
    <t>720575940629804158</t>
  </si>
  <si>
    <t>720575940631629160</t>
  </si>
  <si>
    <t>720575940612154339</t>
  </si>
  <si>
    <t>720575940623862015</t>
  </si>
  <si>
    <t>720575940623886008</t>
  </si>
  <si>
    <t>720575940625779075</t>
  </si>
  <si>
    <t>720575940628695043</t>
  </si>
  <si>
    <t>720575940629377132</t>
  </si>
  <si>
    <t>720575940629393207</t>
  </si>
  <si>
    <t>720575940629667639</t>
  </si>
  <si>
    <t>720575940631267409</t>
  </si>
  <si>
    <t>720575940631575327</t>
  </si>
  <si>
    <t>720575940633434208</t>
  </si>
  <si>
    <t>720575940637902938</t>
  </si>
  <si>
    <t>720575940643551392</t>
  </si>
  <si>
    <t>720575940644968215</t>
  </si>
  <si>
    <t>720575940625612474</t>
  </si>
  <si>
    <t>720575940612603289</t>
  </si>
  <si>
    <t>720575940624163303</t>
  </si>
  <si>
    <t>trident_r</t>
  </si>
  <si>
    <t>720575940626478082</t>
  </si>
  <si>
    <t>720575940605420902</t>
  </si>
  <si>
    <t>720575940641585627</t>
  </si>
  <si>
    <t>720575940614386070</t>
  </si>
  <si>
    <t>720575940622147873</t>
  </si>
  <si>
    <t>720575940639785379</t>
  </si>
  <si>
    <t>720575940621519130</t>
  </si>
  <si>
    <t>720575940635166571</t>
  </si>
  <si>
    <t>bluebell_r</t>
  </si>
  <si>
    <t>720575940632354641</t>
  </si>
  <si>
    <t>720575940610058052</t>
  </si>
  <si>
    <t>720575940630839371</t>
  </si>
  <si>
    <t>720575940614909506</t>
  </si>
  <si>
    <t>720575940630695798</t>
  </si>
  <si>
    <t>720575940618800064</t>
  </si>
  <si>
    <t>720575940631967506</t>
  </si>
  <si>
    <t>720575940628129129</t>
  </si>
  <si>
    <t>planter_l</t>
  </si>
  <si>
    <t>720575940621573542</t>
  </si>
  <si>
    <t>tundra_r</t>
  </si>
  <si>
    <t>720575940626456081</t>
  </si>
  <si>
    <t>720575940626860421</t>
  </si>
  <si>
    <t>720575940607387314</t>
  </si>
  <si>
    <t>720575940627113544</t>
  </si>
  <si>
    <t>720575940628029180</t>
  </si>
  <si>
    <t>sink_sync_c_r</t>
  </si>
  <si>
    <t>720575940608188427</t>
  </si>
  <si>
    <t>720575940612574435</t>
  </si>
  <si>
    <t>720575940614465478</t>
  </si>
  <si>
    <t>720575940620001360</t>
  </si>
  <si>
    <t>720575940624710653</t>
  </si>
  <si>
    <t>broom_r</t>
  </si>
  <si>
    <t>720575940629783852</t>
  </si>
  <si>
    <t>720575940630548751</t>
  </si>
  <si>
    <t>hyacinth_r</t>
  </si>
  <si>
    <t>720575940617497437</t>
  </si>
  <si>
    <t>planter_r</t>
  </si>
  <si>
    <t>720575940618291520</t>
  </si>
  <si>
    <t>720575940639813365</t>
  </si>
  <si>
    <t>720575940610173048</t>
  </si>
  <si>
    <t>720575940611772083</t>
  </si>
  <si>
    <t>720575940614570415</t>
  </si>
  <si>
    <t>720575940619549598</t>
  </si>
  <si>
    <t>720575940623614442</t>
  </si>
  <si>
    <t>720575940624816115</t>
  </si>
  <si>
    <t>720575940624986919</t>
  </si>
  <si>
    <t>720575940625561406</t>
  </si>
  <si>
    <t>720575940625852464</t>
  </si>
  <si>
    <t>720575940626163658</t>
  </si>
  <si>
    <t>720575940627371834</t>
  </si>
  <si>
    <t>720575940627739925</t>
  </si>
  <si>
    <t>720575940629327659</t>
  </si>
  <si>
    <t>720575940629975516</t>
  </si>
  <si>
    <t>720575940645866292</t>
  </si>
  <si>
    <t>720575940607250610</t>
  </si>
  <si>
    <t>720575940610941906</t>
  </si>
  <si>
    <t>720575940612364530</t>
  </si>
  <si>
    <t>720575940614087219</t>
  </si>
  <si>
    <t>720575940614187006</t>
  </si>
  <si>
    <t>720575940614352278</t>
  </si>
  <si>
    <t>720575940615036319</t>
  </si>
  <si>
    <t>720575940617471133</t>
  </si>
  <si>
    <t>720575940620124143</t>
  </si>
  <si>
    <t>720575940620297819</t>
  </si>
  <si>
    <t>720575940620301588</t>
  </si>
  <si>
    <t>720575940622026245</t>
  </si>
  <si>
    <t>720575940622195625</t>
  </si>
  <si>
    <t>720575940623637226</t>
  </si>
  <si>
    <t>720575940623718380</t>
  </si>
  <si>
    <t>G2N_1_r</t>
  </si>
  <si>
    <t>720575940623860202</t>
  </si>
  <si>
    <t>720575940624333802</t>
  </si>
  <si>
    <t>720575940627107721</t>
  </si>
  <si>
    <t>720575940628417280</t>
  </si>
  <si>
    <t>720575940629744599</t>
  </si>
  <si>
    <t>720575940630233404</t>
  </si>
  <si>
    <t>720575940630461404</t>
  </si>
  <si>
    <t>720575940630580854</t>
  </si>
  <si>
    <t>720575940631282194</t>
  </si>
  <si>
    <t>720575940634782359</t>
  </si>
  <si>
    <t>720575940634919580</t>
  </si>
  <si>
    <t>720575940635492276</t>
  </si>
  <si>
    <t>720575940636685454</t>
  </si>
  <si>
    <t>720575940644438551</t>
  </si>
  <si>
    <t>720575940645528430</t>
  </si>
  <si>
    <t>720575940647228468</t>
  </si>
  <si>
    <t>720575940660219521</t>
  </si>
  <si>
    <t>25 Hz</t>
  </si>
  <si>
    <t>50 Hz</t>
  </si>
  <si>
    <t>75 Hz</t>
  </si>
  <si>
    <t>100 Hz</t>
  </si>
  <si>
    <t>125 Hz</t>
  </si>
  <si>
    <t>150 Hz</t>
  </si>
  <si>
    <t>175 Hz</t>
  </si>
  <si>
    <t>200 Hz</t>
  </si>
  <si>
    <t>60 Hz</t>
  </si>
  <si>
    <t>70 Hz</t>
  </si>
  <si>
    <t>80 Hz</t>
  </si>
  <si>
    <t>90 Hz</t>
  </si>
  <si>
    <t>110 Hz</t>
  </si>
  <si>
    <t>120 Hz</t>
  </si>
  <si>
    <t>Normalized</t>
  </si>
  <si>
    <t>Stdev</t>
  </si>
  <si>
    <t>Correct Connectivity</t>
  </si>
  <si>
    <t>Average Across 100 Shuffled Simulations</t>
  </si>
  <si>
    <t>Standard Deviation across 100 Shuffled Simulations</t>
  </si>
  <si>
    <t>Shuffled Connectivity, Simulation 1</t>
  </si>
  <si>
    <t>Shuffled Connectivity, Simulation 2</t>
  </si>
  <si>
    <t>Shuffled Connectivity, Simulation 3</t>
  </si>
  <si>
    <t>Shuffled Connectivity, Simulation 4</t>
  </si>
  <si>
    <t>Shuffled Connectivity, Simulation 5</t>
  </si>
  <si>
    <t>Shuffled Connectivity, Simulation 6</t>
  </si>
  <si>
    <t>Shuffled Connectivity, Simulation 7</t>
  </si>
  <si>
    <t>Shuffled Connectivity, Simulation 8</t>
  </si>
  <si>
    <t>Shuffled Connectivity, Simulation 9</t>
  </si>
  <si>
    <t>Shuffled Connectivity, Simulation 10</t>
  </si>
  <si>
    <t>Shuffled Connectivity, Simulation 11</t>
  </si>
  <si>
    <t>Shuffled Connectivity, Simulation 12</t>
  </si>
  <si>
    <t>Shuffled Connectivity, Simulation 13</t>
  </si>
  <si>
    <t>Shuffled Connectivity, Simulation 14</t>
  </si>
  <si>
    <t>Shuffled Connectivity, Simulation 15</t>
  </si>
  <si>
    <t>Shuffled Connectivity, Simulation 16</t>
  </si>
  <si>
    <t>Shuffled Connectivity, Simulation 17</t>
  </si>
  <si>
    <t>Shuffled Connectivity, Simulation 18</t>
  </si>
  <si>
    <t>Shuffled Connectivity, Simulation 19</t>
  </si>
  <si>
    <t>Shuffled Connectivity, Simulation 20</t>
  </si>
  <si>
    <t>Shuffled Connectivity, Simulation 21</t>
  </si>
  <si>
    <t>Shuffled Connectivity, Simulation 22</t>
  </si>
  <si>
    <t>Shuffled Connectivity, Simulation 23</t>
  </si>
  <si>
    <t>Shuffled Connectivity, Simulation 24</t>
  </si>
  <si>
    <t>Shuffled Connectivity, Simulation 25</t>
  </si>
  <si>
    <t>Shuffled Connectivity, Simulation 26</t>
  </si>
  <si>
    <t>Shuffled Connectivity, Simulation 27</t>
  </si>
  <si>
    <t>Shuffled Connectivity, Simulation 28</t>
  </si>
  <si>
    <t>Shuffled Connectivity, Simulation 29</t>
  </si>
  <si>
    <t>Shuffled Connectivity, Simulation 30</t>
  </si>
  <si>
    <t>Shuffled Connectivity, Simulation 31</t>
  </si>
  <si>
    <t>Shuffled Connectivity, Simulation 32</t>
  </si>
  <si>
    <t>Shuffled Connectivity, Simulation 33</t>
  </si>
  <si>
    <t>Shuffled Connectivity, Simulation 34</t>
  </si>
  <si>
    <t>Shuffled Connectivity, Simulation 35</t>
  </si>
  <si>
    <t>Shuffled Connectivity, Simulation 36</t>
  </si>
  <si>
    <t>Shuffled Connectivity, Simulation 37</t>
  </si>
  <si>
    <t>Shuffled Connectivity, Simulation 38</t>
  </si>
  <si>
    <t>Shuffled Connectivity, Simulation 39</t>
  </si>
  <si>
    <t>Shuffled Connectivity, Simulation 40</t>
  </si>
  <si>
    <t>Shuffled Connectivity, Simulation 41</t>
  </si>
  <si>
    <t>Shuffled Connectivity, Simulation 42</t>
  </si>
  <si>
    <t>Shuffled Connectivity, Simulation 43</t>
  </si>
  <si>
    <t>Shuffled Connectivity, Simulation 44</t>
  </si>
  <si>
    <t>Shuffled Connectivity, Simulation 45</t>
  </si>
  <si>
    <t>Shuffled Connectivity, Simulation 46</t>
  </si>
  <si>
    <t>Shuffled Connectivity, Simulation 47</t>
  </si>
  <si>
    <t>Shuffled Connectivity, Simulation 48</t>
  </si>
  <si>
    <t>Shuffled Connectivity, Simulation 49</t>
  </si>
  <si>
    <t>Shuffled Connectivity, Simulation 50</t>
  </si>
  <si>
    <t>Shuffled Connectivity, Simulation 51</t>
  </si>
  <si>
    <t>Shuffled Connectivity, Simulation 52</t>
  </si>
  <si>
    <t>Shuffled Connectivity, Simulation 53</t>
  </si>
  <si>
    <t>Shuffled Connectivity, Simulation 54</t>
  </si>
  <si>
    <t>Shuffled Connectivity, Simulation 55</t>
  </si>
  <si>
    <t>Shuffled Connectivity, Simulation 56</t>
  </si>
  <si>
    <t>Shuffled Connectivity, Simulation 57</t>
  </si>
  <si>
    <t>Shuffled Connectivity, Simulation 58</t>
  </si>
  <si>
    <t>Shuffled Connectivity, Simulation 59</t>
  </si>
  <si>
    <t>Shuffled Connectivity, Simulation 60</t>
  </si>
  <si>
    <t>Shuffled Connectivity, Simulation 61</t>
  </si>
  <si>
    <t>Shuffled Connectivity, Simulation 62</t>
  </si>
  <si>
    <t>Shuffled Connectivity, Simulation 63</t>
  </si>
  <si>
    <t>Shuffled Connectivity, Simulation 64</t>
  </si>
  <si>
    <t>Shuffled Connectivity, Simulation 65</t>
  </si>
  <si>
    <t>Shuffled Connectivity, Simulation 66</t>
  </si>
  <si>
    <t>Shuffled Connectivity, Simulation 67</t>
  </si>
  <si>
    <t>Shuffled Connectivity, Simulation 68</t>
  </si>
  <si>
    <t>Shuffled Connectivity, Simulation 69</t>
  </si>
  <si>
    <t>Shuffled Connectivity, Simulation 70</t>
  </si>
  <si>
    <t>Shuffled Connectivity, Simulation 71</t>
  </si>
  <si>
    <t>Shuffled Connectivity, Simulation 72</t>
  </si>
  <si>
    <t>Shuffled Connectivity, Simulation 73</t>
  </si>
  <si>
    <t>Shuffled Connectivity, Simulation 74</t>
  </si>
  <si>
    <t>Shuffled Connectivity, Simulation 75</t>
  </si>
  <si>
    <t>Shuffled Connectivity, Simulation 76</t>
  </si>
  <si>
    <t>Shuffled Connectivity, Simulation 77</t>
  </si>
  <si>
    <t>Shuffled Connectivity, Simulation 78</t>
  </si>
  <si>
    <t>Shuffled Connectivity, Simulation 79</t>
  </si>
  <si>
    <t>Shuffled Connectivity, Simulation 80</t>
  </si>
  <si>
    <t>Shuffled Connectivity, Simulation 81</t>
  </si>
  <si>
    <t>Shuffled Connectivity, Simulation 82</t>
  </si>
  <si>
    <t>Shuffled Connectivity, Simulation 83</t>
  </si>
  <si>
    <t>Shuffled Connectivity, Simulation 84</t>
  </si>
  <si>
    <t>Shuffled Connectivity, Simulation 85</t>
  </si>
  <si>
    <t>Shuffled Connectivity, Simulation 86</t>
  </si>
  <si>
    <t>Shuffled Connectivity, Simulation 87</t>
  </si>
  <si>
    <t>Shuffled Connectivity, Simulation 88</t>
  </si>
  <si>
    <t>Shuffled Connectivity, Simulation 89</t>
  </si>
  <si>
    <t>Shuffled Connectivity, Simulation 90</t>
  </si>
  <si>
    <t>Shuffled Connectivity, Simulation 91</t>
  </si>
  <si>
    <t>Shuffled Connectivity, Simulation 92</t>
  </si>
  <si>
    <t>Shuffled Connectivity, Simulation 93</t>
  </si>
  <si>
    <t>Shuffled Connectivity, Simulation 94</t>
  </si>
  <si>
    <t>Shuffled Connectivity, Simulation 95</t>
  </si>
  <si>
    <t>Shuffled Connectivity, Simulation 96</t>
  </si>
  <si>
    <t>Shuffled Connectivity, Simulation 97</t>
  </si>
  <si>
    <t>Shuffled Connectivity, Simulation 98</t>
  </si>
  <si>
    <t>Shuffled Connectivity, Simulation 99</t>
  </si>
  <si>
    <t>Shuffled Connectivity, Simulation 100</t>
  </si>
  <si>
    <t>Fudog_l</t>
  </si>
  <si>
    <t>Bract_l</t>
  </si>
  <si>
    <t>TH_VUM</t>
  </si>
  <si>
    <t>Responds to sugar?</t>
  </si>
  <si>
    <t>Predicted to respond to sugar? (&gt;0 Hz firing, Supplemental Table 1A)</t>
  </si>
  <si>
    <t>Sufficient for proboscis extension?</t>
  </si>
  <si>
    <t>MN9 frequency due to 200 Hz Activation (Supplemental Table 3 and/or Table 1B)</t>
  </si>
  <si>
    <t>Required for proboscis extension to 50 mM Sucrose?</t>
  </si>
  <si>
    <t>Change to MN9 as a result of silencing, 50 Hz Sugar</t>
  </si>
  <si>
    <t>Bract</t>
  </si>
  <si>
    <t>Yes (Shiu, Sterne et al., 2022; Bract1 and Bract 2 are assumed to have identical phenotypes)</t>
  </si>
  <si>
    <t>Yes</t>
  </si>
  <si>
    <t>No (Shiu, Sterne et al., 2022; Bract1 and Bract2 are assumed to have identical phenotypes)</t>
  </si>
  <si>
    <t>Clavicle</t>
  </si>
  <si>
    <t>Yes (Shiu, Sterne et al., 2022)</t>
  </si>
  <si>
    <t>Fdg</t>
  </si>
  <si>
    <t>Yes (Flood et al., 2013; Shiu, Sterne et al., 2022)</t>
  </si>
  <si>
    <t>Yes (Flood et al., 2013) No  (Shiu, Sterne et al., 2022)</t>
  </si>
  <si>
    <t>FMIn</t>
  </si>
  <si>
    <t>Yes (Shiu, Sterne et al., 2022; 1 of 2 split-Gal4s)</t>
  </si>
  <si>
    <t>G2N-1</t>
  </si>
  <si>
    <t>MN9</t>
  </si>
  <si>
    <t>Yes (Gordon and Scott, 2009)</t>
  </si>
  <si>
    <t>Phantom</t>
  </si>
  <si>
    <t>No (Shiu, Sterne et al., 2022)</t>
  </si>
  <si>
    <t>Rattle</t>
  </si>
  <si>
    <t>Roundup</t>
  </si>
  <si>
    <t>Usnea</t>
  </si>
  <si>
    <t>Zorro</t>
  </si>
  <si>
    <t>MN9 Optogenetic Activation Rate</t>
  </si>
  <si>
    <t>Split-GAL4 behavioral information</t>
  </si>
  <si>
    <t>Shortest Path</t>
  </si>
  <si>
    <t>10 Hz MN9_Left</t>
  </si>
  <si>
    <t>10 Hz MN9_Right</t>
  </si>
  <si>
    <t>20 Hz MN9_Left</t>
  </si>
  <si>
    <t>20 Hz MN9_Right</t>
  </si>
  <si>
    <t>30 Hz MN9_Left</t>
  </si>
  <si>
    <t>30 Hz MN9_Right</t>
  </si>
  <si>
    <t>40 Hz MN9_Left</t>
  </si>
  <si>
    <t>40 Hz MN9_Right</t>
  </si>
  <si>
    <t>50 Hz MN9_Left</t>
  </si>
  <si>
    <t>50 Hz MN9_Right</t>
  </si>
  <si>
    <t>100 Hz MN9_Left</t>
  </si>
  <si>
    <t>100 Hz MN9_Right</t>
  </si>
  <si>
    <t>150 Hz MN9_Left</t>
  </si>
  <si>
    <t>150 Hz MN9_Right</t>
  </si>
  <si>
    <t>200 Hz MN9_Left</t>
  </si>
  <si>
    <t>200 Hz MN9_Right</t>
  </si>
  <si>
    <t>roundup</t>
  </si>
  <si>
    <t>SS47730: .9, SS47731: .8, SS47744: 1, SS47745: .9; See also Shiu, Sterne et al., 2022</t>
  </si>
  <si>
    <t>diatom</t>
  </si>
  <si>
    <t>SS40945: 0.4; SS35298: .6</t>
  </si>
  <si>
    <t>sink_sync</t>
  </si>
  <si>
    <t>SS31372: 0.2</t>
  </si>
  <si>
    <t>G2N_1</t>
  </si>
  <si>
    <t>SS56399: 1; See also Shiu, Sterne et al., 2022</t>
  </si>
  <si>
    <t>clavicle</t>
  </si>
  <si>
    <t>SS48947: 0.5, See also Shiu, Sterne et al., 2022</t>
  </si>
  <si>
    <t>SS31333: 0.8,  See also Shiu, Sterne et al., 2022; Flood et al., 2013</t>
  </si>
  <si>
    <t>bract</t>
  </si>
  <si>
    <t>SS31320: 0.8, SS31386: 0.5; See also Shiu, Sterne et al., 2022</t>
  </si>
  <si>
    <t>vice</t>
  </si>
  <si>
    <t>SS49415: 0</t>
  </si>
  <si>
    <t>rattle</t>
  </si>
  <si>
    <t>SS46917: .9; SS:50091: .9; See also Shiu, Sterne et al., 2022</t>
  </si>
  <si>
    <t>SS48944: 0.7, SS48949: 0.7, SS48948: 1; See also Shiu, Sterne et al., 2022</t>
  </si>
  <si>
    <t>SS46885: .9, SS46889: 1; See also Marella et al., 2012</t>
  </si>
  <si>
    <t>aster</t>
  </si>
  <si>
    <t>SS45679: 0; SS45680: 0: SS45682: 0</t>
  </si>
  <si>
    <t>seagull</t>
  </si>
  <si>
    <t>SS41402: 0</t>
  </si>
  <si>
    <t>mist</t>
  </si>
  <si>
    <t>SS34739: 0</t>
  </si>
  <si>
    <t>kitty</t>
  </si>
  <si>
    <t>SS41391: 0</t>
  </si>
  <si>
    <t>fudog</t>
  </si>
  <si>
    <t>SS35291: 0; See also Shiu, Sterne et al., 2022</t>
  </si>
  <si>
    <t>aDT6</t>
  </si>
  <si>
    <t>SS39040:0; SS39052:0; SS39054:0</t>
  </si>
  <si>
    <t>aSG1</t>
  </si>
  <si>
    <t>SS45907:0; SS45898:0; SS45913:0</t>
  </si>
  <si>
    <t>No path</t>
  </si>
  <si>
    <t>aSG7</t>
  </si>
  <si>
    <t>SS43327: 0; SS43329: 0; SS45915: 0; SS45921:0; SS45926:0; SS45929: 0; SS46202: 0;</t>
  </si>
  <si>
    <t>amulet</t>
  </si>
  <si>
    <t>SS32423: 0</t>
  </si>
  <si>
    <t>asteroid</t>
  </si>
  <si>
    <t>SS35282: 0; SS42335: 0</t>
  </si>
  <si>
    <t>bamboo</t>
  </si>
  <si>
    <t>SS44928, SS44937: 0</t>
  </si>
  <si>
    <t>basket</t>
  </si>
  <si>
    <t>SS29227: 0</t>
  </si>
  <si>
    <t>bluebell</t>
  </si>
  <si>
    <t>SS31328, SS31341: 0</t>
  </si>
  <si>
    <t>bobber</t>
  </si>
  <si>
    <t>SS29032: 0</t>
  </si>
  <si>
    <t>box</t>
  </si>
  <si>
    <t>SS35283: 0</t>
  </si>
  <si>
    <t>bridle</t>
  </si>
  <si>
    <t>SS50095, SS50120: 0</t>
  </si>
  <si>
    <t>brontosaraus</t>
  </si>
  <si>
    <t>SS40950: 0</t>
  </si>
  <si>
    <t>broom</t>
  </si>
  <si>
    <t>SS39923: 0</t>
  </si>
  <si>
    <t>buddy</t>
  </si>
  <si>
    <t>SS47281, SS47283: 0</t>
  </si>
  <si>
    <t>coy</t>
  </si>
  <si>
    <t>SS51996, SS51997: 0</t>
  </si>
  <si>
    <t>crab</t>
  </si>
  <si>
    <t>SS45693, SS45694, SS45700: 0</t>
  </si>
  <si>
    <t>cradle</t>
  </si>
  <si>
    <t>SS48137: 0</t>
  </si>
  <si>
    <t>damsel</t>
  </si>
  <si>
    <t>SS38113: 0</t>
  </si>
  <si>
    <t>doublescoop</t>
  </si>
  <si>
    <t>SS47081:0</t>
  </si>
  <si>
    <t>earmuff</t>
  </si>
  <si>
    <t>SS31063: 0</t>
  </si>
  <si>
    <t>eiffel</t>
  </si>
  <si>
    <t>SS52029, SS52034: 0</t>
  </si>
  <si>
    <t>fluff</t>
  </si>
  <si>
    <t>SS44912: 0</t>
  </si>
  <si>
    <t>foxglove</t>
  </si>
  <si>
    <t>SS40909, SS40926: 0</t>
  </si>
  <si>
    <t>gallinule</t>
  </si>
  <si>
    <t>SS32060, SS34089, SS34096, SS31362: 0</t>
  </si>
  <si>
    <t>gazebo</t>
  </si>
  <si>
    <t>SS28878: 0</t>
  </si>
  <si>
    <t>genie</t>
  </si>
  <si>
    <t>SS35835: 0</t>
  </si>
  <si>
    <t>gnome</t>
  </si>
  <si>
    <t>SS37818: 0</t>
  </si>
  <si>
    <t>good_dog</t>
  </si>
  <si>
    <t>SS47293: 0</t>
  </si>
  <si>
    <t>gumdrop</t>
  </si>
  <si>
    <t>SS46373: 0</t>
  </si>
  <si>
    <t>handle</t>
  </si>
  <si>
    <t>SS42328, SS47287: 0</t>
  </si>
  <si>
    <t>handup</t>
  </si>
  <si>
    <t>SS47287: 0</t>
  </si>
  <si>
    <t>haystack</t>
  </si>
  <si>
    <t>SS32391: 0</t>
  </si>
  <si>
    <t>horn</t>
  </si>
  <si>
    <t>SS38555: 0</t>
  </si>
  <si>
    <t>horntail</t>
  </si>
  <si>
    <t>SS51950: 0</t>
  </si>
  <si>
    <t>horseshoe</t>
  </si>
  <si>
    <t>SS41410, SS41414, SS41397: 0</t>
  </si>
  <si>
    <t>hound</t>
  </si>
  <si>
    <t>SS47232: 0</t>
  </si>
  <si>
    <t>hyacinth</t>
  </si>
  <si>
    <t>SS39890: 0</t>
  </si>
  <si>
    <t>justice</t>
  </si>
  <si>
    <t>SS29813: 0</t>
  </si>
  <si>
    <t>kelp</t>
  </si>
  <si>
    <t>SS39895, SS43885, SS43889: 0</t>
  </si>
  <si>
    <t>knees</t>
  </si>
  <si>
    <t>SS42927: 0</t>
  </si>
  <si>
    <t>kokopelli</t>
  </si>
  <si>
    <t>SS38523: 0</t>
  </si>
  <si>
    <t>landslide</t>
  </si>
  <si>
    <t>SS38119: 0</t>
  </si>
  <si>
    <t>lion</t>
  </si>
  <si>
    <t>SS36657: 0</t>
  </si>
  <si>
    <t>mandala</t>
  </si>
  <si>
    <t>SS38164, SS38165: 0</t>
  </si>
  <si>
    <t>marge</t>
  </si>
  <si>
    <t>SS32463: 0.1</t>
  </si>
  <si>
    <t>meteor</t>
  </si>
  <si>
    <t>SS35420: 0</t>
  </si>
  <si>
    <t>mime</t>
  </si>
  <si>
    <t>SS47275: 0</t>
  </si>
  <si>
    <t>moor</t>
  </si>
  <si>
    <t>SS38140, SS45952, SS51939: 0</t>
  </si>
  <si>
    <t>mothership</t>
  </si>
  <si>
    <t>SS38535: 0</t>
  </si>
  <si>
    <t>mute</t>
  </si>
  <si>
    <t>SS42606: 0</t>
  </si>
  <si>
    <t>nagini</t>
  </si>
  <si>
    <t>SS47322: 0</t>
  </si>
  <si>
    <t>nori</t>
  </si>
  <si>
    <t>SS50701: 0</t>
  </si>
  <si>
    <t>oink</t>
  </si>
  <si>
    <t>SS47078: 0</t>
  </si>
  <si>
    <t>OinkT</t>
  </si>
  <si>
    <t>SS32394: 0</t>
  </si>
  <si>
    <t>oval</t>
  </si>
  <si>
    <t>SS39916: 0</t>
  </si>
  <si>
    <t>pSG1</t>
  </si>
  <si>
    <t>SS45940, SS45950, SS45937: 0</t>
  </si>
  <si>
    <t>peacock</t>
  </si>
  <si>
    <t>SS30409: 0</t>
  </si>
  <si>
    <t>peafowl</t>
  </si>
  <si>
    <t>SS37792: 0</t>
  </si>
  <si>
    <t>peahen</t>
  </si>
  <si>
    <t>SS39038: 0</t>
  </si>
  <si>
    <t>phantom</t>
  </si>
  <si>
    <t>SS44877: 0.6; See also Shiu, Sterne et al., 2022</t>
  </si>
  <si>
    <t>planter</t>
  </si>
  <si>
    <t>SS36658: 0</t>
  </si>
  <si>
    <t>pleco</t>
  </si>
  <si>
    <t>SS41967: 0</t>
  </si>
  <si>
    <t>pringle</t>
  </si>
  <si>
    <t>SS43334, SS43335, SS43348: 0</t>
  </si>
  <si>
    <t>puddle</t>
  </si>
  <si>
    <t>SS27600, SS46204, SS46205: 0</t>
  </si>
  <si>
    <t>rocket</t>
  </si>
  <si>
    <t>SS29686, SS29687, SS29688: 0</t>
  </si>
  <si>
    <t>rose</t>
  </si>
  <si>
    <t>SS46955: 0</t>
  </si>
  <si>
    <t>ruby</t>
  </si>
  <si>
    <t>SS43355, SS43359: 0</t>
  </si>
  <si>
    <t>Salivary_MN13</t>
  </si>
  <si>
    <t>SS35823: 0</t>
  </si>
  <si>
    <t>shark</t>
  </si>
  <si>
    <t>SS45729: 0</t>
  </si>
  <si>
    <t>snake</t>
  </si>
  <si>
    <t>SS31705, SS31708: 0</t>
  </si>
  <si>
    <t>spirit</t>
  </si>
  <si>
    <t>SS49430: 0</t>
  </si>
  <si>
    <t>spray</t>
  </si>
  <si>
    <t>SS39867: 0</t>
  </si>
  <si>
    <t>sullivan</t>
  </si>
  <si>
    <t>SS42638, SS42639: 0</t>
  </si>
  <si>
    <t>sundrop</t>
  </si>
  <si>
    <t>SS51985, SS51987, SS51988, SS51989: 0</t>
  </si>
  <si>
    <t>tentacular</t>
  </si>
  <si>
    <t>SS51930: .5</t>
  </si>
  <si>
    <t>tinctoria</t>
  </si>
  <si>
    <t>SS39007, SS39020: 0</t>
  </si>
  <si>
    <t>tophat</t>
  </si>
  <si>
    <t>SS39932, SS39993:0</t>
  </si>
  <si>
    <t>TPN4</t>
  </si>
  <si>
    <t>SS44856: 0; SS44866: 0</t>
  </si>
  <si>
    <t>trident</t>
  </si>
  <si>
    <t>SS46209, SS46211, SS46214: 0</t>
  </si>
  <si>
    <t>trogon</t>
  </si>
  <si>
    <t>SS45730: 0</t>
  </si>
  <si>
    <t>trumpet</t>
  </si>
  <si>
    <t>SS42603: 0</t>
  </si>
  <si>
    <t>tulip</t>
  </si>
  <si>
    <t>SS45941: 0</t>
  </si>
  <si>
    <t>tundra</t>
  </si>
  <si>
    <t>SS41386: 0</t>
  </si>
  <si>
    <t>turner</t>
  </si>
  <si>
    <t>SS45676, SS49422: 0</t>
  </si>
  <si>
    <t>twirl</t>
  </si>
  <si>
    <t>SS51958: 0</t>
  </si>
  <si>
    <t>usnea</t>
  </si>
  <si>
    <t>SS37122: 1; SS31022:1; See also Shiu, Sterne et al., 2022</t>
  </si>
  <si>
    <t>wafflecone</t>
  </si>
  <si>
    <t>SS50698: 0</t>
  </si>
  <si>
    <t>weaver</t>
  </si>
  <si>
    <t>SS39883: 0</t>
  </si>
  <si>
    <t>web</t>
  </si>
  <si>
    <t>SS41434, SS41448: 0</t>
  </si>
  <si>
    <t>whisker</t>
  </si>
  <si>
    <t>SS39947, SS42349: 0</t>
  </si>
  <si>
    <t>Average Firing Rates as a result of sugar, water, bitter or Ir94e, or combinations thereof. GRN firing rates are chosen to elicit 40 Hz MN9 firing, or reduce 40 Hz MN9 to 1 Hz.</t>
  </si>
  <si>
    <t>Neuron Names</t>
  </si>
  <si>
    <t>Sugar_only</t>
  </si>
  <si>
    <t>Water_only</t>
  </si>
  <si>
    <t>Bitter_only</t>
  </si>
  <si>
    <t>Ir94e_only</t>
  </si>
  <si>
    <t>Sugar_Bitter</t>
  </si>
  <si>
    <t>Sugar_Ir94e</t>
  </si>
  <si>
    <t>Water_Bitter</t>
  </si>
  <si>
    <t>Water_Ir94e</t>
  </si>
  <si>
    <t>Neurotransmitter predictions</t>
  </si>
  <si>
    <t>GABA</t>
  </si>
  <si>
    <t>Acetycholine</t>
  </si>
  <si>
    <t>Glutamate</t>
  </si>
  <si>
    <t>Octopamine</t>
  </si>
  <si>
    <t>Serotonin</t>
  </si>
  <si>
    <t>Dopamine</t>
  </si>
  <si>
    <t>tinctoria_c_l</t>
  </si>
  <si>
    <t>tinctoria_c_r</t>
  </si>
  <si>
    <t>tinctoria_b_r</t>
  </si>
  <si>
    <t>720575940602353632</t>
  </si>
  <si>
    <t>bitter_l_8</t>
  </si>
  <si>
    <t>720575940604027168</t>
  </si>
  <si>
    <t>bitter_l_1</t>
  </si>
  <si>
    <t>720575940604516524</t>
  </si>
  <si>
    <t>720575940604891360</t>
  </si>
  <si>
    <t>720575940605158572</t>
  </si>
  <si>
    <t>720575940605162924</t>
  </si>
  <si>
    <t>720575940606002609</t>
  </si>
  <si>
    <t>water_l_4</t>
  </si>
  <si>
    <t>720575940606182758</t>
  </si>
  <si>
    <t>720575940606388146</t>
  </si>
  <si>
    <t>720575940607253170</t>
  </si>
  <si>
    <t>720575940608239371</t>
  </si>
  <si>
    <t>720575940610259370</t>
  </si>
  <si>
    <t>bitter_l_13</t>
  </si>
  <si>
    <t>720575940610481370</t>
  </si>
  <si>
    <t>bitter_l_7</t>
  </si>
  <si>
    <t>720575940610483162</t>
  </si>
  <si>
    <t>bitter_l_19</t>
  </si>
  <si>
    <t>720575940610683315</t>
  </si>
  <si>
    <t>Ir94e_l_8</t>
  </si>
  <si>
    <t>720575940610690372</t>
  </si>
  <si>
    <t>marge_a_l</t>
  </si>
  <si>
    <t>720575940610956334</t>
  </si>
  <si>
    <t>turner_a_l</t>
  </si>
  <si>
    <t>720575940611149922</t>
  </si>
  <si>
    <t>720575940611442296</t>
  </si>
  <si>
    <t>720575940611755157</t>
  </si>
  <si>
    <t>720575940611858906</t>
  </si>
  <si>
    <t>720575940612336819</t>
  </si>
  <si>
    <t>720575940612443890</t>
  </si>
  <si>
    <t>720575940612579053</t>
  </si>
  <si>
    <t>water_l_13</t>
  </si>
  <si>
    <t>720575940612711859</t>
  </si>
  <si>
    <t>720575940612920386</t>
  </si>
  <si>
    <t>Ir94e_l_10</t>
  </si>
  <si>
    <t>720575940612950568</t>
  </si>
  <si>
    <t>water_l_14</t>
  </si>
  <si>
    <t>720575940613061118</t>
  </si>
  <si>
    <t>bitter_l_0</t>
  </si>
  <si>
    <t>720575940613786774</t>
  </si>
  <si>
    <t>water_l_8</t>
  </si>
  <si>
    <t>720575940613898449</t>
  </si>
  <si>
    <t>720575940613996959</t>
  </si>
  <si>
    <t>water_l_6</t>
  </si>
  <si>
    <t>720575940614139089</t>
  </si>
  <si>
    <t>720575940614211295</t>
  </si>
  <si>
    <t>Ir94e_l_0</t>
  </si>
  <si>
    <t>720575940614273292</t>
  </si>
  <si>
    <t>Ir94e_l_17</t>
  </si>
  <si>
    <t>720575940614281266</t>
  </si>
  <si>
    <t>bitter_l_11</t>
  </si>
  <si>
    <t>720575940614418794</t>
  </si>
  <si>
    <t>720575940614467751</t>
  </si>
  <si>
    <t>720575940614483879</t>
  </si>
  <si>
    <t>720575940614635175</t>
  </si>
  <si>
    <t>720575940614736290</t>
  </si>
  <si>
    <t>720575940614916725</t>
  </si>
  <si>
    <t>720575940614965691</t>
  </si>
  <si>
    <t>aster_a_l</t>
  </si>
  <si>
    <t>720575940615044502</t>
  </si>
  <si>
    <t>720575940615089369</t>
  </si>
  <si>
    <t>Ir94e_l_13</t>
  </si>
  <si>
    <t>720575940615274425</t>
  </si>
  <si>
    <t>Ir94e_l_2</t>
  </si>
  <si>
    <t>720575940615292895</t>
  </si>
  <si>
    <t>720575940615495839</t>
  </si>
  <si>
    <t>720575940616167730</t>
  </si>
  <si>
    <t>720575940616177458</t>
  </si>
  <si>
    <t>water_l_3</t>
  </si>
  <si>
    <t>720575940616673366</t>
  </si>
  <si>
    <t>720575940616759014</t>
  </si>
  <si>
    <t>720575940616921152</t>
  </si>
  <si>
    <t>720575940616987097</t>
  </si>
  <si>
    <t>720575940617094208</t>
  </si>
  <si>
    <t>bitter_l_9</t>
  </si>
  <si>
    <t>720575940617678566</t>
  </si>
  <si>
    <t>720575940617755220</t>
  </si>
  <si>
    <t>tulip_r</t>
  </si>
  <si>
    <t>720575940617857694</t>
  </si>
  <si>
    <t>water_l_9</t>
  </si>
  <si>
    <t>720575940618600246</t>
  </si>
  <si>
    <t>720575940618600651</t>
  </si>
  <si>
    <t>bitter_l_15</t>
  </si>
  <si>
    <t>720575940618936710</t>
  </si>
  <si>
    <t>720575940619028208</t>
  </si>
  <si>
    <t>bitter_l_17</t>
  </si>
  <si>
    <t>720575940619197093</t>
  </si>
  <si>
    <t>bitter_l_20</t>
  </si>
  <si>
    <t>720575940619387814</t>
  </si>
  <si>
    <t>Ir94e_l_12</t>
  </si>
  <si>
    <t>720575940619453831</t>
  </si>
  <si>
    <t>aster_b_l</t>
  </si>
  <si>
    <t>720575940619696731</t>
  </si>
  <si>
    <t>720575940620061793</t>
  </si>
  <si>
    <t>tulip_l</t>
  </si>
  <si>
    <t>720575940620096171</t>
  </si>
  <si>
    <t>hyacinth_c_l</t>
  </si>
  <si>
    <t>720575940620260773</t>
  </si>
  <si>
    <t>720575940620353300</t>
  </si>
  <si>
    <t>720575940620441024</t>
  </si>
  <si>
    <t>tophat_a_r</t>
  </si>
  <si>
    <t>720575940620445062</t>
  </si>
  <si>
    <t>720575940620506049</t>
  </si>
  <si>
    <t>720575940620553094</t>
  </si>
  <si>
    <t>720575940620633070</t>
  </si>
  <si>
    <t>720575940621008895</t>
  </si>
  <si>
    <t>bitter_l_3</t>
  </si>
  <si>
    <t>720575940621089741</t>
  </si>
  <si>
    <t>brontosaraus_f_l</t>
  </si>
  <si>
    <t>720575940621218694</t>
  </si>
  <si>
    <t>pringle_r</t>
  </si>
  <si>
    <t>720575940621307713</t>
  </si>
  <si>
    <t>720575940621375231</t>
  </si>
  <si>
    <t>Ir94e_l_4</t>
  </si>
  <si>
    <t>720575940621442124</t>
  </si>
  <si>
    <t>720575940621736669</t>
  </si>
  <si>
    <t>720575940621778381</t>
  </si>
  <si>
    <t>bitter_l_4</t>
  </si>
  <si>
    <t>720575940621833281</t>
  </si>
  <si>
    <t>720575940621953285</t>
  </si>
  <si>
    <t>720575940622298631</t>
  </si>
  <si>
    <t>bitter_l_5</t>
  </si>
  <si>
    <t>720575940622335197</t>
  </si>
  <si>
    <t>720575940622486922</t>
  </si>
  <si>
    <t>water_l_12</t>
  </si>
  <si>
    <t>720575940622537477</t>
  </si>
  <si>
    <t>720575940622541005</t>
  </si>
  <si>
    <t>tophat_a_l</t>
  </si>
  <si>
    <t>720575940622869799</t>
  </si>
  <si>
    <t>720575940622902535</t>
  </si>
  <si>
    <t>water_l_1</t>
  </si>
  <si>
    <t>720575940623154712</t>
  </si>
  <si>
    <t>720575940623208141</t>
  </si>
  <si>
    <t>720575940623260415</t>
  </si>
  <si>
    <t>720575940623381286</t>
  </si>
  <si>
    <t>720575940623449015</t>
  </si>
  <si>
    <t>720575940623525258</t>
  </si>
  <si>
    <t>720575940623617973</t>
  </si>
  <si>
    <t>720575940623993015</t>
  </si>
  <si>
    <t>720575940624014483</t>
  </si>
  <si>
    <t>720575940624079544</t>
  </si>
  <si>
    <t>Ir94e_l_1</t>
  </si>
  <si>
    <t>720575940624234254</t>
  </si>
  <si>
    <t>720575940624247787</t>
  </si>
  <si>
    <t>720575940624253991</t>
  </si>
  <si>
    <t>mime_f_l</t>
  </si>
  <si>
    <t>720575940624273149</t>
  </si>
  <si>
    <t>mime_a_l</t>
  </si>
  <si>
    <t>720575940624532408</t>
  </si>
  <si>
    <t>hyacinth_c_r</t>
  </si>
  <si>
    <t>720575940624604560</t>
  </si>
  <si>
    <t>Ir94e_l_15</t>
  </si>
  <si>
    <t>720575940624983480</t>
  </si>
  <si>
    <t>720575940625203504</t>
  </si>
  <si>
    <t>water_l_11</t>
  </si>
  <si>
    <t>720575940625298276</t>
  </si>
  <si>
    <t>720575940625728551</t>
  </si>
  <si>
    <t>720575940625861168</t>
  </si>
  <si>
    <t>water_l_5</t>
  </si>
  <si>
    <t>720575940626016017</t>
  </si>
  <si>
    <t>Ir94e_l_5</t>
  </si>
  <si>
    <t>720575940626085306</t>
  </si>
  <si>
    <t>720575940626148520</t>
  </si>
  <si>
    <t>720575940626241636</t>
  </si>
  <si>
    <t>Ir94e_l_3</t>
  </si>
  <si>
    <t>720575940626287336</t>
  </si>
  <si>
    <t>bitter_l_18</t>
  </si>
  <si>
    <t>720575940626390018</t>
  </si>
  <si>
    <t>brontosaraus_b_l</t>
  </si>
  <si>
    <t>720575940626476305</t>
  </si>
  <si>
    <t>720575940626528252</t>
  </si>
  <si>
    <t>720575940626557442</t>
  </si>
  <si>
    <t>bract_a_r</t>
  </si>
  <si>
    <t>720575940626741891</t>
  </si>
  <si>
    <t>720575940626780222</t>
  </si>
  <si>
    <t>720575940626856344</t>
  </si>
  <si>
    <t>720575940626919144</t>
  </si>
  <si>
    <t>720575940627265265</t>
  </si>
  <si>
    <t>Ir94e_l_11</t>
  </si>
  <si>
    <t>720575940627404858</t>
  </si>
  <si>
    <t>720575940627419155</t>
  </si>
  <si>
    <t>720575940627444490</t>
  </si>
  <si>
    <t>720575940627578156</t>
  </si>
  <si>
    <t>bitter_l_14</t>
  </si>
  <si>
    <t>720575940627582724</t>
  </si>
  <si>
    <t>720575940627679765</t>
  </si>
  <si>
    <t>720575940627692048</t>
  </si>
  <si>
    <t>bitter_l_16</t>
  </si>
  <si>
    <t>720575940627709956</t>
  </si>
  <si>
    <t>720575940627826760</t>
  </si>
  <si>
    <t>720575940628024107</t>
  </si>
  <si>
    <t>720575940628071211</t>
  </si>
  <si>
    <t>720575940628182910</t>
  </si>
  <si>
    <t>720575940628198503</t>
  </si>
  <si>
    <t>Ir94e_l_7</t>
  </si>
  <si>
    <t>720575940628386295</t>
  </si>
  <si>
    <t>trumpet_l</t>
  </si>
  <si>
    <t>720575940628478736</t>
  </si>
  <si>
    <t>720575940628683063</t>
  </si>
  <si>
    <t>720575940628784066</t>
  </si>
  <si>
    <t>720575940628832256</t>
  </si>
  <si>
    <t>Ir94e_l_16</t>
  </si>
  <si>
    <t>720575940629146711</t>
  </si>
  <si>
    <t>bitter_l_6</t>
  </si>
  <si>
    <t>720575940629211607</t>
  </si>
  <si>
    <t>Ir94e_l_14</t>
  </si>
  <si>
    <t>720575940629752190</t>
  </si>
  <si>
    <t>720575940629852866</t>
  </si>
  <si>
    <t>water_l_16</t>
  </si>
  <si>
    <t>720575940630166583</t>
  </si>
  <si>
    <t>720575940630195909</t>
  </si>
  <si>
    <t>bitter_l_12</t>
  </si>
  <si>
    <t>720575940630347628</t>
  </si>
  <si>
    <t>720575940630459244</t>
  </si>
  <si>
    <t>720575940630553415</t>
  </si>
  <si>
    <t>water_l_0</t>
  </si>
  <si>
    <t>720575940630672938</t>
  </si>
  <si>
    <t>720575940630999493</t>
  </si>
  <si>
    <t>720575940631082124</t>
  </si>
  <si>
    <t>Ir94e_l_9</t>
  </si>
  <si>
    <t>720575940631092943</t>
  </si>
  <si>
    <t>720575940631243279</t>
  </si>
  <si>
    <t>720575940631270162</t>
  </si>
  <si>
    <t>720575940631309866</t>
  </si>
  <si>
    <t>720575940631448874</t>
  </si>
  <si>
    <t>earmuff_a_l</t>
  </si>
  <si>
    <t>720575940631898285</t>
  </si>
  <si>
    <t>water_l_7</t>
  </si>
  <si>
    <t>720575940632030008</t>
  </si>
  <si>
    <t>720575940632274914</t>
  </si>
  <si>
    <t>720575940632556831</t>
  </si>
  <si>
    <t>720575940632636959</t>
  </si>
  <si>
    <t>720575940632877869</t>
  </si>
  <si>
    <t>fudog_r</t>
  </si>
  <si>
    <t>720575940633170969</t>
  </si>
  <si>
    <t>720575940633198284</t>
  </si>
  <si>
    <t>720575940633356883</t>
  </si>
  <si>
    <t>720575940633518176</t>
  </si>
  <si>
    <t>720575940633772257</t>
  </si>
  <si>
    <t>720575940634090777</t>
  </si>
  <si>
    <t>720575940634093337</t>
  </si>
  <si>
    <t>720575940634788247</t>
  </si>
  <si>
    <t>mime_d_l</t>
  </si>
  <si>
    <t>720575940634796536</t>
  </si>
  <si>
    <t>water_l_15</t>
  </si>
  <si>
    <t>720575940634932472</t>
  </si>
  <si>
    <t>720575940635172191</t>
  </si>
  <si>
    <t>water_l_17</t>
  </si>
  <si>
    <t>720575940635210859</t>
  </si>
  <si>
    <t>720575940635642725</t>
  </si>
  <si>
    <t>earmuff_b_l</t>
  </si>
  <si>
    <t>720575940635925615</t>
  </si>
  <si>
    <t>720575940636541285</t>
  </si>
  <si>
    <t>720575940637742150</t>
  </si>
  <si>
    <t>mime_b_l</t>
  </si>
  <si>
    <t>720575940637763135</t>
  </si>
  <si>
    <t>phantom_r</t>
  </si>
  <si>
    <t>720575940637788137</t>
  </si>
  <si>
    <t>mime_b_r</t>
  </si>
  <si>
    <t>720575940637956698</t>
  </si>
  <si>
    <t>720575940638218173</t>
  </si>
  <si>
    <t>Ir94e_l_6</t>
  </si>
  <si>
    <t>720575940638557312</t>
  </si>
  <si>
    <t>mime_c_l</t>
  </si>
  <si>
    <t>720575940638604915</t>
  </si>
  <si>
    <t>720575940639274147</t>
  </si>
  <si>
    <t>720575940639765309</t>
  </si>
  <si>
    <t>720575940640032600</t>
  </si>
  <si>
    <t>720575940641536987</t>
  </si>
  <si>
    <t>720575940644664868</t>
  </si>
  <si>
    <t>720575940644965399</t>
  </si>
  <si>
    <t>water_l_2</t>
  </si>
  <si>
    <t>720575940645527918</t>
  </si>
  <si>
    <t>720575940645743412</t>
  </si>
  <si>
    <t>bitter_l_10</t>
  </si>
  <si>
    <t>720575940646212996</t>
  </si>
  <si>
    <t>bitter_l_2</t>
  </si>
  <si>
    <t>720575940646663044</t>
  </si>
  <si>
    <t>720575940647473796</t>
  </si>
  <si>
    <t>720575940647560500</t>
  </si>
  <si>
    <t>sink_sync_b_l</t>
  </si>
  <si>
    <t>720575940648180868</t>
  </si>
  <si>
    <t>720575940660292225</t>
  </si>
  <si>
    <t>water_l_10</t>
  </si>
  <si>
    <t>Responds to water in pseudodessicated flies?</t>
  </si>
  <si>
    <t>Predicted to respond to water?</t>
  </si>
  <si>
    <t>MN9 frequency due to 200 Hz Activation</t>
  </si>
  <si>
    <t>Required for proboscis extension to water?</t>
  </si>
  <si>
    <t>Change to MN9 as a result of silencing, at 160 Hz water GRN activation</t>
  </si>
  <si>
    <t>Not tested</t>
  </si>
  <si>
    <t>Yes (This paper)</t>
  </si>
  <si>
    <t>No significant response (Shiu, Sterne et al., 2022)</t>
  </si>
  <si>
    <t>No (This paper)</t>
  </si>
  <si>
    <t>Responds to water in starved flies, not tested in pseudodessicated flies(Shiu, Sterne et al., 2022)</t>
  </si>
  <si>
    <t>Tophat</t>
  </si>
  <si>
    <t>Tulip</t>
  </si>
  <si>
    <t>Yes, this paper, Supplemental Figure 4A</t>
  </si>
  <si>
    <t>waterR_20Hz</t>
  </si>
  <si>
    <t>waterR_40Hz</t>
  </si>
  <si>
    <t>waterR_60Hz</t>
  </si>
  <si>
    <t>waterR_80Hz</t>
  </si>
  <si>
    <t>waterR_100Hz</t>
  </si>
  <si>
    <t>waterR_120Hz</t>
  </si>
  <si>
    <t>waterR_140Hz</t>
  </si>
  <si>
    <t>waterR_160Hz</t>
  </si>
  <si>
    <t>waterR_180Hz</t>
  </si>
  <si>
    <t>waterR_200Hz</t>
  </si>
  <si>
    <t>waterR_220Hz</t>
  </si>
  <si>
    <t>waterR_240Hz</t>
  </si>
  <si>
    <t>waterR_260Hz</t>
  </si>
  <si>
    <t>720575940623128269</t>
  </si>
  <si>
    <t>720575940624983591</t>
  </si>
  <si>
    <t>720575940626784868</t>
  </si>
  <si>
    <t>720575940605494560</t>
  </si>
  <si>
    <t>720575940610167502</t>
  </si>
  <si>
    <t>720575940613940074</t>
  </si>
  <si>
    <t>720575940615965151</t>
  </si>
  <si>
    <t>720575940616566203</t>
  </si>
  <si>
    <t>720575940616980737</t>
  </si>
  <si>
    <t>720575940617536907</t>
  </si>
  <si>
    <t>720575940620058132</t>
  </si>
  <si>
    <t>720575940622715162</t>
  </si>
  <si>
    <t>720575940623149581</t>
  </si>
  <si>
    <t>720575940626773523</t>
  </si>
  <si>
    <t>720575940626872932</t>
  </si>
  <si>
    <t>720575940627670424</t>
  </si>
  <si>
    <t>720575940628271759</t>
  </si>
  <si>
    <t>720575940628995587</t>
  </si>
  <si>
    <t>720575940629681278</t>
  </si>
  <si>
    <t>720575940630026812</t>
  </si>
  <si>
    <t>720575940630098284</t>
  </si>
  <si>
    <t>720575940632066578</t>
  </si>
  <si>
    <t>720575940632689199</t>
  </si>
  <si>
    <t>720575940635942507</t>
  </si>
  <si>
    <t>720575940644703944</t>
  </si>
  <si>
    <t>720575940650496633</t>
  </si>
  <si>
    <t>720575940660829057</t>
  </si>
  <si>
    <t>720575940616014092</t>
  </si>
  <si>
    <t>720575940623355114</t>
  </si>
  <si>
    <t>720575940627820806</t>
  </si>
  <si>
    <t>720575940629766615</t>
  </si>
  <si>
    <t>720575940638343238</t>
  </si>
  <si>
    <t>Normalized:</t>
  </si>
  <si>
    <t>flyid</t>
  </si>
  <si>
    <t>JON_All_20Hz</t>
  </si>
  <si>
    <t>JON_All_40Hz</t>
  </si>
  <si>
    <t>JON_All_60Hz</t>
  </si>
  <si>
    <t>JON_All_80Hz</t>
  </si>
  <si>
    <t>JON_All_100Hz</t>
  </si>
  <si>
    <t>JON_All_120Hz</t>
  </si>
  <si>
    <t>JON_All_140Hz</t>
  </si>
  <si>
    <t>JON_All_160Hz</t>
  </si>
  <si>
    <t>JON_All_180Hz</t>
  </si>
  <si>
    <t>JON_All_200Hz</t>
  </si>
  <si>
    <t>JON_All_220Hz</t>
  </si>
  <si>
    <t>720575940628935564</t>
  </si>
  <si>
    <t>JO_FVA_1</t>
  </si>
  <si>
    <t>720575940625733960</t>
  </si>
  <si>
    <t>JO_FVA_16</t>
  </si>
  <si>
    <t>720575940602132509</t>
  </si>
  <si>
    <t>JO_EVM_13</t>
  </si>
  <si>
    <t>720575940628100614</t>
  </si>
  <si>
    <t>JO_FDA_2</t>
  </si>
  <si>
    <t>720575940634923621</t>
  </si>
  <si>
    <t>JO_FDA_10</t>
  </si>
  <si>
    <t>720575940624915230</t>
  </si>
  <si>
    <t>JO_EVP_6</t>
  </si>
  <si>
    <t>720575940629055721</t>
  </si>
  <si>
    <t>JO_EDM_15</t>
  </si>
  <si>
    <t>720575940645728803</t>
  </si>
  <si>
    <t>JO_mz_4</t>
  </si>
  <si>
    <t>720575940621729757</t>
  </si>
  <si>
    <t>JO_EVM_2</t>
  </si>
  <si>
    <t>720575940632449619</t>
  </si>
  <si>
    <t>JO_EV_6</t>
  </si>
  <si>
    <t>720575940634634606</t>
  </si>
  <si>
    <t>JO_EDP_5</t>
  </si>
  <si>
    <t>720575940614351477</t>
  </si>
  <si>
    <t>JO_EVM_1</t>
  </si>
  <si>
    <t>720575940623791152</t>
  </si>
  <si>
    <t>JO_FVA_20</t>
  </si>
  <si>
    <t>720575940610008217</t>
  </si>
  <si>
    <t>JO_FVA_6</t>
  </si>
  <si>
    <t>720575940628101126</t>
  </si>
  <si>
    <t>JO_EDM_11</t>
  </si>
  <si>
    <t>720575940618684481</t>
  </si>
  <si>
    <t>JO_EDM_13</t>
  </si>
  <si>
    <t>720575940638529525</t>
  </si>
  <si>
    <t>JO_FVA_5</t>
  </si>
  <si>
    <t>720575940625885512</t>
  </si>
  <si>
    <t>JO_FDP_4</t>
  </si>
  <si>
    <t>720575940639410035</t>
  </si>
  <si>
    <t>JO_FVA_13</t>
  </si>
  <si>
    <t>720575940621625597</t>
  </si>
  <si>
    <t>JO_EVL_4</t>
  </si>
  <si>
    <t>720575940628359017</t>
  </si>
  <si>
    <t>JO_FDA_8</t>
  </si>
  <si>
    <t>720575940630564179</t>
  </si>
  <si>
    <t>JO_EVL_5</t>
  </si>
  <si>
    <t>720575940625571240</t>
  </si>
  <si>
    <t>JO_FVA_2</t>
  </si>
  <si>
    <t>720575940625087546</t>
  </si>
  <si>
    <t>JO_FDA_7</t>
  </si>
  <si>
    <t>720575940626565455</t>
  </si>
  <si>
    <t>JO_EDC_5</t>
  </si>
  <si>
    <t>720575940606611401</t>
  </si>
  <si>
    <t>JO_FVA_9</t>
  </si>
  <si>
    <t>720575940617524053</t>
  </si>
  <si>
    <t>JO_FVA_31</t>
  </si>
  <si>
    <t>720575940635545310</t>
  </si>
  <si>
    <t>JO_DA_4</t>
  </si>
  <si>
    <t>720575940621442224</t>
  </si>
  <si>
    <t>JO_EVP_4</t>
  </si>
  <si>
    <t>720575940616951124</t>
  </si>
  <si>
    <t>JO_EDP_6</t>
  </si>
  <si>
    <t>720575940627109991</t>
  </si>
  <si>
    <t>JO_EDM_3</t>
  </si>
  <si>
    <t>720575940618888368</t>
  </si>
  <si>
    <t>JO_FDP_1</t>
  </si>
  <si>
    <t>720575940624308355</t>
  </si>
  <si>
    <t>JO_FVA_11</t>
  </si>
  <si>
    <t>720575940624799290</t>
  </si>
  <si>
    <t>JO_EDC_2</t>
  </si>
  <si>
    <t>720575940622179497</t>
  </si>
  <si>
    <t>JO_FDA_4</t>
  </si>
  <si>
    <t>720575940626042149</t>
  </si>
  <si>
    <t>JO_EV_2</t>
  </si>
  <si>
    <t>720575940623077389</t>
  </si>
  <si>
    <t>JO_FVA_19</t>
  </si>
  <si>
    <t>720575940625915338</t>
  </si>
  <si>
    <t>JO_FVA_23</t>
  </si>
  <si>
    <t>720575940625763015</t>
  </si>
  <si>
    <t>JO_FVA_14</t>
  </si>
  <si>
    <t>720575940630020111</t>
  </si>
  <si>
    <t>JO_EVM_11</t>
  </si>
  <si>
    <t>720575940615848788</t>
  </si>
  <si>
    <t>JO_EVL_7</t>
  </si>
  <si>
    <t>720575940621521917</t>
  </si>
  <si>
    <t>JO_FDA_3</t>
  </si>
  <si>
    <t>720575940641921421</t>
  </si>
  <si>
    <t>JO_EDC_4</t>
  </si>
  <si>
    <t>720575940602720940</t>
  </si>
  <si>
    <t>JO_CA_3</t>
  </si>
  <si>
    <t>720575940613012959</t>
  </si>
  <si>
    <t>JO_FVA_8</t>
  </si>
  <si>
    <t>720575940627704375</t>
  </si>
  <si>
    <t>JO_FVA_21</t>
  </si>
  <si>
    <t>720575940622892988</t>
  </si>
  <si>
    <t>JO_DP_5</t>
  </si>
  <si>
    <t>720575940625703434</t>
  </si>
  <si>
    <t>JO_FDP_3</t>
  </si>
  <si>
    <t>720575940620382889</t>
  </si>
  <si>
    <t>JO_EV_4</t>
  </si>
  <si>
    <t>720575940625962568</t>
  </si>
  <si>
    <t>JO_EDM_1</t>
  </si>
  <si>
    <t>720575940614060829</t>
  </si>
  <si>
    <t>JO_EDM_8</t>
  </si>
  <si>
    <t>720575940626956777</t>
  </si>
  <si>
    <t>JO_FVA_3</t>
  </si>
  <si>
    <t>720575940604973746</t>
  </si>
  <si>
    <t>JO_FVL_1</t>
  </si>
  <si>
    <t>720575940621289537</t>
  </si>
  <si>
    <t>JO_DP_2</t>
  </si>
  <si>
    <t>720575940628649465</t>
  </si>
  <si>
    <t>JO_FDA_5</t>
  </si>
  <si>
    <t>720575940606657493</t>
  </si>
  <si>
    <t>JO_FVA_24</t>
  </si>
  <si>
    <t>720575940633153375</t>
  </si>
  <si>
    <t>JO_EVL_1</t>
  </si>
  <si>
    <t>720575940609543197</t>
  </si>
  <si>
    <t>JO_FDA_1</t>
  </si>
  <si>
    <t>720575940629650997</t>
  </si>
  <si>
    <t>JO_EDM_12</t>
  </si>
  <si>
    <t>720575940635067034</t>
  </si>
  <si>
    <t>JO_DA_3</t>
  </si>
  <si>
    <t>720575940628978450</t>
  </si>
  <si>
    <t>JO_EDM_6</t>
  </si>
  <si>
    <t>720575940622217992</t>
  </si>
  <si>
    <t>JO_FDP_2</t>
  </si>
  <si>
    <t>720575940628444667</t>
  </si>
  <si>
    <t>JO_EDP_1</t>
  </si>
  <si>
    <t>720575940630059847</t>
  </si>
  <si>
    <t>JO_EVM_5</t>
  </si>
  <si>
    <t>720575940637366335</t>
  </si>
  <si>
    <t>JO_FVA_7</t>
  </si>
  <si>
    <t>720575940606222428</t>
  </si>
  <si>
    <t>JO_FVA_22</t>
  </si>
  <si>
    <t>720575940637054835</t>
  </si>
  <si>
    <t>JO_EDM_10</t>
  </si>
  <si>
    <t>720575940627941431</t>
  </si>
  <si>
    <t>JO_EDC_3</t>
  </si>
  <si>
    <t>720575940602506208</t>
  </si>
  <si>
    <t>JO_EVM_14</t>
  </si>
  <si>
    <t>720575940614188149</t>
  </si>
  <si>
    <t>JO_EVM_7</t>
  </si>
  <si>
    <t>720575940630834171</t>
  </si>
  <si>
    <t>JO_mz_5</t>
  </si>
  <si>
    <t>720575940614427195</t>
  </si>
  <si>
    <t>JO_CA_1</t>
  </si>
  <si>
    <t>720575940630319671</t>
  </si>
  <si>
    <t>JO_CL_3</t>
  </si>
  <si>
    <t>720575940650244342</t>
  </si>
  <si>
    <t>JO_EDP_2</t>
  </si>
  <si>
    <t>720575940623298559</t>
  </si>
  <si>
    <t>JO_EV_5</t>
  </si>
  <si>
    <t>720575940627493096</t>
  </si>
  <si>
    <t>JO_mz_6</t>
  </si>
  <si>
    <t>720575940637410869</t>
  </si>
  <si>
    <t>JO_EVL_9</t>
  </si>
  <si>
    <t>720575940618599872</t>
  </si>
  <si>
    <t>JO_EDM_5</t>
  </si>
  <si>
    <t>720575940613971485</t>
  </si>
  <si>
    <t>JO_CL_1</t>
  </si>
  <si>
    <t>720575940627585688</t>
  </si>
  <si>
    <t>JO_EVM_10</t>
  </si>
  <si>
    <t>720575940614929245</t>
  </si>
  <si>
    <t>JO_FVA_17</t>
  </si>
  <si>
    <t>720575940609530653</t>
  </si>
  <si>
    <t>JO_FDP_5</t>
  </si>
  <si>
    <t>720575940610018266</t>
  </si>
  <si>
    <t>JO_EDM_2</t>
  </si>
  <si>
    <t>720575940631098338</t>
  </si>
  <si>
    <t>JO_mz_2</t>
  </si>
  <si>
    <t>720575940647493241</t>
  </si>
  <si>
    <t>JO_FDL_2</t>
  </si>
  <si>
    <t>720575940604753437</t>
  </si>
  <si>
    <t>JO_CL_2</t>
  </si>
  <si>
    <t>720575940630122015</t>
  </si>
  <si>
    <t>JO_EVL_6</t>
  </si>
  <si>
    <t>720575940622222856</t>
  </si>
  <si>
    <t>JO_FVA_4</t>
  </si>
  <si>
    <t>720575940632767383</t>
  </si>
  <si>
    <t>JO_EVM_15</t>
  </si>
  <si>
    <t>720575940638681845</t>
  </si>
  <si>
    <t>JO_EVL_2</t>
  </si>
  <si>
    <t>720575940621397417</t>
  </si>
  <si>
    <t>JO_EVL_8</t>
  </si>
  <si>
    <t>720575940608297774</t>
  </si>
  <si>
    <t>JO_FDA_6</t>
  </si>
  <si>
    <t>720575940630070343</t>
  </si>
  <si>
    <t>JO_CM_2</t>
  </si>
  <si>
    <t>720575940633364179</t>
  </si>
  <si>
    <t>JO_FVA_18</t>
  </si>
  <si>
    <t>720575940611783464</t>
  </si>
  <si>
    <t>JO_EVM_4</t>
  </si>
  <si>
    <t>720575940615473186</t>
  </si>
  <si>
    <t>JO_FVA_25</t>
  </si>
  <si>
    <t>720575940619341105</t>
  </si>
  <si>
    <t>JO_EVM_8</t>
  </si>
  <si>
    <t>720575940635968745</t>
  </si>
  <si>
    <t>JO_FDP_6</t>
  </si>
  <si>
    <t>720575940629719404</t>
  </si>
  <si>
    <t>JO_FDA_13</t>
  </si>
  <si>
    <t>720575940616064546</t>
  </si>
  <si>
    <t>JO_mz_7</t>
  </si>
  <si>
    <t>720575940631866508</t>
  </si>
  <si>
    <t>JO_EVP_2</t>
  </si>
  <si>
    <t>720575940622449388</t>
  </si>
  <si>
    <t>JO_EVM_6</t>
  </si>
  <si>
    <t>720575940624224408</t>
  </si>
  <si>
    <t>JO_FVA_15</t>
  </si>
  <si>
    <t>720575940621532413</t>
  </si>
  <si>
    <t>JO_FVA_28</t>
  </si>
  <si>
    <t>720575940608742409</t>
  </si>
  <si>
    <t>JO_EV_3</t>
  </si>
  <si>
    <t>720575940627868471</t>
  </si>
  <si>
    <t>JO_FVA_27</t>
  </si>
  <si>
    <t>720575940606800341</t>
  </si>
  <si>
    <t>JO_FVL_2</t>
  </si>
  <si>
    <t>720575940609522461</t>
  </si>
  <si>
    <t>JO_EDP_4</t>
  </si>
  <si>
    <t>720575940640591861</t>
  </si>
  <si>
    <t>JO_FDA_14</t>
  </si>
  <si>
    <t>720575940611061526</t>
  </si>
  <si>
    <t>JO_EDM_4</t>
  </si>
  <si>
    <t>720575940629022149</t>
  </si>
  <si>
    <t>JO_EVL_3</t>
  </si>
  <si>
    <t>720575940637632419</t>
  </si>
  <si>
    <t>JO_CM_1</t>
  </si>
  <si>
    <t>720575940609541917</t>
  </si>
  <si>
    <t>JO_EDM_7</t>
  </si>
  <si>
    <t>720575940606239243</t>
  </si>
  <si>
    <t>JO_FVA_32</t>
  </si>
  <si>
    <t>720575940630080071</t>
  </si>
  <si>
    <t>JO_EV_1</t>
  </si>
  <si>
    <t>720575940619085397</t>
  </si>
  <si>
    <t>JO_DP_1</t>
  </si>
  <si>
    <t>720575940652566177</t>
  </si>
  <si>
    <t>JO_DP_3</t>
  </si>
  <si>
    <t>720575940616613022</t>
  </si>
  <si>
    <t>JO_FVA_33</t>
  </si>
  <si>
    <t>720575940642517284</t>
  </si>
  <si>
    <t>JO_FDA_11</t>
  </si>
  <si>
    <t>720575940616589878</t>
  </si>
  <si>
    <t>JO_EDP_3</t>
  </si>
  <si>
    <t>720575940625559358</t>
  </si>
  <si>
    <t>JO_EVP_3</t>
  </si>
  <si>
    <t>720575940629502009</t>
  </si>
  <si>
    <t>JO_FDA_16</t>
  </si>
  <si>
    <t>720575940622937528</t>
  </si>
  <si>
    <t>JO_EDC_1</t>
  </si>
  <si>
    <t>720575940615809349</t>
  </si>
  <si>
    <t>JO_EVM_12</t>
  </si>
  <si>
    <t>720575940617273560</t>
  </si>
  <si>
    <t>JO_FVA_29</t>
  </si>
  <si>
    <t>720575940641395163</t>
  </si>
  <si>
    <t>JO_DA_2</t>
  </si>
  <si>
    <t>720575940629386819</t>
  </si>
  <si>
    <t>JO_FVA_26</t>
  </si>
  <si>
    <t>720575940639904475</t>
  </si>
  <si>
    <t>JO_mz_3</t>
  </si>
  <si>
    <t>720575940625797617</t>
  </si>
  <si>
    <t>JO_EDM_9</t>
  </si>
  <si>
    <t>720575940618467195</t>
  </si>
  <si>
    <t>JO_EVP_1</t>
  </si>
  <si>
    <t>720575940627523584</t>
  </si>
  <si>
    <t>JO_FDA_12</t>
  </si>
  <si>
    <t>720575940631170346</t>
  </si>
  <si>
    <t>JO_FVL_3</t>
  </si>
  <si>
    <t>720575940614026269</t>
  </si>
  <si>
    <t>JO_FVA_10</t>
  </si>
  <si>
    <t>720575940613105311</t>
  </si>
  <si>
    <t>JO_FVA_12</t>
  </si>
  <si>
    <t>720575940628978409</t>
  </si>
  <si>
    <t>JO_mz_1</t>
  </si>
  <si>
    <t>720575940614035485</t>
  </si>
  <si>
    <t>JO_CM_3</t>
  </si>
  <si>
    <t>720575940621097398</t>
  </si>
  <si>
    <t>JO_FVA_30</t>
  </si>
  <si>
    <t>720575940626307902</t>
  </si>
  <si>
    <t>JO_EVM_3</t>
  </si>
  <si>
    <t>720575940629141775</t>
  </si>
  <si>
    <t>JO_DA_1</t>
  </si>
  <si>
    <t>720575940626557995</t>
  </si>
  <si>
    <t>JO_DP_4</t>
  </si>
  <si>
    <t>720575940629138959</t>
  </si>
  <si>
    <t>JO_CA_2</t>
  </si>
  <si>
    <t>720575940604299454</t>
  </si>
  <si>
    <t>JO_FDA_9</t>
  </si>
  <si>
    <t>720575940638664437</t>
  </si>
  <si>
    <t>JO_EDM_14</t>
  </si>
  <si>
    <t>720575940606431189</t>
  </si>
  <si>
    <t>JO_FDA_15</t>
  </si>
  <si>
    <t>720575940629267498</t>
  </si>
  <si>
    <t>JO_FDL_1</t>
  </si>
  <si>
    <t>720575940615986459</t>
  </si>
  <si>
    <t>JO_EVP_5</t>
  </si>
  <si>
    <t>720575940629315372</t>
  </si>
  <si>
    <t>720575940627454730</t>
  </si>
  <si>
    <t>720575940615541810</t>
  </si>
  <si>
    <t>720575940622579967</t>
  </si>
  <si>
    <t>720575940629584887</t>
  </si>
  <si>
    <t>720575940611163610</t>
  </si>
  <si>
    <t>Descending BN2_3</t>
  </si>
  <si>
    <t>720575940622318599</t>
  </si>
  <si>
    <t>720575940621552767</t>
  </si>
  <si>
    <t>720575940653315489</t>
  </si>
  <si>
    <t>720575940627585874</t>
  </si>
  <si>
    <t>720575940620096238</t>
  </si>
  <si>
    <t>720575940630214564</t>
  </si>
  <si>
    <t>720575940622188568</t>
  </si>
  <si>
    <t>720575940619039646</t>
  </si>
  <si>
    <t>720575940623934600</t>
  </si>
  <si>
    <t>720575940621351412</t>
  </si>
  <si>
    <t>720575940632868051</t>
  </si>
  <si>
    <t>720575940624113993</t>
  </si>
  <si>
    <t>720575940623484100</t>
  </si>
  <si>
    <t>720575940621939071</t>
  </si>
  <si>
    <t>720575940624986407</t>
  </si>
  <si>
    <t>720575940630713029</t>
  </si>
  <si>
    <t>720575940622919655</t>
  </si>
  <si>
    <t>720575940639591246</t>
  </si>
  <si>
    <t>720575940630907434</t>
  </si>
  <si>
    <t>aBN1</t>
  </si>
  <si>
    <t>720575940636066222</t>
  </si>
  <si>
    <t>720575940632607948</t>
  </si>
  <si>
    <t>720575940609944418</t>
  </si>
  <si>
    <t>720575940617477022</t>
  </si>
  <si>
    <t>720575940647075619</t>
  </si>
  <si>
    <t>720575940646032931</t>
  </si>
  <si>
    <t>720575940617411611</t>
  </si>
  <si>
    <t>720575940617011234</t>
  </si>
  <si>
    <t>720575940628916730</t>
  </si>
  <si>
    <t>720575940620455616</t>
  </si>
  <si>
    <t>720575940642943176</t>
  </si>
  <si>
    <t>720575940627300627</t>
  </si>
  <si>
    <t>720575940605488305</t>
  </si>
  <si>
    <t>720575940630160384</t>
  </si>
  <si>
    <t>720575940625870640</t>
  </si>
  <si>
    <t>nagini_l</t>
  </si>
  <si>
    <t>720575940641464309</t>
  </si>
  <si>
    <t>720575940620541099</t>
  </si>
  <si>
    <t>720575940609957315</t>
  </si>
  <si>
    <t>720575940639696755</t>
  </si>
  <si>
    <t>720575940613191391</t>
  </si>
  <si>
    <t>720575940617407030</t>
  </si>
  <si>
    <t>720575940620591837</t>
  </si>
  <si>
    <t>720575940618344606</t>
  </si>
  <si>
    <t>720575940628115756</t>
  </si>
  <si>
    <t>720575940627096957</t>
  </si>
  <si>
    <t>720575940626813246</t>
  </si>
  <si>
    <t>720575940628252751</t>
  </si>
  <si>
    <t>720575940634617952</t>
  </si>
  <si>
    <t>720575940603930046</t>
  </si>
  <si>
    <t>720575940646056500</t>
  </si>
  <si>
    <t>720575940622251411</t>
  </si>
  <si>
    <t>720575940626860175</t>
  </si>
  <si>
    <t>720575940653167777</t>
  </si>
  <si>
    <t>720575940620496587</t>
  </si>
  <si>
    <t>720575940634826676</t>
  </si>
  <si>
    <t>720575940619201403</t>
  </si>
  <si>
    <t>720575940627008345</t>
  </si>
  <si>
    <t>720575940614018060</t>
  </si>
  <si>
    <t>720575940624651189</t>
  </si>
  <si>
    <t>720575940621307892</t>
  </si>
  <si>
    <t>720575940618440943</t>
  </si>
  <si>
    <t>720575940623404046</t>
  </si>
  <si>
    <t>720575940627455621</t>
  </si>
  <si>
    <t>720575940636606554</t>
  </si>
  <si>
    <t>720575940620304110</t>
  </si>
  <si>
    <t>720575940629552170</t>
  </si>
  <si>
    <t>720575940616564534</t>
  </si>
  <si>
    <t>720575940604396209</t>
  </si>
  <si>
    <t>720575940618993989</t>
  </si>
  <si>
    <t>720575940628016983</t>
  </si>
  <si>
    <t>720575940614554930</t>
  </si>
  <si>
    <t>720575940620004479</t>
  </si>
  <si>
    <t>720575940607570185</t>
  </si>
  <si>
    <t>720575940637317198</t>
  </si>
  <si>
    <t>720575940630364367</t>
  </si>
  <si>
    <t>720575940623781896</t>
  </si>
  <si>
    <t>720575940629063418</t>
  </si>
  <si>
    <t>720575940628954954</t>
  </si>
  <si>
    <t>720575940629766266</t>
  </si>
  <si>
    <t>720575940606865330</t>
  </si>
  <si>
    <t>720575940622657684</t>
  </si>
  <si>
    <t>720575940614291181</t>
  </si>
  <si>
    <t>720575940604103084</t>
  </si>
  <si>
    <t>720575940629956695</t>
  </si>
  <si>
    <t>720575940617579062</t>
  </si>
  <si>
    <t>720575940616633925</t>
  </si>
  <si>
    <t>720575940608098261</t>
  </si>
  <si>
    <t>720575940626730883</t>
  </si>
  <si>
    <t>720575940629428215</t>
  </si>
  <si>
    <t>720575940617940308</t>
  </si>
  <si>
    <t>720575940624201033</t>
  </si>
  <si>
    <t>720575940626745987</t>
  </si>
  <si>
    <t>720575940612193682</t>
  </si>
  <si>
    <t>720575940659098241</t>
  </si>
  <si>
    <t>720575940620153765</t>
  </si>
  <si>
    <t>720575940611308181</t>
  </si>
  <si>
    <t>720575940619559815</t>
  </si>
  <si>
    <t>720575940613753007</t>
  </si>
  <si>
    <t>720575940644072483</t>
  </si>
  <si>
    <t>720575940629806974</t>
  </si>
  <si>
    <t>aDN2_l</t>
  </si>
  <si>
    <t>720575940616185531</t>
  </si>
  <si>
    <t>aDN1_l</t>
  </si>
  <si>
    <t>720575940603195494</t>
  </si>
  <si>
    <t>720575940620731631</t>
  </si>
  <si>
    <t>720575940628840252</t>
  </si>
  <si>
    <t>720575940642428557</t>
  </si>
  <si>
    <t>720575940621067204</t>
  </si>
  <si>
    <t>720575940615308729</t>
  </si>
  <si>
    <t>720575940616553300</t>
  </si>
  <si>
    <t>720575940632716964</t>
  </si>
  <si>
    <t>720575940621131132</t>
  </si>
  <si>
    <t>720575940602380768</t>
  </si>
  <si>
    <t>720575940618149336</t>
  </si>
  <si>
    <t>720575940612840982</t>
  </si>
  <si>
    <t>720575940624538599</t>
  </si>
  <si>
    <t>720575940624539993</t>
  </si>
  <si>
    <t>720575940660235649</t>
  </si>
  <si>
    <t>720575940613917359</t>
  </si>
  <si>
    <t>720575940627888144</t>
  </si>
  <si>
    <t>720575940622671655</t>
  </si>
  <si>
    <t>720575940607791113</t>
  </si>
  <si>
    <t>720575940603539424</t>
  </si>
  <si>
    <t>720575940627420668</t>
  </si>
  <si>
    <t>720575940636492358</t>
  </si>
  <si>
    <t>720575940637458997</t>
  </si>
  <si>
    <t>720575940607796693</t>
  </si>
  <si>
    <t>720575940632539788</t>
  </si>
  <si>
    <t>720575940624344556</t>
  </si>
  <si>
    <t>720575940608816964</t>
  </si>
  <si>
    <t>720575940625012204</t>
  </si>
  <si>
    <t>720575940621365236</t>
  </si>
  <si>
    <t>720575940622042373</t>
  </si>
  <si>
    <t>720575940632725708</t>
  </si>
  <si>
    <t>720575940613153938</t>
  </si>
  <si>
    <t>720575940621804159</t>
  </si>
  <si>
    <t>720575940626247012</t>
  </si>
  <si>
    <t>720575940637569139</t>
  </si>
  <si>
    <t>720575940629766649</t>
  </si>
  <si>
    <t>720575940612635050</t>
  </si>
  <si>
    <t>720575940619114991</t>
  </si>
  <si>
    <t>720575940644390436</t>
  </si>
  <si>
    <t>720575940633270497</t>
  </si>
  <si>
    <t>720575940618426021</t>
  </si>
  <si>
    <t>720575940631708973</t>
  </si>
  <si>
    <t>720575940622956996</t>
  </si>
  <si>
    <t>720575940612599215</t>
  </si>
  <si>
    <t>720575940629594106</t>
  </si>
  <si>
    <t>720575940611976618</t>
  </si>
  <si>
    <t>720575940623020263</t>
  </si>
  <si>
    <t>720575940631447879</t>
  </si>
  <si>
    <t>720575940636058286</t>
  </si>
  <si>
    <t>720575940613893574</t>
  </si>
  <si>
    <t>720575940633401199</t>
  </si>
  <si>
    <t>720575940617496925</t>
  </si>
  <si>
    <t>720575940633123539</t>
  </si>
  <si>
    <t>720575940616002516</t>
  </si>
  <si>
    <t>720575940611682522</t>
  </si>
  <si>
    <t>720575940605971145</t>
  </si>
  <si>
    <t>720575940618151128</t>
  </si>
  <si>
    <t>720575940626729295</t>
  </si>
  <si>
    <t>720575940634804634</t>
  </si>
  <si>
    <t>720575940615503249</t>
  </si>
  <si>
    <t>720575940610375214</t>
  </si>
  <si>
    <t>720575940623820787</t>
  </si>
  <si>
    <t>720575940627939177</t>
  </si>
  <si>
    <t>720575940611604776</t>
  </si>
  <si>
    <t>720575940623688119</t>
  </si>
  <si>
    <t>720575940620595489</t>
  </si>
  <si>
    <t>720575940610617668</t>
  </si>
  <si>
    <t>720575940631621843</t>
  </si>
  <si>
    <t>720575940634877850</t>
  </si>
  <si>
    <t>720575940622413948</t>
  </si>
  <si>
    <t>720575940618886710</t>
  </si>
  <si>
    <t>720575940633953434</t>
  </si>
  <si>
    <t>720575940642014197</t>
  </si>
  <si>
    <t>720575940642857613</t>
  </si>
  <si>
    <t>720575940622906887</t>
  </si>
  <si>
    <t>720575940627469394</t>
  </si>
  <si>
    <t>720575940604737708</t>
  </si>
  <si>
    <t>720575940629504506</t>
  </si>
  <si>
    <t>720575940627221416</t>
  </si>
  <si>
    <t>720575940623642904</t>
  </si>
  <si>
    <t>720575940628749612</t>
  </si>
  <si>
    <t>720575940631490360</t>
  </si>
  <si>
    <t>720575940623747145</t>
  </si>
  <si>
    <t>720575940629616092</t>
  </si>
  <si>
    <t>720575940629394232</t>
  </si>
  <si>
    <t>720575940651646966</t>
  </si>
  <si>
    <t>720575940640222269</t>
  </si>
  <si>
    <t>720575940624226318</t>
  </si>
  <si>
    <t>720575940617123814</t>
  </si>
  <si>
    <t>720575940620746478</t>
  </si>
  <si>
    <t>720575940635723887</t>
  </si>
  <si>
    <t>720575940615930299</t>
  </si>
  <si>
    <t>720575940626641182</t>
  </si>
  <si>
    <t>720575940612087758</t>
  </si>
  <si>
    <t>720575940629204674</t>
  </si>
  <si>
    <t>720575940615377041</t>
  </si>
  <si>
    <t>720575940626873160</t>
  </si>
  <si>
    <t>720575940630514194</t>
  </si>
  <si>
    <t>720575940632998136</t>
  </si>
  <si>
    <t>720575940660742785</t>
  </si>
  <si>
    <t>720575940626663953</t>
  </si>
  <si>
    <t>720575940620266689</t>
  </si>
  <si>
    <t>720575940610669042</t>
  </si>
  <si>
    <t>720575940619244081</t>
  </si>
  <si>
    <t>720575940639695568</t>
  </si>
  <si>
    <t>720575940627796298</t>
  </si>
  <si>
    <t>720575940630935503</t>
  </si>
  <si>
    <t>720575940608144732</t>
  </si>
  <si>
    <t>720575940611610737</t>
  </si>
  <si>
    <t>720575940612418991</t>
  </si>
  <si>
    <t>720575940624121161</t>
  </si>
  <si>
    <t>720575940619562166</t>
  </si>
  <si>
    <t>720575940617374242</t>
  </si>
  <si>
    <t>720575940626871025</t>
  </si>
  <si>
    <t>720575940629263888</t>
  </si>
  <si>
    <t>720575940607178709</t>
  </si>
  <si>
    <t>720575940617519243</t>
  </si>
  <si>
    <t>720575940646100020</t>
  </si>
  <si>
    <t>720575940612146174</t>
  </si>
  <si>
    <t>720575940632626402</t>
  </si>
  <si>
    <t>720575940607446281</t>
  </si>
  <si>
    <t>720575940604517809</t>
  </si>
  <si>
    <t>720575940613788859</t>
  </si>
  <si>
    <t>720575940620537153</t>
  </si>
  <si>
    <t>720575940623019544</t>
  </si>
  <si>
    <t>720575940623579149</t>
  </si>
  <si>
    <t>720575940624289277</t>
  </si>
  <si>
    <t>720575940619948880</t>
  </si>
  <si>
    <t>720575940625356163</t>
  </si>
  <si>
    <t>720575940612279277</t>
  </si>
  <si>
    <t>720575940627172328</t>
  </si>
  <si>
    <t>720575940640934363</t>
  </si>
  <si>
    <t>720575940634493335</t>
  </si>
  <si>
    <t>720575940632308644</t>
  </si>
  <si>
    <t>720575940622324991</t>
  </si>
  <si>
    <t>720575940627732935</t>
  </si>
  <si>
    <t>720575940632754003</t>
  </si>
  <si>
    <t>720575940606185090</t>
  </si>
  <si>
    <t>720575940635119723</t>
  </si>
  <si>
    <t>720575940643683744</t>
  </si>
  <si>
    <t>720575940618816054</t>
  </si>
  <si>
    <t>720575940621068464</t>
  </si>
  <si>
    <t>720575940627439592</t>
  </si>
  <si>
    <t>720575940617818708</t>
  </si>
  <si>
    <t>720575940634571383</t>
  </si>
  <si>
    <t>720575940628437291</t>
  </si>
  <si>
    <t>720575940622944491</t>
  </si>
  <si>
    <t>720575940616504977</t>
  </si>
  <si>
    <t>720575940616946918</t>
  </si>
  <si>
    <t>720575940634459290</t>
  </si>
  <si>
    <t>720575940629421159</t>
  </si>
  <si>
    <t>720575940605752422</t>
  </si>
  <si>
    <t>720575940618987600</t>
  </si>
  <si>
    <t>720575940614607825</t>
  </si>
  <si>
    <t>720575940626848275</t>
  </si>
  <si>
    <t>720575940620738799</t>
  </si>
  <si>
    <t>720575940644488727</t>
  </si>
  <si>
    <t>720575940631072587</t>
  </si>
  <si>
    <t>720575940608545219</t>
  </si>
  <si>
    <t>720575940637323071</t>
  </si>
  <si>
    <t>720575940620219585</t>
  </si>
  <si>
    <t>720575940623593451</t>
  </si>
  <si>
    <t>720575940627408640</t>
  </si>
  <si>
    <t>720575940618277067</t>
  </si>
  <si>
    <t>720575940614019379</t>
  </si>
  <si>
    <t>720575940622183194</t>
  </si>
  <si>
    <t>720575940649809273</t>
  </si>
  <si>
    <t>720575940627378476</t>
  </si>
  <si>
    <t>720575940619827659</t>
  </si>
  <si>
    <t>720575940634781535</t>
  </si>
  <si>
    <t>720575940606354633</t>
  </si>
  <si>
    <t>720575940646952324</t>
  </si>
  <si>
    <t>720575940618392912</t>
  </si>
  <si>
    <t>720575940631715896</t>
  </si>
  <si>
    <t>720575940637308605</t>
  </si>
  <si>
    <t>720575940638591302</t>
  </si>
  <si>
    <t>720575940614156703</t>
  </si>
  <si>
    <t>720575940604783136</t>
  </si>
  <si>
    <t>720575940618729350</t>
  </si>
  <si>
    <t>720575940625187940</t>
  </si>
  <si>
    <t>720575940630072364</t>
  </si>
  <si>
    <t>720575940633766370</t>
  </si>
  <si>
    <t>720575940640679821</t>
  </si>
  <si>
    <t>720575940620910774</t>
  </si>
  <si>
    <t>720575940620070209</t>
  </si>
  <si>
    <t>720575940623113752</t>
  </si>
  <si>
    <t>720575940614605279</t>
  </si>
  <si>
    <t>720575940638989894</t>
  </si>
  <si>
    <t>720575940620183973</t>
  </si>
  <si>
    <t>720575940630028359</t>
  </si>
  <si>
    <t>720575940630716716</t>
  </si>
  <si>
    <t>720575940616778038</t>
  </si>
  <si>
    <t>720575940618131928</t>
  </si>
  <si>
    <t>720575940629249783</t>
  </si>
  <si>
    <t>720575940617467712</t>
  </si>
  <si>
    <t>720575940623219719</t>
  </si>
  <si>
    <t>720575940620686964</t>
  </si>
  <si>
    <t>720575940623455239</t>
  </si>
  <si>
    <t>720575940620380449</t>
  </si>
  <si>
    <t>720575940620813989</t>
  </si>
  <si>
    <t>720575940635651941</t>
  </si>
  <si>
    <t>720575940613527761</t>
  </si>
  <si>
    <t>720575940643509527</t>
  </si>
  <si>
    <t>720575940604705312</t>
  </si>
  <si>
    <t>720575940624437029</t>
  </si>
  <si>
    <t>720575940631924584</t>
  </si>
  <si>
    <t>720575940631511180</t>
  </si>
  <si>
    <t>720575940637607646</t>
  </si>
  <si>
    <t>broom_l</t>
  </si>
  <si>
    <t>720575940638757464</t>
  </si>
  <si>
    <t>720575940618648955</t>
  </si>
  <si>
    <t>720575940620249478</t>
  </si>
  <si>
    <t>720575940615413435</t>
  </si>
  <si>
    <t>720575940637635305</t>
  </si>
  <si>
    <t>720575940643417454</t>
  </si>
  <si>
    <t>720575940626803018</t>
  </si>
  <si>
    <t>720575940627792233</t>
  </si>
  <si>
    <t>720575940634657632</t>
  </si>
  <si>
    <t>720575940604504748</t>
  </si>
  <si>
    <t>720575940625182341</t>
  </si>
  <si>
    <t>720575940614310802</t>
  </si>
  <si>
    <t>720575940622123400</t>
  </si>
  <si>
    <t>720575940636181934</t>
  </si>
  <si>
    <t>720575940616211013</t>
  </si>
  <si>
    <t>720575940621442442</t>
  </si>
  <si>
    <t>720575940624094973</t>
  </si>
  <si>
    <t>720575940611633010</t>
  </si>
  <si>
    <t>720575940626966289</t>
  </si>
  <si>
    <t>720575940624245946</t>
  </si>
  <si>
    <t>720575940623781127</t>
  </si>
  <si>
    <t>720575940637643598</t>
  </si>
  <si>
    <t>720575940627722234</t>
  </si>
  <si>
    <t>720575940627015196</t>
  </si>
  <si>
    <t>trident_l</t>
  </si>
  <si>
    <t>720575940623742461</t>
  </si>
  <si>
    <t>720575940624943084</t>
  </si>
  <si>
    <t>720575940626017917</t>
  </si>
  <si>
    <t>720575940617515147</t>
  </si>
  <si>
    <t>720575940623227656</t>
  </si>
  <si>
    <t>720575940614572906</t>
  </si>
  <si>
    <t>720575940639137845</t>
  </si>
  <si>
    <t>720575940628577897</t>
  </si>
  <si>
    <t>720575940639134835</t>
  </si>
  <si>
    <t>720575940622673860</t>
  </si>
  <si>
    <t>720575940630071803</t>
  </si>
  <si>
    <t>720575940612879010</t>
  </si>
  <si>
    <t>720575940606222014</t>
  </si>
  <si>
    <t>720575940621101311</t>
  </si>
  <si>
    <t>720575940628627867</t>
  </si>
  <si>
    <t>720575940638088511</t>
  </si>
  <si>
    <t>720575940630749523</t>
  </si>
  <si>
    <t>720575940614107754</t>
  </si>
  <si>
    <t>720575940625102094</t>
  </si>
  <si>
    <t>720575940611981029</t>
  </si>
  <si>
    <t>720575940626746499</t>
  </si>
  <si>
    <t>720575940613954194</t>
  </si>
  <si>
    <t>720575940628567545</t>
  </si>
  <si>
    <t>720575940622577336</t>
  </si>
  <si>
    <t>720575940625984528</t>
  </si>
  <si>
    <t>720575940611426417</t>
  </si>
  <si>
    <t>720575940615625053</t>
  </si>
  <si>
    <t>720575940604865312</t>
  </si>
  <si>
    <t>720575940632043576</t>
  </si>
  <si>
    <t>720575940627361157</t>
  </si>
  <si>
    <t>720575940620298772</t>
  </si>
  <si>
    <t>720575940620621190</t>
  </si>
  <si>
    <t>720575940615395165</t>
  </si>
  <si>
    <t>720575940619403942</t>
  </si>
  <si>
    <t>720575940628136347</t>
  </si>
  <si>
    <t>720575940607774044</t>
  </si>
  <si>
    <t>720575940609097429</t>
  </si>
  <si>
    <t>720575940620321728</t>
  </si>
  <si>
    <t>720575940629287484</t>
  </si>
  <si>
    <t>720575940625502666</t>
  </si>
  <si>
    <t>720575940627050782</t>
  </si>
  <si>
    <t>720575940632126860</t>
  </si>
  <si>
    <t>720575940639159797</t>
  </si>
  <si>
    <t>720575940631383400</t>
  </si>
  <si>
    <t>720575940619762880</t>
  </si>
  <si>
    <t>720575940643744968</t>
  </si>
  <si>
    <t>720575940648969337</t>
  </si>
  <si>
    <t>720575940623090446</t>
  </si>
  <si>
    <t>720575940618308811</t>
  </si>
  <si>
    <t>720575940606038729</t>
  </si>
  <si>
    <t>720575940612868275</t>
  </si>
  <si>
    <t>720575940629312300</t>
  </si>
  <si>
    <t>720575940651341558</t>
  </si>
  <si>
    <t>720575940610615876</t>
  </si>
  <si>
    <t>720575940621572890</t>
  </si>
  <si>
    <t>720575940622879882</t>
  </si>
  <si>
    <t>720575940618019933</t>
  </si>
  <si>
    <t>720575940626928650</t>
  </si>
  <si>
    <t>720575940628709019</t>
  </si>
  <si>
    <t>720575940634790648</t>
  </si>
  <si>
    <t>720575940638440051</t>
  </si>
  <si>
    <t>720575940632713759</t>
  </si>
  <si>
    <t>720575940631517251</t>
  </si>
  <si>
    <t>spirit_l</t>
  </si>
  <si>
    <t>720575940627092841</t>
  </si>
  <si>
    <t>720575940609488942</t>
  </si>
  <si>
    <t>720575940631903592</t>
  </si>
  <si>
    <t>720575940621885957</t>
  </si>
  <si>
    <t>720575940632037224</t>
  </si>
  <si>
    <t>720575940609592270</t>
  </si>
  <si>
    <t>720575940621365357</t>
  </si>
  <si>
    <t>720575940624402173</t>
  </si>
  <si>
    <t>720575940627154569</t>
  </si>
  <si>
    <t>720575940617301563</t>
  </si>
  <si>
    <t>720575940608379204</t>
  </si>
  <si>
    <t>720575940621628582</t>
  </si>
  <si>
    <t>bobber_r</t>
  </si>
  <si>
    <t>720575940631107651</t>
  </si>
  <si>
    <t>720575940612856434</t>
  </si>
  <si>
    <t>720575940625242314</t>
  </si>
  <si>
    <t>720575940621347254</t>
  </si>
  <si>
    <t>720575940626783065</t>
  </si>
  <si>
    <t>720575940620859886</t>
  </si>
  <si>
    <t>720575940620581748</t>
  </si>
  <si>
    <t>720575940634431935</t>
  </si>
  <si>
    <t>720575940646236804</t>
  </si>
  <si>
    <t>720575940621242025</t>
  </si>
  <si>
    <t>720575940620657857</t>
  </si>
  <si>
    <t>720575940631299602</t>
  </si>
  <si>
    <t>720575940638478680</t>
  </si>
  <si>
    <t>720575940617325654</t>
  </si>
  <si>
    <t>720575940615043222</t>
  </si>
  <si>
    <t>720575940623294955</t>
  </si>
  <si>
    <t>720575940624959496</t>
  </si>
  <si>
    <t>720575940625871920</t>
  </si>
  <si>
    <t>720575940626271260</t>
  </si>
  <si>
    <t>720575940637347556</t>
  </si>
  <si>
    <t>720575940610313570</t>
  </si>
  <si>
    <t>720575940613872802</t>
  </si>
  <si>
    <t>720575940620258480</t>
  </si>
  <si>
    <t>720575940628154364</t>
  </si>
  <si>
    <t>720575940631927583</t>
  </si>
  <si>
    <t>720575940604735660</t>
  </si>
  <si>
    <t>720575940630546084</t>
  </si>
  <si>
    <t>720575940634631342</t>
  </si>
  <si>
    <t>720575940603609004</t>
  </si>
  <si>
    <t>720575940618184773</t>
  </si>
  <si>
    <t>720575940620740122</t>
  </si>
  <si>
    <t>720575940631914700</t>
  </si>
  <si>
    <t>720575940610584184</t>
  </si>
  <si>
    <t>720575940618048683</t>
  </si>
  <si>
    <t>720575940620054694</t>
  </si>
  <si>
    <t>720575940629256779</t>
  </si>
  <si>
    <t>720575940611347123</t>
  </si>
  <si>
    <t>720575940623982794</t>
  </si>
  <si>
    <t>720575940611335859</t>
  </si>
  <si>
    <t>720575940613473959</t>
  </si>
  <si>
    <t>720575940632300205</t>
  </si>
  <si>
    <t>720575940655587489</t>
  </si>
  <si>
    <t>720575940619876011</t>
  </si>
  <si>
    <t>720575940621159181</t>
  </si>
  <si>
    <t>720575940627949589</t>
  </si>
  <si>
    <t>720575940629207055</t>
  </si>
  <si>
    <t>720575940616558197</t>
  </si>
  <si>
    <t>720575940632086599</t>
  </si>
  <si>
    <t>720575940612429714</t>
  </si>
  <si>
    <t>720575940620173737</t>
  </si>
  <si>
    <t>720575940619498968</t>
  </si>
  <si>
    <t>720575940617190361</t>
  </si>
  <si>
    <t>720575940622517956</t>
  </si>
  <si>
    <t>720575940617197057</t>
  </si>
  <si>
    <t>720575940617972901</t>
  </si>
  <si>
    <t>720575940647586948</t>
  </si>
  <si>
    <t>720575940615257055</t>
  </si>
  <si>
    <t>720575940624741634</t>
  </si>
  <si>
    <t>720575940618031394</t>
  </si>
  <si>
    <t>720575940636879534</t>
  </si>
  <si>
    <t>720575940639421043</t>
  </si>
  <si>
    <t>720575940613558225</t>
  </si>
  <si>
    <t>720575940616647483</t>
  </si>
  <si>
    <t>720575940619928346</t>
  </si>
  <si>
    <t>720575940646400644</t>
  </si>
  <si>
    <t>720575940618970177</t>
  </si>
  <si>
    <t>720575940619806128</t>
  </si>
  <si>
    <t>720575940628186186</t>
  </si>
  <si>
    <t>720575940610656242</t>
  </si>
  <si>
    <t>720575940615652767</t>
  </si>
  <si>
    <t>720575940616471052</t>
  </si>
  <si>
    <t>720575940617688093</t>
  </si>
  <si>
    <t>720575940624801771</t>
  </si>
  <si>
    <t>720575940628648759</t>
  </si>
  <si>
    <t>720575940630569465</t>
  </si>
  <si>
    <t>720575940631842360</t>
  </si>
  <si>
    <t>720575940634803819</t>
  </si>
  <si>
    <t>720575940612273575</t>
  </si>
  <si>
    <t>720575940619332944</t>
  </si>
  <si>
    <t>720575940619378123</t>
  </si>
  <si>
    <t>720575940625102224</t>
  </si>
  <si>
    <t>720575940628846966</t>
  </si>
  <si>
    <t>720575940639278781</t>
  </si>
  <si>
    <t>720575940644697652</t>
  </si>
  <si>
    <t>720575940611498419</t>
  </si>
  <si>
    <t>720575940623733235</t>
  </si>
  <si>
    <t>720575940626153488</t>
  </si>
  <si>
    <t>720575940632605644</t>
  </si>
  <si>
    <t>720575940613418547</t>
  </si>
  <si>
    <t>720575940619405812</t>
  </si>
  <si>
    <t>720575940622650582</t>
  </si>
  <si>
    <t>720575940606919602</t>
  </si>
  <si>
    <t>720575940607790916</t>
  </si>
  <si>
    <t>720575940607880578</t>
  </si>
  <si>
    <t>720575940609832410</t>
  </si>
  <si>
    <t>720575940616400470</t>
  </si>
  <si>
    <t>720575940622500172</t>
  </si>
  <si>
    <t>web_a_l</t>
  </si>
  <si>
    <t>720575940623385894</t>
  </si>
  <si>
    <t>720575940631982952</t>
  </si>
  <si>
    <t>720575940632102564</t>
  </si>
  <si>
    <t>720575940635146848</t>
  </si>
  <si>
    <t>720575940611206514</t>
  </si>
  <si>
    <t>720575940615653170</t>
  </si>
  <si>
    <t>720575940621583286</t>
  </si>
  <si>
    <t>damsel_r</t>
  </si>
  <si>
    <t>720575940622168052</t>
  </si>
  <si>
    <t>ruby_l</t>
  </si>
  <si>
    <t>720575940622635500</t>
  </si>
  <si>
    <t>720575940623533459</t>
  </si>
  <si>
    <t>720575940624012105</t>
  </si>
  <si>
    <t>720575940625847810</t>
  </si>
  <si>
    <t>720575940631698340</t>
  </si>
  <si>
    <t>720575940606149321</t>
  </si>
  <si>
    <t>720575940607641010</t>
  </si>
  <si>
    <t>shark_a_l</t>
  </si>
  <si>
    <t>720575940615424571</t>
  </si>
  <si>
    <t>720575940615720532</t>
  </si>
  <si>
    <t>720575940619876884</t>
  </si>
  <si>
    <t>720575940620235796</t>
  </si>
  <si>
    <t>720575940626936665</t>
  </si>
  <si>
    <t>720575940628209680</t>
  </si>
  <si>
    <t>720575940630808591</t>
  </si>
  <si>
    <t>720575940635608312</t>
  </si>
  <si>
    <t>720575940635952782</t>
  </si>
  <si>
    <t>720575940609258850</t>
  </si>
  <si>
    <t>720575940609365828</t>
  </si>
  <si>
    <t>720575940621900170</t>
  </si>
  <si>
    <t>720575940623473335</t>
  </si>
  <si>
    <t>720575940624798707</t>
  </si>
  <si>
    <t>720575940627399724</t>
  </si>
  <si>
    <t>720575940627665033</t>
  </si>
  <si>
    <t>720575940627692184</t>
  </si>
  <si>
    <t>720575940630758418</t>
  </si>
  <si>
    <t>720575940630854796</t>
  </si>
  <si>
    <t>720575940634086239</t>
  </si>
  <si>
    <t>720575940634506859</t>
  </si>
  <si>
    <t>720575940635112544</t>
  </si>
  <si>
    <t>meteor_r</t>
  </si>
  <si>
    <t>720575940635681198</t>
  </si>
  <si>
    <t>720575940638196038</t>
  </si>
  <si>
    <t>720575940639726141</t>
  </si>
  <si>
    <t>720575940641144309</t>
  </si>
  <si>
    <t>720575940643487342</t>
  </si>
  <si>
    <t>720575940646192692</t>
  </si>
  <si>
    <t>720575940604569824</t>
  </si>
  <si>
    <t>720575940605667458</t>
  </si>
  <si>
    <t>720575940610091955</t>
  </si>
  <si>
    <t>720575940614175742</t>
  </si>
  <si>
    <t>720575940614811202</t>
  </si>
  <si>
    <t>720575940615621782</t>
  </si>
  <si>
    <t>720575940621575774</t>
  </si>
  <si>
    <t>720575940621689727</t>
  </si>
  <si>
    <t>720575940623352649</t>
  </si>
  <si>
    <t>720575940624209968</t>
  </si>
  <si>
    <t>720575940624750480</t>
  </si>
  <si>
    <t>720575940625537149</t>
  </si>
  <si>
    <t>720575940626328707</t>
  </si>
  <si>
    <t>720575940626887198</t>
  </si>
  <si>
    <t>720575940627728149</t>
  </si>
  <si>
    <t>720575940628125339</t>
  </si>
  <si>
    <t>720575940628348265</t>
  </si>
  <si>
    <t>720575940630291671</t>
  </si>
  <si>
    <t>720575940630506102</t>
  </si>
  <si>
    <t>720575940632789785</t>
  </si>
  <si>
    <t>720575940654777505</t>
  </si>
  <si>
    <t>720575940604088288</t>
  </si>
  <si>
    <t>720575940605768638</t>
  </si>
  <si>
    <t>720575940610332024</t>
  </si>
  <si>
    <t>720575940612264817</t>
  </si>
  <si>
    <t>720575940615422514</t>
  </si>
  <si>
    <t>720575940617089241</t>
  </si>
  <si>
    <t>720575940617255709</t>
  </si>
  <si>
    <t>720575940617280985</t>
  </si>
  <si>
    <t>720575940617444130</t>
  </si>
  <si>
    <t>720575940617932368</t>
  </si>
  <si>
    <t>720575940617991195</t>
  </si>
  <si>
    <t>720575940619247424</t>
  </si>
  <si>
    <t>720575940619278283</t>
  </si>
  <si>
    <t>720575940619486891</t>
  </si>
  <si>
    <t>720575940620294821</t>
  </si>
  <si>
    <t>720575940621522345</t>
  </si>
  <si>
    <t>720575940622676553</t>
  </si>
  <si>
    <t>720575940623253235</t>
  </si>
  <si>
    <t>720575940623468691</t>
  </si>
  <si>
    <t>720575940624033516</t>
  </si>
  <si>
    <t>720575940624231143</t>
  </si>
  <si>
    <t>720575940625557893</t>
  </si>
  <si>
    <t>720575940625663269</t>
  </si>
  <si>
    <t>720575940625887631</t>
  </si>
  <si>
    <t>720575940626693130</t>
  </si>
  <si>
    <t>720575940627924227</t>
  </si>
  <si>
    <t>720575940628403791</t>
  </si>
  <si>
    <t>720575940628523343</t>
  </si>
  <si>
    <t>720575940628911671</t>
  </si>
  <si>
    <t>720575940629328172</t>
  </si>
  <si>
    <t>720575940630006636</t>
  </si>
  <si>
    <t>720575940630311383</t>
  </si>
  <si>
    <t>720575940630521292</t>
  </si>
  <si>
    <t>720575940631328738</t>
  </si>
  <si>
    <t>720575940632495135</t>
  </si>
  <si>
    <t>720575940632722636</t>
  </si>
  <si>
    <t>web_a_r</t>
  </si>
  <si>
    <t>720575940633044449</t>
  </si>
  <si>
    <t>720575940633893401</t>
  </si>
  <si>
    <t>720575940634458719</t>
  </si>
  <si>
    <t>720575940635031962</t>
  </si>
  <si>
    <t>720575940635222640</t>
  </si>
  <si>
    <t>720575940635776760</t>
  </si>
  <si>
    <t>shark_a_r</t>
  </si>
  <si>
    <t>720575940635970190</t>
  </si>
  <si>
    <t>720575940636704357</t>
  </si>
  <si>
    <t>720575940637102734</t>
  </si>
  <si>
    <t>720575940638108787</t>
  </si>
  <si>
    <t>720575940638719807</t>
  </si>
  <si>
    <t>720575940640407923</t>
  </si>
  <si>
    <t>720575940641230800</t>
  </si>
  <si>
    <t>720575940643786184</t>
  </si>
  <si>
    <t>720575940604984678</t>
  </si>
  <si>
    <t>720575940612523571</t>
  </si>
  <si>
    <t>720575940613904039</t>
  </si>
  <si>
    <t>720575940614441834</t>
  </si>
  <si>
    <t>720575940617054237</t>
  </si>
  <si>
    <t>720575940618658974</t>
  </si>
  <si>
    <t>720575940619357013</t>
  </si>
  <si>
    <t>720575940619701231</t>
  </si>
  <si>
    <t>720575940621020193</t>
  </si>
  <si>
    <t>720575940621633449</t>
  </si>
  <si>
    <t>720575940622123981</t>
  </si>
  <si>
    <t>720575940622945037</t>
  </si>
  <si>
    <t>720575940623431351</t>
  </si>
  <si>
    <t>720575940623689959</t>
  </si>
  <si>
    <t>720575940623825869</t>
  </si>
  <si>
    <t>720575940623947914</t>
  </si>
  <si>
    <t>720575940624336647</t>
  </si>
  <si>
    <t>720575940626279486</t>
  </si>
  <si>
    <t>720575940626475653</t>
  </si>
  <si>
    <t>720575940628197392</t>
  </si>
  <si>
    <t>720575940628339611</t>
  </si>
  <si>
    <t>720575940628834151</t>
  </si>
  <si>
    <t>720575940628919852</t>
  </si>
  <si>
    <t>720575940629229020</t>
  </si>
  <si>
    <t>720575940629511491</t>
  </si>
  <si>
    <t>720575940634140607</t>
  </si>
  <si>
    <t>720575940634172267</t>
  </si>
  <si>
    <t>720575940635547802</t>
  </si>
  <si>
    <t>720575940636361573</t>
  </si>
  <si>
    <t>720575940639352483</t>
  </si>
  <si>
    <t>720575940643290272</t>
  </si>
  <si>
    <t>720575940655013281</t>
  </si>
  <si>
    <t>exp_name</t>
  </si>
  <si>
    <t>Change to aDN1, upon silencing of individual neurons</t>
  </si>
  <si>
    <t>Neuron Type</t>
  </si>
  <si>
    <t>JO_CE_150_Hz</t>
  </si>
  <si>
    <t>JO_F_150_Hz</t>
  </si>
  <si>
    <t>Descending Neuron</t>
  </si>
  <si>
    <t>720575940626813502</t>
  </si>
  <si>
    <t>720575940613527618</t>
  </si>
  <si>
    <t>720575940621355759</t>
  </si>
  <si>
    <t>720575940630184787</t>
  </si>
  <si>
    <t>720575940626381882</t>
  </si>
  <si>
    <t>720575940604745346</t>
  </si>
  <si>
    <t>720575940625822666</t>
  </si>
  <si>
    <t>720575940627263375</t>
  </si>
  <si>
    <t xml:space="preserve">50 mM Sucrose, Bitter GRNs </t>
  </si>
  <si>
    <t>UAS-Chrimson/+ Light Off</t>
  </si>
  <si>
    <t>UAS-Chrimson/+ Light On</t>
  </si>
  <si>
    <t>Gr66a/+ Light off</t>
  </si>
  <si>
    <t>Gr66a/+ Light on</t>
  </si>
  <si>
    <t>Gr66a &gt; Chrimson Light Off</t>
  </si>
  <si>
    <t>Gr66a &gt; Chrimson Light On</t>
  </si>
  <si>
    <t>Extended Proboscis</t>
  </si>
  <si>
    <t>Total</t>
  </si>
  <si>
    <t>50 mM Sucrose, Ir94e</t>
  </si>
  <si>
    <t>Ir94e/+ Light off</t>
  </si>
  <si>
    <t>Ir94e/+ Light on</t>
  </si>
  <si>
    <t>Ir94e &gt; Chrimson Light Off</t>
  </si>
  <si>
    <t>Ir94e &gt; Chrimson Light On</t>
  </si>
  <si>
    <t>1M Sucrose; Bitter GRNs</t>
  </si>
  <si>
    <t>1M Sucrose; Ir94e</t>
  </si>
  <si>
    <t>50 mM Sucrose, Usnea (Supplemental Figure 3)</t>
  </si>
  <si>
    <t>W1118 x 29010</t>
  </si>
  <si>
    <t>SEZ-218 x 36303</t>
  </si>
  <si>
    <t>SEZ-218 x 29010</t>
  </si>
  <si>
    <t>Data for Supplemental Figure 3D, F; Figure 4D-F</t>
  </si>
  <si>
    <t>Bract (SEZ-129)</t>
  </si>
  <si>
    <t>Empty Split &gt; Acr1 Light off</t>
  </si>
  <si>
    <t>Empty Split &gt; Acr1 Light On</t>
  </si>
  <si>
    <t>129/+ Off</t>
  </si>
  <si>
    <t>129/+ On</t>
  </si>
  <si>
    <t>129&gt;Acr1 Off</t>
  </si>
  <si>
    <t>129&gt;Acr1 On</t>
  </si>
  <si>
    <t>Clavicle (SEZ-501)</t>
  </si>
  <si>
    <t>501/+ Off</t>
  </si>
  <si>
    <t>501/+ On</t>
  </si>
  <si>
    <t>501 Acr1 Off</t>
  </si>
  <si>
    <t>501 Acr1 On</t>
  </si>
  <si>
    <t>Fudog (SEZ-195)</t>
  </si>
  <si>
    <t>195/+ Off</t>
  </si>
  <si>
    <t>195/+ On</t>
  </si>
  <si>
    <t>195&gt;Acr1 Off</t>
  </si>
  <si>
    <t>195&gt;Acr1 On</t>
  </si>
  <si>
    <t>G2N-1 (SEZ-041)</t>
  </si>
  <si>
    <t>41/+ Off</t>
  </si>
  <si>
    <t>41/+ On</t>
  </si>
  <si>
    <t>41&gt;Acr1 Off</t>
  </si>
  <si>
    <t>41&gt; Acr1 On</t>
  </si>
  <si>
    <t>Phantom (SEZ-389)</t>
  </si>
  <si>
    <t>389/+ Off</t>
  </si>
  <si>
    <t>389/+ On</t>
  </si>
  <si>
    <t>389&gt;Acr1 Off</t>
  </si>
  <si>
    <t>389&gt;Acr1 On</t>
  </si>
  <si>
    <t>Rattle (SEZ-513)</t>
  </si>
  <si>
    <t>513/+ Off</t>
  </si>
  <si>
    <t>513/+ On</t>
  </si>
  <si>
    <t>513&gt;Acr1 Off</t>
  </si>
  <si>
    <t>513&gt;Acr1 On</t>
  </si>
  <si>
    <t>Roundup (SEZ-494)</t>
  </si>
  <si>
    <t>494/+ Off</t>
  </si>
  <si>
    <t>494/+ On</t>
  </si>
  <si>
    <t>494&gt;Acr1 Off</t>
  </si>
  <si>
    <t>494&gt;Acr1 On</t>
  </si>
  <si>
    <t>406/+ Off</t>
  </si>
  <si>
    <t>406/+ On</t>
  </si>
  <si>
    <t>406 Acr1 Off</t>
  </si>
  <si>
    <t>406 Acr1 On</t>
  </si>
  <si>
    <t>396/+ Off</t>
  </si>
  <si>
    <t>396/+  On</t>
  </si>
  <si>
    <t>396 Acr1 Off</t>
  </si>
  <si>
    <t>396 Acr1 On</t>
  </si>
  <si>
    <t>Usnea (SEZ-218)</t>
  </si>
  <si>
    <t>218/+ Off</t>
  </si>
  <si>
    <t>218/+  On</t>
  </si>
  <si>
    <t>218 Acr1 Off</t>
  </si>
  <si>
    <t>218 Acr1 On</t>
  </si>
  <si>
    <t>Zorro (SEZ-583)</t>
  </si>
  <si>
    <t>583/+ Off</t>
  </si>
  <si>
    <t>583/+ On</t>
  </si>
  <si>
    <t>583 Acr1 Off</t>
  </si>
  <si>
    <t>583 Acr1 On</t>
  </si>
  <si>
    <t>Sugar GRNs (Gr64f)</t>
  </si>
  <si>
    <t>Acr1/+ Light off</t>
  </si>
  <si>
    <t>Acr1/+ Light On</t>
  </si>
  <si>
    <t>Gr64f/+ Light off</t>
  </si>
  <si>
    <t>Gr64f/+ Light On</t>
  </si>
  <si>
    <t>Gr64f&gt;Acr1 Light off</t>
  </si>
  <si>
    <t>Gr64f&gt;Acr1 Light On</t>
  </si>
  <si>
    <t>Extended</t>
  </si>
  <si>
    <t>Water</t>
  </si>
  <si>
    <t>Kir2.1/+</t>
  </si>
  <si>
    <t>Gr64f/+</t>
  </si>
  <si>
    <t>Gr64f&gt;Kir2.1</t>
  </si>
  <si>
    <t>50 mM sucrose</t>
  </si>
  <si>
    <t>ppk28/+</t>
  </si>
  <si>
    <t>Acr1/+</t>
  </si>
  <si>
    <t>ppk28&gt;Acr1</t>
  </si>
  <si>
    <t>Prediction</t>
  </si>
  <si>
    <t>Figure</t>
  </si>
  <si>
    <t>Correct</t>
  </si>
  <si>
    <t>Fraction Correct</t>
  </si>
  <si>
    <t>Correct Predictions Citations</t>
  </si>
  <si>
    <t>Incorrect prediction citations</t>
  </si>
  <si>
    <t>Ipsilateral MN9 responds more weakly than contralateral MN9</t>
  </si>
  <si>
    <t>1C, Supplemental 1D</t>
  </si>
  <si>
    <t>MN9: Schwarz et al., 2017</t>
  </si>
  <si>
    <t>Neurons that respond to sugar stimulation</t>
  </si>
  <si>
    <t>1D, Supplemental Table 1</t>
  </si>
  <si>
    <t xml:space="preserve">Zorro, G2N-1, Rattle, Clavicle, FMIn, Roundup, Phantom, MN6, MN9, Bract, Fdg: Shiu, Sterne et al., 2022; Fdg: Flood et al., 2013; MN9: Gordon and Scott, 2009; Fudog,: This paper. </t>
  </si>
  <si>
    <t>Usnea: Shiu, Sterne et al., 2022; TH-VUM: Marella et al., 2012</t>
  </si>
  <si>
    <t>Neurons required for sugar (Neurons with a greater than 20% decrease in predicted MN9 firing compared to neurons with statistically significant decreases in proboscis extension due to GtACR1 silencing)</t>
  </si>
  <si>
    <t>1F, Supplemental Table 1</t>
  </si>
  <si>
    <t>Bract, Clavicle, G2N-1, Phantom,  Fdg, Zorro: Shiu, Sterne et al</t>
  </si>
  <si>
    <t>FMIn, Rattle, Roundup, Usnea: Shiu, Sterne et al</t>
  </si>
  <si>
    <t>Neurons sufficient for proboscis extension (Neurons that are predicted to cause a greater than 0 Hz MN9, when activated at 50 Hz firing, compared to neurons that cause MN9 activation upon optogenetic activation)</t>
  </si>
  <si>
    <t>2A</t>
  </si>
  <si>
    <t>This paper, See Supplemental Table 3</t>
  </si>
  <si>
    <t>Bitter and Ir94e are aversive; Bitter can inhibit MN9 firing due to strong sugar stimulation, but Ir94e can not.</t>
  </si>
  <si>
    <t>3B-C</t>
  </si>
  <si>
    <t>This paper, Figure 3.</t>
  </si>
  <si>
    <t>Water responsive neurons</t>
  </si>
  <si>
    <t>4A</t>
  </si>
  <si>
    <t>Clavicle, Phantom, Rattle, Usnea: Shiu, Sterne et al., 2022; MN6, MN9; Zorro, Fudog: This paper</t>
  </si>
  <si>
    <t>G2N-1, Roundup: Shiu, Sterne, et al., 2022</t>
  </si>
  <si>
    <t>Neurons required for water feeding initiation (Neurons with a greater than 20% decrease in predicted MN9 firing compared to neurons with statistically significant decreases in proboscis extension due to GtACR1 silencing)</t>
  </si>
  <si>
    <t>4C</t>
  </si>
  <si>
    <t>Bract, Clavicle, G2N-1, Phantom, Rattle, Roundup, Tophat, Tulip, Fudog, Zorro: This paper</t>
  </si>
  <si>
    <t>Usnea: This paper</t>
  </si>
  <si>
    <t>Neurons responding to JON activation</t>
  </si>
  <si>
    <t>5B:</t>
  </si>
  <si>
    <t>aBN1, aDN1, DN2: Hampel et al., 2015</t>
  </si>
  <si>
    <t>Neurons required for JON activation</t>
  </si>
  <si>
    <t>5D</t>
  </si>
  <si>
    <t>aBN1, aBN2: Hampel et al., 2015</t>
  </si>
  <si>
    <t>aBN1 activity as a result of JO-CE and JO-F activation</t>
  </si>
  <si>
    <t>5I</t>
  </si>
  <si>
    <t>This paper</t>
  </si>
  <si>
    <t>Total Accuracy</t>
  </si>
  <si>
    <t>Total, excluding Figure 2.</t>
  </si>
  <si>
    <t>Total, excluding Figure 2 accuracy</t>
  </si>
  <si>
    <t>Decrease W_Syn 30%</t>
  </si>
  <si>
    <t>30% Decrease Experiment</t>
  </si>
  <si>
    <t>30% Decrease Results</t>
  </si>
  <si>
    <t>Number consistent with default w_syn</t>
  </si>
  <si>
    <t>Activate sugar GRNs at 150 Hz.</t>
  </si>
  <si>
    <t>MN9 Contra: 33.46 Hz,  6.3 Standard deviation;  MN9 ipsi:  22 Hz, 4.4 sd.</t>
  </si>
  <si>
    <t>All 14 neurons  predicted to respond using the baseline value also respond with the 30% decreased weight.</t>
  </si>
  <si>
    <t xml:space="preserve">Activate  sugar at 115 Hz. </t>
  </si>
  <si>
    <t>Activate cell types at 115 Hz</t>
  </si>
  <si>
    <t>Activate sugar at either 150 Hz or 250 Hz, while activating bitter or Ir94e at 250 Hz.</t>
  </si>
  <si>
    <t>Activate water GRNs at 300 Hz.</t>
  </si>
  <si>
    <t>Activate  JONs at 200 Hz</t>
  </si>
  <si>
    <t>Activate JONs at 200 Hz.</t>
  </si>
  <si>
    <t>Activate  JO-CE or JO-F at 300 Hz.</t>
  </si>
  <si>
    <t>Increase W_Syn 30%</t>
  </si>
  <si>
    <t>30% Increase Experiment</t>
  </si>
  <si>
    <t>30% Increase Results</t>
  </si>
  <si>
    <t>MN9 Contra: 96.1 Hz, 5.5 Standard deviation;  MN9 ipsi:  63.8 Hz, 4.4 sd.</t>
  </si>
  <si>
    <t>All 14 neurons  predicted to respond using the baseline value also respond with the 30% increase weight.</t>
  </si>
  <si>
    <t>Activate sugar GRNs at 30 Hz.</t>
  </si>
  <si>
    <t>Activate cell types at 35 Hz.</t>
  </si>
  <si>
    <t>Activate sugar at either 30 or 65 Hz, while activating bitter or Ir94e at 65 Hz.</t>
  </si>
  <si>
    <t>Activate water GRNs at 135 Hz.</t>
  </si>
  <si>
    <t>Activate water GRNs at 100 Hz.</t>
  </si>
  <si>
    <t>Activate  JONs at 150 Hz</t>
  </si>
  <si>
    <t>Activate JONs at 150 Hz.</t>
  </si>
  <si>
    <t>Activate  JO-CE or JO-F at 150 Hz.</t>
  </si>
  <si>
    <t>Decrease Inhibition 50%</t>
  </si>
  <si>
    <t>100 Hz Sugar GRN Activation</t>
  </si>
  <si>
    <t>Activate sugar GRNs at 30 Hz</t>
  </si>
  <si>
    <t>Activate at 50 Hz</t>
  </si>
  <si>
    <t>Activate sugar at either 30 or 50 Hz, while activating bitter or Ir94e at 200 Hz.</t>
  </si>
  <si>
    <t>Activate water GRNs at 105 Hz</t>
  </si>
  <si>
    <t>Activate all JONs at 75 Hz</t>
  </si>
  <si>
    <t>Activate JO-CE or JO-F at 150 Hz</t>
  </si>
  <si>
    <t>Increase Inhibition 50%</t>
  </si>
  <si>
    <t>Activate sugar at either 100 or 200 Hz, while activating bitter or Ir94e at 200 Hz.</t>
  </si>
  <si>
    <t>Activate water GRNs at 300 Hz</t>
  </si>
  <si>
    <t>Activate all JONs at 250 Hz</t>
  </si>
  <si>
    <t>Activate JO-CE or JO-F at 250 Hz</t>
  </si>
  <si>
    <t>Change Glut to excitatory</t>
  </si>
  <si>
    <t>45 Hz Sugar GRN Activation</t>
  </si>
  <si>
    <t>Activate water GRNs at 100 Hz</t>
  </si>
  <si>
    <t>Activate all JONs at 150 Hz</t>
  </si>
  <si>
    <t>Neurons that respond to sugar stimulation (Figure 1D) data</t>
  </si>
  <si>
    <t>name</t>
  </si>
  <si>
    <t>Firing Rate (Hz)</t>
  </si>
  <si>
    <t>Standard Deviation (Hz)</t>
  </si>
  <si>
    <t>Same prediction as baseline?</t>
  </si>
  <si>
    <t>Correct (i.e., aligns with experimental results?)</t>
  </si>
  <si>
    <t>Firing Rate</t>
  </si>
  <si>
    <t>Change in firing rate</t>
  </si>
  <si>
    <t>Same as predictions?</t>
  </si>
  <si>
    <t>Same as experimntal result?</t>
  </si>
  <si>
    <t>Cell type</t>
  </si>
  <si>
    <t>Asteroid</t>
  </si>
  <si>
    <t>Experiment</t>
  </si>
  <si>
    <t>150 Hz Sugar</t>
  </si>
  <si>
    <t>150 Hz Sugar, 250 Hz Bitter</t>
  </si>
  <si>
    <t>150 Hz Sugar, 250 Hz Ir94e</t>
  </si>
  <si>
    <t>250 Hz Sugar</t>
  </si>
  <si>
    <t>250 Hz Sugar, 250 Hz Bitter</t>
  </si>
  <si>
    <t>250 Hz Sugar, 250 Hz Ir94e</t>
  </si>
  <si>
    <t>Neuron</t>
  </si>
  <si>
    <t>Water silencing neurons</t>
  </si>
  <si>
    <t>MN9 Firing Rate</t>
  </si>
  <si>
    <t>JON Responsive Neurons</t>
  </si>
  <si>
    <t>aDN1</t>
  </si>
  <si>
    <t>aDN2</t>
  </si>
  <si>
    <t>JON Silencing Phenotypes</t>
  </si>
  <si>
    <t>Neuron Silenced</t>
  </si>
  <si>
    <t>aDN1 firing rate (Hz)</t>
  </si>
  <si>
    <t>aDN1 Standard Deviation (Hz)</t>
  </si>
  <si>
    <t>Change in aDN1 firing rate</t>
  </si>
  <si>
    <t>aBN2</t>
  </si>
  <si>
    <t>JO-CE or JO-F Activation, aDN1 activity</t>
  </si>
  <si>
    <t>JO-CE</t>
  </si>
  <si>
    <t>JO-F</t>
  </si>
  <si>
    <t>sugarR</t>
  </si>
  <si>
    <t>Same prediction as experimental result?</t>
  </si>
  <si>
    <t>30 Hz Sugar</t>
  </si>
  <si>
    <t>30 Hz Sugar, 65 Hz Bitter</t>
  </si>
  <si>
    <t>30 Hz Sugar, 65 Hz Ir94e</t>
  </si>
  <si>
    <t>65 Hz Sugar</t>
  </si>
  <si>
    <t>65 Hz Sugar, 65 Hz Bitter</t>
  </si>
  <si>
    <t>65 Hz Sugar, 65 Hz Ir94e</t>
  </si>
  <si>
    <t>Firing rate (Hz)</t>
  </si>
  <si>
    <t>Water Silencing Phenotypes</t>
  </si>
  <si>
    <t>Relative firing rate to control</t>
  </si>
  <si>
    <t>Name</t>
  </si>
  <si>
    <t>MN9 Firing rate (Hz)</t>
  </si>
  <si>
    <t>Cell Type</t>
  </si>
  <si>
    <t>MN9 Firing Rate (Hz)</t>
  </si>
  <si>
    <t>30 Hz sugar only</t>
  </si>
  <si>
    <t>30 Hz sugar 200 Hz Ir94e</t>
  </si>
  <si>
    <t>30 Hz sugar 200 Hz bitter</t>
  </si>
  <si>
    <t>50 sugar only</t>
  </si>
  <si>
    <t>50 sugar 200 Hz Ir94e</t>
  </si>
  <si>
    <t>50 sugar 200 Hz bitter</t>
  </si>
  <si>
    <t>100 Hz Sugar</t>
  </si>
  <si>
    <t>100 Hz Sugar, 200 Hz Ir94e</t>
  </si>
  <si>
    <t>100 Hz Sugar, 200 Hz Bitter</t>
  </si>
  <si>
    <t>200 Hz Sugar</t>
  </si>
  <si>
    <t>200 Hz Sugar, 200 Hz Ir94e</t>
  </si>
  <si>
    <t>200 Hz Sugar, 200 Hz Bitter</t>
  </si>
  <si>
    <t>bract_l</t>
  </si>
  <si>
    <t>50 Hz Sugar</t>
  </si>
  <si>
    <t>50 Hz Sugar, 150 Hz Ir94e</t>
  </si>
  <si>
    <t>50 Hz Sugar, 150 Hz Bitter</t>
  </si>
  <si>
    <t>150 Hz Sugar, 150 Hz Ir94e</t>
  </si>
  <si>
    <t>150 Hz Sugar, 150 Hz Bitter</t>
  </si>
  <si>
    <t>Key Resources Table</t>
  </si>
  <si>
    <t>Reagent or Resource</t>
  </si>
  <si>
    <t>Source</t>
  </si>
  <si>
    <t>Identifier</t>
  </si>
  <si>
    <t>Chemicals, peptides and recombinant proteins</t>
  </si>
  <si>
    <t xml:space="preserve">All trans-Retinal </t>
  </si>
  <si>
    <t>MilliporeSigma</t>
  </si>
  <si>
    <t>Cat # R2500</t>
  </si>
  <si>
    <t>Experimental models: organisms/strains</t>
  </si>
  <si>
    <t>Drosophila: 20XUAS-IVS-CsChrimson.mVenus}attP18</t>
  </si>
  <si>
    <t>Bloomington Stock Center; Klapoetke et al., 2014</t>
  </si>
  <si>
    <t>RRID:BDSC_55134</t>
  </si>
  <si>
    <t>Drosophia: UAS-GtACR1.d.EYFP}attP2</t>
  </si>
  <si>
    <t>Bloomington Stock Center</t>
  </si>
  <si>
    <t>RRID:BDSC_92983</t>
  </si>
  <si>
    <t>Drosophila: Zorro split-GAL4, SS67405</t>
  </si>
  <si>
    <r>
      <rPr>
        <u/>
        <sz val="10"/>
        <color rgb="FF1155CC"/>
        <rFont val="Arial"/>
      </rPr>
      <t xml:space="preserve">Janelia Research Campus; Sterne et al., 2021; available at </t>
    </r>
    <r>
      <rPr>
        <u/>
        <sz val="10"/>
        <color rgb="FF1155CC"/>
        <rFont val="Arial"/>
      </rPr>
      <t>http://splitgal4.janelia.org</t>
    </r>
  </si>
  <si>
    <t>N/A</t>
  </si>
  <si>
    <t>Drosophila: Clavicle split-GAL4, SS48947</t>
  </si>
  <si>
    <r>
      <rPr>
        <u/>
        <sz val="10"/>
        <color rgb="FF1155CC"/>
        <rFont val="Arial"/>
      </rPr>
      <t xml:space="preserve">Janelia Research Campus; Sterne et al., 2021; available at </t>
    </r>
    <r>
      <rPr>
        <u/>
        <sz val="10"/>
        <color rgb="FF1155CC"/>
        <rFont val="Arial"/>
      </rPr>
      <t>http://splitgal4.janelia.org</t>
    </r>
  </si>
  <si>
    <t>Drosophila: G2N-1 split-GAL4, SS47082</t>
  </si>
  <si>
    <r>
      <rPr>
        <u/>
        <sz val="10"/>
        <color rgb="FF1155CC"/>
        <rFont val="Arial"/>
      </rPr>
      <t xml:space="preserve">Janelia Research Campus; Sterne et al., 2021; available at </t>
    </r>
    <r>
      <rPr>
        <u/>
        <sz val="10"/>
        <color rgb="FF1155CC"/>
        <rFont val="Arial"/>
      </rPr>
      <t>http://splitgal4.janelia.org</t>
    </r>
  </si>
  <si>
    <t>Drosophila: Rattle split-GAL4, SS50091</t>
  </si>
  <si>
    <r>
      <rPr>
        <u/>
        <sz val="10"/>
        <color rgb="FF1155CC"/>
        <rFont val="Arial"/>
      </rPr>
      <t xml:space="preserve">Janelia Research Campus; Sterne et al., 2021; available at </t>
    </r>
    <r>
      <rPr>
        <u/>
        <sz val="10"/>
        <color rgb="FF1155CC"/>
        <rFont val="Arial"/>
      </rPr>
      <t>http://splitgal4.janelia.org</t>
    </r>
  </si>
  <si>
    <t>Drosophila: Usnea split-Gal4, SS37122</t>
  </si>
  <si>
    <r>
      <rPr>
        <u/>
        <sz val="10"/>
        <color rgb="FF1155CC"/>
        <rFont val="Arial"/>
      </rPr>
      <t xml:space="preserve">Janelia Research Campus; Sterne et al., 2021; available at </t>
    </r>
    <r>
      <rPr>
        <u/>
        <sz val="10"/>
        <color rgb="FF1155CC"/>
        <rFont val="Arial"/>
      </rPr>
      <t>http://splitgal4.janelia.org</t>
    </r>
  </si>
  <si>
    <t>Drosophila: Phantom split-GAL4, SS44877</t>
  </si>
  <si>
    <r>
      <rPr>
        <u/>
        <sz val="10"/>
        <color rgb="FF1155CC"/>
        <rFont val="Arial"/>
      </rPr>
      <t xml:space="preserve">Janelia Research Campus; Sterne et al., 2021; available at </t>
    </r>
    <r>
      <rPr>
        <u/>
        <sz val="10"/>
        <color rgb="FF1155CC"/>
        <rFont val="Arial"/>
      </rPr>
      <t>http://splitgal4.janelia.org</t>
    </r>
  </si>
  <si>
    <t>Drosophila: Fudog split-GAL4, SS35290</t>
  </si>
  <si>
    <r>
      <rPr>
        <u/>
        <sz val="10"/>
        <color rgb="FF1155CC"/>
        <rFont val="Arial"/>
      </rPr>
      <t xml:space="preserve">Janelia Research Campus; Sterne et al., 2021; available at </t>
    </r>
    <r>
      <rPr>
        <u/>
        <sz val="10"/>
        <color rgb="FF1155CC"/>
        <rFont val="Arial"/>
      </rPr>
      <t>http://splitgal4.janelia.org</t>
    </r>
  </si>
  <si>
    <t>Drosophila: Bract split-GAL4, SS31320</t>
  </si>
  <si>
    <r>
      <rPr>
        <u/>
        <sz val="10"/>
        <color rgb="FF1155CC"/>
        <rFont val="Arial"/>
      </rPr>
      <t xml:space="preserve">Janelia Research Campus; Sterne et al., 2021; available at </t>
    </r>
    <r>
      <rPr>
        <u/>
        <sz val="10"/>
        <color rgb="FF1155CC"/>
        <rFont val="Arial"/>
      </rPr>
      <t>http://splitgal4.janelia.org</t>
    </r>
  </si>
  <si>
    <t>Drosophila: Tophat split-GAL4, SS39932</t>
  </si>
  <si>
    <r>
      <rPr>
        <u/>
        <sz val="10"/>
        <color rgb="FF1155CC"/>
        <rFont val="Arial"/>
      </rPr>
      <t xml:space="preserve">Janelia Research Campus; Sterne et al., 2021; available at </t>
    </r>
    <r>
      <rPr>
        <u/>
        <sz val="10"/>
        <color rgb="FF1155CC"/>
        <rFont val="Arial"/>
      </rPr>
      <t>http://splitgal4.janelia.org</t>
    </r>
  </si>
  <si>
    <t>Drosophila: Tulip split-GAL4, SS44899</t>
  </si>
  <si>
    <r>
      <rPr>
        <u/>
        <sz val="10"/>
        <color rgb="FF1155CC"/>
        <rFont val="Arial"/>
      </rPr>
      <t xml:space="preserve">Janelia Research Campus; Sterne et al., 2021; available at </t>
    </r>
    <r>
      <rPr>
        <u/>
        <sz val="10"/>
        <color rgb="FF1155CC"/>
        <rFont val="Arial"/>
      </rPr>
      <t>http://splitgal4.janelia.org</t>
    </r>
  </si>
  <si>
    <t>Drosophila: Roundup split-GAL4, SS47745</t>
  </si>
  <si>
    <r>
      <rPr>
        <u/>
        <sz val="10"/>
        <color rgb="FF1155CC"/>
        <rFont val="Arial"/>
      </rPr>
      <t xml:space="preserve">Janelia Research Campus; Sterne et al., 2021; available at </t>
    </r>
    <r>
      <rPr>
        <u/>
        <sz val="10"/>
        <color rgb="FF1155CC"/>
        <rFont val="Arial"/>
      </rPr>
      <t>http://splitgal4.janelia.org</t>
    </r>
  </si>
  <si>
    <t>Drosophila: w[1118];
20XUAS-IVS-GCaMP6s(attP40);</t>
  </si>
  <si>
    <t>RRID: BDSC_42746</t>
  </si>
  <si>
    <t>Drosophila: Gr64f-Gal4 (II)</t>
  </si>
  <si>
    <t>Kwon et al 2011</t>
  </si>
  <si>
    <t>Drosophila: UAS-Kir2.1 (II)</t>
  </si>
  <si>
    <t>Baines et al., 2001</t>
  </si>
  <si>
    <t>Drosophila: UAS-Amontillado RNAi</t>
  </si>
  <si>
    <t>Rhea et al., 2010</t>
  </si>
  <si>
    <t>RRID: BDSC_29010</t>
  </si>
  <si>
    <t>Drosophila melanogaster: UAS-CD8-tdTomato;</t>
  </si>
  <si>
    <t>Thistle et al., 2012</t>
  </si>
  <si>
    <t>Drosophila melanogaster: w[1118]; 20XUAS-IVS-GCaMP6s(attP40);</t>
  </si>
  <si>
    <t>Bloomington Drosophila Stock Center</t>
  </si>
  <si>
    <t>Drosophila melanogaster: w[1118];; 20XUAS-IVSGCaMP6s(VK00005)</t>
  </si>
  <si>
    <t>RRID: BDSC_42749</t>
  </si>
  <si>
    <t>Drosophila: 20XUAS-IVS-jGCaMP7b(attP5)</t>
  </si>
  <si>
    <t>RRID:BDSC_80907</t>
  </si>
  <si>
    <t>Drosophila melanogaster: IR94e-Gal4</t>
  </si>
  <si>
    <t>Tirián and Dickson, 2017</t>
  </si>
  <si>
    <t>VDRC: v207582</t>
  </si>
  <si>
    <t>Drosophila: 20XUAS-IVS-jGCaMP7b(VK00005)</t>
  </si>
  <si>
    <t>RRID:BDSC_79029</t>
  </si>
  <si>
    <t>Software and Algorithms</t>
  </si>
  <si>
    <t>Fiji</t>
  </si>
  <si>
    <t>https://fiji.sc/</t>
  </si>
  <si>
    <t>RRID: SCR_002285</t>
  </si>
  <si>
    <t>Computational Morphometry Toolkit (CMTK)</t>
  </si>
  <si>
    <t>Masse et al., 2012  Masse et al., 2012</t>
  </si>
  <si>
    <t>NBLAST</t>
  </si>
  <si>
    <r>
      <rPr>
        <u/>
        <sz val="10"/>
        <color rgb="FF1155CC"/>
        <rFont val="Arial"/>
      </rPr>
      <t xml:space="preserve">Costa et al., 2016 http://nblast.virtualflybrain.org:8080/ NBLAST_on-the-fly/; http://flybrain. </t>
    </r>
    <r>
      <rPr>
        <u/>
        <sz val="10"/>
        <color rgb="FF1155CC"/>
        <rFont val="Arial"/>
      </rPr>
      <t>mrc-lmb.cam.ac.uk/si/nblast/www/</t>
    </r>
  </si>
  <si>
    <t>VVDviewer</t>
  </si>
  <si>
    <t>https://github.com/takashi310/VVD_Viewer; Otsuna et al., 2018</t>
  </si>
  <si>
    <t>GraphPad Prism</t>
  </si>
  <si>
    <t>Graphpad Software</t>
  </si>
  <si>
    <t xml:space="preserve">https://www.graphpad.com/ scientific-software/prism/; RRID:SCR_002798 </t>
  </si>
  <si>
    <t>Python</t>
  </si>
  <si>
    <t>Python Software Foundation</t>
  </si>
  <si>
    <t>https://www.python.org/downloads/</t>
  </si>
  <si>
    <t>Flywire</t>
  </si>
  <si>
    <r>
      <rPr>
        <u/>
        <sz val="10"/>
        <color rgb="FF1155CC"/>
        <rFont val="Arial"/>
      </rPr>
      <t>Flywire.ai</t>
    </r>
    <r>
      <rPr>
        <u/>
        <sz val="10"/>
        <color rgb="FF1155CC"/>
        <rFont val="Arial"/>
      </rPr>
      <t>; RRID:SCR_019205</t>
    </r>
  </si>
  <si>
    <t>Adobe Illustrator</t>
  </si>
  <si>
    <t>Adobe Software</t>
  </si>
  <si>
    <t>https://www.adobe.com/ products/illustrator.html</t>
  </si>
  <si>
    <t>Custom Code for Analysis of Flywire Connectivity</t>
  </si>
  <si>
    <t>This Paper; will be deposited to a public github repository upon preprint of Flywire connectome paper</t>
  </si>
  <si>
    <t>CATMAID</t>
  </si>
  <si>
    <t>Saalfeld et al., 2009</t>
  </si>
  <si>
    <t>Catmaid.org</t>
  </si>
  <si>
    <t>CAVE (connectome annotation versioning engine)</t>
  </si>
  <si>
    <t>https://github.com/seung-lab/AnnotationFrameworkClient/blob/master/FlyWireSynapseTutorial.ipynb</t>
  </si>
  <si>
    <t>R Project for Statistical Computing</t>
  </si>
  <si>
    <t>R Development Core Team, 2018</t>
  </si>
  <si>
    <t>RRID:SCR_001905</t>
  </si>
  <si>
    <t>CircuitCatcher</t>
  </si>
  <si>
    <t>Dan Bushey</t>
  </si>
  <si>
    <t>https://github.com/DanBushey/CircuitCatcher</t>
  </si>
  <si>
    <t>PMCMRplus package</t>
  </si>
  <si>
    <t>Thorsten Pohlert (2021)</t>
  </si>
  <si>
    <t>https://CRAN.R-project.org/package=PMCMRplus</t>
  </si>
  <si>
    <t>SciPy package</t>
  </si>
  <si>
    <t>Virtanen et al. 2020</t>
  </si>
  <si>
    <t>https://scipy.org/</t>
  </si>
  <si>
    <t>scikit-posthocs package</t>
  </si>
  <si>
    <t>Terpilowski, 2019</t>
  </si>
  <si>
    <t>https://scikit-posthocs.readthedocs.io/en/latest/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</si>
</sst>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Arial"/>
      <scheme val="minor"/>
    </font>
    <font>
      <b/>
      <sz val="10"/>
      <color theme="1"/>
      <name val="Arial"/>
    </font>
    <font>
      <sz val="10"/>
      <color theme="1"/>
      <name val="Arial"/>
    </font>
    <font>
      <sz val="11"/>
      <color rgb="FF212121"/>
      <name val="Arial"/>
    </font>
    <font>
      <sz val="10"/>
      <color rgb="FF1F1F1F"/>
      <name val="Arial"/>
    </font>
    <font>
      <sz val="10"/>
      <color theme="1"/>
      <name val="Verdana"/>
    </font>
    <font>
      <sz val="10"/>
      <color theme="1"/>
      <name val="Arial"/>
      <scheme val="minor"/>
    </font>
    <font>
      <sz val="11"/>
      <color rgb="FF212121"/>
      <name val="Monospace"/>
    </font>
    <font>
      <u/>
      <sz val="10"/>
      <color rgb="FF1155CC"/>
      <name val="Arial"/>
    </font>
    <font>
      <sz val="10"/>
      <color theme="1"/>
      <name val="Roboto"/>
    </font>
    <font>
      <sz val="10"/>
      <color rgb="FF212121"/>
      <name val="&quot;Noto Sans&quot;"/>
    </font>
    <font>
      <i/>
      <u/>
      <sz val="10"/>
      <color rgb="FF1155CC"/>
      <name val="Arial"/>
    </font>
    <font>
      <i/>
      <sz val="10"/>
      <color theme="1"/>
      <name val="Arial"/>
    </font>
    <font>
      <u/>
      <sz val="10"/>
      <color rgb="FF1155CC"/>
      <name val="Arial"/>
    </font>
    <font>
      <u/>
      <sz val="11"/>
      <color rgb="FF1155CC"/>
      <name val="Monospace"/>
    </font>
    <font>
      <u/>
      <sz val="10"/>
      <color rgb="FF1155CC"/>
      <name val="Roboto"/>
    </font>
  </fonts>
  <fills count="9">
    <fill>
      <patternFill patternType="none"/>
    </fill>
    <fill>
      <patternFill patternType="gray125"/>
    </fill>
    <fill>
      <patternFill patternType="solid">
        <fgColor theme="0"/>
        <bgColor theme="0"/>
      </patternFill>
    </fill>
    <fill>
      <patternFill patternType="solid">
        <fgColor rgb="FF34A853"/>
        <bgColor rgb="FF34A853"/>
      </patternFill>
    </fill>
    <fill>
      <patternFill patternType="solid">
        <fgColor theme="7"/>
        <bgColor theme="7"/>
      </patternFill>
    </fill>
    <fill>
      <patternFill patternType="solid">
        <fgColor rgb="FFEA4335"/>
        <bgColor rgb="FFEA4335"/>
      </patternFill>
    </fill>
    <fill>
      <patternFill patternType="solid">
        <fgColor theme="5"/>
        <bgColor theme="5"/>
      </patternFill>
    </fill>
    <fill>
      <patternFill patternType="solid">
        <fgColor rgb="FFFFFFFF"/>
        <bgColor rgb="FFFFFFFF"/>
      </patternFill>
    </fill>
    <fill>
      <patternFill patternType="solid">
        <fgColor rgb="FFFFFFFE"/>
        <bgColor rgb="FFFFFFFE"/>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2" fillId="0" borderId="0" xfId="0" applyFont="1" applyAlignment="1">
      <alignment horizontal="right"/>
    </xf>
    <xf numFmtId="0" fontId="1" fillId="2" borderId="0" xfId="0" applyFont="1" applyFill="1"/>
    <xf numFmtId="0" fontId="2" fillId="3" borderId="0" xfId="0" applyFont="1" applyFill="1"/>
    <xf numFmtId="0" fontId="2" fillId="4" borderId="0" xfId="0" applyFont="1" applyFill="1" applyAlignment="1">
      <alignment horizontal="right"/>
    </xf>
    <xf numFmtId="0" fontId="2" fillId="5" borderId="0" xfId="0" applyFont="1" applyFill="1"/>
    <xf numFmtId="0" fontId="3" fillId="5" borderId="0" xfId="0" applyFont="1" applyFill="1" applyAlignment="1">
      <alignment horizontal="right"/>
    </xf>
    <xf numFmtId="0" fontId="2" fillId="3" borderId="0" xfId="0" applyFont="1" applyFill="1" applyAlignment="1">
      <alignment horizontal="right"/>
    </xf>
    <xf numFmtId="0" fontId="2" fillId="6" borderId="0" xfId="0" applyFont="1" applyFill="1" applyAlignment="1">
      <alignment horizontal="right"/>
    </xf>
    <xf numFmtId="0" fontId="2" fillId="5" borderId="0" xfId="0" applyFont="1" applyFill="1" applyAlignment="1">
      <alignment horizontal="right"/>
    </xf>
    <xf numFmtId="0" fontId="2" fillId="7" borderId="0" xfId="0" applyFont="1" applyFill="1"/>
    <xf numFmtId="0" fontId="2" fillId="7" borderId="0" xfId="0" applyFont="1" applyFill="1" applyAlignment="1">
      <alignment horizontal="right"/>
    </xf>
    <xf numFmtId="0" fontId="4" fillId="7" borderId="0" xfId="0" applyFont="1" applyFill="1"/>
    <xf numFmtId="0" fontId="4" fillId="7" borderId="0" xfId="0" applyFont="1" applyFill="1" applyAlignment="1">
      <alignment horizontal="right"/>
    </xf>
    <xf numFmtId="0" fontId="5" fillId="0" borderId="0" xfId="0" applyFont="1" applyAlignment="1">
      <alignment horizontal="right"/>
    </xf>
    <xf numFmtId="0" fontId="2" fillId="4" borderId="0" xfId="0" applyFont="1" applyFill="1"/>
    <xf numFmtId="0" fontId="2" fillId="6" borderId="0" xfId="0" applyFont="1" applyFill="1"/>
    <xf numFmtId="0" fontId="6" fillId="0" borderId="0" xfId="0" applyFont="1"/>
    <xf numFmtId="0" fontId="1" fillId="0" borderId="0" xfId="0" applyFont="1" applyAlignment="1">
      <alignment horizontal="right"/>
    </xf>
    <xf numFmtId="0" fontId="1" fillId="7" borderId="0" xfId="0" applyFont="1" applyFill="1"/>
    <xf numFmtId="0" fontId="7" fillId="7" borderId="0" xfId="0" applyFont="1" applyFill="1" applyAlignment="1">
      <alignment horizontal="right"/>
    </xf>
    <xf numFmtId="0" fontId="1" fillId="7" borderId="0" xfId="0" applyFont="1" applyFill="1" applyAlignment="1">
      <alignment vertical="top"/>
    </xf>
    <xf numFmtId="0" fontId="8" fillId="7" borderId="0" xfId="0" applyFont="1" applyFill="1"/>
    <xf numFmtId="0" fontId="9" fillId="7" borderId="0" xfId="0" applyFont="1" applyFill="1"/>
    <xf numFmtId="0" fontId="10" fillId="7" borderId="0" xfId="0" applyFont="1" applyFill="1"/>
    <xf numFmtId="0" fontId="11" fillId="7" borderId="0" xfId="0" applyFont="1" applyFill="1"/>
    <xf numFmtId="0" fontId="12" fillId="7" borderId="0" xfId="0" applyFont="1" applyFill="1"/>
    <xf numFmtId="0" fontId="13" fillId="7" borderId="0" xfId="0" applyFont="1" applyFill="1"/>
    <xf numFmtId="0" fontId="14" fillId="8" borderId="0" xfId="0" applyFont="1" applyFill="1"/>
    <xf numFmtId="0" fontId="15" fillId="7"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289560</xdr:colOff>
      <xdr:row>1</xdr:row>
      <xdr:rowOff>137160</xdr:rowOff>
    </xdr:from>
    <xdr:to>
      <xdr:col>13</xdr:col>
      <xdr:colOff>0</xdr:colOff>
      <xdr:row>43</xdr:row>
      <xdr:rowOff>38100</xdr:rowOff>
    </xdr:to>
    <xdr:sp macro="" textlink="">
      <xdr:nvSpPr>
        <xdr:cNvPr id="2" name="TextBox 1">
          <a:extLst>
            <a:ext uri="{FF2B5EF4-FFF2-40B4-BE49-F238E27FC236}">
              <a16:creationId xmlns:a16="http://schemas.microsoft.com/office/drawing/2014/main" id="{1E92786C-84F8-E91D-774A-54DA808761DF}"/>
            </a:ext>
          </a:extLst>
        </xdr:cNvPr>
        <xdr:cNvSpPr txBox="1"/>
      </xdr:nvSpPr>
      <xdr:spPr>
        <a:xfrm>
          <a:off x="289560" y="304800"/>
          <a:ext cx="7635240" cy="6941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Supplemental Table 1: A. Firing rates of all neurons that respond to sugar stimulation as a function of sugar GRN firing rates from 10-200 Hz. B. MN9 activation as a function of activation of individual neurons from 25-200 Hz. C. MN9 Activation resulting from the activation of sugar GRNs at the specified frequency, when single neurons are silenced. D. Predicted activation rates of a set of neurons known to cause proboscis extension (Shiu, Sterne et al., 2022) when global connectivity is shuffled.</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2: Summary of predicted phenotypes and actual phenotypes across a set of neurons predicted to respond to sugar taste stimulation.</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3: Comparison between actual proboscis extension rates and predicted MN9 firing rates when a set of 106 split-GAL4s are activated. The “shortest path” specifies the minimum number of synapses separating neurons in the split-GAL4 and MN9.</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4: Average Firing Rates as a result of sugar, water, bitter or Ir94e, or combinations thereof. GRN firing rates are chosen to elicit 40 Hz MN9 firing, or reduce 40 Hz MN9 to 1 Hz. Neurotransmitter predictions for each neuron (Eckstein et al., 2024) are also stated.</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5: Summary of predicted phenotypes and actual phenotypes across a set of neurons predicted to respond to water taste stimulation.</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6: A. Firing rates of all neurons that respond to water GRN stimulation as a function of water GRN firing rates from 20-260 Hz. B. MN9 activation as a function of activation of individual neurons from 25-200 Hz. C. MN9 Activation resulting from the activation of water GRNs at the specified frequency, when single neurons are silenced.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7: A. Firing rates of all neurons that respond to JON stimulation as a function of JON firing rates from 20-220 Hz. B. aDN1 activation as a function of activation of individual neurons from 25-200 Hz.  C. aDN2 activation as a function of activation of individual neurons from 25-200 Hz. D. Predicted aDN1 activation resulting from the activation of JONs at the specified frequency, when single neurons are silenced. E. Predicted aDN2 activation resulting from the activation of JONs at the specified frequency, when single neurons are silenced.</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8: Comparison between neurons predicted to be activated by JO-CE neurons and JO-F neurons.</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9: A. Raw behavioral data for figures 3D, E, and supplemental figure 1E. B. Raw behavioral data for Supplemental Figure 3D, F and Figure 4D-F.</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10: Overall comparison between predicted results and actual behavioral or calcium imaging data.</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11: A. Robustness Check Summary. Changes in results arising from decrease Wsyn by 30% (B), increasing Wsyn by 30% (C), decreasing the strength of inhibitory neurons by 50% (D), increasing the strength of inhibitory neurons by 50% (E), or assuming glutamate is excitatory, rather the the assumption that it is inhibitory (F).</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Supplemental Table 12: List of key resources.</a:t>
          </a:r>
        </a:p>
        <a:p>
          <a:endParaRPr lang="en-GB"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8.xml.rels><?xml version="1.0" encoding="UTF-8" standalone="yes"?>
<Relationships xmlns="http://schemas.openxmlformats.org/package/2006/relationships"><Relationship Id="rId8" Type="http://schemas.openxmlformats.org/officeDocument/2006/relationships/hyperlink" Target="http://splitgal4.janelia.org/" TargetMode="External"/><Relationship Id="rId13" Type="http://schemas.openxmlformats.org/officeDocument/2006/relationships/hyperlink" Target="http://mrc-lmb.cam.ac.uk/si/nblast/www/" TargetMode="External"/><Relationship Id="rId18" Type="http://schemas.openxmlformats.org/officeDocument/2006/relationships/hyperlink" Target="https://github.com/seung-lab/AnnotationFrameworkClient/blob/master/FlyWireSynapseTutorial.ipynb" TargetMode="External"/><Relationship Id="rId3" Type="http://schemas.openxmlformats.org/officeDocument/2006/relationships/hyperlink" Target="http://splitgal4.janelia.org/" TargetMode="External"/><Relationship Id="rId21" Type="http://schemas.openxmlformats.org/officeDocument/2006/relationships/hyperlink" Target="https://scipy.org/" TargetMode="External"/><Relationship Id="rId7" Type="http://schemas.openxmlformats.org/officeDocument/2006/relationships/hyperlink" Target="http://splitgal4.janelia.org/" TargetMode="External"/><Relationship Id="rId12" Type="http://schemas.openxmlformats.org/officeDocument/2006/relationships/hyperlink" Target="https://fiji.sc/" TargetMode="External"/><Relationship Id="rId17" Type="http://schemas.openxmlformats.org/officeDocument/2006/relationships/hyperlink" Target="http://catmaid.org/" TargetMode="External"/><Relationship Id="rId2" Type="http://schemas.openxmlformats.org/officeDocument/2006/relationships/hyperlink" Target="http://splitgal4.janelia.org/" TargetMode="External"/><Relationship Id="rId16" Type="http://schemas.openxmlformats.org/officeDocument/2006/relationships/hyperlink" Target="http://flywire.ai/" TargetMode="External"/><Relationship Id="rId20" Type="http://schemas.openxmlformats.org/officeDocument/2006/relationships/hyperlink" Target="https://cran.r-project.org/package=PMCMRplus" TargetMode="External"/><Relationship Id="rId1" Type="http://schemas.openxmlformats.org/officeDocument/2006/relationships/hyperlink" Target="http://splitgal4.janelia.org/" TargetMode="External"/><Relationship Id="rId6" Type="http://schemas.openxmlformats.org/officeDocument/2006/relationships/hyperlink" Target="http://splitgal4.janelia.org/" TargetMode="External"/><Relationship Id="rId11" Type="http://schemas.openxmlformats.org/officeDocument/2006/relationships/hyperlink" Target="http://splitgal4.janelia.org/" TargetMode="External"/><Relationship Id="rId5" Type="http://schemas.openxmlformats.org/officeDocument/2006/relationships/hyperlink" Target="http://splitgal4.janelia.org/" TargetMode="External"/><Relationship Id="rId15" Type="http://schemas.openxmlformats.org/officeDocument/2006/relationships/hyperlink" Target="https://www.python.org/downloads/" TargetMode="External"/><Relationship Id="rId10" Type="http://schemas.openxmlformats.org/officeDocument/2006/relationships/hyperlink" Target="http://splitgal4.janelia.org/" TargetMode="External"/><Relationship Id="rId19" Type="http://schemas.openxmlformats.org/officeDocument/2006/relationships/hyperlink" Target="https://github.com/DanBushey/CircuitCatcher" TargetMode="External"/><Relationship Id="rId4" Type="http://schemas.openxmlformats.org/officeDocument/2006/relationships/hyperlink" Target="http://splitgal4.janelia.org/" TargetMode="External"/><Relationship Id="rId9" Type="http://schemas.openxmlformats.org/officeDocument/2006/relationships/hyperlink" Target="http://splitgal4.janelia.org/" TargetMode="External"/><Relationship Id="rId14" Type="http://schemas.openxmlformats.org/officeDocument/2006/relationships/hyperlink" Target="https://github.com/takashi310/VVD_Viewer" TargetMode="External"/><Relationship Id="rId22" Type="http://schemas.openxmlformats.org/officeDocument/2006/relationships/hyperlink" Target="https://scikit-posthocs.readthedocs.io/en/la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1FEEF-71A5-4CB0-A07F-EEF9761434FE}">
  <dimension ref="A1"/>
  <sheetViews>
    <sheetView tabSelected="1" workbookViewId="0">
      <selection activeCell="O26" sqref="O26"/>
    </sheetView>
  </sheetViews>
  <sheetFormatPr defaultRowHeight="13.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C1000"/>
  <sheetViews>
    <sheetView workbookViewId="0"/>
  </sheetViews>
  <sheetFormatPr defaultColWidth="12.6640625" defaultRowHeight="15.75" customHeight="1"/>
  <cols>
    <col min="1" max="1" width="24.33203125" customWidth="1"/>
  </cols>
  <sheetData>
    <row r="1" spans="1:29">
      <c r="A1" s="1" t="s">
        <v>0</v>
      </c>
      <c r="B1" s="2" t="s">
        <v>1</v>
      </c>
      <c r="C1" s="2" t="s">
        <v>1293</v>
      </c>
      <c r="D1" s="2" t="s">
        <v>1294</v>
      </c>
      <c r="E1" s="2" t="s">
        <v>1295</v>
      </c>
      <c r="F1" s="2" t="s">
        <v>1296</v>
      </c>
      <c r="G1" s="2" t="s">
        <v>1297</v>
      </c>
      <c r="H1" s="2" t="s">
        <v>1298</v>
      </c>
      <c r="I1" s="2" t="s">
        <v>1299</v>
      </c>
      <c r="J1" s="2" t="s">
        <v>1300</v>
      </c>
      <c r="K1" s="2" t="s">
        <v>1301</v>
      </c>
      <c r="L1" s="2" t="s">
        <v>1302</v>
      </c>
      <c r="M1" s="2" t="s">
        <v>1303</v>
      </c>
      <c r="N1" s="2" t="s">
        <v>1304</v>
      </c>
      <c r="O1" s="2" t="s">
        <v>1305</v>
      </c>
      <c r="P1" s="2" t="s">
        <v>22</v>
      </c>
      <c r="Q1" s="2" t="s">
        <v>1293</v>
      </c>
      <c r="R1" s="2" t="s">
        <v>1294</v>
      </c>
      <c r="S1" s="2" t="s">
        <v>1295</v>
      </c>
      <c r="T1" s="2" t="s">
        <v>1296</v>
      </c>
      <c r="U1" s="2" t="s">
        <v>1297</v>
      </c>
      <c r="V1" s="2" t="s">
        <v>1298</v>
      </c>
      <c r="W1" s="2" t="s">
        <v>1299</v>
      </c>
      <c r="X1" s="2" t="s">
        <v>1300</v>
      </c>
      <c r="Y1" s="2" t="s">
        <v>1301</v>
      </c>
      <c r="Z1" s="2" t="s">
        <v>1302</v>
      </c>
      <c r="AA1" s="2" t="s">
        <v>1303</v>
      </c>
      <c r="AB1" s="2" t="s">
        <v>1304</v>
      </c>
      <c r="AC1" s="2" t="s">
        <v>1305</v>
      </c>
    </row>
    <row r="2" spans="1:29">
      <c r="A2" s="2" t="s">
        <v>1242</v>
      </c>
      <c r="B2" s="2" t="s">
        <v>1243</v>
      </c>
      <c r="C2" s="3">
        <v>20.633333333333301</v>
      </c>
      <c r="D2" s="3">
        <v>38.866666666666603</v>
      </c>
      <c r="E2" s="3">
        <v>58</v>
      </c>
      <c r="F2" s="3">
        <v>80.066666666666606</v>
      </c>
      <c r="G2" s="3">
        <v>97.266666666666595</v>
      </c>
      <c r="H2" s="3">
        <v>117.7</v>
      </c>
      <c r="I2" s="3">
        <v>139.56666666666601</v>
      </c>
      <c r="J2" s="3">
        <v>160.13333333333301</v>
      </c>
      <c r="K2" s="3">
        <v>174.933333333333</v>
      </c>
      <c r="L2" s="3">
        <v>193.7</v>
      </c>
      <c r="M2" s="3">
        <v>212.833333333333</v>
      </c>
      <c r="N2" s="3">
        <v>234.433333333333</v>
      </c>
      <c r="O2" s="3">
        <v>260.26666666666603</v>
      </c>
      <c r="P2" s="2"/>
      <c r="Q2" s="3">
        <v>3.8599078860626799</v>
      </c>
      <c r="R2" s="3">
        <v>5.1944414735582702</v>
      </c>
      <c r="S2" s="3">
        <v>6.11555394056826</v>
      </c>
      <c r="T2" s="3">
        <v>10.201089266456901</v>
      </c>
      <c r="U2" s="3">
        <v>10.723598069470601</v>
      </c>
      <c r="V2" s="3">
        <v>11.8971985497987</v>
      </c>
      <c r="W2" s="3">
        <v>10.7879047497133</v>
      </c>
      <c r="X2" s="3">
        <v>12.098852103494</v>
      </c>
      <c r="Y2" s="3">
        <v>12.883926247675999</v>
      </c>
      <c r="Z2" s="3">
        <v>12.313001258831999</v>
      </c>
      <c r="AA2" s="3">
        <v>11.1028024490316</v>
      </c>
      <c r="AB2" s="3">
        <v>15.105591312123099</v>
      </c>
      <c r="AC2" s="3">
        <v>14.809756543876301</v>
      </c>
    </row>
    <row r="3" spans="1:29">
      <c r="A3" s="2" t="s">
        <v>1222</v>
      </c>
      <c r="B3" s="2" t="s">
        <v>1223</v>
      </c>
      <c r="C3" s="3">
        <v>20.466666666666601</v>
      </c>
      <c r="D3" s="3">
        <v>40.9</v>
      </c>
      <c r="E3" s="3">
        <v>60.266666666666602</v>
      </c>
      <c r="F3" s="3">
        <v>80.433333333333294</v>
      </c>
      <c r="G3" s="3">
        <v>97.9</v>
      </c>
      <c r="H3" s="3">
        <v>115.5</v>
      </c>
      <c r="I3" s="3">
        <v>138.23333333333301</v>
      </c>
      <c r="J3" s="3">
        <v>157.13333333333301</v>
      </c>
      <c r="K3" s="3">
        <v>174.5</v>
      </c>
      <c r="L3" s="3">
        <v>195.666666666666</v>
      </c>
      <c r="M3" s="3">
        <v>215.56666666666601</v>
      </c>
      <c r="N3" s="3">
        <v>238.8</v>
      </c>
      <c r="O3" s="3">
        <v>257.03333333333302</v>
      </c>
      <c r="P3" s="2"/>
      <c r="Q3" s="3">
        <v>3.5093525835338202</v>
      </c>
      <c r="R3" s="3">
        <v>5.6234627529070798</v>
      </c>
      <c r="S3" s="3">
        <v>8.6098135223063199</v>
      </c>
      <c r="T3" s="3">
        <v>7.9778164653967503</v>
      </c>
      <c r="U3" s="3">
        <v>12.9495173655237</v>
      </c>
      <c r="V3" s="3">
        <v>11.071735786828199</v>
      </c>
      <c r="W3" s="3">
        <v>10.4616229885976</v>
      </c>
      <c r="X3" s="3">
        <v>12.2030961462882</v>
      </c>
      <c r="Y3" s="3">
        <v>11.110805551354</v>
      </c>
      <c r="Z3" s="3">
        <v>11.4260910006684</v>
      </c>
      <c r="AA3" s="3">
        <v>17.373702989160201</v>
      </c>
      <c r="AB3" s="3">
        <v>10.182992356539</v>
      </c>
      <c r="AC3" s="3">
        <v>16.416421317963501</v>
      </c>
    </row>
    <row r="4" spans="1:29">
      <c r="A4" s="2" t="s">
        <v>1031</v>
      </c>
      <c r="B4" s="2" t="s">
        <v>1032</v>
      </c>
      <c r="C4" s="3">
        <v>18.3666666666666</v>
      </c>
      <c r="D4" s="3">
        <v>38.133333333333297</v>
      </c>
      <c r="E4" s="3">
        <v>57.1666666666666</v>
      </c>
      <c r="F4" s="3">
        <v>79</v>
      </c>
      <c r="G4" s="3">
        <v>99.533333333333303</v>
      </c>
      <c r="H4" s="3">
        <v>116.23333333333299</v>
      </c>
      <c r="I4" s="3">
        <v>139.13333333333301</v>
      </c>
      <c r="J4" s="3">
        <v>157.766666666666</v>
      </c>
      <c r="K4" s="3">
        <v>178.53333333333299</v>
      </c>
      <c r="L4" s="3">
        <v>199.13333333333301</v>
      </c>
      <c r="M4" s="3">
        <v>217.3</v>
      </c>
      <c r="N4" s="3">
        <v>231.73333333333301</v>
      </c>
      <c r="O4" s="3">
        <v>256.60000000000002</v>
      </c>
      <c r="P4" s="2"/>
      <c r="Q4" s="3">
        <v>4.8886489840127396</v>
      </c>
      <c r="R4" s="3">
        <v>6.1086459674428299</v>
      </c>
      <c r="S4" s="3">
        <v>8.4106414076982698</v>
      </c>
      <c r="T4" s="3">
        <v>9.5219045713904595</v>
      </c>
      <c r="U4" s="3">
        <v>8.6090391772575607</v>
      </c>
      <c r="V4" s="3">
        <v>10.4297118315363</v>
      </c>
      <c r="W4" s="3">
        <v>10.359322157146901</v>
      </c>
      <c r="X4" s="3">
        <v>11.6524198726654</v>
      </c>
      <c r="Y4" s="3">
        <v>12.137361968547999</v>
      </c>
      <c r="Z4" s="3">
        <v>14.148576685385001</v>
      </c>
      <c r="AA4" s="3">
        <v>14.8619200195219</v>
      </c>
      <c r="AB4" s="3">
        <v>17.2335589927198</v>
      </c>
      <c r="AC4" s="3">
        <v>16.3413585726524</v>
      </c>
    </row>
    <row r="5" spans="1:29">
      <c r="A5" s="2" t="s">
        <v>1266</v>
      </c>
      <c r="B5" s="2" t="s">
        <v>1267</v>
      </c>
      <c r="C5" s="3">
        <v>20.533333333333299</v>
      </c>
      <c r="D5" s="3">
        <v>39.9</v>
      </c>
      <c r="E5" s="3">
        <v>59.6</v>
      </c>
      <c r="F5" s="3">
        <v>81.5</v>
      </c>
      <c r="G5" s="3">
        <v>95.2</v>
      </c>
      <c r="H5" s="3">
        <v>119.533333333333</v>
      </c>
      <c r="I5" s="3">
        <v>136.63333333333301</v>
      </c>
      <c r="J5" s="3">
        <v>158.30000000000001</v>
      </c>
      <c r="K5" s="3">
        <v>178.666666666666</v>
      </c>
      <c r="L5" s="3">
        <v>202.23333333333301</v>
      </c>
      <c r="M5" s="3">
        <v>217.666666666666</v>
      </c>
      <c r="N5" s="3">
        <v>231.833333333333</v>
      </c>
      <c r="O5" s="3">
        <v>256.39999999999998</v>
      </c>
      <c r="P5" s="2"/>
      <c r="Q5" s="3">
        <v>5.7372079930533699</v>
      </c>
      <c r="R5" s="3">
        <v>5.0156421988282398</v>
      </c>
      <c r="S5" s="3">
        <v>7.1348907957071503</v>
      </c>
      <c r="T5" s="3">
        <v>5.6964901474504401</v>
      </c>
      <c r="U5" s="3">
        <v>9.6898572400904506</v>
      </c>
      <c r="V5" s="3">
        <v>9.0801370523185891</v>
      </c>
      <c r="W5" s="3">
        <v>8.80713094915453</v>
      </c>
      <c r="X5" s="3">
        <v>12.198770429842501</v>
      </c>
      <c r="Y5" s="3">
        <v>13.0826432939049</v>
      </c>
      <c r="Z5" s="3">
        <v>11.9935630884051</v>
      </c>
      <c r="AA5" s="3">
        <v>15.6382721409865</v>
      </c>
      <c r="AB5" s="3">
        <v>14.897613529988201</v>
      </c>
      <c r="AC5" s="3">
        <v>17.104775161729901</v>
      </c>
    </row>
    <row r="6" spans="1:29">
      <c r="A6" s="2" t="s">
        <v>1153</v>
      </c>
      <c r="B6" s="2" t="s">
        <v>1154</v>
      </c>
      <c r="C6" s="3">
        <v>22.1666666666666</v>
      </c>
      <c r="D6" s="3">
        <v>40.866666666666603</v>
      </c>
      <c r="E6" s="3">
        <v>62.433333333333302</v>
      </c>
      <c r="F6" s="3">
        <v>80.1666666666666</v>
      </c>
      <c r="G6" s="3">
        <v>99.5</v>
      </c>
      <c r="H6" s="3">
        <v>120.5</v>
      </c>
      <c r="I6" s="3">
        <v>138.833333333333</v>
      </c>
      <c r="J6" s="3">
        <v>155.03333333333299</v>
      </c>
      <c r="K6" s="3">
        <v>180.266666666666</v>
      </c>
      <c r="L6" s="3">
        <v>196.333333333333</v>
      </c>
      <c r="M6" s="3">
        <v>215.166666666666</v>
      </c>
      <c r="N6" s="3">
        <v>233.7</v>
      </c>
      <c r="O6" s="3">
        <v>255.9</v>
      </c>
      <c r="P6" s="2"/>
      <c r="Q6" s="3">
        <v>5.0470013099089002</v>
      </c>
      <c r="R6" s="3">
        <v>7.3517949433379099</v>
      </c>
      <c r="S6" s="3">
        <v>6.65674261348763</v>
      </c>
      <c r="T6" s="3">
        <v>9.7128208512712106</v>
      </c>
      <c r="U6" s="3">
        <v>8.2087351847488197</v>
      </c>
      <c r="V6" s="3">
        <v>9.3621578709184305</v>
      </c>
      <c r="W6" s="3">
        <v>10.727172144709</v>
      </c>
      <c r="X6" s="3">
        <v>15.0188400203063</v>
      </c>
      <c r="Y6" s="3">
        <v>16.7310755448921</v>
      </c>
      <c r="Z6" s="3">
        <v>13.753383422109399</v>
      </c>
      <c r="AA6" s="3">
        <v>17.483484270082499</v>
      </c>
      <c r="AB6" s="3">
        <v>12.853404218338399</v>
      </c>
      <c r="AC6" s="3">
        <v>15.376063648844999</v>
      </c>
    </row>
    <row r="7" spans="1:29">
      <c r="A7" s="2" t="s">
        <v>1278</v>
      </c>
      <c r="B7" s="2" t="s">
        <v>1279</v>
      </c>
      <c r="C7" s="3">
        <v>20.1666666666666</v>
      </c>
      <c r="D7" s="3">
        <v>38.566666666666599</v>
      </c>
      <c r="E7" s="3">
        <v>60.8</v>
      </c>
      <c r="F7" s="3">
        <v>75.566666666666606</v>
      </c>
      <c r="G7" s="3">
        <v>101.36666666666601</v>
      </c>
      <c r="H7" s="3">
        <v>121.466666666666</v>
      </c>
      <c r="I7" s="3">
        <v>139.333333333333</v>
      </c>
      <c r="J7" s="3">
        <v>155.333333333333</v>
      </c>
      <c r="K7" s="3">
        <v>174.833333333333</v>
      </c>
      <c r="L7" s="3">
        <v>194.933333333333</v>
      </c>
      <c r="M7" s="3">
        <v>216.8</v>
      </c>
      <c r="N7" s="3">
        <v>234.666666666666</v>
      </c>
      <c r="O7" s="3">
        <v>255.1</v>
      </c>
      <c r="P7" s="2"/>
      <c r="Q7" s="3">
        <v>4.6049490285513004</v>
      </c>
      <c r="R7" s="3">
        <v>5.8348569438809301</v>
      </c>
      <c r="S7" s="3">
        <v>7.1712388515978596</v>
      </c>
      <c r="T7" s="3">
        <v>7.2694948624753497</v>
      </c>
      <c r="U7" s="3">
        <v>10.4450413541014</v>
      </c>
      <c r="V7" s="3">
        <v>11.6095745926464</v>
      </c>
      <c r="W7" s="3">
        <v>12.264673751153</v>
      </c>
      <c r="X7" s="3">
        <v>12.177392532430201</v>
      </c>
      <c r="Y7" s="3">
        <v>12.915322510706201</v>
      </c>
      <c r="Z7" s="3">
        <v>13.6429061745981</v>
      </c>
      <c r="AA7" s="3">
        <v>11.6430236622623</v>
      </c>
      <c r="AB7" s="3">
        <v>12.9417498387539</v>
      </c>
      <c r="AC7" s="3">
        <v>15.5163354780265</v>
      </c>
    </row>
    <row r="8" spans="1:29">
      <c r="A8" s="2" t="s">
        <v>1239</v>
      </c>
      <c r="B8" s="2" t="s">
        <v>1240</v>
      </c>
      <c r="C8" s="3">
        <v>19.600000000000001</v>
      </c>
      <c r="D8" s="3">
        <v>39.9</v>
      </c>
      <c r="E8" s="3">
        <v>60.233333333333299</v>
      </c>
      <c r="F8" s="3">
        <v>79.766666666666595</v>
      </c>
      <c r="G8" s="3">
        <v>98.1666666666666</v>
      </c>
      <c r="H8" s="3">
        <v>120.033333333333</v>
      </c>
      <c r="I8" s="3">
        <v>142.5</v>
      </c>
      <c r="J8" s="3">
        <v>153.766666666666</v>
      </c>
      <c r="K8" s="3">
        <v>175</v>
      </c>
      <c r="L8" s="3">
        <v>204.6</v>
      </c>
      <c r="M8" s="3">
        <v>215.03333333333299</v>
      </c>
      <c r="N8" s="3">
        <v>237.23333333333301</v>
      </c>
      <c r="O8" s="3">
        <v>254.933333333333</v>
      </c>
      <c r="P8" s="2"/>
      <c r="Q8" s="3">
        <v>4.5504578524217303</v>
      </c>
      <c r="R8" s="3">
        <v>4.83287354134852</v>
      </c>
      <c r="S8" s="3">
        <v>7.8174306662881303</v>
      </c>
      <c r="T8" s="3">
        <v>9.1894262908821194</v>
      </c>
      <c r="U8" s="3">
        <v>9.6093126127152697</v>
      </c>
      <c r="V8" s="3">
        <v>11.594491029028401</v>
      </c>
      <c r="W8" s="3">
        <v>13.1269443004328</v>
      </c>
      <c r="X8" s="3">
        <v>14.011146356462801</v>
      </c>
      <c r="Y8" s="3">
        <v>11.0513950853877</v>
      </c>
      <c r="Z8" s="3">
        <v>13.5218341951082</v>
      </c>
      <c r="AA8" s="3">
        <v>11.9540323275825</v>
      </c>
      <c r="AB8" s="3">
        <v>16.101104171936601</v>
      </c>
      <c r="AC8" s="3">
        <v>15.528325372972001</v>
      </c>
    </row>
    <row r="9" spans="1:29">
      <c r="A9" s="2" t="s">
        <v>1074</v>
      </c>
      <c r="B9" s="2" t="s">
        <v>1075</v>
      </c>
      <c r="C9" s="3">
        <v>21.466666666666601</v>
      </c>
      <c r="D9" s="3">
        <v>40.366666666666603</v>
      </c>
      <c r="E9" s="3">
        <v>59.766666666666602</v>
      </c>
      <c r="F9" s="3">
        <v>79.533333333333303</v>
      </c>
      <c r="G9" s="3">
        <v>98.8</v>
      </c>
      <c r="H9" s="3">
        <v>117.966666666666</v>
      </c>
      <c r="I9" s="3">
        <v>137.266666666666</v>
      </c>
      <c r="J9" s="3">
        <v>157.69999999999999</v>
      </c>
      <c r="K9" s="3">
        <v>179.933333333333</v>
      </c>
      <c r="L9" s="3">
        <v>197</v>
      </c>
      <c r="M9" s="3">
        <v>215.5</v>
      </c>
      <c r="N9" s="3">
        <v>233.166666666666</v>
      </c>
      <c r="O9" s="3">
        <v>254.766666666666</v>
      </c>
      <c r="P9" s="2"/>
      <c r="Q9" s="3">
        <v>5.2391687211702598</v>
      </c>
      <c r="R9" s="3">
        <v>5.3008385080936797</v>
      </c>
      <c r="S9" s="3">
        <v>7.9903413916775499</v>
      </c>
      <c r="T9" s="3">
        <v>8.9320894656414005</v>
      </c>
      <c r="U9" s="3">
        <v>11.097747519204001</v>
      </c>
      <c r="V9" s="3">
        <v>11.737357264544499</v>
      </c>
      <c r="W9" s="3">
        <v>11.153275552749299</v>
      </c>
      <c r="X9" s="3">
        <v>10.389578111421701</v>
      </c>
      <c r="Y9" s="3">
        <v>11.4336734643284</v>
      </c>
      <c r="Z9" s="3">
        <v>14.2243921955679</v>
      </c>
      <c r="AA9" s="3">
        <v>13.063307391315499</v>
      </c>
      <c r="AB9" s="3">
        <v>16.516826437168699</v>
      </c>
      <c r="AC9" s="3">
        <v>16.107313728724399</v>
      </c>
    </row>
    <row r="10" spans="1:29">
      <c r="A10" s="2" t="s">
        <v>1063</v>
      </c>
      <c r="B10" s="2" t="s">
        <v>1064</v>
      </c>
      <c r="C10" s="3">
        <v>18.133333333333301</v>
      </c>
      <c r="D10" s="3">
        <v>40.033333333333303</v>
      </c>
      <c r="E10" s="3">
        <v>60.266666666666602</v>
      </c>
      <c r="F10" s="3">
        <v>80.033333333333303</v>
      </c>
      <c r="G10" s="3">
        <v>100.333333333333</v>
      </c>
      <c r="H10" s="3">
        <v>119.3</v>
      </c>
      <c r="I10" s="3">
        <v>136</v>
      </c>
      <c r="J10" s="3">
        <v>163.1</v>
      </c>
      <c r="K10" s="3">
        <v>175.4</v>
      </c>
      <c r="L10" s="3">
        <v>197.96666666666599</v>
      </c>
      <c r="M10" s="3">
        <v>214.56666666666601</v>
      </c>
      <c r="N10" s="3">
        <v>234</v>
      </c>
      <c r="O10" s="3">
        <v>254.333333333333</v>
      </c>
      <c r="P10" s="2"/>
      <c r="Q10" s="3">
        <v>4.7590848793532601</v>
      </c>
      <c r="R10" s="3">
        <v>5.3321873768859804</v>
      </c>
      <c r="S10" s="3">
        <v>7.9033045128112196</v>
      </c>
      <c r="T10" s="3">
        <v>9.6935832154861892</v>
      </c>
      <c r="U10" s="3">
        <v>8.7762305246741406</v>
      </c>
      <c r="V10" s="3">
        <v>11.495361383329</v>
      </c>
      <c r="W10" s="3">
        <v>12.2338328690017</v>
      </c>
      <c r="X10" s="3">
        <v>11.481434289030799</v>
      </c>
      <c r="Y10" s="3">
        <v>12.563439019631501</v>
      </c>
      <c r="Z10" s="3">
        <v>12.461897483484901</v>
      </c>
      <c r="AA10" s="3">
        <v>16.524090158176801</v>
      </c>
      <c r="AB10" s="3">
        <v>17.372391890583099</v>
      </c>
      <c r="AC10" s="3">
        <v>14.4067885233162</v>
      </c>
    </row>
    <row r="11" spans="1:29">
      <c r="A11" s="2" t="s">
        <v>1119</v>
      </c>
      <c r="B11" s="2" t="s">
        <v>1120</v>
      </c>
      <c r="C11" s="3">
        <v>21</v>
      </c>
      <c r="D11" s="3">
        <v>39.1</v>
      </c>
      <c r="E11" s="3">
        <v>59.9</v>
      </c>
      <c r="F11" s="3">
        <v>77.866666666666603</v>
      </c>
      <c r="G11" s="3">
        <v>99.3333333333333</v>
      </c>
      <c r="H11" s="3">
        <v>120.06666666666599</v>
      </c>
      <c r="I11" s="3">
        <v>140.13333333333301</v>
      </c>
      <c r="J11" s="3">
        <v>159.69999999999999</v>
      </c>
      <c r="K11" s="3">
        <v>178.5</v>
      </c>
      <c r="L11" s="3">
        <v>194</v>
      </c>
      <c r="M11" s="3">
        <v>217</v>
      </c>
      <c r="N11" s="3">
        <v>238.56666666666601</v>
      </c>
      <c r="O11" s="3">
        <v>254.266666666666</v>
      </c>
      <c r="P11" s="2"/>
      <c r="Q11" s="3">
        <v>4.1150131632029199</v>
      </c>
      <c r="R11" s="3">
        <v>6.4101482042149298</v>
      </c>
      <c r="S11" s="3">
        <v>6.8767724987816701</v>
      </c>
      <c r="T11" s="3">
        <v>8.1597930256975406</v>
      </c>
      <c r="U11" s="3">
        <v>7.8669491474706303</v>
      </c>
      <c r="V11" s="3">
        <v>10.563879758666101</v>
      </c>
      <c r="W11" s="3">
        <v>11.0264328874855</v>
      </c>
      <c r="X11" s="3">
        <v>13.414295856783999</v>
      </c>
      <c r="Y11" s="3">
        <v>9.0138781886599695</v>
      </c>
      <c r="Z11" s="3">
        <v>12.2501700668466</v>
      </c>
      <c r="AA11" s="3">
        <v>14.2991841259096</v>
      </c>
      <c r="AB11" s="3">
        <v>18.006819695758399</v>
      </c>
      <c r="AC11" s="3">
        <v>15.828104399734301</v>
      </c>
    </row>
    <row r="12" spans="1:29">
      <c r="A12" s="2" t="s">
        <v>1035</v>
      </c>
      <c r="B12" s="2" t="s">
        <v>1036</v>
      </c>
      <c r="C12" s="3">
        <v>19.2</v>
      </c>
      <c r="D12" s="3">
        <v>39</v>
      </c>
      <c r="E12" s="3">
        <v>60.033333333333303</v>
      </c>
      <c r="F12" s="3">
        <v>81.6666666666666</v>
      </c>
      <c r="G12" s="3">
        <v>96.866666666666603</v>
      </c>
      <c r="H12" s="3">
        <v>118.8</v>
      </c>
      <c r="I12" s="3">
        <v>137.73333333333301</v>
      </c>
      <c r="J12" s="3">
        <v>153.46666666666599</v>
      </c>
      <c r="K12" s="3">
        <v>174.56666666666601</v>
      </c>
      <c r="L12" s="3">
        <v>199.96666666666599</v>
      </c>
      <c r="M12" s="3">
        <v>215.73333333333301</v>
      </c>
      <c r="N12" s="3">
        <v>229.833333333333</v>
      </c>
      <c r="O12" s="3">
        <v>253.2</v>
      </c>
      <c r="P12" s="2"/>
      <c r="Q12" s="3">
        <v>4.3695918955130502</v>
      </c>
      <c r="R12" s="3">
        <v>5.2217493875775602</v>
      </c>
      <c r="S12" s="3">
        <v>6.8919437671014698</v>
      </c>
      <c r="T12" s="3">
        <v>9.4915166801143407</v>
      </c>
      <c r="U12" s="3">
        <v>10.190627502214401</v>
      </c>
      <c r="V12" s="3">
        <v>10.061146389287099</v>
      </c>
      <c r="W12" s="3">
        <v>14.163176040548001</v>
      </c>
      <c r="X12" s="3">
        <v>12.5425498027935</v>
      </c>
      <c r="Y12" s="3">
        <v>11.3715532018375</v>
      </c>
      <c r="Z12" s="3">
        <v>14.8985085010398</v>
      </c>
      <c r="AA12" s="3">
        <v>10.174914687057001</v>
      </c>
      <c r="AB12" s="3">
        <v>13.4587848221482</v>
      </c>
      <c r="AC12" s="3">
        <v>14.855750850540399</v>
      </c>
    </row>
    <row r="13" spans="1:29">
      <c r="A13" s="2" t="s">
        <v>1149</v>
      </c>
      <c r="B13" s="2" t="s">
        <v>1150</v>
      </c>
      <c r="C13" s="3">
        <v>21.2</v>
      </c>
      <c r="D13" s="3">
        <v>38.3333333333333</v>
      </c>
      <c r="E13" s="3">
        <v>59.6</v>
      </c>
      <c r="F13" s="3">
        <v>78.900000000000006</v>
      </c>
      <c r="G13" s="3">
        <v>99.6</v>
      </c>
      <c r="H13" s="3">
        <v>117.4</v>
      </c>
      <c r="I13" s="3">
        <v>139.6</v>
      </c>
      <c r="J13" s="3">
        <v>162.86666666666599</v>
      </c>
      <c r="K13" s="3">
        <v>178.13333333333301</v>
      </c>
      <c r="L13" s="3">
        <v>197.266666666666</v>
      </c>
      <c r="M13" s="3">
        <v>212.3</v>
      </c>
      <c r="N13" s="3">
        <v>236.9</v>
      </c>
      <c r="O13" s="3">
        <v>252.86666666666599</v>
      </c>
      <c r="P13" s="2"/>
      <c r="Q13" s="3">
        <v>5.8731025304631999</v>
      </c>
      <c r="R13" s="3">
        <v>5.83856907888301</v>
      </c>
      <c r="S13" s="3">
        <v>7.3102667529988201</v>
      </c>
      <c r="T13" s="3">
        <v>9.6724695226538007</v>
      </c>
      <c r="U13" s="3">
        <v>9.3616237907747593</v>
      </c>
      <c r="V13" s="3">
        <v>11.828214855449</v>
      </c>
      <c r="W13" s="3">
        <v>9.8407316801140308</v>
      </c>
      <c r="X13" s="3">
        <v>14.025532273520099</v>
      </c>
      <c r="Y13" s="3">
        <v>11.626788990182201</v>
      </c>
      <c r="Z13" s="3">
        <v>9.1576319112651703</v>
      </c>
      <c r="AA13" s="3">
        <v>12.837834708392201</v>
      </c>
      <c r="AB13" s="3">
        <v>12.8227662122232</v>
      </c>
      <c r="AC13" s="3">
        <v>14.9124854475108</v>
      </c>
    </row>
    <row r="14" spans="1:29">
      <c r="A14" s="2" t="s">
        <v>1038</v>
      </c>
      <c r="B14" s="2" t="s">
        <v>1039</v>
      </c>
      <c r="C14" s="3">
        <v>20.1666666666666</v>
      </c>
      <c r="D14" s="3">
        <v>41.533333333333303</v>
      </c>
      <c r="E14" s="3">
        <v>59.3</v>
      </c>
      <c r="F14" s="3">
        <v>80.933333333333294</v>
      </c>
      <c r="G14" s="3">
        <v>99</v>
      </c>
      <c r="H14" s="3">
        <v>117.966666666666</v>
      </c>
      <c r="I14" s="3">
        <v>140.833333333333</v>
      </c>
      <c r="J14" s="3">
        <v>158.166666666666</v>
      </c>
      <c r="K14" s="3">
        <v>177.46666666666599</v>
      </c>
      <c r="L14" s="3">
        <v>194.433333333333</v>
      </c>
      <c r="M14" s="3">
        <v>210.96666666666599</v>
      </c>
      <c r="N14" s="3">
        <v>231.933333333333</v>
      </c>
      <c r="O14" s="3">
        <v>252.833333333333</v>
      </c>
      <c r="P14" s="2"/>
      <c r="Q14" s="3">
        <v>3.5221521198772101</v>
      </c>
      <c r="R14" s="3">
        <v>5.4328220618344902</v>
      </c>
      <c r="S14" s="3">
        <v>7.1700767080973398</v>
      </c>
      <c r="T14" s="3">
        <v>8.0329875444251009</v>
      </c>
      <c r="U14" s="3">
        <v>9.2520268049762997</v>
      </c>
      <c r="V14" s="3">
        <v>10.5213539475149</v>
      </c>
      <c r="W14" s="3">
        <v>9.9601985700866198</v>
      </c>
      <c r="X14" s="3">
        <v>16.137086340339</v>
      </c>
      <c r="Y14" s="3">
        <v>11.9463616032478</v>
      </c>
      <c r="Z14" s="3">
        <v>12.539758991127201</v>
      </c>
      <c r="AA14" s="3">
        <v>12.354441396607999</v>
      </c>
      <c r="AB14" s="3">
        <v>15.0287132590325</v>
      </c>
      <c r="AC14" s="3">
        <v>16.435902436096601</v>
      </c>
    </row>
    <row r="15" spans="1:29">
      <c r="A15" s="2" t="s">
        <v>1026</v>
      </c>
      <c r="B15" s="2" t="s">
        <v>1027</v>
      </c>
      <c r="C15" s="3">
        <v>20.7</v>
      </c>
      <c r="D15" s="3">
        <v>40.700000000000003</v>
      </c>
      <c r="E15" s="3">
        <v>58.5</v>
      </c>
      <c r="F15" s="3">
        <v>78.066666666666606</v>
      </c>
      <c r="G15" s="3">
        <v>97.633333333333297</v>
      </c>
      <c r="H15" s="3">
        <v>114.133333333333</v>
      </c>
      <c r="I15" s="3">
        <v>138.69999999999999</v>
      </c>
      <c r="J15" s="3">
        <v>157.80000000000001</v>
      </c>
      <c r="K15" s="3">
        <v>176.1</v>
      </c>
      <c r="L15" s="3">
        <v>195.9</v>
      </c>
      <c r="M15" s="3">
        <v>210.53333333333299</v>
      </c>
      <c r="N15" s="3">
        <v>233.766666666666</v>
      </c>
      <c r="O15" s="3">
        <v>252.23333333333301</v>
      </c>
      <c r="P15" s="2"/>
      <c r="Q15" s="3">
        <v>4.2829117821096103</v>
      </c>
      <c r="R15" s="3">
        <v>5.6282027918925097</v>
      </c>
      <c r="S15" s="3">
        <v>8.7702147446152399</v>
      </c>
      <c r="T15" s="3">
        <v>7.8270187314342197</v>
      </c>
      <c r="U15" s="3">
        <v>11.858845737348201</v>
      </c>
      <c r="V15" s="3">
        <v>8.5273416464661196</v>
      </c>
      <c r="W15" s="3">
        <v>10.4631097990352</v>
      </c>
      <c r="X15" s="3">
        <v>13.9484766193301</v>
      </c>
      <c r="Y15" s="3">
        <v>9.1117140721893399</v>
      </c>
      <c r="Z15" s="3">
        <v>9.3962758580194894</v>
      </c>
      <c r="AA15" s="3">
        <v>13.720382242812599</v>
      </c>
      <c r="AB15" s="3">
        <v>14.094167430378899</v>
      </c>
      <c r="AC15" s="3">
        <v>16.319075409539</v>
      </c>
    </row>
    <row r="16" spans="1:29">
      <c r="A16" s="2" t="s">
        <v>1002</v>
      </c>
      <c r="B16" s="2" t="s">
        <v>1003</v>
      </c>
      <c r="C16" s="3">
        <v>20.3</v>
      </c>
      <c r="D16" s="3">
        <v>40.533333333333303</v>
      </c>
      <c r="E16" s="3">
        <v>60.1</v>
      </c>
      <c r="F16" s="3">
        <v>80.033333333333303</v>
      </c>
      <c r="G16" s="3">
        <v>99.6</v>
      </c>
      <c r="H16" s="3">
        <v>116.133333333333</v>
      </c>
      <c r="I16" s="3">
        <v>137.69999999999999</v>
      </c>
      <c r="J16" s="3">
        <v>153.333333333333</v>
      </c>
      <c r="K16" s="3">
        <v>179.36666666666599</v>
      </c>
      <c r="L16" s="3">
        <v>197.266666666666</v>
      </c>
      <c r="M16" s="3">
        <v>213.833333333333</v>
      </c>
      <c r="N16" s="3">
        <v>234.96666666666599</v>
      </c>
      <c r="O16" s="3">
        <v>251.8</v>
      </c>
      <c r="P16" s="2"/>
      <c r="Q16" s="3">
        <v>4.0426888741694302</v>
      </c>
      <c r="R16" s="3">
        <v>6.0758172747010297</v>
      </c>
      <c r="S16" s="3">
        <v>8.1008230034566999</v>
      </c>
      <c r="T16" s="3">
        <v>10.4418495594517</v>
      </c>
      <c r="U16" s="3">
        <v>8.77344478146032</v>
      </c>
      <c r="V16" s="3">
        <v>10.349664514154799</v>
      </c>
      <c r="W16" s="3">
        <v>7.6948034412842503</v>
      </c>
      <c r="X16" s="3">
        <v>11.388102953911501</v>
      </c>
      <c r="Y16" s="3">
        <v>11.2885881412257</v>
      </c>
      <c r="Z16" s="3">
        <v>15.081850755866199</v>
      </c>
      <c r="AA16" s="3">
        <v>15.077761401776</v>
      </c>
      <c r="AB16" s="3">
        <v>12.674076779877099</v>
      </c>
      <c r="AC16" s="3">
        <v>13.7365691980688</v>
      </c>
    </row>
    <row r="17" spans="1:29">
      <c r="A17" s="2" t="s">
        <v>1203</v>
      </c>
      <c r="B17" s="2" t="s">
        <v>1204</v>
      </c>
      <c r="C17" s="3">
        <v>19.633333333333301</v>
      </c>
      <c r="D17" s="3">
        <v>40.066666666666599</v>
      </c>
      <c r="E17" s="3">
        <v>62.1666666666666</v>
      </c>
      <c r="F17" s="3">
        <v>80.033333333333303</v>
      </c>
      <c r="G17" s="3">
        <v>98</v>
      </c>
      <c r="H17" s="3">
        <v>121.266666666666</v>
      </c>
      <c r="I17" s="3">
        <v>140.1</v>
      </c>
      <c r="J17" s="3">
        <v>153.63333333333301</v>
      </c>
      <c r="K17" s="3">
        <v>175.73333333333301</v>
      </c>
      <c r="L17" s="3">
        <v>196.266666666666</v>
      </c>
      <c r="M17" s="3">
        <v>216.9</v>
      </c>
      <c r="N17" s="3">
        <v>232.63333333333301</v>
      </c>
      <c r="O17" s="3">
        <v>250.13333333333301</v>
      </c>
      <c r="P17" s="2"/>
      <c r="Q17" s="3">
        <v>4.6796248662567903</v>
      </c>
      <c r="R17" s="3">
        <v>6.8358531939245797</v>
      </c>
      <c r="S17" s="3">
        <v>8.2384599423813505</v>
      </c>
      <c r="T17" s="3">
        <v>9.6280262197861095</v>
      </c>
      <c r="U17" s="3">
        <v>8.4931344822352397</v>
      </c>
      <c r="V17" s="3">
        <v>9.6503310248347898</v>
      </c>
      <c r="W17" s="3">
        <v>12.1143165992418</v>
      </c>
      <c r="X17" s="3">
        <v>14.4233221631572</v>
      </c>
      <c r="Y17" s="3">
        <v>13.396351078641599</v>
      </c>
      <c r="Z17" s="3">
        <v>14.2593439150926</v>
      </c>
      <c r="AA17" s="3">
        <v>11.654326807385001</v>
      </c>
      <c r="AB17" s="3">
        <v>12.900861297689399</v>
      </c>
      <c r="AC17" s="3">
        <v>18.492761346597799</v>
      </c>
    </row>
    <row r="18" spans="1:29">
      <c r="A18" s="2" t="s">
        <v>1125</v>
      </c>
      <c r="B18" s="2" t="s">
        <v>1126</v>
      </c>
      <c r="C18" s="3">
        <v>20.3666666666666</v>
      </c>
      <c r="D18" s="3">
        <v>38.200000000000003</v>
      </c>
      <c r="E18" s="3">
        <v>59.933333333333302</v>
      </c>
      <c r="F18" s="3">
        <v>79.6666666666666</v>
      </c>
      <c r="G18" s="3">
        <v>95.766666666666595</v>
      </c>
      <c r="H18" s="3">
        <v>119.2</v>
      </c>
      <c r="I18" s="3">
        <v>139.5</v>
      </c>
      <c r="J18" s="3">
        <v>155.1</v>
      </c>
      <c r="K18" s="3">
        <v>179.6</v>
      </c>
      <c r="L18" s="3">
        <v>193.8</v>
      </c>
      <c r="M18" s="3">
        <v>216.9</v>
      </c>
      <c r="N18" s="3">
        <v>233.56666666666601</v>
      </c>
      <c r="O18" s="3">
        <v>249.8</v>
      </c>
      <c r="P18" s="2"/>
      <c r="Q18" s="3">
        <v>3.4879156462786698</v>
      </c>
      <c r="R18" s="3">
        <v>6.0849541219853602</v>
      </c>
      <c r="S18" s="3">
        <v>10.197821118040601</v>
      </c>
      <c r="T18" s="3">
        <v>10.354816378005999</v>
      </c>
      <c r="U18" s="3">
        <v>9.3725959880683796</v>
      </c>
      <c r="V18" s="3">
        <v>10.3098658251857</v>
      </c>
      <c r="W18" s="3">
        <v>8.5</v>
      </c>
      <c r="X18" s="3">
        <v>14.376717288727599</v>
      </c>
      <c r="Y18" s="3">
        <v>12.5713961038541</v>
      </c>
      <c r="Z18" s="3">
        <v>11.7342802648195</v>
      </c>
      <c r="AA18" s="3">
        <v>14.164156640383901</v>
      </c>
      <c r="AB18" s="3">
        <v>18.5214890210143</v>
      </c>
      <c r="AC18" s="3">
        <v>17.7715127849788</v>
      </c>
    </row>
    <row r="19" spans="1:29">
      <c r="A19" s="2" t="s">
        <v>1210</v>
      </c>
      <c r="B19" s="2" t="s">
        <v>1211</v>
      </c>
      <c r="C19" s="3">
        <v>21.466666666666601</v>
      </c>
      <c r="D19" s="3">
        <v>39.1</v>
      </c>
      <c r="E19" s="3">
        <v>59.633333333333297</v>
      </c>
      <c r="F19" s="3">
        <v>80.8333333333333</v>
      </c>
      <c r="G19" s="3">
        <v>98.433333333333294</v>
      </c>
      <c r="H19" s="3">
        <v>118.4</v>
      </c>
      <c r="I19" s="3">
        <v>136.19999999999999</v>
      </c>
      <c r="J19" s="3">
        <v>159.19999999999999</v>
      </c>
      <c r="K19" s="3">
        <v>175.4</v>
      </c>
      <c r="L19" s="3">
        <v>198.666666666666</v>
      </c>
      <c r="M19" s="3">
        <v>208.1</v>
      </c>
      <c r="N19" s="3">
        <v>235.53333333333299</v>
      </c>
      <c r="O19" s="3">
        <v>247.56666666666601</v>
      </c>
      <c r="P19" s="2"/>
      <c r="Q19" s="3">
        <v>4.6456670373824904</v>
      </c>
      <c r="R19" s="3">
        <v>6.6800698599141404</v>
      </c>
      <c r="S19" s="3">
        <v>7.9811583676111102</v>
      </c>
      <c r="T19" s="3">
        <v>9.8457548663821992</v>
      </c>
      <c r="U19" s="3">
        <v>9.69770877865259</v>
      </c>
      <c r="V19" s="3">
        <v>10.3749698794743</v>
      </c>
      <c r="W19" s="3">
        <v>14.650142206363199</v>
      </c>
      <c r="X19" s="3">
        <v>9.0421236443658497</v>
      </c>
      <c r="Y19" s="3">
        <v>14.084506854460001</v>
      </c>
      <c r="Z19" s="3">
        <v>12.866839377079099</v>
      </c>
      <c r="AA19" s="3">
        <v>13.734021018381</v>
      </c>
      <c r="AB19" s="3">
        <v>14.2845682079959</v>
      </c>
      <c r="AC19" s="3">
        <v>10.4329073395461</v>
      </c>
    </row>
    <row r="20" spans="1:29">
      <c r="A20" s="2" t="s">
        <v>92</v>
      </c>
      <c r="B20" s="2" t="s">
        <v>93</v>
      </c>
      <c r="C20" s="3">
        <v>17.7</v>
      </c>
      <c r="D20" s="3">
        <v>46.966666666666598</v>
      </c>
      <c r="E20" s="3">
        <v>67.5</v>
      </c>
      <c r="F20" s="3">
        <v>82.6666666666666</v>
      </c>
      <c r="G20" s="3">
        <v>94.033333333333303</v>
      </c>
      <c r="H20" s="3">
        <v>104.1</v>
      </c>
      <c r="I20" s="3">
        <v>112.8</v>
      </c>
      <c r="J20" s="3">
        <v>120.466666666666</v>
      </c>
      <c r="K20" s="3">
        <v>127.033333333333</v>
      </c>
      <c r="L20" s="3">
        <v>133.166666666666</v>
      </c>
      <c r="M20" s="3">
        <v>138.30000000000001</v>
      </c>
      <c r="N20" s="3">
        <v>143.6</v>
      </c>
      <c r="O20" s="3">
        <v>148.166666666666</v>
      </c>
      <c r="P20" s="2"/>
      <c r="Q20" s="3">
        <v>2.4241837114102198</v>
      </c>
      <c r="R20" s="3">
        <v>1.7413277182145299</v>
      </c>
      <c r="S20" s="3">
        <v>1.68819430161341</v>
      </c>
      <c r="T20" s="3">
        <v>1.9720265943665301</v>
      </c>
      <c r="U20" s="3">
        <v>1.70261237188295</v>
      </c>
      <c r="V20" s="3">
        <v>1.6603212540549599</v>
      </c>
      <c r="W20" s="3">
        <v>1.4</v>
      </c>
      <c r="X20" s="3">
        <v>1.43139403690559</v>
      </c>
      <c r="Y20" s="3">
        <v>1.37800177390629</v>
      </c>
      <c r="Z20" s="3">
        <v>1.26710518724988</v>
      </c>
      <c r="AA20" s="3">
        <v>1.39403491108843</v>
      </c>
      <c r="AB20" s="3">
        <v>1.3316656236958699</v>
      </c>
      <c r="AC20" s="3">
        <v>1.26710518724988</v>
      </c>
    </row>
    <row r="21" spans="1:29">
      <c r="A21" s="2" t="s">
        <v>1261</v>
      </c>
      <c r="B21" s="2"/>
      <c r="C21" s="3">
        <v>18.766666666666602</v>
      </c>
      <c r="D21" s="3">
        <v>49.3</v>
      </c>
      <c r="E21" s="3">
        <v>69.933333333333294</v>
      </c>
      <c r="F21" s="3">
        <v>84.566666666666606</v>
      </c>
      <c r="G21" s="3">
        <v>94.6666666666666</v>
      </c>
      <c r="H21" s="3">
        <v>104.23333333333299</v>
      </c>
      <c r="I21" s="3">
        <v>112.86666666666601</v>
      </c>
      <c r="J21" s="3">
        <v>118.966666666666</v>
      </c>
      <c r="K21" s="3">
        <v>125.8</v>
      </c>
      <c r="L21" s="3">
        <v>131.96666666666599</v>
      </c>
      <c r="M21" s="3">
        <v>136.30000000000001</v>
      </c>
      <c r="N21" s="3">
        <v>141</v>
      </c>
      <c r="O21" s="3">
        <v>145.80000000000001</v>
      </c>
      <c r="P21" s="2"/>
      <c r="Q21" s="3">
        <v>2.8715075405708999</v>
      </c>
      <c r="R21" s="3">
        <v>1.9519221295943101</v>
      </c>
      <c r="S21" s="3">
        <v>2.40739601136903</v>
      </c>
      <c r="T21" s="3">
        <v>1.8381754238616299</v>
      </c>
      <c r="U21" s="3">
        <v>1.90321365648269</v>
      </c>
      <c r="V21" s="3">
        <v>1.90933379888262</v>
      </c>
      <c r="W21" s="3">
        <v>1.6878651868229499</v>
      </c>
      <c r="X21" s="3">
        <v>1.5595583420386101</v>
      </c>
      <c r="Y21" s="3">
        <v>1.8511257835886401</v>
      </c>
      <c r="Z21" s="3">
        <v>1.4019827229875299</v>
      </c>
      <c r="AA21" s="3">
        <v>1.8645821694595901</v>
      </c>
      <c r="AB21" s="3">
        <v>1.5491933384829599</v>
      </c>
      <c r="AC21" s="3">
        <v>1.5790292376435999</v>
      </c>
    </row>
    <row r="22" spans="1:29">
      <c r="A22" s="2" t="s">
        <v>1097</v>
      </c>
      <c r="B22" s="2"/>
      <c r="C22" s="3">
        <v>15.9333333333333</v>
      </c>
      <c r="D22" s="3">
        <v>42.533333333333303</v>
      </c>
      <c r="E22" s="3">
        <v>61.966666666666598</v>
      </c>
      <c r="F22" s="3">
        <v>77.3</v>
      </c>
      <c r="G22" s="3">
        <v>87.4</v>
      </c>
      <c r="H22" s="3">
        <v>95.533333333333303</v>
      </c>
      <c r="I22" s="3">
        <v>103.033333333333</v>
      </c>
      <c r="J22" s="3">
        <v>108.166666666666</v>
      </c>
      <c r="K22" s="3">
        <v>113.333333333333</v>
      </c>
      <c r="L22" s="3">
        <v>117.666666666666</v>
      </c>
      <c r="M22" s="3">
        <v>122.133333333333</v>
      </c>
      <c r="N22" s="3">
        <v>124.5</v>
      </c>
      <c r="O22" s="3">
        <v>128.833333333333</v>
      </c>
      <c r="P22" s="2"/>
      <c r="Q22" s="3">
        <v>2.69485105752103</v>
      </c>
      <c r="R22" s="3">
        <v>1.89267594221045</v>
      </c>
      <c r="S22" s="3">
        <v>2.3019315560826001</v>
      </c>
      <c r="T22" s="3">
        <v>1.75404294892304</v>
      </c>
      <c r="U22" s="3">
        <v>2.0264912204760801</v>
      </c>
      <c r="V22" s="3">
        <v>2.47296493213218</v>
      </c>
      <c r="W22" s="3">
        <v>1.8882678717691299</v>
      </c>
      <c r="X22" s="3">
        <v>1.75277557668465</v>
      </c>
      <c r="Y22" s="3">
        <v>1.8318175552045399</v>
      </c>
      <c r="Z22" s="3">
        <v>1.6193277068654801</v>
      </c>
      <c r="AA22" s="3">
        <v>2.2171052197754499</v>
      </c>
      <c r="AB22" s="3">
        <v>1.78418982547635</v>
      </c>
      <c r="AC22" s="3">
        <v>1.5293426329272599</v>
      </c>
    </row>
    <row r="23" spans="1:29">
      <c r="A23" s="2" t="s">
        <v>66</v>
      </c>
      <c r="B23" s="2" t="s">
        <v>67</v>
      </c>
      <c r="C23" s="3">
        <v>14.7666666666666</v>
      </c>
      <c r="D23" s="3">
        <v>38.4</v>
      </c>
      <c r="E23" s="3">
        <v>55.1</v>
      </c>
      <c r="F23" s="3">
        <v>66.566666666666606</v>
      </c>
      <c r="G23" s="3">
        <v>74.933333333333294</v>
      </c>
      <c r="H23" s="3">
        <v>83.3333333333333</v>
      </c>
      <c r="I23" s="3">
        <v>92</v>
      </c>
      <c r="J23" s="3">
        <v>98.633333333333297</v>
      </c>
      <c r="K23" s="3">
        <v>105.766666666666</v>
      </c>
      <c r="L23" s="3">
        <v>111.7</v>
      </c>
      <c r="M23" s="3">
        <v>116.833333333333</v>
      </c>
      <c r="N23" s="3">
        <v>122.666666666666</v>
      </c>
      <c r="O23" s="3">
        <v>128.4</v>
      </c>
      <c r="P23" s="2"/>
      <c r="Q23" s="3">
        <v>2.5256462319352799</v>
      </c>
      <c r="R23" s="3">
        <v>2.0428737928059402</v>
      </c>
      <c r="S23" s="3">
        <v>1.9891371663780899</v>
      </c>
      <c r="T23" s="3">
        <v>2.2757172251597702</v>
      </c>
      <c r="U23" s="3">
        <v>2.4621580416825801</v>
      </c>
      <c r="V23" s="3">
        <v>2.0709632756012</v>
      </c>
      <c r="W23" s="3">
        <v>2.0976176963403002</v>
      </c>
      <c r="X23" s="3">
        <v>1.79783820802157</v>
      </c>
      <c r="Y23" s="3">
        <v>1.8381754238616299</v>
      </c>
      <c r="Z23" s="3">
        <v>2.0190756961210399</v>
      </c>
      <c r="AA23" s="3">
        <v>1.7716909687891</v>
      </c>
      <c r="AB23" s="3">
        <v>2.2558565754251498</v>
      </c>
      <c r="AC23" s="3">
        <v>1.8903262505010401</v>
      </c>
    </row>
    <row r="24" spans="1:29">
      <c r="A24" s="2" t="s">
        <v>81</v>
      </c>
      <c r="B24" s="2" t="s">
        <v>82</v>
      </c>
      <c r="C24" s="3">
        <v>2.9666666666666601</v>
      </c>
      <c r="D24" s="3">
        <v>29.1</v>
      </c>
      <c r="E24" s="3">
        <v>49.933333333333302</v>
      </c>
      <c r="F24" s="3">
        <v>64.033333333333303</v>
      </c>
      <c r="G24" s="3">
        <v>74.5</v>
      </c>
      <c r="H24" s="3">
        <v>83.633333333333297</v>
      </c>
      <c r="I24" s="3">
        <v>91.6</v>
      </c>
      <c r="J24" s="3">
        <v>98.533333333333303</v>
      </c>
      <c r="K24" s="3">
        <v>104.433333333333</v>
      </c>
      <c r="L24" s="3">
        <v>110</v>
      </c>
      <c r="M24" s="3">
        <v>114.4</v>
      </c>
      <c r="N24" s="3">
        <v>119.1</v>
      </c>
      <c r="O24" s="3">
        <v>123.56666666666599</v>
      </c>
      <c r="P24" s="2"/>
      <c r="Q24" s="3">
        <v>1.7220788470785899</v>
      </c>
      <c r="R24" s="3">
        <v>1.7953644012660299</v>
      </c>
      <c r="S24" s="3">
        <v>1.7113996870657899</v>
      </c>
      <c r="T24" s="3">
        <v>1.79783820802157</v>
      </c>
      <c r="U24" s="3">
        <v>1.3102162671355599</v>
      </c>
      <c r="V24" s="3">
        <v>1.32874209519965</v>
      </c>
      <c r="W24" s="3">
        <v>1.40475383371369</v>
      </c>
      <c r="X24" s="3">
        <v>1.2578641509408801</v>
      </c>
      <c r="Y24" s="3">
        <v>1.2565384549980501</v>
      </c>
      <c r="Z24" s="3">
        <v>0.966091783079295</v>
      </c>
      <c r="AA24" s="3">
        <v>1.3564659966250501</v>
      </c>
      <c r="AB24" s="3">
        <v>1.4910846164230001</v>
      </c>
      <c r="AC24" s="3">
        <v>1.1455226851626299</v>
      </c>
    </row>
    <row r="25" spans="1:29">
      <c r="A25" s="2" t="s">
        <v>83</v>
      </c>
      <c r="B25" s="2" t="s">
        <v>84</v>
      </c>
      <c r="C25" s="3">
        <v>7.4</v>
      </c>
      <c r="D25" s="3">
        <v>26.8</v>
      </c>
      <c r="E25" s="3">
        <v>43.433333333333302</v>
      </c>
      <c r="F25" s="3">
        <v>55.233333333333299</v>
      </c>
      <c r="G25" s="3">
        <v>64.866666666666603</v>
      </c>
      <c r="H25" s="3">
        <v>74</v>
      </c>
      <c r="I25" s="3">
        <v>82.933333333333294</v>
      </c>
      <c r="J25" s="3">
        <v>89.466666666666598</v>
      </c>
      <c r="K25" s="3">
        <v>96.3333333333333</v>
      </c>
      <c r="L25" s="3">
        <v>102.23333333333299</v>
      </c>
      <c r="M25" s="3">
        <v>107.5</v>
      </c>
      <c r="N25" s="3">
        <v>112.633333333333</v>
      </c>
      <c r="O25" s="3">
        <v>117.033333333333</v>
      </c>
      <c r="P25" s="2"/>
      <c r="Q25" s="3">
        <v>1.7625738755203</v>
      </c>
      <c r="R25" s="3">
        <v>1.3012814197295399</v>
      </c>
      <c r="S25" s="3">
        <v>1.60589192939278</v>
      </c>
      <c r="T25" s="3">
        <v>1.76414914965323</v>
      </c>
      <c r="U25" s="3">
        <v>1.54344492037203</v>
      </c>
      <c r="V25" s="3">
        <v>1.8618986725025199</v>
      </c>
      <c r="W25" s="3">
        <v>1.5260697523012701</v>
      </c>
      <c r="X25" s="3">
        <v>1.17567947256989</v>
      </c>
      <c r="Y25" s="3">
        <v>1.5776212754932299</v>
      </c>
      <c r="Z25" s="3">
        <v>1.76414914965323</v>
      </c>
      <c r="AA25" s="3">
        <v>1.4548768561863401</v>
      </c>
      <c r="AB25" s="3">
        <v>2.0572365498945899</v>
      </c>
      <c r="AC25" s="3">
        <v>1.70261237188295</v>
      </c>
    </row>
    <row r="26" spans="1:29">
      <c r="A26" s="2" t="s">
        <v>119</v>
      </c>
      <c r="B26" s="2" t="s">
        <v>120</v>
      </c>
      <c r="C26" s="3">
        <v>1.7333333333333301</v>
      </c>
      <c r="D26" s="3">
        <v>24.6</v>
      </c>
      <c r="E26" s="3">
        <v>43.266666666666602</v>
      </c>
      <c r="F26" s="3">
        <v>56.6</v>
      </c>
      <c r="G26" s="3">
        <v>66.766666666666595</v>
      </c>
      <c r="H26" s="3">
        <v>75.566666666666606</v>
      </c>
      <c r="I26" s="3">
        <v>83.1</v>
      </c>
      <c r="J26" s="3">
        <v>89.8333333333333</v>
      </c>
      <c r="K26" s="3">
        <v>95.8</v>
      </c>
      <c r="L26" s="3">
        <v>101.3</v>
      </c>
      <c r="M26" s="3">
        <v>105.4</v>
      </c>
      <c r="N26" s="3">
        <v>110.133333333333</v>
      </c>
      <c r="O26" s="3">
        <v>114.36666666666601</v>
      </c>
      <c r="P26" s="2"/>
      <c r="Q26" s="3">
        <v>1.23648246606609</v>
      </c>
      <c r="R26" s="3">
        <v>1.68522995463527</v>
      </c>
      <c r="S26" s="3">
        <v>1.7688665548562099</v>
      </c>
      <c r="T26" s="3">
        <v>1.83666364186078</v>
      </c>
      <c r="U26" s="3">
        <v>1.47610598836563</v>
      </c>
      <c r="V26" s="3">
        <v>1.49851778619926</v>
      </c>
      <c r="W26" s="3">
        <v>1.55670592384474</v>
      </c>
      <c r="X26" s="3">
        <v>1.24051960439522</v>
      </c>
      <c r="Y26" s="3">
        <v>1.19443152447792</v>
      </c>
      <c r="Z26" s="3">
        <v>1.0049875621120801</v>
      </c>
      <c r="AA26" s="3">
        <v>1.28062484748656</v>
      </c>
      <c r="AB26" s="3">
        <v>1.5648926125740601</v>
      </c>
      <c r="AC26" s="3">
        <v>1.13968806648525</v>
      </c>
    </row>
    <row r="27" spans="1:29">
      <c r="A27" s="2" t="s">
        <v>278</v>
      </c>
      <c r="B27" s="2" t="s">
        <v>279</v>
      </c>
      <c r="C27" s="3">
        <v>2</v>
      </c>
      <c r="D27" s="3">
        <v>23</v>
      </c>
      <c r="E27" s="3">
        <v>40.733333333333299</v>
      </c>
      <c r="F27" s="3">
        <v>53.966666666666598</v>
      </c>
      <c r="G27" s="3">
        <v>63.966666666666598</v>
      </c>
      <c r="H27" s="3">
        <v>72.7</v>
      </c>
      <c r="I27" s="3">
        <v>80.8</v>
      </c>
      <c r="J27" s="3">
        <v>88.2</v>
      </c>
      <c r="K27" s="3">
        <v>93.8333333333333</v>
      </c>
      <c r="L27" s="3">
        <v>99.733333333333306</v>
      </c>
      <c r="M27" s="3">
        <v>104.06666666666599</v>
      </c>
      <c r="N27" s="3">
        <v>109.73333333333299</v>
      </c>
      <c r="O27" s="3">
        <v>113.8</v>
      </c>
      <c r="P27" s="2"/>
      <c r="Q27" s="3">
        <v>1.43759057685652</v>
      </c>
      <c r="R27" s="3">
        <v>1.67332005306815</v>
      </c>
      <c r="S27" s="3">
        <v>1.5902480589168699</v>
      </c>
      <c r="T27" s="3">
        <v>1.5807874268505799</v>
      </c>
      <c r="U27" s="3">
        <v>1.5807874268505799</v>
      </c>
      <c r="V27" s="3">
        <v>1.2688577540449499</v>
      </c>
      <c r="W27" s="3">
        <v>1.5790292376435999</v>
      </c>
      <c r="X27" s="3">
        <v>1.19443152447792</v>
      </c>
      <c r="Y27" s="3">
        <v>1.4161763857498599</v>
      </c>
      <c r="Z27" s="3">
        <v>1.2631530214330899</v>
      </c>
      <c r="AA27" s="3">
        <v>1.8061622912191999</v>
      </c>
      <c r="AB27" s="3">
        <v>1.5477582354991799</v>
      </c>
      <c r="AC27" s="3">
        <v>1.19443152447792</v>
      </c>
    </row>
    <row r="28" spans="1:29">
      <c r="A28" s="2" t="s">
        <v>1228</v>
      </c>
      <c r="B28" s="2" t="s">
        <v>1229</v>
      </c>
      <c r="C28" s="3">
        <v>0.1</v>
      </c>
      <c r="D28" s="3">
        <v>9.6999999999999993</v>
      </c>
      <c r="E28" s="3">
        <v>26.433333333333302</v>
      </c>
      <c r="F28" s="3">
        <v>39.533333333333303</v>
      </c>
      <c r="G28" s="3">
        <v>49.066666666666599</v>
      </c>
      <c r="H28" s="3">
        <v>57.633333333333297</v>
      </c>
      <c r="I28" s="3">
        <v>65.366666666666603</v>
      </c>
      <c r="J28" s="3">
        <v>71.633333333333297</v>
      </c>
      <c r="K28" s="3">
        <v>77.433333333333294</v>
      </c>
      <c r="L28" s="3">
        <v>82.6</v>
      </c>
      <c r="M28" s="3">
        <v>86.966666666666598</v>
      </c>
      <c r="N28" s="3">
        <v>91.3333333333333</v>
      </c>
      <c r="O28" s="3">
        <v>95.933333333333294</v>
      </c>
      <c r="P28" s="2"/>
      <c r="Q28" s="3">
        <v>0.3</v>
      </c>
      <c r="R28" s="3">
        <v>1.5307950004273301</v>
      </c>
      <c r="S28" s="3">
        <v>1.70652343148936</v>
      </c>
      <c r="T28" s="3">
        <v>1.60692943909252</v>
      </c>
      <c r="U28" s="3">
        <v>1.8245242911205299</v>
      </c>
      <c r="V28" s="3">
        <v>1.70261237188295</v>
      </c>
      <c r="W28" s="3">
        <v>1.22429117814713</v>
      </c>
      <c r="X28" s="3">
        <v>1.44875425414004</v>
      </c>
      <c r="Y28" s="3">
        <v>1.0225241100118601</v>
      </c>
      <c r="Z28" s="3">
        <v>0.91651513899116699</v>
      </c>
      <c r="AA28" s="3">
        <v>1.3535960336164601</v>
      </c>
      <c r="AB28" s="3">
        <v>1.4452988925785799</v>
      </c>
      <c r="AC28" s="3">
        <v>1.0306416555826801</v>
      </c>
    </row>
    <row r="29" spans="1:29">
      <c r="A29" s="2" t="s">
        <v>1230</v>
      </c>
      <c r="B29" s="2"/>
      <c r="C29" s="3">
        <v>0.76666666666666605</v>
      </c>
      <c r="D29" s="3">
        <v>21.733333333333299</v>
      </c>
      <c r="E29" s="3">
        <v>41.766666666666602</v>
      </c>
      <c r="F29" s="3">
        <v>54.5</v>
      </c>
      <c r="G29" s="3">
        <v>61</v>
      </c>
      <c r="H29" s="3">
        <v>66.766666666666595</v>
      </c>
      <c r="I29" s="3">
        <v>71.533333333333303</v>
      </c>
      <c r="J29" s="3">
        <v>74.2</v>
      </c>
      <c r="K29" s="3">
        <v>76.3333333333333</v>
      </c>
      <c r="L29" s="3">
        <v>77.8</v>
      </c>
      <c r="M29" s="3">
        <v>79.366666666666603</v>
      </c>
      <c r="N29" s="3">
        <v>80.766666666666595</v>
      </c>
      <c r="O29" s="3">
        <v>82.566666666666606</v>
      </c>
      <c r="P29" s="2"/>
      <c r="Q29" s="3">
        <v>0.76084748070088803</v>
      </c>
      <c r="R29" s="3">
        <v>2.1746008573733402</v>
      </c>
      <c r="S29" s="3">
        <v>2.3760377849595602</v>
      </c>
      <c r="T29" s="3">
        <v>2.3202011407059802</v>
      </c>
      <c r="U29" s="3">
        <v>1.50554530541816</v>
      </c>
      <c r="V29" s="3">
        <v>2.10844861344912</v>
      </c>
      <c r="W29" s="3">
        <v>2.2171052197754499</v>
      </c>
      <c r="X29" s="3">
        <v>1.5362291495737199</v>
      </c>
      <c r="Y29" s="3">
        <v>2.0221001184137402</v>
      </c>
      <c r="Z29" s="3">
        <v>2.10396451174126</v>
      </c>
      <c r="AA29" s="3">
        <v>1.7792008193443301</v>
      </c>
      <c r="AB29" s="3">
        <v>2.5124136248281599</v>
      </c>
      <c r="AC29" s="3">
        <v>1.68687745718399</v>
      </c>
    </row>
    <row r="30" spans="1:29">
      <c r="A30" s="2" t="s">
        <v>1193</v>
      </c>
      <c r="B30" s="2"/>
      <c r="C30" s="3">
        <v>15.7666666666666</v>
      </c>
      <c r="D30" s="3">
        <v>42.233333333333299</v>
      </c>
      <c r="E30" s="3">
        <v>60.633333333333297</v>
      </c>
      <c r="F30" s="3">
        <v>73.866666666666603</v>
      </c>
      <c r="G30" s="3">
        <v>80.3333333333333</v>
      </c>
      <c r="H30" s="3">
        <v>83.3</v>
      </c>
      <c r="I30" s="3">
        <v>81.599999999999994</v>
      </c>
      <c r="J30" s="3">
        <v>81.933333333333294</v>
      </c>
      <c r="K30" s="3">
        <v>81.366666666666603</v>
      </c>
      <c r="L30" s="3">
        <v>81.066666666666606</v>
      </c>
      <c r="M30" s="3">
        <v>78.566666666666606</v>
      </c>
      <c r="N30" s="3">
        <v>78.6666666666666</v>
      </c>
      <c r="O30" s="3">
        <v>77.5</v>
      </c>
      <c r="P30" s="2"/>
      <c r="Q30" s="3">
        <v>2.6917569644296502</v>
      </c>
      <c r="R30" s="3">
        <v>2.06047459473674</v>
      </c>
      <c r="S30" s="3">
        <v>2.2727858578307698</v>
      </c>
      <c r="T30" s="3">
        <v>2.2320892057044199</v>
      </c>
      <c r="U30" s="3">
        <v>2.2997584414213699</v>
      </c>
      <c r="V30" s="3">
        <v>2.25314594881615</v>
      </c>
      <c r="W30" s="3">
        <v>2.4711670657134102</v>
      </c>
      <c r="X30" s="3">
        <v>2.40739601136903</v>
      </c>
      <c r="Y30" s="3">
        <v>2.3449709782615402</v>
      </c>
      <c r="Z30" s="3">
        <v>2.5811280910141199</v>
      </c>
      <c r="AA30" s="3">
        <v>2.5388098699106099</v>
      </c>
      <c r="AB30" s="3">
        <v>2.4810392087904498</v>
      </c>
      <c r="AC30" s="3">
        <v>3.0849095070466199</v>
      </c>
    </row>
    <row r="31" spans="1:29">
      <c r="A31" s="2" t="s">
        <v>1089</v>
      </c>
      <c r="B31" s="2" t="s">
        <v>1090</v>
      </c>
      <c r="C31" s="3">
        <v>3.3333333333333298E-2</v>
      </c>
      <c r="D31" s="3">
        <v>11</v>
      </c>
      <c r="E31" s="3">
        <v>25.6</v>
      </c>
      <c r="F31" s="3">
        <v>37.1666666666666</v>
      </c>
      <c r="G31" s="3">
        <v>44.766666666666602</v>
      </c>
      <c r="H31" s="3">
        <v>50.566666666666599</v>
      </c>
      <c r="I31" s="3">
        <v>55.433333333333302</v>
      </c>
      <c r="J31" s="3">
        <v>58.5</v>
      </c>
      <c r="K31" s="3">
        <v>61.766666666666602</v>
      </c>
      <c r="L31" s="3">
        <v>65</v>
      </c>
      <c r="M31" s="3">
        <v>67.099999999999994</v>
      </c>
      <c r="N31" s="3">
        <v>69.433333333333294</v>
      </c>
      <c r="O31" s="3">
        <v>71.566666666666606</v>
      </c>
      <c r="P31" s="2"/>
      <c r="Q31" s="3">
        <v>0.17950549357115</v>
      </c>
      <c r="R31" s="3">
        <v>1.7126976771553499</v>
      </c>
      <c r="S31" s="3">
        <v>1.5187714333192599</v>
      </c>
      <c r="T31" s="3">
        <v>1.7904065335994299</v>
      </c>
      <c r="U31" s="3">
        <v>1.38283123417943</v>
      </c>
      <c r="V31" s="3">
        <v>0.95510325212629299</v>
      </c>
      <c r="W31" s="3">
        <v>1.0546194679704199</v>
      </c>
      <c r="X31" s="3">
        <v>0.92195444572928797</v>
      </c>
      <c r="Y31" s="3">
        <v>0.91954094827558097</v>
      </c>
      <c r="Z31" s="3">
        <v>0.73029674334022099</v>
      </c>
      <c r="AA31" s="3">
        <v>0.78951461882179996</v>
      </c>
      <c r="AB31" s="3">
        <v>0.80346471954626297</v>
      </c>
      <c r="AC31" s="3">
        <v>0.76084748070088803</v>
      </c>
    </row>
    <row r="32" spans="1:29">
      <c r="A32" s="2" t="s">
        <v>186</v>
      </c>
      <c r="B32" s="2" t="s">
        <v>187</v>
      </c>
      <c r="C32" s="3">
        <v>0</v>
      </c>
      <c r="D32" s="3">
        <v>3.3333333333333298E-2</v>
      </c>
      <c r="E32" s="3">
        <v>6.3</v>
      </c>
      <c r="F32" s="3">
        <v>17.8</v>
      </c>
      <c r="G32" s="3">
        <v>27.066666666666599</v>
      </c>
      <c r="H32" s="3">
        <v>35.866666666666603</v>
      </c>
      <c r="I32" s="3">
        <v>42.8333333333333</v>
      </c>
      <c r="J32" s="3">
        <v>48.866666666666603</v>
      </c>
      <c r="K32" s="3">
        <v>54.266666666666602</v>
      </c>
      <c r="L32" s="3">
        <v>59.266666666666602</v>
      </c>
      <c r="M32" s="3">
        <v>62.933333333333302</v>
      </c>
      <c r="N32" s="3">
        <v>67.066666666666606</v>
      </c>
      <c r="O32" s="3">
        <v>70.866666666666603</v>
      </c>
      <c r="P32" s="2"/>
      <c r="Q32" s="3">
        <v>0</v>
      </c>
      <c r="R32" s="3">
        <v>0.17950549357115</v>
      </c>
      <c r="S32" s="3">
        <v>1.2688577540449499</v>
      </c>
      <c r="T32" s="3">
        <v>2.2420228961066901</v>
      </c>
      <c r="U32" s="3">
        <v>1.6918103387265999</v>
      </c>
      <c r="V32" s="3">
        <v>1.5648926125740601</v>
      </c>
      <c r="W32" s="3">
        <v>1.24051960439522</v>
      </c>
      <c r="X32" s="3">
        <v>1.45449494861809</v>
      </c>
      <c r="Y32" s="3">
        <v>1.3399834161494499</v>
      </c>
      <c r="Z32" s="3">
        <v>1.1527744310526999</v>
      </c>
      <c r="AA32" s="3">
        <v>1.36463263269724</v>
      </c>
      <c r="AB32" s="3">
        <v>1.1527744310526999</v>
      </c>
      <c r="AC32" s="3">
        <v>1.2310790208412901</v>
      </c>
    </row>
    <row r="33" spans="1:29">
      <c r="A33" s="2" t="s">
        <v>69</v>
      </c>
      <c r="B33" s="2"/>
      <c r="C33" s="3">
        <v>0</v>
      </c>
      <c r="D33" s="3">
        <v>6.6666666666666596E-2</v>
      </c>
      <c r="E33" s="3">
        <v>3.4666666666666601</v>
      </c>
      <c r="F33" s="3">
        <v>9.5333333333333297</v>
      </c>
      <c r="G33" s="3">
        <v>16.8333333333333</v>
      </c>
      <c r="H33" s="3">
        <v>23.8333333333333</v>
      </c>
      <c r="I33" s="3">
        <v>31.566666666666599</v>
      </c>
      <c r="J33" s="3">
        <v>38.066666666666599</v>
      </c>
      <c r="K33" s="3">
        <v>45.1666666666666</v>
      </c>
      <c r="L33" s="3">
        <v>50.766666666666602</v>
      </c>
      <c r="M33" s="3">
        <v>56.633333333333297</v>
      </c>
      <c r="N33" s="3">
        <v>61.733333333333299</v>
      </c>
      <c r="O33" s="3">
        <v>66.6666666666666</v>
      </c>
      <c r="P33" s="2"/>
      <c r="Q33" s="3">
        <v>0</v>
      </c>
      <c r="R33" s="3">
        <v>0.24944382578492899</v>
      </c>
      <c r="S33" s="3">
        <v>1.38403596613511</v>
      </c>
      <c r="T33" s="3">
        <v>1.8571184369578799</v>
      </c>
      <c r="U33" s="3">
        <v>1.5933891203622801</v>
      </c>
      <c r="V33" s="3">
        <v>1.4161763857498599</v>
      </c>
      <c r="W33" s="3">
        <v>1.68687745718399</v>
      </c>
      <c r="X33" s="3">
        <v>1.56914697279197</v>
      </c>
      <c r="Y33" s="3">
        <v>1.4624940645653499</v>
      </c>
      <c r="Z33" s="3">
        <v>1.5423647068345601</v>
      </c>
      <c r="AA33" s="3">
        <v>1.44875425414004</v>
      </c>
      <c r="AB33" s="3">
        <v>1.91369334592097</v>
      </c>
      <c r="AC33" s="3">
        <v>1.7575235101952</v>
      </c>
    </row>
    <row r="34" spans="1:29">
      <c r="A34" s="2" t="s">
        <v>1181</v>
      </c>
      <c r="B34" s="2"/>
      <c r="C34" s="3">
        <v>1.06666666666666</v>
      </c>
      <c r="D34" s="3">
        <v>15.3666666666666</v>
      </c>
      <c r="E34" s="3">
        <v>28.633333333333301</v>
      </c>
      <c r="F34" s="3">
        <v>37.700000000000003</v>
      </c>
      <c r="G34" s="3">
        <v>43.1</v>
      </c>
      <c r="H34" s="3">
        <v>47.266666666666602</v>
      </c>
      <c r="I34" s="3">
        <v>51</v>
      </c>
      <c r="J34" s="3">
        <v>53.6666666666666</v>
      </c>
      <c r="K34" s="3">
        <v>56.133333333333297</v>
      </c>
      <c r="L34" s="3">
        <v>58.433333333333302</v>
      </c>
      <c r="M34" s="3">
        <v>60.533333333333303</v>
      </c>
      <c r="N34" s="3">
        <v>61.8</v>
      </c>
      <c r="O34" s="3">
        <v>63.733333333333299</v>
      </c>
      <c r="P34" s="2"/>
      <c r="Q34" s="3">
        <v>0.77172246018601498</v>
      </c>
      <c r="R34" s="3">
        <v>1.4940623220676601</v>
      </c>
      <c r="S34" s="3">
        <v>1.5807874268505799</v>
      </c>
      <c r="T34" s="3">
        <v>1.12989675044521</v>
      </c>
      <c r="U34" s="3">
        <v>1.1647603473104</v>
      </c>
      <c r="V34" s="3">
        <v>1.2631530214330899</v>
      </c>
      <c r="W34" s="3">
        <v>1.03279555898864</v>
      </c>
      <c r="X34" s="3">
        <v>0.90676470058236303</v>
      </c>
      <c r="Y34" s="3">
        <v>0.95684667296048798</v>
      </c>
      <c r="Z34" s="3">
        <v>0.91954094827558097</v>
      </c>
      <c r="AA34" s="3">
        <v>1.2310790208412901</v>
      </c>
      <c r="AB34" s="3">
        <v>0.90921211313239003</v>
      </c>
      <c r="AC34" s="3">
        <v>0.81377037438224697</v>
      </c>
    </row>
    <row r="35" spans="1:29">
      <c r="A35" s="2" t="s">
        <v>1205</v>
      </c>
      <c r="B35" s="2"/>
      <c r="C35" s="3">
        <v>0.2</v>
      </c>
      <c r="D35" s="3">
        <v>12.233333333333301</v>
      </c>
      <c r="E35" s="3">
        <v>25.566666666666599</v>
      </c>
      <c r="F35" s="3">
        <v>35.766666666666602</v>
      </c>
      <c r="G35" s="3">
        <v>41.6</v>
      </c>
      <c r="H35" s="3">
        <v>46.566666666666599</v>
      </c>
      <c r="I35" s="3">
        <v>50.7</v>
      </c>
      <c r="J35" s="3">
        <v>53.566666666666599</v>
      </c>
      <c r="K35" s="3">
        <v>56</v>
      </c>
      <c r="L35" s="3">
        <v>58.3333333333333</v>
      </c>
      <c r="M35" s="3">
        <v>60.433333333333302</v>
      </c>
      <c r="N35" s="3">
        <v>61.766666666666602</v>
      </c>
      <c r="O35" s="3">
        <v>63.633333333333297</v>
      </c>
      <c r="P35" s="2"/>
      <c r="Q35" s="3">
        <v>0.4</v>
      </c>
      <c r="R35" s="3">
        <v>1.4067298564006101</v>
      </c>
      <c r="S35" s="3">
        <v>1.4302291968616601</v>
      </c>
      <c r="T35" s="3">
        <v>1.4302291968616601</v>
      </c>
      <c r="U35" s="3">
        <v>1.47422295916639</v>
      </c>
      <c r="V35" s="3">
        <v>1.6669999666733299</v>
      </c>
      <c r="W35" s="3">
        <v>0.9</v>
      </c>
      <c r="X35" s="3">
        <v>1.0546194679704199</v>
      </c>
      <c r="Y35" s="3">
        <v>1</v>
      </c>
      <c r="Z35" s="3">
        <v>0.97752521990767804</v>
      </c>
      <c r="AA35" s="3">
        <v>1.17426099692056</v>
      </c>
      <c r="AB35" s="3">
        <v>0.91954094827558097</v>
      </c>
      <c r="AC35" s="3">
        <v>0.79512402945843697</v>
      </c>
    </row>
    <row r="36" spans="1:29">
      <c r="A36" s="2" t="s">
        <v>202</v>
      </c>
      <c r="B36" s="2" t="s">
        <v>203</v>
      </c>
      <c r="C36" s="3">
        <v>0</v>
      </c>
      <c r="D36" s="3">
        <v>3.3333333333333298E-2</v>
      </c>
      <c r="E36" s="3">
        <v>1.8</v>
      </c>
      <c r="F36" s="3">
        <v>10.233333333333301</v>
      </c>
      <c r="G36" s="3">
        <v>19.6666666666666</v>
      </c>
      <c r="H36" s="3">
        <v>28.8</v>
      </c>
      <c r="I36" s="3">
        <v>35.766666666666602</v>
      </c>
      <c r="J36" s="3">
        <v>41.966666666666598</v>
      </c>
      <c r="K36" s="3">
        <v>47.033333333333303</v>
      </c>
      <c r="L36" s="3">
        <v>51.633333333333297</v>
      </c>
      <c r="M36" s="3">
        <v>55.533333333333303</v>
      </c>
      <c r="N36" s="3">
        <v>59.366666666666603</v>
      </c>
      <c r="O36" s="3">
        <v>63.266666666666602</v>
      </c>
      <c r="P36" s="2"/>
      <c r="Q36" s="3">
        <v>0</v>
      </c>
      <c r="R36" s="3">
        <v>0.17950549357115</v>
      </c>
      <c r="S36" s="3">
        <v>0.83266639978645296</v>
      </c>
      <c r="T36" s="3">
        <v>2.20126226414654</v>
      </c>
      <c r="U36" s="3">
        <v>1.86785676348292</v>
      </c>
      <c r="V36" s="3">
        <v>1.4468356276140399</v>
      </c>
      <c r="W36" s="3">
        <v>1.0546194679704199</v>
      </c>
      <c r="X36" s="3">
        <v>1.3535960336164601</v>
      </c>
      <c r="Y36" s="3">
        <v>0.91226214556026697</v>
      </c>
      <c r="Z36" s="3">
        <v>1.1967548714010801</v>
      </c>
      <c r="AA36" s="3">
        <v>1.2036980056845099</v>
      </c>
      <c r="AB36" s="3">
        <v>1.0796089827134401</v>
      </c>
      <c r="AC36" s="3">
        <v>1.31487219488773</v>
      </c>
    </row>
    <row r="37" spans="1:29">
      <c r="A37" s="2" t="s">
        <v>1023</v>
      </c>
      <c r="B37" s="2"/>
      <c r="C37" s="3">
        <v>1.3</v>
      </c>
      <c r="D37" s="3">
        <v>20.266666666666602</v>
      </c>
      <c r="E37" s="3">
        <v>34.233333333333299</v>
      </c>
      <c r="F37" s="3">
        <v>42.1</v>
      </c>
      <c r="G37" s="3">
        <v>45.8</v>
      </c>
      <c r="H37" s="3">
        <v>48.366666666666603</v>
      </c>
      <c r="I37" s="3">
        <v>51.066666666666599</v>
      </c>
      <c r="J37" s="3">
        <v>53.1</v>
      </c>
      <c r="K37" s="3">
        <v>55.766666666666602</v>
      </c>
      <c r="L37" s="3">
        <v>57.566666666666599</v>
      </c>
      <c r="M37" s="3">
        <v>58.3333333333333</v>
      </c>
      <c r="N37" s="3">
        <v>60.366666666666603</v>
      </c>
      <c r="O37" s="3">
        <v>62.4</v>
      </c>
      <c r="P37" s="2"/>
      <c r="Q37" s="3">
        <v>0.97125348562223102</v>
      </c>
      <c r="R37" s="3">
        <v>1.6918103387265999</v>
      </c>
      <c r="S37" s="3">
        <v>1.38283123417943</v>
      </c>
      <c r="T37" s="3">
        <v>1.1060440015358</v>
      </c>
      <c r="U37" s="3">
        <v>0.97979589711327097</v>
      </c>
      <c r="V37" s="3">
        <v>1.32874209519965</v>
      </c>
      <c r="W37" s="3">
        <v>1.5477582354991799</v>
      </c>
      <c r="X37" s="3">
        <v>1.3988090172238099</v>
      </c>
      <c r="Y37" s="3">
        <v>1.60589192939278</v>
      </c>
      <c r="Z37" s="3">
        <v>1.3085190950926999</v>
      </c>
      <c r="AA37" s="3">
        <v>1.3498971154210999</v>
      </c>
      <c r="AB37" s="3">
        <v>1.37800177390629</v>
      </c>
      <c r="AC37" s="3">
        <v>1.2</v>
      </c>
    </row>
    <row r="38" spans="1:29">
      <c r="A38" s="2" t="s">
        <v>125</v>
      </c>
      <c r="B38" s="2"/>
      <c r="C38" s="3">
        <v>0</v>
      </c>
      <c r="D38" s="3">
        <v>0</v>
      </c>
      <c r="E38" s="3">
        <v>0.56666666666666599</v>
      </c>
      <c r="F38" s="3">
        <v>5.86666666666666</v>
      </c>
      <c r="G38" s="3">
        <v>14.4</v>
      </c>
      <c r="H38" s="3">
        <v>23.266666666666602</v>
      </c>
      <c r="I38" s="3">
        <v>30.633333333333301</v>
      </c>
      <c r="J38" s="3">
        <v>37.033333333333303</v>
      </c>
      <c r="K38" s="3">
        <v>43.2</v>
      </c>
      <c r="L38" s="3">
        <v>48.433333333333302</v>
      </c>
      <c r="M38" s="3">
        <v>52.933333333333302</v>
      </c>
      <c r="N38" s="3">
        <v>57.533333333333303</v>
      </c>
      <c r="O38" s="3">
        <v>61.4</v>
      </c>
      <c r="P38" s="2"/>
      <c r="Q38" s="3">
        <v>0</v>
      </c>
      <c r="R38" s="3">
        <v>0</v>
      </c>
      <c r="S38" s="3">
        <v>0.80346471954626297</v>
      </c>
      <c r="T38" s="3">
        <v>1.97877627728744</v>
      </c>
      <c r="U38" s="3">
        <v>1.58324561160505</v>
      </c>
      <c r="V38" s="3">
        <v>1.5902480589168699</v>
      </c>
      <c r="W38" s="3">
        <v>1.7603661235347801</v>
      </c>
      <c r="X38" s="3">
        <v>1.4019827229875299</v>
      </c>
      <c r="Y38" s="3">
        <v>1.3012814197295399</v>
      </c>
      <c r="Z38" s="3">
        <v>1.3085190950926999</v>
      </c>
      <c r="AA38" s="3">
        <v>1.36463263269724</v>
      </c>
      <c r="AB38" s="3">
        <v>1.49962958389359</v>
      </c>
      <c r="AC38" s="3">
        <v>1.56204993518133</v>
      </c>
    </row>
    <row r="39" spans="1:29">
      <c r="A39" s="2" t="s">
        <v>1251</v>
      </c>
      <c r="B39" s="2" t="s">
        <v>1252</v>
      </c>
      <c r="C39" s="3">
        <v>0</v>
      </c>
      <c r="D39" s="3">
        <v>0</v>
      </c>
      <c r="E39" s="3">
        <v>4.2666666666666604</v>
      </c>
      <c r="F39" s="3">
        <v>15.633333333333301</v>
      </c>
      <c r="G39" s="3">
        <v>24.266666666666602</v>
      </c>
      <c r="H39" s="3">
        <v>31.5</v>
      </c>
      <c r="I39" s="3">
        <v>37.533333333333303</v>
      </c>
      <c r="J39" s="3">
        <v>42.733333333333299</v>
      </c>
      <c r="K39" s="3">
        <v>46.6</v>
      </c>
      <c r="L39" s="3">
        <v>50.533333333333303</v>
      </c>
      <c r="M39" s="3">
        <v>53.6666666666666</v>
      </c>
      <c r="N39" s="3">
        <v>57</v>
      </c>
      <c r="O39" s="3">
        <v>60.1</v>
      </c>
      <c r="P39" s="2"/>
      <c r="Q39" s="3">
        <v>0</v>
      </c>
      <c r="R39" s="3">
        <v>0</v>
      </c>
      <c r="S39" s="3">
        <v>1.4590712418826099</v>
      </c>
      <c r="T39" s="3">
        <v>1.7413277182145299</v>
      </c>
      <c r="U39" s="3">
        <v>1.36463263269724</v>
      </c>
      <c r="V39" s="3">
        <v>1.25830573921179</v>
      </c>
      <c r="W39" s="3">
        <v>1.0873004286866701</v>
      </c>
      <c r="X39" s="3">
        <v>0.92855921847894096</v>
      </c>
      <c r="Y39" s="3">
        <v>0.87939373055152803</v>
      </c>
      <c r="Z39" s="3">
        <v>0.80553639823963796</v>
      </c>
      <c r="AA39" s="3">
        <v>1.1352924243950899</v>
      </c>
      <c r="AB39" s="3">
        <v>1</v>
      </c>
      <c r="AC39" s="3">
        <v>0.97809338340808005</v>
      </c>
    </row>
    <row r="40" spans="1:29">
      <c r="A40" s="2" t="s">
        <v>1180</v>
      </c>
      <c r="B40" s="2"/>
      <c r="C40" s="3">
        <v>6.6666666666666596E-2</v>
      </c>
      <c r="D40" s="3">
        <v>10.9</v>
      </c>
      <c r="E40" s="3">
        <v>22.3666666666666</v>
      </c>
      <c r="F40" s="3">
        <v>31.733333333333299</v>
      </c>
      <c r="G40" s="3">
        <v>37.5</v>
      </c>
      <c r="H40" s="3">
        <v>42.3333333333333</v>
      </c>
      <c r="I40" s="3">
        <v>46.433333333333302</v>
      </c>
      <c r="J40" s="3">
        <v>49</v>
      </c>
      <c r="K40" s="3">
        <v>51.3333333333333</v>
      </c>
      <c r="L40" s="3">
        <v>53.266666666666602</v>
      </c>
      <c r="M40" s="3">
        <v>55.366666666666603</v>
      </c>
      <c r="N40" s="3">
        <v>56.4</v>
      </c>
      <c r="O40" s="3">
        <v>58.733333333333299</v>
      </c>
      <c r="P40" s="2"/>
      <c r="Q40" s="3">
        <v>0.24944382578492899</v>
      </c>
      <c r="R40" s="3">
        <v>1.4910846164230001</v>
      </c>
      <c r="S40" s="3">
        <v>1.64282953738021</v>
      </c>
      <c r="T40" s="3">
        <v>1.4126413400278</v>
      </c>
      <c r="U40" s="3">
        <v>1.58640053790543</v>
      </c>
      <c r="V40" s="3">
        <v>2.0548046676563199</v>
      </c>
      <c r="W40" s="3">
        <v>1.1455226851626299</v>
      </c>
      <c r="X40" s="3">
        <v>1.3662601021279399</v>
      </c>
      <c r="Y40" s="3">
        <v>1.0749676997731401</v>
      </c>
      <c r="Z40" s="3">
        <v>1.4590712418826099</v>
      </c>
      <c r="AA40" s="3">
        <v>1.44875425414004</v>
      </c>
      <c r="AB40" s="3">
        <v>1.3316656236958699</v>
      </c>
      <c r="AC40" s="3">
        <v>1.5260697523012701</v>
      </c>
    </row>
    <row r="41" spans="1:29">
      <c r="A41" s="2" t="s">
        <v>74</v>
      </c>
      <c r="B41" s="2"/>
      <c r="C41" s="3">
        <v>0</v>
      </c>
      <c r="D41" s="3">
        <v>0</v>
      </c>
      <c r="E41" s="3">
        <v>3.3333333333333298E-2</v>
      </c>
      <c r="F41" s="3">
        <v>2.6333333333333302</v>
      </c>
      <c r="G41" s="3">
        <v>10.4333333333333</v>
      </c>
      <c r="H41" s="3">
        <v>19.2</v>
      </c>
      <c r="I41" s="3">
        <v>27.233333333333299</v>
      </c>
      <c r="J41" s="3">
        <v>32.566666666666599</v>
      </c>
      <c r="K41" s="3">
        <v>38.1666666666666</v>
      </c>
      <c r="L41" s="3">
        <v>43.433333333333302</v>
      </c>
      <c r="M41" s="3">
        <v>46.5</v>
      </c>
      <c r="N41" s="3">
        <v>50.066666666666599</v>
      </c>
      <c r="O41" s="3">
        <v>53.8</v>
      </c>
      <c r="P41" s="2"/>
      <c r="Q41" s="3">
        <v>0</v>
      </c>
      <c r="R41" s="3">
        <v>0</v>
      </c>
      <c r="S41" s="3">
        <v>0.17950549357115</v>
      </c>
      <c r="T41" s="3">
        <v>1.32874209519965</v>
      </c>
      <c r="U41" s="3">
        <v>1.5423647068345701</v>
      </c>
      <c r="V41" s="3">
        <v>1.4922019523732899</v>
      </c>
      <c r="W41" s="3">
        <v>1.68687745718399</v>
      </c>
      <c r="X41" s="3">
        <v>1.45334862377277</v>
      </c>
      <c r="Y41" s="3">
        <v>1.34370962471642</v>
      </c>
      <c r="Z41" s="3">
        <v>1.56382721409865</v>
      </c>
      <c r="AA41" s="3">
        <v>1.36014705087354</v>
      </c>
      <c r="AB41" s="3">
        <v>1.56914697279197</v>
      </c>
      <c r="AC41" s="3">
        <v>1.55777619273972</v>
      </c>
    </row>
    <row r="42" spans="1:29">
      <c r="A42" s="2" t="s">
        <v>388</v>
      </c>
      <c r="B42" s="2"/>
      <c r="C42" s="3">
        <v>0</v>
      </c>
      <c r="D42" s="3">
        <v>0</v>
      </c>
      <c r="E42" s="3">
        <v>0.233333333333333</v>
      </c>
      <c r="F42" s="3">
        <v>5.9</v>
      </c>
      <c r="G42" s="3">
        <v>15.1</v>
      </c>
      <c r="H42" s="3">
        <v>23.3666666666666</v>
      </c>
      <c r="I42" s="3">
        <v>29.8</v>
      </c>
      <c r="J42" s="3">
        <v>34.733333333333299</v>
      </c>
      <c r="K42" s="3">
        <v>39.466666666666598</v>
      </c>
      <c r="L42" s="3">
        <v>43.266666666666602</v>
      </c>
      <c r="M42" s="3">
        <v>47.1</v>
      </c>
      <c r="N42" s="3">
        <v>50.233333333333299</v>
      </c>
      <c r="O42" s="3">
        <v>53.566666666666599</v>
      </c>
      <c r="P42" s="2"/>
      <c r="Q42" s="3">
        <v>0</v>
      </c>
      <c r="R42" s="3">
        <v>0</v>
      </c>
      <c r="S42" s="3">
        <v>0.42295258468164998</v>
      </c>
      <c r="T42" s="3">
        <v>1.4685593847940399</v>
      </c>
      <c r="U42" s="3">
        <v>1.3503086067019301</v>
      </c>
      <c r="V42" s="3">
        <v>1.2775845264491199</v>
      </c>
      <c r="W42" s="3">
        <v>0.97979589711327097</v>
      </c>
      <c r="X42" s="3">
        <v>0.99777530313971696</v>
      </c>
      <c r="Y42" s="3">
        <v>1.2036980056845099</v>
      </c>
      <c r="Z42" s="3">
        <v>1.0624918300339401</v>
      </c>
      <c r="AA42" s="3">
        <v>1.3253930234714</v>
      </c>
      <c r="AB42" s="3">
        <v>1.4067298564006101</v>
      </c>
      <c r="AC42" s="3">
        <v>1.38283123417943</v>
      </c>
    </row>
    <row r="43" spans="1:29">
      <c r="A43" s="2" t="s">
        <v>80</v>
      </c>
      <c r="B43" s="2"/>
      <c r="C43" s="3">
        <v>0</v>
      </c>
      <c r="D43" s="3">
        <v>0</v>
      </c>
      <c r="E43" s="3">
        <v>6.6666666666666596E-2</v>
      </c>
      <c r="F43" s="3">
        <v>2.0333333333333301</v>
      </c>
      <c r="G43" s="3">
        <v>9.43333333333333</v>
      </c>
      <c r="H43" s="3">
        <v>17.933333333333302</v>
      </c>
      <c r="I43" s="3">
        <v>27.566666666666599</v>
      </c>
      <c r="J43" s="3">
        <v>33.266666666666602</v>
      </c>
      <c r="K43" s="3">
        <v>38.433333333333302</v>
      </c>
      <c r="L43" s="3">
        <v>42.866666666666603</v>
      </c>
      <c r="M43" s="3">
        <v>46.266666666666602</v>
      </c>
      <c r="N43" s="3">
        <v>50.033333333333303</v>
      </c>
      <c r="O43" s="3">
        <v>53.566666666666599</v>
      </c>
      <c r="P43" s="2"/>
      <c r="Q43" s="3">
        <v>0</v>
      </c>
      <c r="R43" s="3">
        <v>0</v>
      </c>
      <c r="S43" s="3">
        <v>0.24944382578492899</v>
      </c>
      <c r="T43" s="3">
        <v>1.6224124698183899</v>
      </c>
      <c r="U43" s="3">
        <v>1.6265163865007799</v>
      </c>
      <c r="V43" s="3">
        <v>1.7113996870657899</v>
      </c>
      <c r="W43" s="3">
        <v>2.0113566455394101</v>
      </c>
      <c r="X43" s="3">
        <v>1.9652537297311501</v>
      </c>
      <c r="Y43" s="3">
        <v>1.47610598836563</v>
      </c>
      <c r="Z43" s="3">
        <v>1.72691117959848</v>
      </c>
      <c r="AA43" s="3">
        <v>2.1592179654268802</v>
      </c>
      <c r="AB43" s="3">
        <v>1.6017351702311899</v>
      </c>
      <c r="AC43" s="3">
        <v>1.94393644157644</v>
      </c>
    </row>
    <row r="44" spans="1:29">
      <c r="A44" s="2" t="s">
        <v>469</v>
      </c>
      <c r="B44" s="2"/>
      <c r="C44" s="3">
        <v>0</v>
      </c>
      <c r="D44" s="3">
        <v>0</v>
      </c>
      <c r="E44" s="3">
        <v>0.5</v>
      </c>
      <c r="F44" s="3">
        <v>5.9666666666666597</v>
      </c>
      <c r="G44" s="3">
        <v>13.033333333333299</v>
      </c>
      <c r="H44" s="3">
        <v>21.466666666666601</v>
      </c>
      <c r="I44" s="3">
        <v>27.433333333333302</v>
      </c>
      <c r="J44" s="3">
        <v>33.1666666666666</v>
      </c>
      <c r="K44" s="3">
        <v>38</v>
      </c>
      <c r="L44" s="3">
        <v>42.3333333333333</v>
      </c>
      <c r="M44" s="3">
        <v>46</v>
      </c>
      <c r="N44" s="3">
        <v>49.566666666666599</v>
      </c>
      <c r="O44" s="3">
        <v>52.566666666666599</v>
      </c>
      <c r="P44" s="2"/>
      <c r="Q44" s="3">
        <v>0</v>
      </c>
      <c r="R44" s="3">
        <v>0</v>
      </c>
      <c r="S44" s="3">
        <v>0.562731433871137</v>
      </c>
      <c r="T44" s="3">
        <v>1.6017351702311899</v>
      </c>
      <c r="U44" s="3">
        <v>1.9058389811897001</v>
      </c>
      <c r="V44" s="3">
        <v>1.8749814813900301</v>
      </c>
      <c r="W44" s="3">
        <v>1.28279209365959</v>
      </c>
      <c r="X44" s="3">
        <v>1.36829171678491</v>
      </c>
      <c r="Y44" s="3">
        <v>1.39044357430761</v>
      </c>
      <c r="Z44" s="3">
        <v>0.86922698736035298</v>
      </c>
      <c r="AA44" s="3">
        <v>1.50554530541816</v>
      </c>
      <c r="AB44" s="3">
        <v>1.17426099692056</v>
      </c>
      <c r="AC44" s="3">
        <v>0.98938813864372199</v>
      </c>
    </row>
    <row r="45" spans="1:29">
      <c r="A45" s="2" t="s">
        <v>90</v>
      </c>
      <c r="B45" s="2" t="s">
        <v>91</v>
      </c>
      <c r="C45" s="3">
        <v>0</v>
      </c>
      <c r="D45" s="3">
        <v>0</v>
      </c>
      <c r="E45" s="3">
        <v>0</v>
      </c>
      <c r="F45" s="3">
        <v>0</v>
      </c>
      <c r="G45" s="3">
        <v>3.3333333333333298E-2</v>
      </c>
      <c r="H45" s="3">
        <v>0.1</v>
      </c>
      <c r="I45" s="3">
        <v>3.43333333333333</v>
      </c>
      <c r="J45" s="3">
        <v>10.033333333333299</v>
      </c>
      <c r="K45" s="3">
        <v>20.766666666666602</v>
      </c>
      <c r="L45" s="3">
        <v>30.733333333333299</v>
      </c>
      <c r="M45" s="3">
        <v>38.366666666666603</v>
      </c>
      <c r="N45" s="3">
        <v>47.766666666666602</v>
      </c>
      <c r="O45" s="3">
        <v>50.3</v>
      </c>
      <c r="P45" s="2"/>
      <c r="Q45" s="3">
        <v>0</v>
      </c>
      <c r="R45" s="3">
        <v>0</v>
      </c>
      <c r="S45" s="3">
        <v>0</v>
      </c>
      <c r="T45" s="3">
        <v>0</v>
      </c>
      <c r="U45" s="3">
        <v>0.17950549357115</v>
      </c>
      <c r="V45" s="3">
        <v>0.39581140290126299</v>
      </c>
      <c r="W45" s="3">
        <v>2.36196716507424</v>
      </c>
      <c r="X45" s="3">
        <v>3.2298950791352601</v>
      </c>
      <c r="Y45" s="3">
        <v>3.92159264698526</v>
      </c>
      <c r="Z45" s="3">
        <v>5.4401797355928903</v>
      </c>
      <c r="AA45" s="3">
        <v>5.7820603786385796</v>
      </c>
      <c r="AB45" s="3">
        <v>5.7889741942957498</v>
      </c>
      <c r="AC45" s="3">
        <v>5.0606323715519901</v>
      </c>
    </row>
    <row r="46" spans="1:29">
      <c r="A46" s="2" t="s">
        <v>283</v>
      </c>
      <c r="B46" s="2"/>
      <c r="C46" s="3">
        <v>0</v>
      </c>
      <c r="D46" s="3">
        <v>0</v>
      </c>
      <c r="E46" s="3">
        <v>0.16666666666666599</v>
      </c>
      <c r="F46" s="3">
        <v>4.3333333333333304</v>
      </c>
      <c r="G46" s="3">
        <v>13.3333333333333</v>
      </c>
      <c r="H46" s="3">
        <v>23.533333333333299</v>
      </c>
      <c r="I46" s="3">
        <v>32.200000000000003</v>
      </c>
      <c r="J46" s="3">
        <v>38.1</v>
      </c>
      <c r="K46" s="3">
        <v>43.366666666666603</v>
      </c>
      <c r="L46" s="3">
        <v>47.133333333333297</v>
      </c>
      <c r="M46" s="3">
        <v>47.866666666666603</v>
      </c>
      <c r="N46" s="3">
        <v>48.7</v>
      </c>
      <c r="O46" s="3">
        <v>50.066666666666599</v>
      </c>
      <c r="P46" s="2"/>
      <c r="Q46" s="3">
        <v>0</v>
      </c>
      <c r="R46" s="3">
        <v>0</v>
      </c>
      <c r="S46" s="3">
        <v>0.45338235029118101</v>
      </c>
      <c r="T46" s="3">
        <v>1.3498971154210999</v>
      </c>
      <c r="U46" s="3">
        <v>1.51290742905469</v>
      </c>
      <c r="V46" s="3">
        <v>1.6679994670928999</v>
      </c>
      <c r="W46" s="3">
        <v>1.3515423288475501</v>
      </c>
      <c r="X46" s="3">
        <v>1.2206555615733701</v>
      </c>
      <c r="Y46" s="3">
        <v>1.11005505368978</v>
      </c>
      <c r="Z46" s="3">
        <v>0.88443327742810596</v>
      </c>
      <c r="AA46" s="3">
        <v>1.33499895963338</v>
      </c>
      <c r="AB46" s="3">
        <v>0.97125348562223102</v>
      </c>
      <c r="AC46" s="3">
        <v>0.89193921068397597</v>
      </c>
    </row>
    <row r="47" spans="1:29">
      <c r="A47" s="2" t="s">
        <v>1176</v>
      </c>
      <c r="B47" s="2"/>
      <c r="C47" s="3">
        <v>0</v>
      </c>
      <c r="D47" s="3">
        <v>0.93333333333333302</v>
      </c>
      <c r="E47" s="3">
        <v>10.1666666666666</v>
      </c>
      <c r="F47" s="3">
        <v>20.6666666666666</v>
      </c>
      <c r="G47" s="3">
        <v>26.9</v>
      </c>
      <c r="H47" s="3">
        <v>32.433333333333302</v>
      </c>
      <c r="I47" s="3">
        <v>36.700000000000003</v>
      </c>
      <c r="J47" s="3">
        <v>39.066666666666599</v>
      </c>
      <c r="K47" s="3">
        <v>41.566666666666599</v>
      </c>
      <c r="L47" s="3">
        <v>43.733333333333299</v>
      </c>
      <c r="M47" s="3">
        <v>45.1666666666666</v>
      </c>
      <c r="N47" s="3">
        <v>46.9</v>
      </c>
      <c r="O47" s="3">
        <v>48.533333333333303</v>
      </c>
      <c r="P47" s="2"/>
      <c r="Q47" s="3">
        <v>0</v>
      </c>
      <c r="R47" s="3">
        <v>0.89193921068397597</v>
      </c>
      <c r="S47" s="3">
        <v>1.8454147380888499</v>
      </c>
      <c r="T47" s="3">
        <v>1.0434983894998999</v>
      </c>
      <c r="U47" s="3">
        <v>1.27410099024109</v>
      </c>
      <c r="V47" s="3">
        <v>1.08576649832682</v>
      </c>
      <c r="W47" s="3">
        <v>0.737111479583199</v>
      </c>
      <c r="X47" s="3">
        <v>0.72724747430904702</v>
      </c>
      <c r="Y47" s="3">
        <v>0.61553951042064603</v>
      </c>
      <c r="Z47" s="3">
        <v>0.67986926847903795</v>
      </c>
      <c r="AA47" s="3">
        <v>0.63683243915142596</v>
      </c>
      <c r="AB47" s="3">
        <v>0.7</v>
      </c>
      <c r="AC47" s="3">
        <v>0.61824123303304701</v>
      </c>
    </row>
    <row r="48" spans="1:29">
      <c r="A48" s="2" t="s">
        <v>281</v>
      </c>
      <c r="B48" s="2"/>
      <c r="C48" s="3">
        <v>0</v>
      </c>
      <c r="D48" s="3">
        <v>0</v>
      </c>
      <c r="E48" s="3">
        <v>0</v>
      </c>
      <c r="F48" s="3">
        <v>0.5</v>
      </c>
      <c r="G48" s="3">
        <v>5.43333333333333</v>
      </c>
      <c r="H48" s="3">
        <v>14.1666666666666</v>
      </c>
      <c r="I48" s="3">
        <v>21.466666666666601</v>
      </c>
      <c r="J48" s="3">
        <v>26.8</v>
      </c>
      <c r="K48" s="3">
        <v>32.066666666666599</v>
      </c>
      <c r="L48" s="3">
        <v>36.3333333333333</v>
      </c>
      <c r="M48" s="3">
        <v>40.133333333333297</v>
      </c>
      <c r="N48" s="3">
        <v>43.733333333333299</v>
      </c>
      <c r="O48" s="3">
        <v>47.433333333333302</v>
      </c>
      <c r="P48" s="2"/>
      <c r="Q48" s="3">
        <v>0</v>
      </c>
      <c r="R48" s="3">
        <v>0</v>
      </c>
      <c r="S48" s="3">
        <v>0</v>
      </c>
      <c r="T48" s="3">
        <v>0.61913918736689</v>
      </c>
      <c r="U48" s="3">
        <v>1.5423647068345601</v>
      </c>
      <c r="V48" s="3">
        <v>1.48511129399636</v>
      </c>
      <c r="W48" s="3">
        <v>1.43139403690559</v>
      </c>
      <c r="X48" s="3">
        <v>0.94516312525052104</v>
      </c>
      <c r="Y48" s="3">
        <v>1.09341463112378</v>
      </c>
      <c r="Z48" s="3">
        <v>0.97752521990767804</v>
      </c>
      <c r="AA48" s="3">
        <v>1.17567947256989</v>
      </c>
      <c r="AB48" s="3">
        <v>0.99777530313971696</v>
      </c>
      <c r="AC48" s="3">
        <v>1.1455226851626299</v>
      </c>
    </row>
    <row r="49" spans="1:29">
      <c r="A49" s="2" t="s">
        <v>1122</v>
      </c>
      <c r="B49" s="2" t="s">
        <v>1123</v>
      </c>
      <c r="C49" s="3">
        <v>0</v>
      </c>
      <c r="D49" s="3">
        <v>0</v>
      </c>
      <c r="E49" s="3">
        <v>0.43333333333333302</v>
      </c>
      <c r="F49" s="3">
        <v>7.8</v>
      </c>
      <c r="G49" s="3">
        <v>16.5</v>
      </c>
      <c r="H49" s="3">
        <v>23.4</v>
      </c>
      <c r="I49" s="3">
        <v>28.633333333333301</v>
      </c>
      <c r="J49" s="3">
        <v>32.533333333333303</v>
      </c>
      <c r="K49" s="3">
        <v>36.633333333333297</v>
      </c>
      <c r="L49" s="3">
        <v>39.033333333333303</v>
      </c>
      <c r="M49" s="3">
        <v>41.066666666666599</v>
      </c>
      <c r="N49" s="3">
        <v>43</v>
      </c>
      <c r="O49" s="3">
        <v>45.766666666666602</v>
      </c>
      <c r="P49" s="2"/>
      <c r="Q49" s="3">
        <v>0</v>
      </c>
      <c r="R49" s="3">
        <v>0</v>
      </c>
      <c r="S49" s="3">
        <v>0.49553562491061598</v>
      </c>
      <c r="T49" s="3">
        <v>1.3266499161421501</v>
      </c>
      <c r="U49" s="3">
        <v>1.36014705087354</v>
      </c>
      <c r="V49" s="3">
        <v>1.113552872566</v>
      </c>
      <c r="W49" s="3">
        <v>0.87496031656044504</v>
      </c>
      <c r="X49" s="3">
        <v>0.95684667296048798</v>
      </c>
      <c r="Y49" s="3">
        <v>0.75203427817856505</v>
      </c>
      <c r="Z49" s="3">
        <v>0.83599574693229695</v>
      </c>
      <c r="AA49" s="3">
        <v>0.92855921847894096</v>
      </c>
      <c r="AB49" s="3">
        <v>1.0954451150103299</v>
      </c>
      <c r="AC49" s="3">
        <v>1.11604460285221</v>
      </c>
    </row>
    <row r="50" spans="1:29">
      <c r="A50" s="2" t="s">
        <v>85</v>
      </c>
      <c r="B50" s="2"/>
      <c r="C50" s="3">
        <v>0</v>
      </c>
      <c r="D50" s="3">
        <v>0</v>
      </c>
      <c r="E50" s="3">
        <v>0</v>
      </c>
      <c r="F50" s="3">
        <v>0</v>
      </c>
      <c r="G50" s="3">
        <v>2.2333333333333298</v>
      </c>
      <c r="H50" s="3">
        <v>6.8</v>
      </c>
      <c r="I50" s="3">
        <v>14.4333333333333</v>
      </c>
      <c r="J50" s="3">
        <v>20.633333333333301</v>
      </c>
      <c r="K50" s="3">
        <v>26.8</v>
      </c>
      <c r="L50" s="3">
        <v>32.133333333333297</v>
      </c>
      <c r="M50" s="3">
        <v>36.366666666666603</v>
      </c>
      <c r="N50" s="3">
        <v>41.3</v>
      </c>
      <c r="O50" s="3">
        <v>45.466666666666598</v>
      </c>
      <c r="P50" s="2"/>
      <c r="Q50" s="3">
        <v>0</v>
      </c>
      <c r="R50" s="3">
        <v>0</v>
      </c>
      <c r="S50" s="3">
        <v>0</v>
      </c>
      <c r="T50" s="3">
        <v>0</v>
      </c>
      <c r="U50" s="3">
        <v>1.3085190950926999</v>
      </c>
      <c r="V50" s="3">
        <v>1.72046505340852</v>
      </c>
      <c r="W50" s="3">
        <v>1.7451520150277899</v>
      </c>
      <c r="X50" s="3">
        <v>1.2775845264491199</v>
      </c>
      <c r="Y50" s="3">
        <v>1.27540843131393</v>
      </c>
      <c r="Z50" s="3">
        <v>1.0873004286866701</v>
      </c>
      <c r="AA50" s="3">
        <v>1.4940623220676601</v>
      </c>
      <c r="AB50" s="3">
        <v>1.59478316185409</v>
      </c>
      <c r="AC50" s="3">
        <v>1.2310790208412901</v>
      </c>
    </row>
    <row r="51" spans="1:29">
      <c r="A51" s="2" t="s">
        <v>1219</v>
      </c>
      <c r="B51" s="2"/>
      <c r="C51" s="3">
        <v>0</v>
      </c>
      <c r="D51" s="3">
        <v>0.233333333333333</v>
      </c>
      <c r="E51" s="3">
        <v>5.5333333333333297</v>
      </c>
      <c r="F51" s="3">
        <v>16.766666666666602</v>
      </c>
      <c r="G51" s="3">
        <v>24.8666666666666</v>
      </c>
      <c r="H51" s="3">
        <v>30.8666666666666</v>
      </c>
      <c r="I51" s="3">
        <v>34.1</v>
      </c>
      <c r="J51" s="3">
        <v>36.3333333333333</v>
      </c>
      <c r="K51" s="3">
        <v>38.6</v>
      </c>
      <c r="L51" s="3">
        <v>39.799999999999997</v>
      </c>
      <c r="M51" s="3">
        <v>41.766666666666602</v>
      </c>
      <c r="N51" s="3">
        <v>43.566666666666599</v>
      </c>
      <c r="O51" s="3">
        <v>44.9</v>
      </c>
      <c r="P51" s="2"/>
      <c r="Q51" s="3">
        <v>0</v>
      </c>
      <c r="R51" s="3">
        <v>0.42295258468164998</v>
      </c>
      <c r="S51" s="3">
        <v>1.17567947256989</v>
      </c>
      <c r="T51" s="3">
        <v>2.0442330808615901</v>
      </c>
      <c r="U51" s="3">
        <v>1.8390818965511599</v>
      </c>
      <c r="V51" s="3">
        <v>1.14697670227235</v>
      </c>
      <c r="W51" s="3">
        <v>1.3988090172238099</v>
      </c>
      <c r="X51" s="3">
        <v>1.5776212754932299</v>
      </c>
      <c r="Y51" s="3">
        <v>1.6451950239004001</v>
      </c>
      <c r="Z51" s="3">
        <v>1.16619037896905</v>
      </c>
      <c r="AA51" s="3">
        <v>1.6265163865007799</v>
      </c>
      <c r="AB51" s="3">
        <v>1.76414914965323</v>
      </c>
      <c r="AC51" s="3">
        <v>1.9382122346808801</v>
      </c>
    </row>
    <row r="52" spans="1:29">
      <c r="A52" s="2" t="s">
        <v>1133</v>
      </c>
      <c r="B52" s="2"/>
      <c r="C52" s="3">
        <v>0</v>
      </c>
      <c r="D52" s="3">
        <v>0</v>
      </c>
      <c r="E52" s="3">
        <v>2.3333333333333299</v>
      </c>
      <c r="F52" s="3">
        <v>13</v>
      </c>
      <c r="G52" s="3">
        <v>21.3</v>
      </c>
      <c r="H52" s="3">
        <v>26.8333333333333</v>
      </c>
      <c r="I52" s="3">
        <v>30.733333333333299</v>
      </c>
      <c r="J52" s="3">
        <v>33.933333333333302</v>
      </c>
      <c r="K52" s="3">
        <v>36.4</v>
      </c>
      <c r="L52" s="3">
        <v>38.866666666666603</v>
      </c>
      <c r="M52" s="3">
        <v>40.4</v>
      </c>
      <c r="N52" s="3">
        <v>43.066666666666599</v>
      </c>
      <c r="O52" s="3">
        <v>44.866666666666603</v>
      </c>
      <c r="P52" s="2"/>
      <c r="Q52" s="3">
        <v>0</v>
      </c>
      <c r="R52" s="3">
        <v>0</v>
      </c>
      <c r="S52" s="3">
        <v>1.3984117975602</v>
      </c>
      <c r="T52" s="3">
        <v>2.1602468994692798</v>
      </c>
      <c r="U52" s="3">
        <v>1.5088627063675</v>
      </c>
      <c r="V52" s="3">
        <v>0.77817450199524996</v>
      </c>
      <c r="W52" s="3">
        <v>1.18133634311128</v>
      </c>
      <c r="X52" s="3">
        <v>0.92855921847894096</v>
      </c>
      <c r="Y52" s="3">
        <v>1.05198225587063</v>
      </c>
      <c r="Z52" s="3">
        <v>0.99107124982123296</v>
      </c>
      <c r="AA52" s="3">
        <v>0.95219045713904604</v>
      </c>
      <c r="AB52" s="3">
        <v>1.3399834161494499</v>
      </c>
      <c r="AC52" s="3">
        <v>0.95684667296048798</v>
      </c>
    </row>
    <row r="53" spans="1:29">
      <c r="A53" s="2" t="s">
        <v>1088</v>
      </c>
      <c r="B53" s="2"/>
      <c r="C53" s="3">
        <v>0</v>
      </c>
      <c r="D53" s="3">
        <v>0</v>
      </c>
      <c r="E53" s="3">
        <v>2.3333333333333299</v>
      </c>
      <c r="F53" s="3">
        <v>12.966666666666599</v>
      </c>
      <c r="G53" s="3">
        <v>21</v>
      </c>
      <c r="H53" s="3">
        <v>26.566666666666599</v>
      </c>
      <c r="I53" s="3">
        <v>30.5</v>
      </c>
      <c r="J53" s="3">
        <v>33.700000000000003</v>
      </c>
      <c r="K53" s="3">
        <v>36.1</v>
      </c>
      <c r="L53" s="3">
        <v>38.5</v>
      </c>
      <c r="M53" s="3">
        <v>40.1</v>
      </c>
      <c r="N53" s="3">
        <v>42.733333333333299</v>
      </c>
      <c r="O53" s="3">
        <v>44.5</v>
      </c>
      <c r="P53" s="2"/>
      <c r="Q53" s="3">
        <v>0</v>
      </c>
      <c r="R53" s="3">
        <v>0</v>
      </c>
      <c r="S53" s="3">
        <v>1.3984117975602</v>
      </c>
      <c r="T53" s="3">
        <v>2.1830152440043902</v>
      </c>
      <c r="U53" s="3">
        <v>1.50554530541816</v>
      </c>
      <c r="V53" s="3">
        <v>0.88254681965824799</v>
      </c>
      <c r="W53" s="3">
        <v>1.1474609652039001</v>
      </c>
      <c r="X53" s="3">
        <v>0.97125348562223102</v>
      </c>
      <c r="Y53" s="3">
        <v>1.1060440015358</v>
      </c>
      <c r="Z53" s="3">
        <v>1.08781125813871</v>
      </c>
      <c r="AA53" s="3">
        <v>1.04403065089105</v>
      </c>
      <c r="AB53" s="3">
        <v>1.31487219488773</v>
      </c>
      <c r="AC53" s="3">
        <v>1.0567244989431499</v>
      </c>
    </row>
    <row r="54" spans="1:29">
      <c r="A54" s="2" t="s">
        <v>1093</v>
      </c>
      <c r="B54" s="2"/>
      <c r="C54" s="3">
        <v>0</v>
      </c>
      <c r="D54" s="3">
        <v>6.4666666666666597</v>
      </c>
      <c r="E54" s="3">
        <v>16.566666666666599</v>
      </c>
      <c r="F54" s="3">
        <v>23.5</v>
      </c>
      <c r="G54" s="3">
        <v>27.8666666666666</v>
      </c>
      <c r="H54" s="3">
        <v>31.1666666666666</v>
      </c>
      <c r="I54" s="3">
        <v>34.266666666666602</v>
      </c>
      <c r="J54" s="3">
        <v>36.200000000000003</v>
      </c>
      <c r="K54" s="3">
        <v>38.133333333333297</v>
      </c>
      <c r="L54" s="3">
        <v>39.866666666666603</v>
      </c>
      <c r="M54" s="3">
        <v>41.566666666666599</v>
      </c>
      <c r="N54" s="3">
        <v>42.633333333333297</v>
      </c>
      <c r="O54" s="3">
        <v>44.5</v>
      </c>
      <c r="P54" s="2"/>
      <c r="Q54" s="3">
        <v>0</v>
      </c>
      <c r="R54" s="3">
        <v>1.5648926125740601</v>
      </c>
      <c r="S54" s="3">
        <v>1.38283123417943</v>
      </c>
      <c r="T54" s="3">
        <v>1.0246950765959599</v>
      </c>
      <c r="U54" s="3">
        <v>0.92135166407235003</v>
      </c>
      <c r="V54" s="3">
        <v>1.0979779394667</v>
      </c>
      <c r="W54" s="3">
        <v>1.0306416555826801</v>
      </c>
      <c r="X54" s="3">
        <v>1.22202018532155</v>
      </c>
      <c r="Y54" s="3">
        <v>1.05619863451699</v>
      </c>
      <c r="Z54" s="3">
        <v>1.05619863451699</v>
      </c>
      <c r="AA54" s="3">
        <v>1.3585122581543201</v>
      </c>
      <c r="AB54" s="3">
        <v>1.13968806648525</v>
      </c>
      <c r="AC54" s="3">
        <v>0.99163165204290105</v>
      </c>
    </row>
    <row r="55" spans="1:29">
      <c r="A55" s="2" t="s">
        <v>122</v>
      </c>
      <c r="B55" s="2"/>
      <c r="C55" s="3">
        <v>0</v>
      </c>
      <c r="D55" s="3">
        <v>0</v>
      </c>
      <c r="E55" s="3">
        <v>3.3333333333333298E-2</v>
      </c>
      <c r="F55" s="3">
        <v>1.2666666666666599</v>
      </c>
      <c r="G55" s="3">
        <v>6.2</v>
      </c>
      <c r="H55" s="3">
        <v>13.3333333333333</v>
      </c>
      <c r="I55" s="3">
        <v>20.6</v>
      </c>
      <c r="J55" s="3">
        <v>26.133333333333301</v>
      </c>
      <c r="K55" s="3">
        <v>30.533333333333299</v>
      </c>
      <c r="L55" s="3">
        <v>34.700000000000003</v>
      </c>
      <c r="M55" s="3">
        <v>37.8333333333333</v>
      </c>
      <c r="N55" s="3">
        <v>40.8333333333333</v>
      </c>
      <c r="O55" s="3">
        <v>43.466666666666598</v>
      </c>
      <c r="P55" s="2"/>
      <c r="Q55" s="3">
        <v>0</v>
      </c>
      <c r="R55" s="3">
        <v>0</v>
      </c>
      <c r="S55" s="3">
        <v>0.17950549357115</v>
      </c>
      <c r="T55" s="3">
        <v>0.99777530313971696</v>
      </c>
      <c r="U55" s="3">
        <v>1.7776388834631101</v>
      </c>
      <c r="V55" s="3">
        <v>1.8135294011647201</v>
      </c>
      <c r="W55" s="3">
        <v>1.47422295916639</v>
      </c>
      <c r="X55" s="3">
        <v>1.3597385369580699</v>
      </c>
      <c r="Y55" s="3">
        <v>1.8749814813900301</v>
      </c>
      <c r="Z55" s="3">
        <v>1.65630109984064</v>
      </c>
      <c r="AA55" s="3">
        <v>1.63469331136523</v>
      </c>
      <c r="AB55" s="3">
        <v>1.8089284734953499</v>
      </c>
      <c r="AC55" s="3">
        <v>1.6878651868229499</v>
      </c>
    </row>
    <row r="56" spans="1:29">
      <c r="A56" s="2" t="s">
        <v>1208</v>
      </c>
      <c r="B56" s="2"/>
      <c r="C56" s="3">
        <v>0</v>
      </c>
      <c r="D56" s="3">
        <v>5.9666666666666597</v>
      </c>
      <c r="E56" s="3">
        <v>16.566666666666599</v>
      </c>
      <c r="F56" s="3">
        <v>24.1</v>
      </c>
      <c r="G56" s="3">
        <v>28.433333333333302</v>
      </c>
      <c r="H56" s="3">
        <v>31.2</v>
      </c>
      <c r="I56" s="3">
        <v>33.866666666666603</v>
      </c>
      <c r="J56" s="3">
        <v>35.633333333333297</v>
      </c>
      <c r="K56" s="3">
        <v>37.433333333333302</v>
      </c>
      <c r="L56" s="3">
        <v>38.866666666666603</v>
      </c>
      <c r="M56" s="3">
        <v>40.233333333333299</v>
      </c>
      <c r="N56" s="3">
        <v>41.066666666666599</v>
      </c>
      <c r="O56" s="3">
        <v>42.6</v>
      </c>
      <c r="P56" s="2"/>
      <c r="Q56" s="3">
        <v>0</v>
      </c>
      <c r="R56" s="3">
        <v>1.5807874268505799</v>
      </c>
      <c r="S56" s="3">
        <v>1.2565384549980501</v>
      </c>
      <c r="T56" s="3">
        <v>1.04403065089105</v>
      </c>
      <c r="U56" s="3">
        <v>0.91954094827558097</v>
      </c>
      <c r="V56" s="3">
        <v>0.94516312525052104</v>
      </c>
      <c r="W56" s="3">
        <v>0.66999170807472497</v>
      </c>
      <c r="X56" s="3">
        <v>0.70632067001390197</v>
      </c>
      <c r="Y56" s="3">
        <v>0.667499479816692</v>
      </c>
      <c r="Z56" s="3">
        <v>0.66999170807472497</v>
      </c>
      <c r="AA56" s="3">
        <v>0.84393259341147697</v>
      </c>
      <c r="AB56" s="3">
        <v>0.57348835113617502</v>
      </c>
      <c r="AC56" s="3">
        <v>0.553774924194538</v>
      </c>
    </row>
    <row r="57" spans="1:29">
      <c r="A57" s="2" t="s">
        <v>77</v>
      </c>
      <c r="B57" s="2" t="s">
        <v>78</v>
      </c>
      <c r="C57" s="3">
        <v>0</v>
      </c>
      <c r="D57" s="3">
        <v>0</v>
      </c>
      <c r="E57" s="3">
        <v>3.3333333333333298E-2</v>
      </c>
      <c r="F57" s="3">
        <v>1.2666666666666599</v>
      </c>
      <c r="G57" s="3">
        <v>6.2666666666666604</v>
      </c>
      <c r="H57" s="3">
        <v>13.4</v>
      </c>
      <c r="I57" s="3">
        <v>20.5</v>
      </c>
      <c r="J57" s="3">
        <v>25.8</v>
      </c>
      <c r="K57" s="3">
        <v>29.9</v>
      </c>
      <c r="L57" s="3">
        <v>33.6666666666666</v>
      </c>
      <c r="M57" s="3">
        <v>36.733333333333299</v>
      </c>
      <c r="N57" s="3">
        <v>39.200000000000003</v>
      </c>
      <c r="O57" s="3">
        <v>42.133333333333297</v>
      </c>
      <c r="P57" s="2"/>
      <c r="Q57" s="3">
        <v>0</v>
      </c>
      <c r="R57" s="3">
        <v>0</v>
      </c>
      <c r="S57" s="3">
        <v>0.17950549357115</v>
      </c>
      <c r="T57" s="3">
        <v>0.99777530313971696</v>
      </c>
      <c r="U57" s="3">
        <v>1.7499206331208901</v>
      </c>
      <c r="V57" s="3">
        <v>1.8184242262647801</v>
      </c>
      <c r="W57" s="3">
        <v>1.33541504160067</v>
      </c>
      <c r="X57" s="3">
        <v>1.3266499161421601</v>
      </c>
      <c r="Y57" s="3">
        <v>1.7387735140993299</v>
      </c>
      <c r="Z57" s="3">
        <v>1.2202003478482</v>
      </c>
      <c r="AA57" s="3">
        <v>1.28927197372091</v>
      </c>
      <c r="AB57" s="3">
        <v>1.16619037896906</v>
      </c>
      <c r="AC57" s="3">
        <v>1.47723465374402</v>
      </c>
    </row>
    <row r="58" spans="1:29">
      <c r="A58" s="2" t="s">
        <v>1100</v>
      </c>
      <c r="B58" s="2"/>
      <c r="C58" s="3">
        <v>0</v>
      </c>
      <c r="D58" s="3">
        <v>0.133333333333333</v>
      </c>
      <c r="E58" s="3">
        <v>5.2</v>
      </c>
      <c r="F58" s="3">
        <v>13.3666666666666</v>
      </c>
      <c r="G58" s="3">
        <v>19.6666666666666</v>
      </c>
      <c r="H58" s="3">
        <v>24</v>
      </c>
      <c r="I58" s="3">
        <v>28.3</v>
      </c>
      <c r="J58" s="3">
        <v>31.266666666666602</v>
      </c>
      <c r="K58" s="3">
        <v>34.3333333333333</v>
      </c>
      <c r="L58" s="3">
        <v>36.466666666666598</v>
      </c>
      <c r="M58" s="3">
        <v>38.9</v>
      </c>
      <c r="N58" s="3">
        <v>40.133333333333297</v>
      </c>
      <c r="O58" s="3">
        <v>42</v>
      </c>
      <c r="P58" s="2"/>
      <c r="Q58" s="3">
        <v>0</v>
      </c>
      <c r="R58" s="3">
        <v>0.42687494916218899</v>
      </c>
      <c r="S58" s="3">
        <v>1.51437555888007</v>
      </c>
      <c r="T58" s="3">
        <v>1.2775845264491199</v>
      </c>
      <c r="U58" s="3">
        <v>1.2202003478482</v>
      </c>
      <c r="V58" s="3">
        <v>1.1832159566199201</v>
      </c>
      <c r="W58" s="3">
        <v>1.1590225767142399</v>
      </c>
      <c r="X58" s="3">
        <v>1.18133634311128</v>
      </c>
      <c r="Y58" s="3">
        <v>0.97752521990767804</v>
      </c>
      <c r="Z58" s="3">
        <v>0.99107124982123296</v>
      </c>
      <c r="AA58" s="3">
        <v>1.1060440015358</v>
      </c>
      <c r="AB58" s="3">
        <v>0.88443327742810596</v>
      </c>
      <c r="AC58" s="3">
        <v>0.77459666924148296</v>
      </c>
    </row>
    <row r="59" spans="1:29">
      <c r="A59" s="2" t="s">
        <v>70</v>
      </c>
      <c r="B59" s="2"/>
      <c r="C59" s="3">
        <v>0</v>
      </c>
      <c r="D59" s="3">
        <v>0</v>
      </c>
      <c r="E59" s="3">
        <v>0</v>
      </c>
      <c r="F59" s="3">
        <v>0</v>
      </c>
      <c r="G59" s="3">
        <v>6.6666666666666596E-2</v>
      </c>
      <c r="H59" s="3">
        <v>0.96666666666666601</v>
      </c>
      <c r="I59" s="3">
        <v>4.43333333333333</v>
      </c>
      <c r="J59" s="3">
        <v>10</v>
      </c>
      <c r="K59" s="3">
        <v>17.100000000000001</v>
      </c>
      <c r="L59" s="3">
        <v>24.466666666666601</v>
      </c>
      <c r="M59" s="3">
        <v>30.3333333333333</v>
      </c>
      <c r="N59" s="3">
        <v>37.066666666666599</v>
      </c>
      <c r="O59" s="3">
        <v>41.6</v>
      </c>
      <c r="P59" s="2"/>
      <c r="Q59" s="3">
        <v>0</v>
      </c>
      <c r="R59" s="3">
        <v>0</v>
      </c>
      <c r="S59" s="3">
        <v>0</v>
      </c>
      <c r="T59" s="3">
        <v>0</v>
      </c>
      <c r="U59" s="3">
        <v>0.24944382578492899</v>
      </c>
      <c r="V59" s="3">
        <v>0.79512402945843697</v>
      </c>
      <c r="W59" s="3">
        <v>1.78294388270884</v>
      </c>
      <c r="X59" s="3">
        <v>2.6076809620810502</v>
      </c>
      <c r="Y59" s="3">
        <v>3.11287648325467</v>
      </c>
      <c r="Z59" s="3">
        <v>5.0841802573166897</v>
      </c>
      <c r="AA59" s="3">
        <v>5.2174919474995001</v>
      </c>
      <c r="AB59" s="3">
        <v>4.6183210032314603</v>
      </c>
      <c r="AC59" s="3">
        <v>4.9504208575298501</v>
      </c>
    </row>
    <row r="60" spans="1:29">
      <c r="A60" s="2" t="s">
        <v>1001</v>
      </c>
      <c r="B60" s="2"/>
      <c r="C60" s="3">
        <v>0</v>
      </c>
      <c r="D60" s="3">
        <v>0</v>
      </c>
      <c r="E60" s="3">
        <v>0</v>
      </c>
      <c r="F60" s="3">
        <v>6.6666666666666596E-2</v>
      </c>
      <c r="G60" s="3">
        <v>1.7</v>
      </c>
      <c r="H60" s="3">
        <v>7.36666666666666</v>
      </c>
      <c r="I60" s="3">
        <v>13.7666666666666</v>
      </c>
      <c r="J60" s="3">
        <v>20.3333333333333</v>
      </c>
      <c r="K60" s="3">
        <v>25.233333333333299</v>
      </c>
      <c r="L60" s="3">
        <v>29.966666666666601</v>
      </c>
      <c r="M60" s="3">
        <v>33.366666666666603</v>
      </c>
      <c r="N60" s="3">
        <v>37.299999999999997</v>
      </c>
      <c r="O60" s="3">
        <v>40.4</v>
      </c>
      <c r="P60" s="2"/>
      <c r="Q60" s="3">
        <v>0</v>
      </c>
      <c r="R60" s="3">
        <v>0</v>
      </c>
      <c r="S60" s="3">
        <v>0</v>
      </c>
      <c r="T60" s="3">
        <v>0.24944382578492899</v>
      </c>
      <c r="U60" s="3">
        <v>1.12989675044521</v>
      </c>
      <c r="V60" s="3">
        <v>2.1676920650518801</v>
      </c>
      <c r="W60" s="3">
        <v>1.78294388270884</v>
      </c>
      <c r="X60" s="3">
        <v>1.5563490039904999</v>
      </c>
      <c r="Y60" s="3">
        <v>1.3085190950926999</v>
      </c>
      <c r="Z60" s="3">
        <v>1.1685698761972001</v>
      </c>
      <c r="AA60" s="3">
        <v>1.5595583420386101</v>
      </c>
      <c r="AB60" s="3">
        <v>1.12989675044521</v>
      </c>
      <c r="AC60" s="3">
        <v>1.0198039027185499</v>
      </c>
    </row>
    <row r="61" spans="1:29">
      <c r="A61" s="2" t="s">
        <v>68</v>
      </c>
      <c r="B61" s="2"/>
      <c r="C61" s="3">
        <v>0</v>
      </c>
      <c r="D61" s="3">
        <v>0</v>
      </c>
      <c r="E61" s="3">
        <v>0</v>
      </c>
      <c r="F61" s="3">
        <v>3.3333333333333298E-2</v>
      </c>
      <c r="G61" s="3">
        <v>0.46666666666666601</v>
      </c>
      <c r="H61" s="3">
        <v>3.1666666666666599</v>
      </c>
      <c r="I61" s="3">
        <v>9.36666666666666</v>
      </c>
      <c r="J61" s="3">
        <v>15.7666666666666</v>
      </c>
      <c r="K61" s="3">
        <v>22</v>
      </c>
      <c r="L61" s="3">
        <v>27.733333333333299</v>
      </c>
      <c r="M61" s="3">
        <v>31.933333333333302</v>
      </c>
      <c r="N61" s="3">
        <v>36.066666666666599</v>
      </c>
      <c r="O61" s="3">
        <v>40.299999999999997</v>
      </c>
      <c r="P61" s="2"/>
      <c r="Q61" s="3">
        <v>0</v>
      </c>
      <c r="R61" s="3">
        <v>0</v>
      </c>
      <c r="S61" s="3">
        <v>0</v>
      </c>
      <c r="T61" s="3">
        <v>0.17950549357115</v>
      </c>
      <c r="U61" s="3">
        <v>0.61824123303304601</v>
      </c>
      <c r="V61" s="3">
        <v>1.24051960439522</v>
      </c>
      <c r="W61" s="3">
        <v>1.32874209519965</v>
      </c>
      <c r="X61" s="3">
        <v>1.2565384549980501</v>
      </c>
      <c r="Y61" s="3">
        <v>1.26491106406735</v>
      </c>
      <c r="Z61" s="3">
        <v>1.6110727964792699</v>
      </c>
      <c r="AA61" s="3">
        <v>1.18133634311129</v>
      </c>
      <c r="AB61" s="3">
        <v>1.18133634311129</v>
      </c>
      <c r="AC61" s="3">
        <v>1.1000000000000001</v>
      </c>
    </row>
    <row r="62" spans="1:29">
      <c r="A62" s="2" t="s">
        <v>1236</v>
      </c>
      <c r="B62" s="2"/>
      <c r="C62" s="3">
        <v>0</v>
      </c>
      <c r="D62" s="3">
        <v>0</v>
      </c>
      <c r="E62" s="3">
        <v>0</v>
      </c>
      <c r="F62" s="3">
        <v>0</v>
      </c>
      <c r="G62" s="3">
        <v>0.8</v>
      </c>
      <c r="H62" s="3">
        <v>5.0999999999999996</v>
      </c>
      <c r="I62" s="3">
        <v>12.5</v>
      </c>
      <c r="J62" s="3">
        <v>18.733333333333299</v>
      </c>
      <c r="K62" s="3">
        <v>24.566666666666599</v>
      </c>
      <c r="L62" s="3">
        <v>28.733333333333299</v>
      </c>
      <c r="M62" s="3">
        <v>32.299999999999997</v>
      </c>
      <c r="N62" s="3">
        <v>36.1</v>
      </c>
      <c r="O62" s="3">
        <v>39.5</v>
      </c>
      <c r="P62" s="2"/>
      <c r="Q62" s="3">
        <v>0</v>
      </c>
      <c r="R62" s="3">
        <v>0</v>
      </c>
      <c r="S62" s="3">
        <v>0</v>
      </c>
      <c r="T62" s="3">
        <v>0</v>
      </c>
      <c r="U62" s="3">
        <v>0.83266639978645296</v>
      </c>
      <c r="V62" s="3">
        <v>1.5351438586225901</v>
      </c>
      <c r="W62" s="3">
        <v>1.54380482358792</v>
      </c>
      <c r="X62" s="3">
        <v>1.56914697279197</v>
      </c>
      <c r="Y62" s="3">
        <v>1.4302291968616601</v>
      </c>
      <c r="Z62" s="3">
        <v>1.5040685563571301</v>
      </c>
      <c r="AA62" s="3">
        <v>1.39403491108843</v>
      </c>
      <c r="AB62" s="3">
        <v>1.2206555615733701</v>
      </c>
      <c r="AC62" s="3">
        <v>1.1474609652039001</v>
      </c>
    </row>
    <row r="63" spans="1:29">
      <c r="A63" s="2" t="s">
        <v>428</v>
      </c>
      <c r="B63" s="2"/>
      <c r="C63" s="3">
        <v>0</v>
      </c>
      <c r="D63" s="3">
        <v>0</v>
      </c>
      <c r="E63" s="3">
        <v>0</v>
      </c>
      <c r="F63" s="3">
        <v>3.3333333333333298E-2</v>
      </c>
      <c r="G63" s="3">
        <v>0.2</v>
      </c>
      <c r="H63" s="3">
        <v>2.7666666666666599</v>
      </c>
      <c r="I63" s="3">
        <v>9.1333333333333293</v>
      </c>
      <c r="J63" s="3">
        <v>15</v>
      </c>
      <c r="K63" s="3">
        <v>21.8333333333333</v>
      </c>
      <c r="L63" s="3">
        <v>27.2</v>
      </c>
      <c r="M63" s="3">
        <v>31.1</v>
      </c>
      <c r="N63" s="3">
        <v>35.133333333333297</v>
      </c>
      <c r="O63" s="3">
        <v>38.8333333333333</v>
      </c>
      <c r="P63" s="2"/>
      <c r="Q63" s="3">
        <v>0</v>
      </c>
      <c r="R63" s="3">
        <v>0</v>
      </c>
      <c r="S63" s="3">
        <v>0</v>
      </c>
      <c r="T63" s="3">
        <v>0.17950549357115</v>
      </c>
      <c r="U63" s="3">
        <v>0.4</v>
      </c>
      <c r="V63" s="3">
        <v>1.3585122581543201</v>
      </c>
      <c r="W63" s="3">
        <v>1.70749979664875</v>
      </c>
      <c r="X63" s="3">
        <v>1.67332005306815</v>
      </c>
      <c r="Y63" s="3">
        <v>1.48511129399636</v>
      </c>
      <c r="Z63" s="3">
        <v>1.5790292376435999</v>
      </c>
      <c r="AA63" s="3">
        <v>1.3253930234714</v>
      </c>
      <c r="AB63" s="3">
        <v>1.60692943909252</v>
      </c>
      <c r="AC63" s="3">
        <v>1.50738920727933</v>
      </c>
    </row>
    <row r="64" spans="1:29">
      <c r="A64" s="2" t="s">
        <v>75</v>
      </c>
      <c r="B64" s="2" t="s">
        <v>76</v>
      </c>
      <c r="C64" s="3">
        <v>0</v>
      </c>
      <c r="D64" s="3">
        <v>0</v>
      </c>
      <c r="E64" s="3">
        <v>0.16666666666666599</v>
      </c>
      <c r="F64" s="3">
        <v>1.6666666666666601</v>
      </c>
      <c r="G64" s="3">
        <v>5.2333333333333298</v>
      </c>
      <c r="H64" s="3">
        <v>9.5666666666666593</v>
      </c>
      <c r="I64" s="3">
        <v>15.5</v>
      </c>
      <c r="J64" s="3">
        <v>19.7</v>
      </c>
      <c r="K64" s="3">
        <v>24.133333333333301</v>
      </c>
      <c r="L64" s="3">
        <v>27.8333333333333</v>
      </c>
      <c r="M64" s="3">
        <v>31.5</v>
      </c>
      <c r="N64" s="3">
        <v>34.8333333333333</v>
      </c>
      <c r="O64" s="3">
        <v>38.766666666666602</v>
      </c>
      <c r="P64" s="2"/>
      <c r="Q64" s="3">
        <v>0</v>
      </c>
      <c r="R64" s="3">
        <v>0</v>
      </c>
      <c r="S64" s="3">
        <v>0.37267799624996401</v>
      </c>
      <c r="T64" s="3">
        <v>1.6996731711975901</v>
      </c>
      <c r="U64" s="3">
        <v>1.6265163865007799</v>
      </c>
      <c r="V64" s="3">
        <v>2.10844861344912</v>
      </c>
      <c r="W64" s="3">
        <v>1.78418982547635</v>
      </c>
      <c r="X64" s="3">
        <v>2.0024984394500698</v>
      </c>
      <c r="Y64" s="3">
        <v>1.6878651868229499</v>
      </c>
      <c r="Z64" s="3">
        <v>1.7716909687891</v>
      </c>
      <c r="AA64" s="3">
        <v>1.8211717839530299</v>
      </c>
      <c r="AB64" s="3">
        <v>2.2223611067711002</v>
      </c>
      <c r="AC64" s="3">
        <v>2.10844861344912</v>
      </c>
    </row>
    <row r="65" spans="1:29">
      <c r="A65" s="2" t="s">
        <v>112</v>
      </c>
      <c r="B65" s="2" t="s">
        <v>113</v>
      </c>
      <c r="C65" s="3">
        <v>0</v>
      </c>
      <c r="D65" s="3">
        <v>0</v>
      </c>
      <c r="E65" s="3">
        <v>0</v>
      </c>
      <c r="F65" s="3">
        <v>0</v>
      </c>
      <c r="G65" s="3">
        <v>3.3333333333333298E-2</v>
      </c>
      <c r="H65" s="3">
        <v>0.1</v>
      </c>
      <c r="I65" s="3">
        <v>3</v>
      </c>
      <c r="J65" s="3">
        <v>8.6333333333333293</v>
      </c>
      <c r="K65" s="3">
        <v>16.533333333333299</v>
      </c>
      <c r="L65" s="3">
        <v>23.633333333333301</v>
      </c>
      <c r="M65" s="3">
        <v>29.066666666666599</v>
      </c>
      <c r="N65" s="3">
        <v>34.733333333333299</v>
      </c>
      <c r="O65" s="3">
        <v>38.6666666666666</v>
      </c>
      <c r="P65" s="2"/>
      <c r="Q65" s="3">
        <v>0</v>
      </c>
      <c r="R65" s="3">
        <v>0</v>
      </c>
      <c r="S65" s="3">
        <v>0</v>
      </c>
      <c r="T65" s="3">
        <v>0</v>
      </c>
      <c r="U65" s="3">
        <v>0.17950549357115</v>
      </c>
      <c r="V65" s="3">
        <v>0.39581140290126299</v>
      </c>
      <c r="W65" s="3">
        <v>1.8618986725025199</v>
      </c>
      <c r="X65" s="3">
        <v>2.3732303348436701</v>
      </c>
      <c r="Y65" s="3">
        <v>2.47296493213218</v>
      </c>
      <c r="Z65" s="3">
        <v>3.3314994955558501</v>
      </c>
      <c r="AA65" s="3">
        <v>3.34597602435456</v>
      </c>
      <c r="AB65" s="3">
        <v>3.5396170539888701</v>
      </c>
      <c r="AC65" s="3">
        <v>3.4769079494414101</v>
      </c>
    </row>
    <row r="66" spans="1:29">
      <c r="A66" s="2" t="s">
        <v>1195</v>
      </c>
      <c r="B66" s="2"/>
      <c r="C66" s="3">
        <v>0</v>
      </c>
      <c r="D66" s="3">
        <v>0</v>
      </c>
      <c r="E66" s="3">
        <v>1.3</v>
      </c>
      <c r="F66" s="3">
        <v>8.86666666666666</v>
      </c>
      <c r="G66" s="3">
        <v>15.533333333333299</v>
      </c>
      <c r="H66" s="3">
        <v>21.2</v>
      </c>
      <c r="I66" s="3">
        <v>25.8333333333333</v>
      </c>
      <c r="J66" s="3">
        <v>28.2</v>
      </c>
      <c r="K66" s="3">
        <v>30.8666666666666</v>
      </c>
      <c r="L66" s="3">
        <v>32.766666666666602</v>
      </c>
      <c r="M66" s="3">
        <v>34.133333333333297</v>
      </c>
      <c r="N66" s="3">
        <v>35.799999999999997</v>
      </c>
      <c r="O66" s="3">
        <v>37.5</v>
      </c>
      <c r="P66" s="2"/>
      <c r="Q66" s="3">
        <v>0</v>
      </c>
      <c r="R66" s="3">
        <v>0</v>
      </c>
      <c r="S66" s="3">
        <v>0.86216781042516999</v>
      </c>
      <c r="T66" s="3">
        <v>1.45449494861809</v>
      </c>
      <c r="U66" s="3">
        <v>1.33499895963338</v>
      </c>
      <c r="V66" s="3">
        <v>1.0770329614269001</v>
      </c>
      <c r="W66" s="3">
        <v>0.68718427093627599</v>
      </c>
      <c r="X66" s="3">
        <v>0.871779788708134</v>
      </c>
      <c r="Y66" s="3">
        <v>0.66999170807472597</v>
      </c>
      <c r="Z66" s="3">
        <v>0.49553562491061598</v>
      </c>
      <c r="AA66" s="3">
        <v>0.76303487615063903</v>
      </c>
      <c r="AB66" s="3">
        <v>0.748331477354788</v>
      </c>
      <c r="AC66" s="3">
        <v>0.80622577482985502</v>
      </c>
    </row>
    <row r="67" spans="1:29">
      <c r="A67" s="2" t="s">
        <v>111</v>
      </c>
      <c r="B67" s="2"/>
      <c r="C67" s="3">
        <v>0</v>
      </c>
      <c r="D67" s="3">
        <v>0</v>
      </c>
      <c r="E67" s="3">
        <v>0</v>
      </c>
      <c r="F67" s="3">
        <v>6.6666666666666596E-2</v>
      </c>
      <c r="G67" s="3">
        <v>0.3</v>
      </c>
      <c r="H67" s="3">
        <v>3.1666666666666599</v>
      </c>
      <c r="I67" s="3">
        <v>8.6666666666666607</v>
      </c>
      <c r="J67" s="3">
        <v>13.9</v>
      </c>
      <c r="K67" s="3">
        <v>20.733333333333299</v>
      </c>
      <c r="L67" s="3">
        <v>25.5</v>
      </c>
      <c r="M67" s="3">
        <v>29.633333333333301</v>
      </c>
      <c r="N67" s="3">
        <v>33.6666666666666</v>
      </c>
      <c r="O67" s="3">
        <v>37.299999999999997</v>
      </c>
      <c r="P67" s="2"/>
      <c r="Q67" s="3">
        <v>0</v>
      </c>
      <c r="R67" s="3">
        <v>0</v>
      </c>
      <c r="S67" s="3">
        <v>0</v>
      </c>
      <c r="T67" s="3">
        <v>0.24944382578492899</v>
      </c>
      <c r="U67" s="3">
        <v>0.45825756949558299</v>
      </c>
      <c r="V67" s="3">
        <v>1.15710366384731</v>
      </c>
      <c r="W67" s="3">
        <v>1.6599866130651599</v>
      </c>
      <c r="X67" s="3">
        <v>2.3713568549109798</v>
      </c>
      <c r="Y67" s="3">
        <v>1.7499206331208901</v>
      </c>
      <c r="Z67" s="3">
        <v>1.4083086782851699</v>
      </c>
      <c r="AA67" s="3">
        <v>1.66299595776885</v>
      </c>
      <c r="AB67" s="3">
        <v>1.2995725793078601</v>
      </c>
      <c r="AC67" s="3">
        <v>1.5088627063675</v>
      </c>
    </row>
    <row r="68" spans="1:29">
      <c r="A68" s="2" t="s">
        <v>259</v>
      </c>
      <c r="B68" s="2" t="s">
        <v>260</v>
      </c>
      <c r="C68" s="3">
        <v>0</v>
      </c>
      <c r="D68" s="3">
        <v>0</v>
      </c>
      <c r="E68" s="3">
        <v>0</v>
      </c>
      <c r="F68" s="3">
        <v>0</v>
      </c>
      <c r="G68" s="3">
        <v>0</v>
      </c>
      <c r="H68" s="3">
        <v>3.3333333333333298E-2</v>
      </c>
      <c r="I68" s="3">
        <v>1.86666666666666</v>
      </c>
      <c r="J68" s="3">
        <v>6.5333333333333297</v>
      </c>
      <c r="K68" s="3">
        <v>13.7</v>
      </c>
      <c r="L68" s="3">
        <v>20.733333333333299</v>
      </c>
      <c r="M68" s="3">
        <v>27.6666666666666</v>
      </c>
      <c r="N68" s="3">
        <v>33.133333333333297</v>
      </c>
      <c r="O68" s="3">
        <v>36.6666666666666</v>
      </c>
      <c r="P68" s="2"/>
      <c r="Q68" s="3">
        <v>0</v>
      </c>
      <c r="R68" s="3">
        <v>0</v>
      </c>
      <c r="S68" s="3">
        <v>0</v>
      </c>
      <c r="T68" s="3">
        <v>0</v>
      </c>
      <c r="U68" s="3">
        <v>0</v>
      </c>
      <c r="V68" s="3">
        <v>0.17950549357115</v>
      </c>
      <c r="W68" s="3">
        <v>1.5648926125740601</v>
      </c>
      <c r="X68" s="3">
        <v>2.43219151292729</v>
      </c>
      <c r="Y68" s="3">
        <v>3.0892285984260401</v>
      </c>
      <c r="Z68" s="3">
        <v>2.97694847490214</v>
      </c>
      <c r="AA68" s="3">
        <v>3.96092020733678</v>
      </c>
      <c r="AB68" s="3">
        <v>3.4615346628659101</v>
      </c>
      <c r="AC68" s="3">
        <v>3.3499585403736298</v>
      </c>
    </row>
    <row r="69" spans="1:29">
      <c r="A69" s="2" t="s">
        <v>121</v>
      </c>
      <c r="B69" s="2"/>
      <c r="C69" s="3">
        <v>0</v>
      </c>
      <c r="D69" s="3">
        <v>0</v>
      </c>
      <c r="E69" s="3">
        <v>0</v>
      </c>
      <c r="F69" s="3">
        <v>0</v>
      </c>
      <c r="G69" s="3">
        <v>0</v>
      </c>
      <c r="H69" s="3">
        <v>0.266666666666666</v>
      </c>
      <c r="I69" s="3">
        <v>3.0333333333333301</v>
      </c>
      <c r="J69" s="3">
        <v>9.36666666666666</v>
      </c>
      <c r="K69" s="3">
        <v>17.3666666666666</v>
      </c>
      <c r="L69" s="3">
        <v>23.5</v>
      </c>
      <c r="M69" s="3">
        <v>28</v>
      </c>
      <c r="N69" s="3">
        <v>32.766666666666602</v>
      </c>
      <c r="O69" s="3">
        <v>36.1666666666666</v>
      </c>
      <c r="P69" s="2"/>
      <c r="Q69" s="3">
        <v>0</v>
      </c>
      <c r="R69" s="3">
        <v>0</v>
      </c>
      <c r="S69" s="3">
        <v>0</v>
      </c>
      <c r="T69" s="3">
        <v>0</v>
      </c>
      <c r="U69" s="3">
        <v>0</v>
      </c>
      <c r="V69" s="3">
        <v>0.51207638319124005</v>
      </c>
      <c r="W69" s="3">
        <v>1.97456042928265</v>
      </c>
      <c r="X69" s="3">
        <v>1.7792008193443301</v>
      </c>
      <c r="Y69" s="3">
        <v>1.7220788470785899</v>
      </c>
      <c r="Z69" s="3">
        <v>1.68819430161341</v>
      </c>
      <c r="AA69" s="3">
        <v>1.59164485150844</v>
      </c>
      <c r="AB69" s="3">
        <v>1.6265163865007799</v>
      </c>
      <c r="AC69" s="3">
        <v>1.31866936299016</v>
      </c>
    </row>
    <row r="70" spans="1:29">
      <c r="A70" s="2" t="s">
        <v>146</v>
      </c>
      <c r="B70" s="2"/>
      <c r="C70" s="3">
        <v>0</v>
      </c>
      <c r="D70" s="3">
        <v>0</v>
      </c>
      <c r="E70" s="3">
        <v>3.3333333333333298E-2</v>
      </c>
      <c r="F70" s="3">
        <v>1.13333333333333</v>
      </c>
      <c r="G70" s="3">
        <v>5.7666666666666604</v>
      </c>
      <c r="H70" s="3">
        <v>11.8666666666666</v>
      </c>
      <c r="I70" s="3">
        <v>16.533333333333299</v>
      </c>
      <c r="J70" s="3">
        <v>19.8666666666666</v>
      </c>
      <c r="K70" s="3">
        <v>23.566666666666599</v>
      </c>
      <c r="L70" s="3">
        <v>26.4</v>
      </c>
      <c r="M70" s="3">
        <v>29.4</v>
      </c>
      <c r="N70" s="3">
        <v>32.200000000000003</v>
      </c>
      <c r="O70" s="3">
        <v>35.5</v>
      </c>
      <c r="P70" s="2"/>
      <c r="Q70" s="3">
        <v>0</v>
      </c>
      <c r="R70" s="3">
        <v>0</v>
      </c>
      <c r="S70" s="3">
        <v>0.17950549357115</v>
      </c>
      <c r="T70" s="3">
        <v>0.99107124982123296</v>
      </c>
      <c r="U70" s="3">
        <v>1.5423647068345601</v>
      </c>
      <c r="V70" s="3">
        <v>1.5216949614017701</v>
      </c>
      <c r="W70" s="3">
        <v>1.47723465374402</v>
      </c>
      <c r="X70" s="3">
        <v>1.6478942792411</v>
      </c>
      <c r="Y70" s="3">
        <v>1.4067298564006101</v>
      </c>
      <c r="Z70" s="3">
        <v>1.54056266777217</v>
      </c>
      <c r="AA70" s="3">
        <v>1.90787840283389</v>
      </c>
      <c r="AB70" s="3">
        <v>1.3515423288475501</v>
      </c>
      <c r="AC70" s="3">
        <v>1.6072751268321499</v>
      </c>
    </row>
    <row r="71" spans="1:29">
      <c r="A71" s="2" t="s">
        <v>1065</v>
      </c>
      <c r="B71" s="2"/>
      <c r="C71" s="3">
        <v>0</v>
      </c>
      <c r="D71" s="3">
        <v>0</v>
      </c>
      <c r="E71" s="3">
        <v>0.2</v>
      </c>
      <c r="F71" s="3">
        <v>2.7333333333333298</v>
      </c>
      <c r="G71" s="3">
        <v>8.1666666666666607</v>
      </c>
      <c r="H71" s="3">
        <v>14.133333333333301</v>
      </c>
      <c r="I71" s="3">
        <v>20.033333333333299</v>
      </c>
      <c r="J71" s="3">
        <v>23.4</v>
      </c>
      <c r="K71" s="3">
        <v>26.3333333333333</v>
      </c>
      <c r="L71" s="3">
        <v>28.6666666666666</v>
      </c>
      <c r="M71" s="3">
        <v>31.233333333333299</v>
      </c>
      <c r="N71" s="3">
        <v>32.566666666666599</v>
      </c>
      <c r="O71" s="3">
        <v>34.9</v>
      </c>
      <c r="P71" s="2"/>
      <c r="Q71" s="3">
        <v>0</v>
      </c>
      <c r="R71" s="3">
        <v>0</v>
      </c>
      <c r="S71" s="3">
        <v>0.4</v>
      </c>
      <c r="T71" s="3">
        <v>1.4126413400278</v>
      </c>
      <c r="U71" s="3">
        <v>1.75277557668465</v>
      </c>
      <c r="V71" s="3">
        <v>2.2320892057044199</v>
      </c>
      <c r="W71" s="3">
        <v>1.6829207415152401</v>
      </c>
      <c r="X71" s="3">
        <v>1.56204993518133</v>
      </c>
      <c r="Y71" s="3">
        <v>1.3984117975602</v>
      </c>
      <c r="Z71" s="3">
        <v>1.37436854187255</v>
      </c>
      <c r="AA71" s="3">
        <v>1.28279209365959</v>
      </c>
      <c r="AB71" s="3">
        <v>1.17426099692056</v>
      </c>
      <c r="AC71" s="3">
        <v>0.94339811320566003</v>
      </c>
    </row>
    <row r="72" spans="1:29">
      <c r="A72" s="2" t="s">
        <v>89</v>
      </c>
      <c r="B72" s="2"/>
      <c r="C72" s="3">
        <v>0</v>
      </c>
      <c r="D72" s="3">
        <v>0</v>
      </c>
      <c r="E72" s="3">
        <v>0</v>
      </c>
      <c r="F72" s="3">
        <v>0</v>
      </c>
      <c r="G72" s="3">
        <v>0</v>
      </c>
      <c r="H72" s="3">
        <v>3.3333333333333298E-2</v>
      </c>
      <c r="I72" s="3">
        <v>0.86666666666666603</v>
      </c>
      <c r="J72" s="3">
        <v>3.7666666666666599</v>
      </c>
      <c r="K72" s="3">
        <v>10</v>
      </c>
      <c r="L72" s="3">
        <v>16.466666666666601</v>
      </c>
      <c r="M72" s="3">
        <v>22.1666666666666</v>
      </c>
      <c r="N72" s="3">
        <v>29.633333333333301</v>
      </c>
      <c r="O72" s="3">
        <v>34.366666666666603</v>
      </c>
      <c r="P72" s="2"/>
      <c r="Q72" s="3">
        <v>0</v>
      </c>
      <c r="R72" s="3">
        <v>0</v>
      </c>
      <c r="S72" s="3">
        <v>0</v>
      </c>
      <c r="T72" s="3">
        <v>0</v>
      </c>
      <c r="U72" s="3">
        <v>0</v>
      </c>
      <c r="V72" s="3">
        <v>0.17950549357115</v>
      </c>
      <c r="W72" s="3">
        <v>1.3097921802925601</v>
      </c>
      <c r="X72" s="3">
        <v>2.6668749918626098</v>
      </c>
      <c r="Y72" s="3">
        <v>3.2863353450309898</v>
      </c>
      <c r="Z72" s="3">
        <v>5.4143841344658501</v>
      </c>
      <c r="AA72" s="3">
        <v>6.4191553615374897</v>
      </c>
      <c r="AB72" s="3">
        <v>5.7820603786385796</v>
      </c>
      <c r="AC72" s="3">
        <v>5.3757686788857297</v>
      </c>
    </row>
    <row r="73" spans="1:29">
      <c r="A73" s="2" t="s">
        <v>164</v>
      </c>
      <c r="B73" s="2"/>
      <c r="C73" s="3">
        <v>0</v>
      </c>
      <c r="D73" s="3">
        <v>0</v>
      </c>
      <c r="E73" s="3">
        <v>0</v>
      </c>
      <c r="F73" s="3">
        <v>0</v>
      </c>
      <c r="G73" s="3">
        <v>6.6666666666666596E-2</v>
      </c>
      <c r="H73" s="3">
        <v>0.96666666666666601</v>
      </c>
      <c r="I73" s="3">
        <v>4.3333333333333304</v>
      </c>
      <c r="J73" s="3">
        <v>9.4</v>
      </c>
      <c r="K73" s="3">
        <v>14.966666666666599</v>
      </c>
      <c r="L73" s="3">
        <v>20.7</v>
      </c>
      <c r="M73" s="3">
        <v>25.033333333333299</v>
      </c>
      <c r="N73" s="3">
        <v>30.1</v>
      </c>
      <c r="O73" s="3">
        <v>33.866666666666603</v>
      </c>
      <c r="P73" s="2"/>
      <c r="Q73" s="3">
        <v>0</v>
      </c>
      <c r="R73" s="3">
        <v>0</v>
      </c>
      <c r="S73" s="3">
        <v>0</v>
      </c>
      <c r="T73" s="3">
        <v>0</v>
      </c>
      <c r="U73" s="3">
        <v>0.24944382578492899</v>
      </c>
      <c r="V73" s="3">
        <v>0.79512402945843697</v>
      </c>
      <c r="W73" s="3">
        <v>1.5563490039904999</v>
      </c>
      <c r="X73" s="3">
        <v>2.31804515342849</v>
      </c>
      <c r="Y73" s="3">
        <v>2.6643740144523398</v>
      </c>
      <c r="Z73" s="3">
        <v>3.2057240471797699</v>
      </c>
      <c r="AA73" s="3">
        <v>3.79897647034332</v>
      </c>
      <c r="AB73" s="3">
        <v>3.19739477283199</v>
      </c>
      <c r="AC73" s="3">
        <v>3.7303559556100701</v>
      </c>
    </row>
    <row r="74" spans="1:29">
      <c r="A74" s="2" t="s">
        <v>269</v>
      </c>
      <c r="B74" s="2" t="s">
        <v>270</v>
      </c>
      <c r="C74" s="3">
        <v>0</v>
      </c>
      <c r="D74" s="3">
        <v>0</v>
      </c>
      <c r="E74" s="3">
        <v>0</v>
      </c>
      <c r="F74" s="3">
        <v>0</v>
      </c>
      <c r="G74" s="3">
        <v>0.33333333333333298</v>
      </c>
      <c r="H74" s="3">
        <v>3.1666666666666599</v>
      </c>
      <c r="I74" s="3">
        <v>10.033333333333299</v>
      </c>
      <c r="J74" s="3">
        <v>14.8666666666666</v>
      </c>
      <c r="K74" s="3">
        <v>19.2</v>
      </c>
      <c r="L74" s="3">
        <v>22.9</v>
      </c>
      <c r="M74" s="3">
        <v>25.966666666666601</v>
      </c>
      <c r="N74" s="3">
        <v>30.233333333333299</v>
      </c>
      <c r="O74" s="3">
        <v>33.566666666666599</v>
      </c>
      <c r="P74" s="2"/>
      <c r="Q74" s="3">
        <v>0</v>
      </c>
      <c r="R74" s="3">
        <v>0</v>
      </c>
      <c r="S74" s="3">
        <v>0</v>
      </c>
      <c r="T74" s="3">
        <v>0</v>
      </c>
      <c r="U74" s="3">
        <v>0.59628479399994305</v>
      </c>
      <c r="V74" s="3">
        <v>1.12792828771257</v>
      </c>
      <c r="W74" s="3">
        <v>1.70261237188295</v>
      </c>
      <c r="X74" s="3">
        <v>1.45449494861809</v>
      </c>
      <c r="Y74" s="3">
        <v>1.37598449603668</v>
      </c>
      <c r="Z74" s="3">
        <v>1.51327459504215</v>
      </c>
      <c r="AA74" s="3">
        <v>2.0409692686455498</v>
      </c>
      <c r="AB74" s="3">
        <v>1.2297244497131099</v>
      </c>
      <c r="AC74" s="3">
        <v>1.4302291968616601</v>
      </c>
    </row>
    <row r="75" spans="1:29">
      <c r="A75" s="2" t="s">
        <v>1095</v>
      </c>
      <c r="B75" s="2" t="s">
        <v>1096</v>
      </c>
      <c r="C75" s="3">
        <v>0</v>
      </c>
      <c r="D75" s="3">
        <v>0</v>
      </c>
      <c r="E75" s="3">
        <v>0</v>
      </c>
      <c r="F75" s="3">
        <v>1.3</v>
      </c>
      <c r="G75" s="3">
        <v>6.43333333333333</v>
      </c>
      <c r="H75" s="3">
        <v>11.9333333333333</v>
      </c>
      <c r="I75" s="3">
        <v>16.233333333333299</v>
      </c>
      <c r="J75" s="3">
        <v>20.266666666666602</v>
      </c>
      <c r="K75" s="3">
        <v>24.066666666666599</v>
      </c>
      <c r="L75" s="3">
        <v>26.966666666666601</v>
      </c>
      <c r="M75" s="3">
        <v>28.9</v>
      </c>
      <c r="N75" s="3">
        <v>31.3</v>
      </c>
      <c r="O75" s="3">
        <v>33.133333333333297</v>
      </c>
      <c r="P75" s="2"/>
      <c r="Q75" s="3">
        <v>0</v>
      </c>
      <c r="R75" s="3">
        <v>0</v>
      </c>
      <c r="S75" s="3">
        <v>0</v>
      </c>
      <c r="T75" s="3">
        <v>1.0692676621563599</v>
      </c>
      <c r="U75" s="3">
        <v>1.6265163865007799</v>
      </c>
      <c r="V75" s="3">
        <v>1.4817407180595199</v>
      </c>
      <c r="W75" s="3">
        <v>1.2565384549980501</v>
      </c>
      <c r="X75" s="3">
        <v>1.09341463112378</v>
      </c>
      <c r="Y75" s="3">
        <v>0.89193921068397597</v>
      </c>
      <c r="Z75" s="3">
        <v>1.01598337694187</v>
      </c>
      <c r="AA75" s="3">
        <v>1.01159939369956</v>
      </c>
      <c r="AB75" s="3">
        <v>1.0692676621563599</v>
      </c>
      <c r="AC75" s="3">
        <v>0.76303487615063903</v>
      </c>
    </row>
    <row r="76" spans="1:29">
      <c r="A76" s="2" t="s">
        <v>1118</v>
      </c>
      <c r="B76" s="2"/>
      <c r="C76" s="3">
        <v>0</v>
      </c>
      <c r="D76" s="3">
        <v>0</v>
      </c>
      <c r="E76" s="3">
        <v>0.36666666666666597</v>
      </c>
      <c r="F76" s="3">
        <v>5.36666666666666</v>
      </c>
      <c r="G76" s="3">
        <v>12.2</v>
      </c>
      <c r="H76" s="3">
        <v>17.8333333333333</v>
      </c>
      <c r="I76" s="3">
        <v>21.6666666666666</v>
      </c>
      <c r="J76" s="3">
        <v>24.8</v>
      </c>
      <c r="K76" s="3">
        <v>26.8333333333333</v>
      </c>
      <c r="L76" s="3">
        <v>28.9</v>
      </c>
      <c r="M76" s="3">
        <v>30.233333333333299</v>
      </c>
      <c r="N76" s="3">
        <v>31.933333333333302</v>
      </c>
      <c r="O76" s="3">
        <v>33.033333333333303</v>
      </c>
      <c r="P76" s="2"/>
      <c r="Q76" s="3">
        <v>0</v>
      </c>
      <c r="R76" s="3">
        <v>0</v>
      </c>
      <c r="S76" s="3">
        <v>0.48189440982669801</v>
      </c>
      <c r="T76" s="3">
        <v>1.44875425414004</v>
      </c>
      <c r="U76" s="3">
        <v>1.4</v>
      </c>
      <c r="V76" s="3">
        <v>1.0671873729054699</v>
      </c>
      <c r="W76" s="3">
        <v>1.1055415967851301</v>
      </c>
      <c r="X76" s="3">
        <v>1.10754984838907</v>
      </c>
      <c r="Y76" s="3">
        <v>0.89752746785574999</v>
      </c>
      <c r="Z76" s="3">
        <v>0.74610097618664595</v>
      </c>
      <c r="AA76" s="3">
        <v>0.88254681965824799</v>
      </c>
      <c r="AB76" s="3">
        <v>1.0624918300339401</v>
      </c>
      <c r="AC76" s="3">
        <v>0.87496031656044504</v>
      </c>
    </row>
    <row r="77" spans="1:29">
      <c r="A77" s="2" t="s">
        <v>1072</v>
      </c>
      <c r="B77" s="2" t="s">
        <v>1073</v>
      </c>
      <c r="C77" s="3">
        <v>0</v>
      </c>
      <c r="D77" s="3">
        <v>0</v>
      </c>
      <c r="E77" s="3">
        <v>0.133333333333333</v>
      </c>
      <c r="F77" s="3">
        <v>3.7666666666666599</v>
      </c>
      <c r="G77" s="3">
        <v>10.8666666666666</v>
      </c>
      <c r="H77" s="3">
        <v>17.033333333333299</v>
      </c>
      <c r="I77" s="3">
        <v>21.133333333333301</v>
      </c>
      <c r="J77" s="3">
        <v>24.6</v>
      </c>
      <c r="K77" s="3">
        <v>26.633333333333301</v>
      </c>
      <c r="L77" s="3">
        <v>28.8</v>
      </c>
      <c r="M77" s="3">
        <v>29.9</v>
      </c>
      <c r="N77" s="3">
        <v>31.8</v>
      </c>
      <c r="O77" s="3">
        <v>32.8333333333333</v>
      </c>
      <c r="P77" s="2"/>
      <c r="Q77" s="3">
        <v>0</v>
      </c>
      <c r="R77" s="3">
        <v>0</v>
      </c>
      <c r="S77" s="3">
        <v>0.33993463423951897</v>
      </c>
      <c r="T77" s="3">
        <v>1.60589192939278</v>
      </c>
      <c r="U77" s="3">
        <v>1.49962958389359</v>
      </c>
      <c r="V77" s="3">
        <v>1.22429117814713</v>
      </c>
      <c r="W77" s="3">
        <v>1.2310790208412901</v>
      </c>
      <c r="X77" s="3">
        <v>1.0198039027185499</v>
      </c>
      <c r="Y77" s="3">
        <v>0.98262686486557804</v>
      </c>
      <c r="Z77" s="3">
        <v>0.871779788708134</v>
      </c>
      <c r="AA77" s="3">
        <v>1.04403065089105</v>
      </c>
      <c r="AB77" s="3">
        <v>1.04562580942387</v>
      </c>
      <c r="AC77" s="3">
        <v>0.89752746785574999</v>
      </c>
    </row>
    <row r="78" spans="1:29">
      <c r="A78" s="2" t="s">
        <v>1079</v>
      </c>
      <c r="B78" s="2"/>
      <c r="C78" s="3">
        <v>0</v>
      </c>
      <c r="D78" s="3">
        <v>0</v>
      </c>
      <c r="E78" s="3">
        <v>0.133333333333333</v>
      </c>
      <c r="F78" s="3">
        <v>3.7666666666666599</v>
      </c>
      <c r="G78" s="3">
        <v>10.8666666666666</v>
      </c>
      <c r="H78" s="3">
        <v>16.933333333333302</v>
      </c>
      <c r="I78" s="3">
        <v>21.033333333333299</v>
      </c>
      <c r="J78" s="3">
        <v>24.3666666666666</v>
      </c>
      <c r="K78" s="3">
        <v>26.533333333333299</v>
      </c>
      <c r="L78" s="3">
        <v>28.633333333333301</v>
      </c>
      <c r="M78" s="3">
        <v>29.733333333333299</v>
      </c>
      <c r="N78" s="3">
        <v>31.6</v>
      </c>
      <c r="O78" s="3">
        <v>32.6666666666666</v>
      </c>
      <c r="P78" s="2"/>
      <c r="Q78" s="3">
        <v>0</v>
      </c>
      <c r="R78" s="3">
        <v>0</v>
      </c>
      <c r="S78" s="3">
        <v>0.33993463423951897</v>
      </c>
      <c r="T78" s="3">
        <v>1.60589192939278</v>
      </c>
      <c r="U78" s="3">
        <v>1.49962958389359</v>
      </c>
      <c r="V78" s="3">
        <v>1.1234866364235101</v>
      </c>
      <c r="W78" s="3">
        <v>1.2775845264491199</v>
      </c>
      <c r="X78" s="3">
        <v>0.91226214556026697</v>
      </c>
      <c r="Y78" s="3">
        <v>0.95684667296048798</v>
      </c>
      <c r="Z78" s="3">
        <v>0.87496031656044504</v>
      </c>
      <c r="AA78" s="3">
        <v>0.99777530313971696</v>
      </c>
      <c r="AB78" s="3">
        <v>1.0198039027185499</v>
      </c>
      <c r="AC78" s="3">
        <v>0.86922698736035298</v>
      </c>
    </row>
    <row r="79" spans="1:29">
      <c r="A79" s="2" t="s">
        <v>438</v>
      </c>
      <c r="B79" s="2"/>
      <c r="C79" s="3">
        <v>0</v>
      </c>
      <c r="D79" s="3">
        <v>0</v>
      </c>
      <c r="E79" s="3">
        <v>0</v>
      </c>
      <c r="F79" s="3">
        <v>0</v>
      </c>
      <c r="G79" s="3">
        <v>0.4</v>
      </c>
      <c r="H79" s="3">
        <v>2.7</v>
      </c>
      <c r="I79" s="3">
        <v>7.86666666666666</v>
      </c>
      <c r="J79" s="3">
        <v>12.8333333333333</v>
      </c>
      <c r="K79" s="3">
        <v>17.8666666666666</v>
      </c>
      <c r="L79" s="3">
        <v>21.8666666666666</v>
      </c>
      <c r="M79" s="3">
        <v>25.6666666666666</v>
      </c>
      <c r="N79" s="3">
        <v>29.466666666666601</v>
      </c>
      <c r="O79" s="3">
        <v>32.6</v>
      </c>
      <c r="P79" s="2"/>
      <c r="Q79" s="3">
        <v>0</v>
      </c>
      <c r="R79" s="3">
        <v>0</v>
      </c>
      <c r="S79" s="3">
        <v>0</v>
      </c>
      <c r="T79" s="3">
        <v>0</v>
      </c>
      <c r="U79" s="3">
        <v>0.61101009266077799</v>
      </c>
      <c r="V79" s="3">
        <v>1.32035348802255</v>
      </c>
      <c r="W79" s="3">
        <v>1.7074997966487599</v>
      </c>
      <c r="X79" s="3">
        <v>1.7716909687891</v>
      </c>
      <c r="Y79" s="3">
        <v>1.2310790208412901</v>
      </c>
      <c r="Z79" s="3">
        <v>1.3097921802925601</v>
      </c>
      <c r="AA79" s="3">
        <v>1.5776212754932299</v>
      </c>
      <c r="AB79" s="3">
        <v>1.40791413879619</v>
      </c>
      <c r="AC79" s="3">
        <v>1.1430952132988099</v>
      </c>
    </row>
    <row r="80" spans="1:29">
      <c r="A80" s="2" t="s">
        <v>1062</v>
      </c>
      <c r="B80" s="2"/>
      <c r="C80" s="3">
        <v>0</v>
      </c>
      <c r="D80" s="3">
        <v>0</v>
      </c>
      <c r="E80" s="3">
        <v>0.133333333333333</v>
      </c>
      <c r="F80" s="3">
        <v>3.7666666666666599</v>
      </c>
      <c r="G80" s="3">
        <v>10.8333333333333</v>
      </c>
      <c r="H80" s="3">
        <v>16.899999999999999</v>
      </c>
      <c r="I80" s="3">
        <v>21.033333333333299</v>
      </c>
      <c r="J80" s="3">
        <v>24.2</v>
      </c>
      <c r="K80" s="3">
        <v>26.4</v>
      </c>
      <c r="L80" s="3">
        <v>28.5</v>
      </c>
      <c r="M80" s="3">
        <v>29.1666666666666</v>
      </c>
      <c r="N80" s="3">
        <v>30.8333333333333</v>
      </c>
      <c r="O80" s="3">
        <v>31.8666666666666</v>
      </c>
      <c r="P80" s="2"/>
      <c r="Q80" s="3">
        <v>0</v>
      </c>
      <c r="R80" s="3">
        <v>0</v>
      </c>
      <c r="S80" s="3">
        <v>0.33993463423951897</v>
      </c>
      <c r="T80" s="3">
        <v>1.60589192939278</v>
      </c>
      <c r="U80" s="3">
        <v>1.4624940645653499</v>
      </c>
      <c r="V80" s="3">
        <v>1.13578166916005</v>
      </c>
      <c r="W80" s="3">
        <v>1.2775845264491199</v>
      </c>
      <c r="X80" s="3">
        <v>0.97979589711327097</v>
      </c>
      <c r="Y80" s="3">
        <v>0.98657657246324904</v>
      </c>
      <c r="Z80" s="3">
        <v>0.88506120315678305</v>
      </c>
      <c r="AA80" s="3">
        <v>1.0671873729054699</v>
      </c>
      <c r="AB80" s="3">
        <v>1.15710366384731</v>
      </c>
      <c r="AC80" s="3">
        <v>1.05619863451699</v>
      </c>
    </row>
    <row r="81" spans="1:29">
      <c r="A81" s="2" t="s">
        <v>329</v>
      </c>
      <c r="B81" s="2"/>
      <c r="C81" s="3">
        <v>0</v>
      </c>
      <c r="D81" s="3">
        <v>0</v>
      </c>
      <c r="E81" s="3">
        <v>0</v>
      </c>
      <c r="F81" s="3">
        <v>0</v>
      </c>
      <c r="G81" s="3">
        <v>0</v>
      </c>
      <c r="H81" s="3">
        <v>0.133333333333333</v>
      </c>
      <c r="I81" s="3">
        <v>1.63333333333333</v>
      </c>
      <c r="J81" s="3">
        <v>6.0333333333333297</v>
      </c>
      <c r="K81" s="3">
        <v>12.633333333333301</v>
      </c>
      <c r="L81" s="3">
        <v>18.3333333333333</v>
      </c>
      <c r="M81" s="3">
        <v>22.8333333333333</v>
      </c>
      <c r="N81" s="3">
        <v>27.3333333333333</v>
      </c>
      <c r="O81" s="3">
        <v>31.533333333333299</v>
      </c>
      <c r="P81" s="2"/>
      <c r="Q81" s="3">
        <v>0</v>
      </c>
      <c r="R81" s="3">
        <v>0</v>
      </c>
      <c r="S81" s="3">
        <v>0</v>
      </c>
      <c r="T81" s="3">
        <v>0</v>
      </c>
      <c r="U81" s="3">
        <v>0</v>
      </c>
      <c r="V81" s="3">
        <v>0.33993463423951897</v>
      </c>
      <c r="W81" s="3">
        <v>1.0796089827134401</v>
      </c>
      <c r="X81" s="3">
        <v>1.5595583420386101</v>
      </c>
      <c r="Y81" s="3">
        <v>1.2775845264491199</v>
      </c>
      <c r="Z81" s="3">
        <v>1.6799470891138799</v>
      </c>
      <c r="AA81" s="3">
        <v>1.4624940645653499</v>
      </c>
      <c r="AB81" s="3">
        <v>1.3984117975602</v>
      </c>
      <c r="AC81" s="3">
        <v>1.47723465374402</v>
      </c>
    </row>
    <row r="82" spans="1:29">
      <c r="A82" s="2" t="s">
        <v>243</v>
      </c>
      <c r="B82" s="2"/>
      <c r="C82" s="3">
        <v>0</v>
      </c>
      <c r="D82" s="3">
        <v>0</v>
      </c>
      <c r="E82" s="3">
        <v>0</v>
      </c>
      <c r="F82" s="3">
        <v>0</v>
      </c>
      <c r="G82" s="3">
        <v>6.6666666666666596E-2</v>
      </c>
      <c r="H82" s="3">
        <v>0.96666666666666601</v>
      </c>
      <c r="I82" s="3">
        <v>4.2666666666666604</v>
      </c>
      <c r="J82" s="3">
        <v>9.3000000000000007</v>
      </c>
      <c r="K82" s="3">
        <v>14.5</v>
      </c>
      <c r="L82" s="3">
        <v>20</v>
      </c>
      <c r="M82" s="3">
        <v>24.233333333333299</v>
      </c>
      <c r="N82" s="3">
        <v>28.6</v>
      </c>
      <c r="O82" s="3">
        <v>31.466666666666601</v>
      </c>
      <c r="P82" s="2"/>
      <c r="Q82" s="3">
        <v>0</v>
      </c>
      <c r="R82" s="3">
        <v>0</v>
      </c>
      <c r="S82" s="3">
        <v>0</v>
      </c>
      <c r="T82" s="3">
        <v>0</v>
      </c>
      <c r="U82" s="3">
        <v>0.24944382578492899</v>
      </c>
      <c r="V82" s="3">
        <v>0.79512402945843697</v>
      </c>
      <c r="W82" s="3">
        <v>1.5260697523012701</v>
      </c>
      <c r="X82" s="3">
        <v>2.2825424421026601</v>
      </c>
      <c r="Y82" s="3">
        <v>2.2912878474779199</v>
      </c>
      <c r="Z82" s="3">
        <v>3.0983866769659301</v>
      </c>
      <c r="AA82" s="3">
        <v>3.4610531473655302</v>
      </c>
      <c r="AB82" s="3">
        <v>2.6658332030842899</v>
      </c>
      <c r="AC82" s="3">
        <v>3.3737549143679901</v>
      </c>
    </row>
    <row r="83" spans="1:29">
      <c r="A83" s="2" t="s">
        <v>99</v>
      </c>
      <c r="B83" s="2"/>
      <c r="C83" s="3">
        <v>0</v>
      </c>
      <c r="D83" s="3">
        <v>0</v>
      </c>
      <c r="E83" s="3">
        <v>0</v>
      </c>
      <c r="F83" s="3">
        <v>0</v>
      </c>
      <c r="G83" s="3">
        <v>0</v>
      </c>
      <c r="H83" s="3">
        <v>0</v>
      </c>
      <c r="I83" s="3">
        <v>0.56666666666666599</v>
      </c>
      <c r="J83" s="3">
        <v>2.5666666666666602</v>
      </c>
      <c r="K83" s="3">
        <v>7.4666666666666597</v>
      </c>
      <c r="L83" s="3">
        <v>13.133333333333301</v>
      </c>
      <c r="M83" s="3">
        <v>17.566666666666599</v>
      </c>
      <c r="N83" s="3">
        <v>25.3333333333333</v>
      </c>
      <c r="O83" s="3">
        <v>29.6666666666666</v>
      </c>
      <c r="P83" s="2"/>
      <c r="Q83" s="3">
        <v>0</v>
      </c>
      <c r="R83" s="3">
        <v>0</v>
      </c>
      <c r="S83" s="3">
        <v>0</v>
      </c>
      <c r="T83" s="3">
        <v>0</v>
      </c>
      <c r="U83" s="3">
        <v>0</v>
      </c>
      <c r="V83" s="3">
        <v>0</v>
      </c>
      <c r="W83" s="3">
        <v>1.11604460285221</v>
      </c>
      <c r="X83" s="3">
        <v>2.06047459473674</v>
      </c>
      <c r="Y83" s="3">
        <v>3.2013885876114498</v>
      </c>
      <c r="Z83" s="3">
        <v>5.0512924638705599</v>
      </c>
      <c r="AA83" s="3">
        <v>5.7136289305095298</v>
      </c>
      <c r="AB83" s="3">
        <v>5.5216744642263</v>
      </c>
      <c r="AC83" s="3">
        <v>5.0420454403170698</v>
      </c>
    </row>
    <row r="84" spans="1:29">
      <c r="A84" s="2" t="s">
        <v>71</v>
      </c>
      <c r="B84" s="2" t="s">
        <v>991</v>
      </c>
      <c r="C84" s="3">
        <v>0</v>
      </c>
      <c r="D84" s="3">
        <v>0</v>
      </c>
      <c r="E84" s="3">
        <v>0</v>
      </c>
      <c r="F84" s="3">
        <v>0</v>
      </c>
      <c r="G84" s="3">
        <v>0</v>
      </c>
      <c r="H84" s="3">
        <v>3.3333333333333298E-2</v>
      </c>
      <c r="I84" s="3">
        <v>0.53333333333333299</v>
      </c>
      <c r="J84" s="3">
        <v>2.9666666666666601</v>
      </c>
      <c r="K84" s="3">
        <v>6.5666666666666602</v>
      </c>
      <c r="L84" s="3">
        <v>11.2</v>
      </c>
      <c r="M84" s="3">
        <v>15.733333333333301</v>
      </c>
      <c r="N84" s="3">
        <v>21.766666666666602</v>
      </c>
      <c r="O84" s="3">
        <v>27.1666666666666</v>
      </c>
      <c r="P84" s="2"/>
      <c r="Q84" s="3">
        <v>0</v>
      </c>
      <c r="R84" s="3">
        <v>0</v>
      </c>
      <c r="S84" s="3">
        <v>0</v>
      </c>
      <c r="T84" s="3">
        <v>0</v>
      </c>
      <c r="U84" s="3">
        <v>0</v>
      </c>
      <c r="V84" s="3">
        <v>0.17950549357115</v>
      </c>
      <c r="W84" s="3">
        <v>0.71802197428460002</v>
      </c>
      <c r="X84" s="3">
        <v>1.0796089827134401</v>
      </c>
      <c r="Y84" s="3">
        <v>1.5423647068345601</v>
      </c>
      <c r="Z84" s="3">
        <v>1.9731531449264901</v>
      </c>
      <c r="AA84" s="3">
        <v>2.5420901286583399</v>
      </c>
      <c r="AB84" s="3">
        <v>3.6758974716689501</v>
      </c>
      <c r="AC84" s="3">
        <v>4.9199141817266998</v>
      </c>
    </row>
    <row r="85" spans="1:29">
      <c r="A85" s="2" t="s">
        <v>94</v>
      </c>
      <c r="B85" s="2"/>
      <c r="C85" s="3">
        <v>0</v>
      </c>
      <c r="D85" s="3">
        <v>0</v>
      </c>
      <c r="E85" s="3">
        <v>0</v>
      </c>
      <c r="F85" s="3">
        <v>0</v>
      </c>
      <c r="G85" s="3">
        <v>0</v>
      </c>
      <c r="H85" s="3">
        <v>3.3333333333333298E-2</v>
      </c>
      <c r="I85" s="3">
        <v>0.53333333333333299</v>
      </c>
      <c r="J85" s="3">
        <v>2.2999999999999998</v>
      </c>
      <c r="K85" s="3">
        <v>6.8</v>
      </c>
      <c r="L85" s="3">
        <v>11.9333333333333</v>
      </c>
      <c r="M85" s="3">
        <v>16.3666666666666</v>
      </c>
      <c r="N85" s="3">
        <v>22.466666666666601</v>
      </c>
      <c r="O85" s="3">
        <v>26.7</v>
      </c>
      <c r="P85" s="2"/>
      <c r="Q85" s="3">
        <v>0</v>
      </c>
      <c r="R85" s="3">
        <v>0</v>
      </c>
      <c r="S85" s="3">
        <v>0</v>
      </c>
      <c r="T85" s="3">
        <v>0</v>
      </c>
      <c r="U85" s="3">
        <v>0</v>
      </c>
      <c r="V85" s="3">
        <v>0.17950549357115</v>
      </c>
      <c r="W85" s="3">
        <v>0.80553639823963796</v>
      </c>
      <c r="X85" s="3">
        <v>1.4866068747318499</v>
      </c>
      <c r="Y85" s="3">
        <v>2.3151673805580399</v>
      </c>
      <c r="Z85" s="3">
        <v>3.6417334089993698</v>
      </c>
      <c r="AA85" s="3">
        <v>4.2149205870995399</v>
      </c>
      <c r="AB85" s="3">
        <v>3.81866759776524</v>
      </c>
      <c r="AC85" s="3">
        <v>4.2043628133959396</v>
      </c>
    </row>
    <row r="86" spans="1:29">
      <c r="A86" s="2" t="s">
        <v>73</v>
      </c>
      <c r="B86" s="2" t="s">
        <v>992</v>
      </c>
      <c r="C86" s="3">
        <v>0</v>
      </c>
      <c r="D86" s="3">
        <v>0</v>
      </c>
      <c r="E86" s="3">
        <v>0</v>
      </c>
      <c r="F86" s="3">
        <v>0</v>
      </c>
      <c r="G86" s="3">
        <v>0</v>
      </c>
      <c r="H86" s="3">
        <v>0</v>
      </c>
      <c r="I86" s="3">
        <v>0.2</v>
      </c>
      <c r="J86" s="3">
        <v>1.8333333333333299</v>
      </c>
      <c r="K86" s="3">
        <v>5.0666666666666602</v>
      </c>
      <c r="L86" s="3">
        <v>9.8333333333333304</v>
      </c>
      <c r="M86" s="3">
        <v>14.3333333333333</v>
      </c>
      <c r="N86" s="3">
        <v>20.233333333333299</v>
      </c>
      <c r="O86" s="3">
        <v>25.933333333333302</v>
      </c>
      <c r="P86" s="2"/>
      <c r="Q86" s="3">
        <v>0</v>
      </c>
      <c r="R86" s="3">
        <v>0</v>
      </c>
      <c r="S86" s="3">
        <v>0</v>
      </c>
      <c r="T86" s="3">
        <v>0</v>
      </c>
      <c r="U86" s="3">
        <v>0</v>
      </c>
      <c r="V86" s="3">
        <v>0</v>
      </c>
      <c r="W86" s="3">
        <v>0.4</v>
      </c>
      <c r="X86" s="3">
        <v>1.0027739304327501</v>
      </c>
      <c r="Y86" s="3">
        <v>1.5260697523012701</v>
      </c>
      <c r="Z86" s="3">
        <v>1.8089284734953499</v>
      </c>
      <c r="AA86" s="3">
        <v>2.7848798098940502</v>
      </c>
      <c r="AB86" s="3">
        <v>2.9964794157292101</v>
      </c>
      <c r="AC86" s="3">
        <v>4.3430659933072802</v>
      </c>
    </row>
    <row r="87" spans="1:29">
      <c r="A87" s="2" t="s">
        <v>175</v>
      </c>
      <c r="B87" s="2"/>
      <c r="C87" s="3">
        <v>0</v>
      </c>
      <c r="D87" s="3">
        <v>0</v>
      </c>
      <c r="E87" s="3">
        <v>0</v>
      </c>
      <c r="F87" s="3">
        <v>0</v>
      </c>
      <c r="G87" s="3">
        <v>0.1</v>
      </c>
      <c r="H87" s="3">
        <v>1.1666666666666601</v>
      </c>
      <c r="I87" s="3">
        <v>5.2</v>
      </c>
      <c r="J87" s="3">
        <v>10.3</v>
      </c>
      <c r="K87" s="3">
        <v>14.6666666666666</v>
      </c>
      <c r="L87" s="3">
        <v>17.766666666666602</v>
      </c>
      <c r="M87" s="3">
        <v>20.633333333333301</v>
      </c>
      <c r="N87" s="3">
        <v>23.133333333333301</v>
      </c>
      <c r="O87" s="3">
        <v>25.8</v>
      </c>
      <c r="P87" s="2"/>
      <c r="Q87" s="3">
        <v>0</v>
      </c>
      <c r="R87" s="3">
        <v>0</v>
      </c>
      <c r="S87" s="3">
        <v>0</v>
      </c>
      <c r="T87" s="3">
        <v>0</v>
      </c>
      <c r="U87" s="3">
        <v>0.3</v>
      </c>
      <c r="V87" s="3">
        <v>0.81989159174992199</v>
      </c>
      <c r="W87" s="3">
        <v>1.6812693617224601</v>
      </c>
      <c r="X87" s="3">
        <v>1.32035348802255</v>
      </c>
      <c r="Y87" s="3">
        <v>1.2202003478482</v>
      </c>
      <c r="Z87" s="3">
        <v>1.4302291968616601</v>
      </c>
      <c r="AA87" s="3">
        <v>1.0482790129010899</v>
      </c>
      <c r="AB87" s="3">
        <v>1.45449494861809</v>
      </c>
      <c r="AC87" s="3">
        <v>1.16619037896906</v>
      </c>
    </row>
    <row r="88" spans="1:29">
      <c r="A88" s="2" t="s">
        <v>1232</v>
      </c>
      <c r="B88" s="2"/>
      <c r="C88" s="3">
        <v>0</v>
      </c>
      <c r="D88" s="3">
        <v>0</v>
      </c>
      <c r="E88" s="3">
        <v>0</v>
      </c>
      <c r="F88" s="3">
        <v>0.6</v>
      </c>
      <c r="G88" s="3">
        <v>4.86666666666666</v>
      </c>
      <c r="H88" s="3">
        <v>9.7333333333333307</v>
      </c>
      <c r="I88" s="3">
        <v>13.8</v>
      </c>
      <c r="J88" s="3">
        <v>16.7</v>
      </c>
      <c r="K88" s="3">
        <v>19.066666666666599</v>
      </c>
      <c r="L88" s="3">
        <v>21.033333333333299</v>
      </c>
      <c r="M88" s="3">
        <v>22.566666666666599</v>
      </c>
      <c r="N88" s="3">
        <v>23.566666666666599</v>
      </c>
      <c r="O88" s="3">
        <v>25.033333333333299</v>
      </c>
      <c r="P88" s="2"/>
      <c r="Q88" s="3">
        <v>0</v>
      </c>
      <c r="R88" s="3">
        <v>0</v>
      </c>
      <c r="S88" s="3">
        <v>0</v>
      </c>
      <c r="T88" s="3">
        <v>0.553774924194538</v>
      </c>
      <c r="U88" s="3">
        <v>1.6478942792411</v>
      </c>
      <c r="V88" s="3">
        <v>1.5902480589168699</v>
      </c>
      <c r="W88" s="3">
        <v>1.10754984838907</v>
      </c>
      <c r="X88" s="3">
        <v>1.2423096769056099</v>
      </c>
      <c r="Y88" s="3">
        <v>1.09341463112378</v>
      </c>
      <c r="Z88" s="3">
        <v>0.83599574693229695</v>
      </c>
      <c r="AA88" s="3">
        <v>0.84393259341147697</v>
      </c>
      <c r="AB88" s="3">
        <v>0.71569701845279599</v>
      </c>
      <c r="AC88" s="3">
        <v>0.70632067001390297</v>
      </c>
    </row>
    <row r="89" spans="1:29">
      <c r="A89" s="2" t="s">
        <v>1139</v>
      </c>
      <c r="B89" s="2"/>
      <c r="C89" s="3">
        <v>0.33333333333333298</v>
      </c>
      <c r="D89" s="3">
        <v>7.4666666666666597</v>
      </c>
      <c r="E89" s="3">
        <v>12.4</v>
      </c>
      <c r="F89" s="3">
        <v>15.2666666666666</v>
      </c>
      <c r="G89" s="3">
        <v>17.100000000000001</v>
      </c>
      <c r="H89" s="3">
        <v>18.1666666666666</v>
      </c>
      <c r="I89" s="3">
        <v>19.266666666666602</v>
      </c>
      <c r="J89" s="3">
        <v>19.8666666666666</v>
      </c>
      <c r="K89" s="3">
        <v>20.399999999999999</v>
      </c>
      <c r="L89" s="3">
        <v>21.3</v>
      </c>
      <c r="M89" s="3">
        <v>21.8</v>
      </c>
      <c r="N89" s="3">
        <v>22.133333333333301</v>
      </c>
      <c r="O89" s="3">
        <v>24.733333333333299</v>
      </c>
      <c r="P89" s="2"/>
      <c r="Q89" s="3">
        <v>0.47140452079103101</v>
      </c>
      <c r="R89" s="3">
        <v>1.58605030044937</v>
      </c>
      <c r="S89" s="3">
        <v>1.94250697124446</v>
      </c>
      <c r="T89" s="3">
        <v>1.9821424996424599</v>
      </c>
      <c r="U89" s="3">
        <v>1.88591268797541</v>
      </c>
      <c r="V89" s="3">
        <v>1.7143187827498301</v>
      </c>
      <c r="W89" s="3">
        <v>2.0645150089602602</v>
      </c>
      <c r="X89" s="3">
        <v>2.2764494771951802</v>
      </c>
      <c r="Y89" s="3">
        <v>1.92527054375915</v>
      </c>
      <c r="Z89" s="3">
        <v>1.34536240470737</v>
      </c>
      <c r="AA89" s="3">
        <v>1.6</v>
      </c>
      <c r="AB89" s="3">
        <v>1.91020650425258</v>
      </c>
      <c r="AC89" s="3">
        <v>2.5157283018817602</v>
      </c>
    </row>
    <row r="90" spans="1:29">
      <c r="A90" s="2" t="s">
        <v>65</v>
      </c>
      <c r="B90" s="2"/>
      <c r="C90" s="3">
        <v>0</v>
      </c>
      <c r="D90" s="3">
        <v>0</v>
      </c>
      <c r="E90" s="3">
        <v>0</v>
      </c>
      <c r="F90" s="3">
        <v>0</v>
      </c>
      <c r="G90" s="3">
        <v>0.1</v>
      </c>
      <c r="H90" s="3">
        <v>1.2</v>
      </c>
      <c r="I90" s="3">
        <v>3.7666666666666599</v>
      </c>
      <c r="J90" s="3">
        <v>6.6333333333333302</v>
      </c>
      <c r="K90" s="3">
        <v>9.3000000000000007</v>
      </c>
      <c r="L90" s="3">
        <v>12.2666666666666</v>
      </c>
      <c r="M90" s="3">
        <v>16</v>
      </c>
      <c r="N90" s="3">
        <v>20.033333333333299</v>
      </c>
      <c r="O90" s="3">
        <v>24.566666666666599</v>
      </c>
      <c r="P90" s="2"/>
      <c r="Q90" s="3">
        <v>0</v>
      </c>
      <c r="R90" s="3">
        <v>0</v>
      </c>
      <c r="S90" s="3">
        <v>0</v>
      </c>
      <c r="T90" s="3">
        <v>0</v>
      </c>
      <c r="U90" s="3">
        <v>0.3</v>
      </c>
      <c r="V90" s="3">
        <v>0.97979589711327097</v>
      </c>
      <c r="W90" s="3">
        <v>1.47610598836563</v>
      </c>
      <c r="X90" s="3">
        <v>1.64282953738021</v>
      </c>
      <c r="Y90" s="3">
        <v>1.8101565309847201</v>
      </c>
      <c r="Z90" s="3">
        <v>1.65193489244851</v>
      </c>
      <c r="AA90" s="3">
        <v>1.7701224063135601</v>
      </c>
      <c r="AB90" s="3">
        <v>1.8526257642120301</v>
      </c>
      <c r="AC90" s="3">
        <v>1.5849991237291601</v>
      </c>
    </row>
    <row r="91" spans="1:29">
      <c r="A91" s="2" t="s">
        <v>1048</v>
      </c>
      <c r="B91" s="2"/>
      <c r="C91" s="3">
        <v>0</v>
      </c>
      <c r="D91" s="3">
        <v>0</v>
      </c>
      <c r="E91" s="3">
        <v>0</v>
      </c>
      <c r="F91" s="3">
        <v>0.266666666666666</v>
      </c>
      <c r="G91" s="3">
        <v>2.8333333333333299</v>
      </c>
      <c r="H91" s="3">
        <v>6.5666666666666602</v>
      </c>
      <c r="I91" s="3">
        <v>11.133333333333301</v>
      </c>
      <c r="J91" s="3">
        <v>13.966666666666599</v>
      </c>
      <c r="K91" s="3">
        <v>16.466666666666601</v>
      </c>
      <c r="L91" s="3">
        <v>18.533333333333299</v>
      </c>
      <c r="M91" s="3">
        <v>20.6666666666666</v>
      </c>
      <c r="N91" s="3">
        <v>21.8333333333333</v>
      </c>
      <c r="O91" s="3">
        <v>23.8333333333333</v>
      </c>
      <c r="P91" s="2"/>
      <c r="Q91" s="3">
        <v>0</v>
      </c>
      <c r="R91" s="3">
        <v>0</v>
      </c>
      <c r="S91" s="3">
        <v>0</v>
      </c>
      <c r="T91" s="3">
        <v>0.44221663871405298</v>
      </c>
      <c r="U91" s="3">
        <v>1.26710518724988</v>
      </c>
      <c r="V91" s="3">
        <v>1.8381754238616299</v>
      </c>
      <c r="W91" s="3">
        <v>1.40791413879619</v>
      </c>
      <c r="X91" s="3">
        <v>1.37800177390629</v>
      </c>
      <c r="Y91" s="3">
        <v>1.05619863451699</v>
      </c>
      <c r="Z91" s="3">
        <v>1.2310790208412901</v>
      </c>
      <c r="AA91" s="3">
        <v>1.1642832797715299</v>
      </c>
      <c r="AB91" s="3">
        <v>0.96896279024990795</v>
      </c>
      <c r="AC91" s="3">
        <v>0.89752746785574999</v>
      </c>
    </row>
    <row r="92" spans="1:29">
      <c r="A92" s="2" t="s">
        <v>153</v>
      </c>
      <c r="B92" s="2"/>
      <c r="C92" s="3">
        <v>0</v>
      </c>
      <c r="D92" s="3">
        <v>0</v>
      </c>
      <c r="E92" s="3">
        <v>0</v>
      </c>
      <c r="F92" s="3">
        <v>0</v>
      </c>
      <c r="G92" s="3">
        <v>0</v>
      </c>
      <c r="H92" s="3">
        <v>3.3333333333333298E-2</v>
      </c>
      <c r="I92" s="3">
        <v>0.53333333333333299</v>
      </c>
      <c r="J92" s="3">
        <v>2.2333333333333298</v>
      </c>
      <c r="K92" s="3">
        <v>6.1666666666666599</v>
      </c>
      <c r="L92" s="3">
        <v>11.133333333333301</v>
      </c>
      <c r="M92" s="3">
        <v>14.5</v>
      </c>
      <c r="N92" s="3">
        <v>20.533333333333299</v>
      </c>
      <c r="O92" s="3">
        <v>23.733333333333299</v>
      </c>
      <c r="P92" s="2"/>
      <c r="Q92" s="3">
        <v>0</v>
      </c>
      <c r="R92" s="3">
        <v>0</v>
      </c>
      <c r="S92" s="3">
        <v>0</v>
      </c>
      <c r="T92" s="3">
        <v>0</v>
      </c>
      <c r="U92" s="3">
        <v>0</v>
      </c>
      <c r="V92" s="3">
        <v>0.17950549357115</v>
      </c>
      <c r="W92" s="3">
        <v>0.80553639823963796</v>
      </c>
      <c r="X92" s="3">
        <v>2.0278614899006802</v>
      </c>
      <c r="Y92" s="3">
        <v>2.2815686611530102</v>
      </c>
      <c r="Z92" s="3">
        <v>4.04749579644281</v>
      </c>
      <c r="AA92" s="3">
        <v>4.8010415536631204</v>
      </c>
      <c r="AB92" s="3">
        <v>4.1451444151226102</v>
      </c>
      <c r="AC92" s="3">
        <v>3.9911012125588701</v>
      </c>
    </row>
    <row r="93" spans="1:29">
      <c r="A93" s="2" t="s">
        <v>208</v>
      </c>
      <c r="B93" s="2"/>
      <c r="C93" s="3">
        <v>0</v>
      </c>
      <c r="D93" s="3">
        <v>0</v>
      </c>
      <c r="E93" s="3">
        <v>0</v>
      </c>
      <c r="F93" s="3">
        <v>0</v>
      </c>
      <c r="G93" s="3">
        <v>3.3333333333333298E-2</v>
      </c>
      <c r="H93" s="3">
        <v>3.3333333333333298E-2</v>
      </c>
      <c r="I93" s="3">
        <v>2.2666666666666599</v>
      </c>
      <c r="J93" s="3">
        <v>5.93333333333333</v>
      </c>
      <c r="K93" s="3">
        <v>10.8</v>
      </c>
      <c r="L93" s="3">
        <v>14.9</v>
      </c>
      <c r="M93" s="3">
        <v>18.3666666666666</v>
      </c>
      <c r="N93" s="3">
        <v>21.1666666666666</v>
      </c>
      <c r="O93" s="3">
        <v>23.733333333333299</v>
      </c>
      <c r="P93" s="2"/>
      <c r="Q93" s="3">
        <v>0</v>
      </c>
      <c r="R93" s="3">
        <v>0</v>
      </c>
      <c r="S93" s="3">
        <v>0</v>
      </c>
      <c r="T93" s="3">
        <v>0</v>
      </c>
      <c r="U93" s="3">
        <v>0.17950549357115</v>
      </c>
      <c r="V93" s="3">
        <v>0.17950549357115</v>
      </c>
      <c r="W93" s="3">
        <v>1.3399834161494499</v>
      </c>
      <c r="X93" s="3">
        <v>1.5040685563571301</v>
      </c>
      <c r="Y93" s="3">
        <v>1.4236104336041699</v>
      </c>
      <c r="Z93" s="3">
        <v>1.24766448481419</v>
      </c>
      <c r="AA93" s="3">
        <v>1.25122162527489</v>
      </c>
      <c r="AB93" s="3">
        <v>1.29314431608472</v>
      </c>
      <c r="AC93" s="3">
        <v>1.36463263269724</v>
      </c>
    </row>
    <row r="94" spans="1:29">
      <c r="A94" s="2" t="s">
        <v>129</v>
      </c>
      <c r="B94" s="2"/>
      <c r="C94" s="3">
        <v>0</v>
      </c>
      <c r="D94" s="3">
        <v>0</v>
      </c>
      <c r="E94" s="3">
        <v>0</v>
      </c>
      <c r="F94" s="3">
        <v>0</v>
      </c>
      <c r="G94" s="3">
        <v>0</v>
      </c>
      <c r="H94" s="3">
        <v>0</v>
      </c>
      <c r="I94" s="3">
        <v>0.4</v>
      </c>
      <c r="J94" s="3">
        <v>1.86666666666666</v>
      </c>
      <c r="K94" s="3">
        <v>5.86666666666666</v>
      </c>
      <c r="L94" s="3">
        <v>10.533333333333299</v>
      </c>
      <c r="M94" s="3">
        <v>14.033333333333299</v>
      </c>
      <c r="N94" s="3">
        <v>20.066666666666599</v>
      </c>
      <c r="O94" s="3">
        <v>23.5</v>
      </c>
      <c r="P94" s="2"/>
      <c r="Q94" s="3">
        <v>0</v>
      </c>
      <c r="R94" s="3">
        <v>0</v>
      </c>
      <c r="S94" s="3">
        <v>0</v>
      </c>
      <c r="T94" s="3">
        <v>0</v>
      </c>
      <c r="U94" s="3">
        <v>0</v>
      </c>
      <c r="V94" s="3">
        <v>0</v>
      </c>
      <c r="W94" s="3">
        <v>0.71180521680208697</v>
      </c>
      <c r="X94" s="3">
        <v>1.70749979664875</v>
      </c>
      <c r="Y94" s="3">
        <v>2.2020192753218302</v>
      </c>
      <c r="Z94" s="3">
        <v>4.1047398076965704</v>
      </c>
      <c r="AA94" s="3">
        <v>4.6653569590713504</v>
      </c>
      <c r="AB94" s="3">
        <v>4.4492196569236198</v>
      </c>
      <c r="AC94" s="3">
        <v>4.6529560496527296</v>
      </c>
    </row>
    <row r="95" spans="1:29">
      <c r="A95" s="2" t="s">
        <v>150</v>
      </c>
      <c r="B95" s="2" t="s">
        <v>151</v>
      </c>
      <c r="C95" s="3">
        <v>0</v>
      </c>
      <c r="D95" s="3">
        <v>0</v>
      </c>
      <c r="E95" s="3">
        <v>0</v>
      </c>
      <c r="F95" s="3">
        <v>0</v>
      </c>
      <c r="G95" s="3">
        <v>0</v>
      </c>
      <c r="H95" s="3">
        <v>3.3333333333333298E-2</v>
      </c>
      <c r="I95" s="3">
        <v>0.73333333333333295</v>
      </c>
      <c r="J95" s="3">
        <v>2.9</v>
      </c>
      <c r="K95" s="3">
        <v>7.9</v>
      </c>
      <c r="L95" s="3">
        <v>13</v>
      </c>
      <c r="M95" s="3">
        <v>16.733333333333299</v>
      </c>
      <c r="N95" s="3">
        <v>22.3666666666666</v>
      </c>
      <c r="O95" s="3">
        <v>23.4</v>
      </c>
      <c r="P95" s="2"/>
      <c r="Q95" s="3">
        <v>0</v>
      </c>
      <c r="R95" s="3">
        <v>0</v>
      </c>
      <c r="S95" s="3">
        <v>0</v>
      </c>
      <c r="T95" s="3">
        <v>0</v>
      </c>
      <c r="U95" s="3">
        <v>0</v>
      </c>
      <c r="V95" s="3">
        <v>0.17950549357115</v>
      </c>
      <c r="W95" s="3">
        <v>1.09341463112378</v>
      </c>
      <c r="X95" s="3">
        <v>2.2708295107001399</v>
      </c>
      <c r="Y95" s="3">
        <v>3.0369941279714898</v>
      </c>
      <c r="Z95" s="3">
        <v>3.89871773792358</v>
      </c>
      <c r="AA95" s="3">
        <v>4.6399233710147501</v>
      </c>
      <c r="AB95" s="3">
        <v>4.6222889952441903</v>
      </c>
      <c r="AC95" s="3">
        <v>4.4015148907317503</v>
      </c>
    </row>
    <row r="96" spans="1:29">
      <c r="A96" s="2" t="s">
        <v>104</v>
      </c>
      <c r="B96" s="2"/>
      <c r="C96" s="3">
        <v>0</v>
      </c>
      <c r="D96" s="3">
        <v>0</v>
      </c>
      <c r="E96" s="3">
        <v>0</v>
      </c>
      <c r="F96" s="3">
        <v>0</v>
      </c>
      <c r="G96" s="3">
        <v>0</v>
      </c>
      <c r="H96" s="3">
        <v>0.133333333333333</v>
      </c>
      <c r="I96" s="3">
        <v>1.5</v>
      </c>
      <c r="J96" s="3">
        <v>4.5333333333333297</v>
      </c>
      <c r="K96" s="3">
        <v>8.8333333333333304</v>
      </c>
      <c r="L96" s="3">
        <v>11.9333333333333</v>
      </c>
      <c r="M96" s="3">
        <v>15.8333333333333</v>
      </c>
      <c r="N96" s="3">
        <v>19.8333333333333</v>
      </c>
      <c r="O96" s="3">
        <v>23.266666666666602</v>
      </c>
      <c r="P96" s="2"/>
      <c r="Q96" s="3">
        <v>0</v>
      </c>
      <c r="R96" s="3">
        <v>0</v>
      </c>
      <c r="S96" s="3">
        <v>0</v>
      </c>
      <c r="T96" s="3">
        <v>0</v>
      </c>
      <c r="U96" s="3">
        <v>0</v>
      </c>
      <c r="V96" s="3">
        <v>0.33993463423951897</v>
      </c>
      <c r="W96" s="3">
        <v>1.11803398874989</v>
      </c>
      <c r="X96" s="3">
        <v>1.14697670227235</v>
      </c>
      <c r="Y96" s="3">
        <v>1.31866936299016</v>
      </c>
      <c r="Z96" s="3">
        <v>1.4360439485692</v>
      </c>
      <c r="AA96" s="3">
        <v>1.0671873729054699</v>
      </c>
      <c r="AB96" s="3">
        <v>1.89883004915014</v>
      </c>
      <c r="AC96" s="3">
        <v>1.6918103387265999</v>
      </c>
    </row>
    <row r="97" spans="1:29">
      <c r="A97" s="2" t="s">
        <v>1165</v>
      </c>
      <c r="B97" s="2"/>
      <c r="C97" s="3">
        <v>0</v>
      </c>
      <c r="D97" s="3">
        <v>0</v>
      </c>
      <c r="E97" s="3">
        <v>0</v>
      </c>
      <c r="F97" s="3">
        <v>0</v>
      </c>
      <c r="G97" s="3">
        <v>3.3333333333333298E-2</v>
      </c>
      <c r="H97" s="3">
        <v>0.8</v>
      </c>
      <c r="I97" s="3">
        <v>4.86666666666666</v>
      </c>
      <c r="J97" s="3">
        <v>8.6</v>
      </c>
      <c r="K97" s="3">
        <v>13</v>
      </c>
      <c r="L97" s="3">
        <v>16.8333333333333</v>
      </c>
      <c r="M97" s="3">
        <v>18.766666666666602</v>
      </c>
      <c r="N97" s="3">
        <v>21.2</v>
      </c>
      <c r="O97" s="3">
        <v>23.133333333333301</v>
      </c>
      <c r="P97" s="2"/>
      <c r="Q97" s="3">
        <v>0</v>
      </c>
      <c r="R97" s="3">
        <v>0</v>
      </c>
      <c r="S97" s="3">
        <v>0</v>
      </c>
      <c r="T97" s="3">
        <v>0</v>
      </c>
      <c r="U97" s="3">
        <v>0.17950549357115</v>
      </c>
      <c r="V97" s="3">
        <v>0.748331477354788</v>
      </c>
      <c r="W97" s="3">
        <v>1.5216949614017701</v>
      </c>
      <c r="X97" s="3">
        <v>1.6653327995728999</v>
      </c>
      <c r="Y97" s="3">
        <v>1.12546286774227</v>
      </c>
      <c r="Z97" s="3">
        <v>0.93392838174145998</v>
      </c>
      <c r="AA97" s="3">
        <v>0.84393259341147697</v>
      </c>
      <c r="AB97" s="3">
        <v>0.97979589711327097</v>
      </c>
      <c r="AC97" s="3">
        <v>0.80553639823963796</v>
      </c>
    </row>
    <row r="98" spans="1:29">
      <c r="A98" s="2" t="s">
        <v>1263</v>
      </c>
      <c r="B98" s="2"/>
      <c r="C98" s="3">
        <v>0</v>
      </c>
      <c r="D98" s="3">
        <v>0</v>
      </c>
      <c r="E98" s="3">
        <v>0</v>
      </c>
      <c r="F98" s="3">
        <v>0.16666666666666599</v>
      </c>
      <c r="G98" s="3">
        <v>2.86666666666666</v>
      </c>
      <c r="H98" s="3">
        <v>7.2333333333333298</v>
      </c>
      <c r="I98" s="3">
        <v>11.3</v>
      </c>
      <c r="J98" s="3">
        <v>14.133333333333301</v>
      </c>
      <c r="K98" s="3">
        <v>16.133333333333301</v>
      </c>
      <c r="L98" s="3">
        <v>18.7</v>
      </c>
      <c r="M98" s="3">
        <v>20.033333333333299</v>
      </c>
      <c r="N98" s="3">
        <v>21.6</v>
      </c>
      <c r="O98" s="3">
        <v>22.8</v>
      </c>
      <c r="P98" s="2"/>
      <c r="Q98" s="3">
        <v>0</v>
      </c>
      <c r="R98" s="3">
        <v>0</v>
      </c>
      <c r="S98" s="3">
        <v>0</v>
      </c>
      <c r="T98" s="3">
        <v>0.37267799624996401</v>
      </c>
      <c r="U98" s="3">
        <v>1.3597385369580699</v>
      </c>
      <c r="V98" s="3">
        <v>1.17426099692056</v>
      </c>
      <c r="W98" s="3">
        <v>0.9</v>
      </c>
      <c r="X98" s="3">
        <v>1.2840906856172101</v>
      </c>
      <c r="Y98" s="3">
        <v>1.0241527663824801</v>
      </c>
      <c r="Z98" s="3">
        <v>0.58594652770823097</v>
      </c>
      <c r="AA98" s="3">
        <v>0.87496031656044504</v>
      </c>
      <c r="AB98" s="3">
        <v>0.87939373055152803</v>
      </c>
      <c r="AC98" s="3">
        <v>0.6</v>
      </c>
    </row>
    <row r="99" spans="1:29">
      <c r="A99" s="2" t="s">
        <v>189</v>
      </c>
      <c r="B99" s="2"/>
      <c r="C99" s="3">
        <v>0</v>
      </c>
      <c r="D99" s="3">
        <v>0</v>
      </c>
      <c r="E99" s="3">
        <v>0</v>
      </c>
      <c r="F99" s="3">
        <v>0</v>
      </c>
      <c r="G99" s="3">
        <v>0</v>
      </c>
      <c r="H99" s="3">
        <v>3.3333333333333298E-2</v>
      </c>
      <c r="I99" s="3">
        <v>1.56666666666666</v>
      </c>
      <c r="J99" s="3">
        <v>4.7333333333333298</v>
      </c>
      <c r="K99" s="3">
        <v>9.4666666666666597</v>
      </c>
      <c r="L99" s="3">
        <v>13.533333333333299</v>
      </c>
      <c r="M99" s="3">
        <v>16.933333333333302</v>
      </c>
      <c r="N99" s="3">
        <v>20.3333333333333</v>
      </c>
      <c r="O99" s="3">
        <v>22.4</v>
      </c>
      <c r="P99" s="2"/>
      <c r="Q99" s="3">
        <v>0</v>
      </c>
      <c r="R99" s="3">
        <v>0</v>
      </c>
      <c r="S99" s="3">
        <v>0</v>
      </c>
      <c r="T99" s="3">
        <v>0</v>
      </c>
      <c r="U99" s="3">
        <v>0</v>
      </c>
      <c r="V99" s="3">
        <v>0.17950549357115</v>
      </c>
      <c r="W99" s="3">
        <v>1.2297244497131099</v>
      </c>
      <c r="X99" s="3">
        <v>1.7688665548562099</v>
      </c>
      <c r="Y99" s="3">
        <v>2.33428552000154</v>
      </c>
      <c r="Z99" s="3">
        <v>2.44585817704588</v>
      </c>
      <c r="AA99" s="3">
        <v>2.4349309823666201</v>
      </c>
      <c r="AB99" s="3">
        <v>2.61193840322129</v>
      </c>
      <c r="AC99" s="3">
        <v>2.2000000000000002</v>
      </c>
    </row>
    <row r="100" spans="1:29">
      <c r="A100" s="2" t="s">
        <v>214</v>
      </c>
      <c r="B100" s="2"/>
      <c r="C100" s="3">
        <v>0</v>
      </c>
      <c r="D100" s="3">
        <v>0</v>
      </c>
      <c r="E100" s="3">
        <v>0</v>
      </c>
      <c r="F100" s="3">
        <v>0</v>
      </c>
      <c r="G100" s="3">
        <v>0</v>
      </c>
      <c r="H100" s="3">
        <v>3.3333333333333298E-2</v>
      </c>
      <c r="I100" s="3">
        <v>0.6</v>
      </c>
      <c r="J100" s="3">
        <v>2.4</v>
      </c>
      <c r="K100" s="3">
        <v>6.6666666666666599</v>
      </c>
      <c r="L100" s="3">
        <v>11.4333333333333</v>
      </c>
      <c r="M100" s="3">
        <v>15.1666666666666</v>
      </c>
      <c r="N100" s="3">
        <v>19.899999999999999</v>
      </c>
      <c r="O100" s="3">
        <v>22.3666666666666</v>
      </c>
      <c r="P100" s="2"/>
      <c r="Q100" s="3">
        <v>0</v>
      </c>
      <c r="R100" s="3">
        <v>0</v>
      </c>
      <c r="S100" s="3">
        <v>0</v>
      </c>
      <c r="T100" s="3">
        <v>0</v>
      </c>
      <c r="U100" s="3">
        <v>0</v>
      </c>
      <c r="V100" s="3">
        <v>0.17950549357115</v>
      </c>
      <c r="W100" s="3">
        <v>0.91651513899116799</v>
      </c>
      <c r="X100" s="3">
        <v>1.6451950239004001</v>
      </c>
      <c r="Y100" s="3">
        <v>2.03851798018942</v>
      </c>
      <c r="Z100" s="3">
        <v>2.95164737430171</v>
      </c>
      <c r="AA100" s="3">
        <v>3.65224436324965</v>
      </c>
      <c r="AB100" s="3">
        <v>3.1554186198770302</v>
      </c>
      <c r="AC100" s="3">
        <v>3.29123414879923</v>
      </c>
    </row>
    <row r="101" spans="1:29">
      <c r="A101" s="2" t="s">
        <v>1217</v>
      </c>
      <c r="B101" s="2"/>
      <c r="C101" s="3">
        <v>0</v>
      </c>
      <c r="D101" s="3">
        <v>0</v>
      </c>
      <c r="E101" s="3">
        <v>0</v>
      </c>
      <c r="F101" s="3">
        <v>0.16666666666666599</v>
      </c>
      <c r="G101" s="3">
        <v>1.7333333333333301</v>
      </c>
      <c r="H101" s="3">
        <v>5.36666666666666</v>
      </c>
      <c r="I101" s="3">
        <v>9.9666666666666597</v>
      </c>
      <c r="J101" s="3">
        <v>12.8333333333333</v>
      </c>
      <c r="K101" s="3">
        <v>15.4</v>
      </c>
      <c r="L101" s="3">
        <v>17.433333333333302</v>
      </c>
      <c r="M101" s="3">
        <v>19.3333333333333</v>
      </c>
      <c r="N101" s="3">
        <v>20.266666666666602</v>
      </c>
      <c r="O101" s="3">
        <v>22.133333333333301</v>
      </c>
      <c r="P101" s="2"/>
      <c r="Q101" s="3">
        <v>0</v>
      </c>
      <c r="R101" s="3">
        <v>0</v>
      </c>
      <c r="S101" s="3">
        <v>0</v>
      </c>
      <c r="T101" s="3">
        <v>0.37267799624996401</v>
      </c>
      <c r="U101" s="3">
        <v>0.96378881965339702</v>
      </c>
      <c r="V101" s="3">
        <v>1.8882678717691299</v>
      </c>
      <c r="W101" s="3">
        <v>1.44875425414004</v>
      </c>
      <c r="X101" s="3">
        <v>1.39243990494702</v>
      </c>
      <c r="Y101" s="3">
        <v>1.113552872566</v>
      </c>
      <c r="Z101" s="3">
        <v>1.11604460285221</v>
      </c>
      <c r="AA101" s="3">
        <v>1.1642832797715299</v>
      </c>
      <c r="AB101" s="3">
        <v>1.0306416555826801</v>
      </c>
      <c r="AC101" s="3">
        <v>0.76303487615063903</v>
      </c>
    </row>
    <row r="102" spans="1:29">
      <c r="A102" s="2" t="s">
        <v>1135</v>
      </c>
      <c r="B102" s="2"/>
      <c r="C102" s="3">
        <v>0</v>
      </c>
      <c r="D102" s="3">
        <v>0</v>
      </c>
      <c r="E102" s="3">
        <v>0.2</v>
      </c>
      <c r="F102" s="3">
        <v>3.9666666666666601</v>
      </c>
      <c r="G102" s="3">
        <v>8.2333333333333307</v>
      </c>
      <c r="H102" s="3">
        <v>11.8333333333333</v>
      </c>
      <c r="I102" s="3">
        <v>14.733333333333301</v>
      </c>
      <c r="J102" s="3">
        <v>16.733333333333299</v>
      </c>
      <c r="K102" s="3">
        <v>17.8666666666666</v>
      </c>
      <c r="L102" s="3">
        <v>19.2</v>
      </c>
      <c r="M102" s="3">
        <v>19.899999999999999</v>
      </c>
      <c r="N102" s="3">
        <v>21.266666666666602</v>
      </c>
      <c r="O102" s="3">
        <v>22.1</v>
      </c>
      <c r="P102" s="2"/>
      <c r="Q102" s="3">
        <v>0</v>
      </c>
      <c r="R102" s="3">
        <v>0</v>
      </c>
      <c r="S102" s="3">
        <v>0.4</v>
      </c>
      <c r="T102" s="3">
        <v>1.4940623220676601</v>
      </c>
      <c r="U102" s="3">
        <v>0.98938813864372199</v>
      </c>
      <c r="V102" s="3">
        <v>0.81989159174992199</v>
      </c>
      <c r="W102" s="3">
        <v>0.77172246018601498</v>
      </c>
      <c r="X102" s="3">
        <v>0.57348835113617502</v>
      </c>
      <c r="Y102" s="3">
        <v>0.56174331821175705</v>
      </c>
      <c r="Z102" s="3">
        <v>0.6</v>
      </c>
      <c r="AA102" s="3">
        <v>0.65064070986477096</v>
      </c>
      <c r="AB102" s="3">
        <v>0.67986926847903795</v>
      </c>
      <c r="AC102" s="3">
        <v>0.65064070986477096</v>
      </c>
    </row>
    <row r="103" spans="1:29">
      <c r="A103" s="2" t="s">
        <v>1049</v>
      </c>
      <c r="B103" s="2"/>
      <c r="C103" s="3">
        <v>0</v>
      </c>
      <c r="D103" s="3">
        <v>0</v>
      </c>
      <c r="E103" s="3">
        <v>0.2</v>
      </c>
      <c r="F103" s="3">
        <v>4</v>
      </c>
      <c r="G103" s="3">
        <v>8.2666666666666604</v>
      </c>
      <c r="H103" s="3">
        <v>11.8333333333333</v>
      </c>
      <c r="I103" s="3">
        <v>14.633333333333301</v>
      </c>
      <c r="J103" s="3">
        <v>16.399999999999999</v>
      </c>
      <c r="K103" s="3">
        <v>17.5</v>
      </c>
      <c r="L103" s="3">
        <v>18.966666666666601</v>
      </c>
      <c r="M103" s="3">
        <v>19.5</v>
      </c>
      <c r="N103" s="3">
        <v>21.1666666666666</v>
      </c>
      <c r="O103" s="3">
        <v>21.933333333333302</v>
      </c>
      <c r="P103" s="2"/>
      <c r="Q103" s="3">
        <v>0</v>
      </c>
      <c r="R103" s="3">
        <v>0</v>
      </c>
      <c r="S103" s="3">
        <v>0.4</v>
      </c>
      <c r="T103" s="3">
        <v>1.50554530541816</v>
      </c>
      <c r="U103" s="3">
        <v>1.0306416555826801</v>
      </c>
      <c r="V103" s="3">
        <v>0.89752746785574999</v>
      </c>
      <c r="W103" s="3">
        <v>0.91226214556026697</v>
      </c>
      <c r="X103" s="3">
        <v>0.75718777944003601</v>
      </c>
      <c r="Y103" s="3">
        <v>0.67082039324993603</v>
      </c>
      <c r="Z103" s="3">
        <v>0.75203427817856505</v>
      </c>
      <c r="AA103" s="3">
        <v>0.80622577482985502</v>
      </c>
      <c r="AB103" s="3">
        <v>0.77817450199524996</v>
      </c>
      <c r="AC103" s="3">
        <v>0.81377037438224697</v>
      </c>
    </row>
    <row r="104" spans="1:29">
      <c r="A104" s="2" t="s">
        <v>100</v>
      </c>
      <c r="B104" s="2"/>
      <c r="C104" s="3">
        <v>0</v>
      </c>
      <c r="D104" s="3">
        <v>0</v>
      </c>
      <c r="E104" s="3">
        <v>0</v>
      </c>
      <c r="F104" s="3">
        <v>0</v>
      </c>
      <c r="G104" s="3">
        <v>0</v>
      </c>
      <c r="H104" s="3">
        <v>0.16666666666666599</v>
      </c>
      <c r="I104" s="3">
        <v>1.5333333333333301</v>
      </c>
      <c r="J104" s="3">
        <v>4.6333333333333302</v>
      </c>
      <c r="K104" s="3">
        <v>8.6999999999999993</v>
      </c>
      <c r="L104" s="3">
        <v>11.7666666666666</v>
      </c>
      <c r="M104" s="3">
        <v>15.033333333333299</v>
      </c>
      <c r="N104" s="3">
        <v>18.3333333333333</v>
      </c>
      <c r="O104" s="3">
        <v>21.133333333333301</v>
      </c>
      <c r="P104" s="2"/>
      <c r="Q104" s="3">
        <v>0</v>
      </c>
      <c r="R104" s="3">
        <v>0</v>
      </c>
      <c r="S104" s="3">
        <v>0</v>
      </c>
      <c r="T104" s="3">
        <v>0</v>
      </c>
      <c r="U104" s="3">
        <v>0</v>
      </c>
      <c r="V104" s="3">
        <v>0.37267799624996401</v>
      </c>
      <c r="W104" s="3">
        <v>1.11753697428268</v>
      </c>
      <c r="X104" s="3">
        <v>1.1967548714010801</v>
      </c>
      <c r="Y104" s="3">
        <v>1.1590225767142399</v>
      </c>
      <c r="Z104" s="3">
        <v>1.2297244497131099</v>
      </c>
      <c r="AA104" s="3">
        <v>1.1967548714010801</v>
      </c>
      <c r="AB104" s="3">
        <v>1.53478192442951</v>
      </c>
      <c r="AC104" s="3">
        <v>1.91020650425258</v>
      </c>
    </row>
    <row r="105" spans="1:29">
      <c r="A105" s="2" t="s">
        <v>1224</v>
      </c>
      <c r="B105" s="2"/>
      <c r="C105" s="3">
        <v>0</v>
      </c>
      <c r="D105" s="3">
        <v>0</v>
      </c>
      <c r="E105" s="3">
        <v>0</v>
      </c>
      <c r="F105" s="3">
        <v>0</v>
      </c>
      <c r="G105" s="3">
        <v>0</v>
      </c>
      <c r="H105" s="3">
        <v>3.3333333333333298E-2</v>
      </c>
      <c r="I105" s="3">
        <v>0.2</v>
      </c>
      <c r="J105" s="3">
        <v>1.63333333333333</v>
      </c>
      <c r="K105" s="3">
        <v>5.2</v>
      </c>
      <c r="L105" s="3">
        <v>9.5333333333333297</v>
      </c>
      <c r="M105" s="3">
        <v>14.1666666666666</v>
      </c>
      <c r="N105" s="3">
        <v>17.433333333333302</v>
      </c>
      <c r="O105" s="3">
        <v>21</v>
      </c>
      <c r="P105" s="2"/>
      <c r="Q105" s="3">
        <v>0</v>
      </c>
      <c r="R105" s="3">
        <v>0</v>
      </c>
      <c r="S105" s="3">
        <v>0</v>
      </c>
      <c r="T105" s="3">
        <v>0</v>
      </c>
      <c r="U105" s="3">
        <v>0</v>
      </c>
      <c r="V105" s="3">
        <v>0.17950549357115</v>
      </c>
      <c r="W105" s="3">
        <v>0.4</v>
      </c>
      <c r="X105" s="3">
        <v>1.0482790129010899</v>
      </c>
      <c r="Y105" s="3">
        <v>1.4468356276140399</v>
      </c>
      <c r="Z105" s="3">
        <v>1.40791413879619</v>
      </c>
      <c r="AA105" s="3">
        <v>1.4161763857498599</v>
      </c>
      <c r="AB105" s="3">
        <v>1.8562207723101101</v>
      </c>
      <c r="AC105" s="3">
        <v>1.65327956901829</v>
      </c>
    </row>
    <row r="106" spans="1:29">
      <c r="A106" s="2" t="s">
        <v>142</v>
      </c>
      <c r="B106" s="2"/>
      <c r="C106" s="3">
        <v>0</v>
      </c>
      <c r="D106" s="3">
        <v>0</v>
      </c>
      <c r="E106" s="3">
        <v>0</v>
      </c>
      <c r="F106" s="3">
        <v>0</v>
      </c>
      <c r="G106" s="3">
        <v>0</v>
      </c>
      <c r="H106" s="3">
        <v>0</v>
      </c>
      <c r="I106" s="3">
        <v>0.4</v>
      </c>
      <c r="J106" s="3">
        <v>1.63333333333333</v>
      </c>
      <c r="K106" s="3">
        <v>5.1666666666666599</v>
      </c>
      <c r="L106" s="3">
        <v>9</v>
      </c>
      <c r="M106" s="3">
        <v>12.2</v>
      </c>
      <c r="N106" s="3">
        <v>16.966666666666601</v>
      </c>
      <c r="O106" s="3">
        <v>20.066666666666599</v>
      </c>
      <c r="P106" s="2"/>
      <c r="Q106" s="3">
        <v>0</v>
      </c>
      <c r="R106" s="3">
        <v>0</v>
      </c>
      <c r="S106" s="3">
        <v>0</v>
      </c>
      <c r="T106" s="3">
        <v>0</v>
      </c>
      <c r="U106" s="3">
        <v>0</v>
      </c>
      <c r="V106" s="3">
        <v>0</v>
      </c>
      <c r="W106" s="3">
        <v>0.75718777944003601</v>
      </c>
      <c r="X106" s="3">
        <v>1.4715826703096</v>
      </c>
      <c r="Y106" s="3">
        <v>2.3955978145107899</v>
      </c>
      <c r="Z106" s="3">
        <v>3.2249030993194201</v>
      </c>
      <c r="AA106" s="3">
        <v>4.2457822208241698</v>
      </c>
      <c r="AB106" s="3">
        <v>3.8164847118199599</v>
      </c>
      <c r="AC106" s="3">
        <v>3.9827405416650201</v>
      </c>
    </row>
    <row r="107" spans="1:29">
      <c r="A107" s="2" t="s">
        <v>139</v>
      </c>
      <c r="B107" s="2"/>
      <c r="C107" s="3">
        <v>0</v>
      </c>
      <c r="D107" s="3">
        <v>0</v>
      </c>
      <c r="E107" s="3">
        <v>0</v>
      </c>
      <c r="F107" s="3">
        <v>0</v>
      </c>
      <c r="G107" s="3">
        <v>0</v>
      </c>
      <c r="H107" s="3">
        <v>0</v>
      </c>
      <c r="I107" s="3">
        <v>0.1</v>
      </c>
      <c r="J107" s="3">
        <v>0.93333333333333302</v>
      </c>
      <c r="K107" s="3">
        <v>2.93333333333333</v>
      </c>
      <c r="L107" s="3">
        <v>6.8333333333333304</v>
      </c>
      <c r="M107" s="3">
        <v>10.4333333333333</v>
      </c>
      <c r="N107" s="3">
        <v>15.5</v>
      </c>
      <c r="O107" s="3">
        <v>19.600000000000001</v>
      </c>
      <c r="P107" s="2"/>
      <c r="Q107" s="3">
        <v>0</v>
      </c>
      <c r="R107" s="3">
        <v>0</v>
      </c>
      <c r="S107" s="3">
        <v>0</v>
      </c>
      <c r="T107" s="3">
        <v>0</v>
      </c>
      <c r="U107" s="3">
        <v>0</v>
      </c>
      <c r="V107" s="3">
        <v>0</v>
      </c>
      <c r="W107" s="3">
        <v>0.39581140290126299</v>
      </c>
      <c r="X107" s="3">
        <v>0.81377037438224697</v>
      </c>
      <c r="Y107" s="3">
        <v>1.3399834161494499</v>
      </c>
      <c r="Z107" s="3">
        <v>2.1615323782497899</v>
      </c>
      <c r="AA107" s="3">
        <v>2.26102238428154</v>
      </c>
      <c r="AB107" s="3">
        <v>2.5787593916455198</v>
      </c>
      <c r="AC107" s="3">
        <v>1.90787840283389</v>
      </c>
    </row>
    <row r="108" spans="1:29">
      <c r="A108" s="2" t="s">
        <v>167</v>
      </c>
      <c r="B108" s="2"/>
      <c r="C108" s="3">
        <v>0</v>
      </c>
      <c r="D108" s="3">
        <v>0</v>
      </c>
      <c r="E108" s="3">
        <v>0</v>
      </c>
      <c r="F108" s="3">
        <v>3.3333333333333298E-2</v>
      </c>
      <c r="G108" s="3">
        <v>0.4</v>
      </c>
      <c r="H108" s="3">
        <v>3.2333333333333298</v>
      </c>
      <c r="I108" s="3">
        <v>7.9666666666666597</v>
      </c>
      <c r="J108" s="3">
        <v>11.9</v>
      </c>
      <c r="K108" s="3">
        <v>13.9</v>
      </c>
      <c r="L108" s="3">
        <v>15.3666666666666</v>
      </c>
      <c r="M108" s="3">
        <v>16.966666666666601</v>
      </c>
      <c r="N108" s="3">
        <v>17.433333333333302</v>
      </c>
      <c r="O108" s="3">
        <v>19.100000000000001</v>
      </c>
      <c r="P108" s="2"/>
      <c r="Q108" s="3">
        <v>0</v>
      </c>
      <c r="R108" s="3">
        <v>0</v>
      </c>
      <c r="S108" s="3">
        <v>0</v>
      </c>
      <c r="T108" s="3">
        <v>0.17950549357115</v>
      </c>
      <c r="U108" s="3">
        <v>0.66332495807108005</v>
      </c>
      <c r="V108" s="3">
        <v>1.3585122581543201</v>
      </c>
      <c r="W108" s="3">
        <v>1.3034143197344701</v>
      </c>
      <c r="X108" s="3">
        <v>1.2206555615733701</v>
      </c>
      <c r="Y108" s="3">
        <v>1.19303534454488</v>
      </c>
      <c r="Z108" s="3">
        <v>0.94809751022185895</v>
      </c>
      <c r="AA108" s="3">
        <v>1.11005505368978</v>
      </c>
      <c r="AB108" s="3">
        <v>1.0225241100118601</v>
      </c>
      <c r="AC108" s="3">
        <v>1.1647603473104</v>
      </c>
    </row>
    <row r="109" spans="1:29">
      <c r="A109" s="2" t="s">
        <v>1144</v>
      </c>
      <c r="B109" s="2" t="s">
        <v>1145</v>
      </c>
      <c r="C109" s="3">
        <v>0</v>
      </c>
      <c r="D109" s="3">
        <v>0</v>
      </c>
      <c r="E109" s="3">
        <v>0</v>
      </c>
      <c r="F109" s="3">
        <v>0</v>
      </c>
      <c r="G109" s="3">
        <v>0</v>
      </c>
      <c r="H109" s="3">
        <v>0</v>
      </c>
      <c r="I109" s="3">
        <v>3.3333333333333298E-2</v>
      </c>
      <c r="J109" s="3">
        <v>0.36666666666666597</v>
      </c>
      <c r="K109" s="3">
        <v>2.7666666666666599</v>
      </c>
      <c r="L109" s="3">
        <v>7.4</v>
      </c>
      <c r="M109" s="3">
        <v>11.2666666666666</v>
      </c>
      <c r="N109" s="3">
        <v>15.3666666666666</v>
      </c>
      <c r="O109" s="3">
        <v>18.766666666666602</v>
      </c>
      <c r="P109" s="2"/>
      <c r="Q109" s="3">
        <v>0</v>
      </c>
      <c r="R109" s="3">
        <v>0</v>
      </c>
      <c r="S109" s="3">
        <v>0</v>
      </c>
      <c r="T109" s="3">
        <v>0</v>
      </c>
      <c r="U109" s="3">
        <v>0</v>
      </c>
      <c r="V109" s="3">
        <v>0</v>
      </c>
      <c r="W109" s="3">
        <v>0.17950549357115</v>
      </c>
      <c r="X109" s="3">
        <v>0.657436097443867</v>
      </c>
      <c r="Y109" s="3">
        <v>1.2023125864580899</v>
      </c>
      <c r="Z109" s="3">
        <v>1.6653327995728999</v>
      </c>
      <c r="AA109" s="3">
        <v>1.3888444437333101</v>
      </c>
      <c r="AB109" s="3">
        <v>1.6829207415152401</v>
      </c>
      <c r="AC109" s="3">
        <v>2.0278614899006802</v>
      </c>
    </row>
    <row r="110" spans="1:29">
      <c r="A110" s="2" t="s">
        <v>162</v>
      </c>
      <c r="B110" s="2" t="s">
        <v>163</v>
      </c>
      <c r="C110" s="3">
        <v>0</v>
      </c>
      <c r="D110" s="3">
        <v>0</v>
      </c>
      <c r="E110" s="3">
        <v>0</v>
      </c>
      <c r="F110" s="3">
        <v>0</v>
      </c>
      <c r="G110" s="3">
        <v>0</v>
      </c>
      <c r="H110" s="3">
        <v>3.3333333333333298E-2</v>
      </c>
      <c r="I110" s="3">
        <v>0.36666666666666597</v>
      </c>
      <c r="J110" s="3">
        <v>2.0666666666666602</v>
      </c>
      <c r="K110" s="3">
        <v>5.1333333333333302</v>
      </c>
      <c r="L110" s="3">
        <v>8.5</v>
      </c>
      <c r="M110" s="3">
        <v>11.5</v>
      </c>
      <c r="N110" s="3">
        <v>15.733333333333301</v>
      </c>
      <c r="O110" s="3">
        <v>18.2</v>
      </c>
      <c r="P110" s="2"/>
      <c r="Q110" s="3">
        <v>0</v>
      </c>
      <c r="R110" s="3">
        <v>0</v>
      </c>
      <c r="S110" s="3">
        <v>0</v>
      </c>
      <c r="T110" s="3">
        <v>0</v>
      </c>
      <c r="U110" s="3">
        <v>0</v>
      </c>
      <c r="V110" s="3">
        <v>0.17950549357115</v>
      </c>
      <c r="W110" s="3">
        <v>0.54670731556189001</v>
      </c>
      <c r="X110" s="3">
        <v>1.4590712418826099</v>
      </c>
      <c r="Y110" s="3">
        <v>1.60692943909252</v>
      </c>
      <c r="Z110" s="3">
        <v>2.7778888866667502</v>
      </c>
      <c r="AA110" s="3">
        <v>3.4423828956117002</v>
      </c>
      <c r="AB110" s="3">
        <v>3.1930480039541398</v>
      </c>
      <c r="AC110" s="3">
        <v>3.2186953878862101</v>
      </c>
    </row>
    <row r="111" spans="1:29">
      <c r="A111" s="2" t="s">
        <v>124</v>
      </c>
      <c r="B111" s="2"/>
      <c r="C111" s="3">
        <v>0</v>
      </c>
      <c r="D111" s="3">
        <v>0</v>
      </c>
      <c r="E111" s="3">
        <v>0</v>
      </c>
      <c r="F111" s="3">
        <v>0</v>
      </c>
      <c r="G111" s="3">
        <v>0</v>
      </c>
      <c r="H111" s="3">
        <v>0</v>
      </c>
      <c r="I111" s="3">
        <v>0.33333333333333298</v>
      </c>
      <c r="J111" s="3">
        <v>1.2666666666666599</v>
      </c>
      <c r="K111" s="3">
        <v>3.8</v>
      </c>
      <c r="L111" s="3">
        <v>6.93333333333333</v>
      </c>
      <c r="M111" s="3">
        <v>10.199999999999999</v>
      </c>
      <c r="N111" s="3">
        <v>14.8666666666666</v>
      </c>
      <c r="O111" s="3">
        <v>18.1666666666666</v>
      </c>
      <c r="P111" s="2"/>
      <c r="Q111" s="3">
        <v>0</v>
      </c>
      <c r="R111" s="3">
        <v>0</v>
      </c>
      <c r="S111" s="3">
        <v>0</v>
      </c>
      <c r="T111" s="3">
        <v>0</v>
      </c>
      <c r="U111" s="3">
        <v>0</v>
      </c>
      <c r="V111" s="3">
        <v>0</v>
      </c>
      <c r="W111" s="3">
        <v>0.47140452079103101</v>
      </c>
      <c r="X111" s="3">
        <v>0.85374989832437898</v>
      </c>
      <c r="Y111" s="3">
        <v>1.6</v>
      </c>
      <c r="Z111" s="3">
        <v>1.9482185594936601</v>
      </c>
      <c r="AA111" s="3">
        <v>1.7397317800933101</v>
      </c>
      <c r="AB111" s="3">
        <v>2.02868320729372</v>
      </c>
      <c r="AC111" s="3">
        <v>1.9163043135739699</v>
      </c>
    </row>
    <row r="112" spans="1:29">
      <c r="A112" s="2" t="s">
        <v>298</v>
      </c>
      <c r="B112" s="2"/>
      <c r="C112" s="3">
        <v>0</v>
      </c>
      <c r="D112" s="3">
        <v>0</v>
      </c>
      <c r="E112" s="3">
        <v>0</v>
      </c>
      <c r="F112" s="3">
        <v>0</v>
      </c>
      <c r="G112" s="3">
        <v>0</v>
      </c>
      <c r="H112" s="3">
        <v>0</v>
      </c>
      <c r="I112" s="3">
        <v>0.33333333333333298</v>
      </c>
      <c r="J112" s="3">
        <v>1.43333333333333</v>
      </c>
      <c r="K112" s="3">
        <v>4.2333333333333298</v>
      </c>
      <c r="L112" s="3">
        <v>8.0666666666666593</v>
      </c>
      <c r="M112" s="3">
        <v>11.2</v>
      </c>
      <c r="N112" s="3">
        <v>15.1666666666666</v>
      </c>
      <c r="O112" s="3">
        <v>18.100000000000001</v>
      </c>
      <c r="P112" s="2"/>
      <c r="Q112" s="3">
        <v>0</v>
      </c>
      <c r="R112" s="3">
        <v>0</v>
      </c>
      <c r="S112" s="3">
        <v>0</v>
      </c>
      <c r="T112" s="3">
        <v>0</v>
      </c>
      <c r="U112" s="3">
        <v>0</v>
      </c>
      <c r="V112" s="3">
        <v>0</v>
      </c>
      <c r="W112" s="3">
        <v>0.53748384988656905</v>
      </c>
      <c r="X112" s="3">
        <v>1.0546194679704199</v>
      </c>
      <c r="Y112" s="3">
        <v>1.6669999666733299</v>
      </c>
      <c r="Z112" s="3">
        <v>2.2201101073795599</v>
      </c>
      <c r="AA112" s="3">
        <v>2.35796522451031</v>
      </c>
      <c r="AB112" s="3">
        <v>1.7336538165261099</v>
      </c>
      <c r="AC112" s="3">
        <v>1.8321208111548299</v>
      </c>
    </row>
    <row r="113" spans="1:29">
      <c r="A113" s="2" t="s">
        <v>231</v>
      </c>
      <c r="B113" s="2"/>
      <c r="C113" s="3">
        <v>0</v>
      </c>
      <c r="D113" s="3">
        <v>0</v>
      </c>
      <c r="E113" s="3">
        <v>0</v>
      </c>
      <c r="F113" s="3">
        <v>0</v>
      </c>
      <c r="G113" s="3">
        <v>0</v>
      </c>
      <c r="H113" s="3">
        <v>0</v>
      </c>
      <c r="I113" s="3">
        <v>0.36666666666666597</v>
      </c>
      <c r="J113" s="3">
        <v>1.8</v>
      </c>
      <c r="K113" s="3">
        <v>4.7666666666666604</v>
      </c>
      <c r="L113" s="3">
        <v>8.5666666666666593</v>
      </c>
      <c r="M113" s="3">
        <v>11.6666666666666</v>
      </c>
      <c r="N113" s="3">
        <v>15.7666666666666</v>
      </c>
      <c r="O113" s="3">
        <v>18</v>
      </c>
      <c r="P113" s="2"/>
      <c r="Q113" s="3">
        <v>0</v>
      </c>
      <c r="R113" s="3">
        <v>0</v>
      </c>
      <c r="S113" s="3">
        <v>0</v>
      </c>
      <c r="T113" s="3">
        <v>0</v>
      </c>
      <c r="U113" s="3">
        <v>0</v>
      </c>
      <c r="V113" s="3">
        <v>0</v>
      </c>
      <c r="W113" s="3">
        <v>0.60461190490723504</v>
      </c>
      <c r="X113" s="3">
        <v>1.3266499161421601</v>
      </c>
      <c r="Y113" s="3">
        <v>1.90933379888262</v>
      </c>
      <c r="Z113" s="3">
        <v>3.0296681153038598</v>
      </c>
      <c r="AA113" s="3">
        <v>3.7088482788536301</v>
      </c>
      <c r="AB113" s="3">
        <v>3.2932591084752998</v>
      </c>
      <c r="AC113" s="3">
        <v>3.0876096471758401</v>
      </c>
    </row>
    <row r="114" spans="1:29">
      <c r="A114" s="2" t="s">
        <v>137</v>
      </c>
      <c r="B114" s="2"/>
      <c r="C114" s="3">
        <v>0</v>
      </c>
      <c r="D114" s="3">
        <v>0</v>
      </c>
      <c r="E114" s="3">
        <v>0</v>
      </c>
      <c r="F114" s="3">
        <v>0</v>
      </c>
      <c r="G114" s="3">
        <v>0</v>
      </c>
      <c r="H114" s="3">
        <v>0</v>
      </c>
      <c r="I114" s="3">
        <v>0.33333333333333298</v>
      </c>
      <c r="J114" s="3">
        <v>0.86666666666666603</v>
      </c>
      <c r="K114" s="3">
        <v>3.4</v>
      </c>
      <c r="L114" s="3">
        <v>6.6333333333333302</v>
      </c>
      <c r="M114" s="3">
        <v>9.9</v>
      </c>
      <c r="N114" s="3">
        <v>14.4</v>
      </c>
      <c r="O114" s="3">
        <v>17.966666666666601</v>
      </c>
      <c r="P114" s="2"/>
      <c r="Q114" s="3">
        <v>0</v>
      </c>
      <c r="R114" s="3">
        <v>0</v>
      </c>
      <c r="S114" s="3">
        <v>0</v>
      </c>
      <c r="T114" s="3">
        <v>0</v>
      </c>
      <c r="U114" s="3">
        <v>0</v>
      </c>
      <c r="V114" s="3">
        <v>0</v>
      </c>
      <c r="W114" s="3">
        <v>0.69920589878010098</v>
      </c>
      <c r="X114" s="3">
        <v>0.92135166407235003</v>
      </c>
      <c r="Y114" s="3">
        <v>1.90787840283389</v>
      </c>
      <c r="Z114" s="3">
        <v>2.7139557025779801</v>
      </c>
      <c r="AA114" s="3">
        <v>3.11287648325467</v>
      </c>
      <c r="AB114" s="3">
        <v>2.67830792354675</v>
      </c>
      <c r="AC114" s="3">
        <v>3.8942978257390002</v>
      </c>
    </row>
    <row r="115" spans="1:29">
      <c r="A115" s="2" t="s">
        <v>1091</v>
      </c>
      <c r="B115" s="2" t="s">
        <v>1092</v>
      </c>
      <c r="C115" s="3">
        <v>0</v>
      </c>
      <c r="D115" s="3">
        <v>0</v>
      </c>
      <c r="E115" s="3">
        <v>0</v>
      </c>
      <c r="F115" s="3">
        <v>0</v>
      </c>
      <c r="G115" s="3">
        <v>0</v>
      </c>
      <c r="H115" s="3">
        <v>0</v>
      </c>
      <c r="I115" s="3">
        <v>3.3333333333333298E-2</v>
      </c>
      <c r="J115" s="3">
        <v>0.36666666666666597</v>
      </c>
      <c r="K115" s="3">
        <v>2.7333333333333298</v>
      </c>
      <c r="L115" s="3">
        <v>7.3333333333333304</v>
      </c>
      <c r="M115" s="3">
        <v>11.1666666666666</v>
      </c>
      <c r="N115" s="3">
        <v>15.066666666666601</v>
      </c>
      <c r="O115" s="3">
        <v>17.733333333333299</v>
      </c>
      <c r="P115" s="2"/>
      <c r="Q115" s="3">
        <v>0</v>
      </c>
      <c r="R115" s="3">
        <v>0</v>
      </c>
      <c r="S115" s="3">
        <v>0</v>
      </c>
      <c r="T115" s="3">
        <v>0</v>
      </c>
      <c r="U115" s="3">
        <v>0</v>
      </c>
      <c r="V115" s="3">
        <v>0</v>
      </c>
      <c r="W115" s="3">
        <v>0.17950549357115</v>
      </c>
      <c r="X115" s="3">
        <v>0.657436097443867</v>
      </c>
      <c r="Y115" s="3">
        <v>1.1527744310526999</v>
      </c>
      <c r="Z115" s="3">
        <v>1.63978318349984</v>
      </c>
      <c r="AA115" s="3">
        <v>1.31866936299016</v>
      </c>
      <c r="AB115" s="3">
        <v>1.36463263269724</v>
      </c>
      <c r="AC115" s="3">
        <v>1.63163176673605</v>
      </c>
    </row>
    <row r="116" spans="1:29">
      <c r="A116" s="2" t="s">
        <v>176</v>
      </c>
      <c r="B116" s="2"/>
      <c r="C116" s="3">
        <v>0</v>
      </c>
      <c r="D116" s="3">
        <v>0</v>
      </c>
      <c r="E116" s="3">
        <v>0</v>
      </c>
      <c r="F116" s="3">
        <v>0</v>
      </c>
      <c r="G116" s="3">
        <v>6.6666666666666596E-2</v>
      </c>
      <c r="H116" s="3">
        <v>0.1</v>
      </c>
      <c r="I116" s="3">
        <v>1.2666666666666599</v>
      </c>
      <c r="J116" s="3">
        <v>4.1666666666666599</v>
      </c>
      <c r="K116" s="3">
        <v>7.5333333333333297</v>
      </c>
      <c r="L116" s="3">
        <v>10.8333333333333</v>
      </c>
      <c r="M116" s="3">
        <v>13.3666666666666</v>
      </c>
      <c r="N116" s="3">
        <v>15.6</v>
      </c>
      <c r="O116" s="3">
        <v>17.733333333333299</v>
      </c>
      <c r="P116" s="2"/>
      <c r="Q116" s="3">
        <v>0</v>
      </c>
      <c r="R116" s="3">
        <v>0</v>
      </c>
      <c r="S116" s="3">
        <v>0</v>
      </c>
      <c r="T116" s="3">
        <v>0</v>
      </c>
      <c r="U116" s="3">
        <v>0.24944382578492899</v>
      </c>
      <c r="V116" s="3">
        <v>0.3</v>
      </c>
      <c r="W116" s="3">
        <v>0.92855921847894096</v>
      </c>
      <c r="X116" s="3">
        <v>1.12792828771257</v>
      </c>
      <c r="Y116" s="3">
        <v>1.8749814813900301</v>
      </c>
      <c r="Z116" s="3">
        <v>1.5933891203622801</v>
      </c>
      <c r="AA116" s="3">
        <v>1.7220788470785899</v>
      </c>
      <c r="AB116" s="3">
        <v>2.2000000000000002</v>
      </c>
      <c r="AC116" s="3">
        <v>2.52894356511875</v>
      </c>
    </row>
    <row r="117" spans="1:29">
      <c r="A117" s="2" t="s">
        <v>1175</v>
      </c>
      <c r="B117" s="2"/>
      <c r="C117" s="3">
        <v>0</v>
      </c>
      <c r="D117" s="3">
        <v>0</v>
      </c>
      <c r="E117" s="3">
        <v>0.36666666666666597</v>
      </c>
      <c r="F117" s="3">
        <v>5.36666666666666</v>
      </c>
      <c r="G117" s="3">
        <v>11.966666666666599</v>
      </c>
      <c r="H117" s="3">
        <v>14.6</v>
      </c>
      <c r="I117" s="3">
        <v>14.3333333333333</v>
      </c>
      <c r="J117" s="3">
        <v>14.9333333333333</v>
      </c>
      <c r="K117" s="3">
        <v>15.4</v>
      </c>
      <c r="L117" s="3">
        <v>15.6</v>
      </c>
      <c r="M117" s="3">
        <v>16.8</v>
      </c>
      <c r="N117" s="3">
        <v>17.399999999999999</v>
      </c>
      <c r="O117" s="3">
        <v>17.7</v>
      </c>
      <c r="P117" s="2"/>
      <c r="Q117" s="3">
        <v>0</v>
      </c>
      <c r="R117" s="3">
        <v>0</v>
      </c>
      <c r="S117" s="3">
        <v>0.48189440982669801</v>
      </c>
      <c r="T117" s="3">
        <v>1.44875425414004</v>
      </c>
      <c r="U117" s="3">
        <v>1.44875425414004</v>
      </c>
      <c r="V117" s="3">
        <v>1.2274635093014601</v>
      </c>
      <c r="W117" s="3">
        <v>1.3249737942901101</v>
      </c>
      <c r="X117" s="3">
        <v>1.4590712418826099</v>
      </c>
      <c r="Y117" s="3">
        <v>1.28062484748656</v>
      </c>
      <c r="Z117" s="3">
        <v>1.1430952132988099</v>
      </c>
      <c r="AA117" s="3">
        <v>1.16619037896906</v>
      </c>
      <c r="AB117" s="3">
        <v>1.30639452948436</v>
      </c>
      <c r="AC117" s="3">
        <v>1.3699148392022999</v>
      </c>
    </row>
    <row r="118" spans="1:29">
      <c r="A118" s="2" t="s">
        <v>160</v>
      </c>
      <c r="B118" s="2"/>
      <c r="C118" s="3">
        <v>0</v>
      </c>
      <c r="D118" s="3">
        <v>0</v>
      </c>
      <c r="E118" s="3">
        <v>0</v>
      </c>
      <c r="F118" s="3">
        <v>0</v>
      </c>
      <c r="G118" s="3">
        <v>0</v>
      </c>
      <c r="H118" s="3">
        <v>0</v>
      </c>
      <c r="I118" s="3">
        <v>0.2</v>
      </c>
      <c r="J118" s="3">
        <v>0.93333333333333302</v>
      </c>
      <c r="K118" s="3">
        <v>3.4</v>
      </c>
      <c r="L118" s="3">
        <v>6.5</v>
      </c>
      <c r="M118" s="3">
        <v>9.5666666666666593</v>
      </c>
      <c r="N118" s="3">
        <v>14.4</v>
      </c>
      <c r="O118" s="3">
        <v>17.3666666666666</v>
      </c>
      <c r="P118" s="2"/>
      <c r="Q118" s="3">
        <v>0</v>
      </c>
      <c r="R118" s="3">
        <v>0</v>
      </c>
      <c r="S118" s="3">
        <v>0</v>
      </c>
      <c r="T118" s="3">
        <v>0</v>
      </c>
      <c r="U118" s="3">
        <v>0</v>
      </c>
      <c r="V118" s="3">
        <v>0</v>
      </c>
      <c r="W118" s="3">
        <v>0.47609522856952302</v>
      </c>
      <c r="X118" s="3">
        <v>0.96378881965339702</v>
      </c>
      <c r="Y118" s="3">
        <v>1.85472369909914</v>
      </c>
      <c r="Z118" s="3">
        <v>2.5787593916455198</v>
      </c>
      <c r="AA118" s="3">
        <v>2.84819631033786</v>
      </c>
      <c r="AB118" s="3">
        <v>2.2744962812309302</v>
      </c>
      <c r="AC118" s="3">
        <v>2.5230052626888302</v>
      </c>
    </row>
    <row r="119" spans="1:29">
      <c r="A119" s="2" t="s">
        <v>165</v>
      </c>
      <c r="B119" s="2"/>
      <c r="C119" s="3">
        <v>0</v>
      </c>
      <c r="D119" s="3">
        <v>0</v>
      </c>
      <c r="E119" s="3">
        <v>0</v>
      </c>
      <c r="F119" s="3">
        <v>0</v>
      </c>
      <c r="G119" s="3">
        <v>0</v>
      </c>
      <c r="H119" s="3">
        <v>3.3333333333333298E-2</v>
      </c>
      <c r="I119" s="3">
        <v>0.4</v>
      </c>
      <c r="J119" s="3">
        <v>2</v>
      </c>
      <c r="K119" s="3">
        <v>4.7</v>
      </c>
      <c r="L119" s="3">
        <v>8.1333333333333293</v>
      </c>
      <c r="M119" s="3">
        <v>11.2666666666666</v>
      </c>
      <c r="N119" s="3">
        <v>14.066666666666601</v>
      </c>
      <c r="O119" s="3">
        <v>17.133333333333301</v>
      </c>
      <c r="P119" s="2"/>
      <c r="Q119" s="3">
        <v>0</v>
      </c>
      <c r="R119" s="3">
        <v>0</v>
      </c>
      <c r="S119" s="3">
        <v>0</v>
      </c>
      <c r="T119" s="3">
        <v>0</v>
      </c>
      <c r="U119" s="3">
        <v>0</v>
      </c>
      <c r="V119" s="3">
        <v>0.17950549357115</v>
      </c>
      <c r="W119" s="3">
        <v>0.61101009266077799</v>
      </c>
      <c r="X119" s="3">
        <v>1.23827837473378</v>
      </c>
      <c r="Y119" s="3">
        <v>1.77294481959629</v>
      </c>
      <c r="Z119" s="3">
        <v>1.96185852927495</v>
      </c>
      <c r="AA119" s="3">
        <v>2.3084386257574301</v>
      </c>
      <c r="AB119" s="3">
        <v>1.9821424996424599</v>
      </c>
      <c r="AC119" s="3">
        <v>2.44585817704588</v>
      </c>
    </row>
    <row r="120" spans="1:29">
      <c r="A120" s="2" t="s">
        <v>159</v>
      </c>
      <c r="B120" s="2"/>
      <c r="C120" s="3">
        <v>0</v>
      </c>
      <c r="D120" s="3">
        <v>0</v>
      </c>
      <c r="E120" s="3">
        <v>0</v>
      </c>
      <c r="F120" s="3">
        <v>0</v>
      </c>
      <c r="G120" s="3">
        <v>0</v>
      </c>
      <c r="H120" s="3">
        <v>0</v>
      </c>
      <c r="I120" s="3">
        <v>0.33333333333333298</v>
      </c>
      <c r="J120" s="3">
        <v>1.43333333333333</v>
      </c>
      <c r="K120" s="3">
        <v>4.2</v>
      </c>
      <c r="L120" s="3">
        <v>7.1</v>
      </c>
      <c r="M120" s="3">
        <v>10.133333333333301</v>
      </c>
      <c r="N120" s="3">
        <v>14.3333333333333</v>
      </c>
      <c r="O120" s="3">
        <v>16.8333333333333</v>
      </c>
      <c r="P120" s="2"/>
      <c r="Q120" s="3">
        <v>0</v>
      </c>
      <c r="R120" s="3">
        <v>0</v>
      </c>
      <c r="S120" s="3">
        <v>0</v>
      </c>
      <c r="T120" s="3">
        <v>0</v>
      </c>
      <c r="U120" s="3">
        <v>0</v>
      </c>
      <c r="V120" s="3">
        <v>0</v>
      </c>
      <c r="W120" s="3">
        <v>0.69920589878010098</v>
      </c>
      <c r="X120" s="3">
        <v>1.2565384549980501</v>
      </c>
      <c r="Y120" s="3">
        <v>2.0231987873991302</v>
      </c>
      <c r="Z120" s="3">
        <v>3.04795013082563</v>
      </c>
      <c r="AA120" s="3">
        <v>3.8792897402603002</v>
      </c>
      <c r="AB120" s="3">
        <v>3.8064273129653801</v>
      </c>
      <c r="AC120" s="3">
        <v>3.40669275919557</v>
      </c>
    </row>
    <row r="121" spans="1:29">
      <c r="A121" s="2" t="s">
        <v>1233</v>
      </c>
      <c r="B121" s="2"/>
      <c r="C121" s="3">
        <v>0</v>
      </c>
      <c r="D121" s="3">
        <v>0</v>
      </c>
      <c r="E121" s="3">
        <v>0</v>
      </c>
      <c r="F121" s="3">
        <v>0</v>
      </c>
      <c r="G121" s="3">
        <v>0.53333333333333299</v>
      </c>
      <c r="H121" s="3">
        <v>3.86666666666666</v>
      </c>
      <c r="I121" s="3">
        <v>8.0333333333333297</v>
      </c>
      <c r="J121" s="3">
        <v>11.1</v>
      </c>
      <c r="K121" s="3">
        <v>12.8333333333333</v>
      </c>
      <c r="L121" s="3">
        <v>14.033333333333299</v>
      </c>
      <c r="M121" s="3">
        <v>14.7666666666666</v>
      </c>
      <c r="N121" s="3">
        <v>16</v>
      </c>
      <c r="O121" s="3">
        <v>16.8</v>
      </c>
      <c r="P121" s="2"/>
      <c r="Q121" s="3">
        <v>0</v>
      </c>
      <c r="R121" s="3">
        <v>0</v>
      </c>
      <c r="S121" s="3">
        <v>0</v>
      </c>
      <c r="T121" s="3">
        <v>0</v>
      </c>
      <c r="U121" s="3">
        <v>0.61824123303304701</v>
      </c>
      <c r="V121" s="3">
        <v>1.2578641509408801</v>
      </c>
      <c r="W121" s="3">
        <v>1.22429117814713</v>
      </c>
      <c r="X121" s="3">
        <v>0.7</v>
      </c>
      <c r="Y121" s="3">
        <v>0.58214163988576495</v>
      </c>
      <c r="Z121" s="3">
        <v>0.60461190490723504</v>
      </c>
      <c r="AA121" s="3">
        <v>0.71569701845279599</v>
      </c>
      <c r="AB121" s="3">
        <v>0.51639777949432197</v>
      </c>
      <c r="AC121" s="3">
        <v>0.47609522856952302</v>
      </c>
    </row>
    <row r="122" spans="1:29">
      <c r="A122" s="2" t="s">
        <v>134</v>
      </c>
      <c r="B122" s="2" t="s">
        <v>135</v>
      </c>
      <c r="C122" s="3">
        <v>0</v>
      </c>
      <c r="D122" s="3">
        <v>0</v>
      </c>
      <c r="E122" s="3">
        <v>0</v>
      </c>
      <c r="F122" s="3">
        <v>0</v>
      </c>
      <c r="G122" s="3">
        <v>0</v>
      </c>
      <c r="H122" s="3">
        <v>0</v>
      </c>
      <c r="I122" s="3">
        <v>0.233333333333333</v>
      </c>
      <c r="J122" s="3">
        <v>1.13333333333333</v>
      </c>
      <c r="K122" s="3">
        <v>3.43333333333333</v>
      </c>
      <c r="L122" s="3">
        <v>6.5333333333333297</v>
      </c>
      <c r="M122" s="3">
        <v>9.2666666666666604</v>
      </c>
      <c r="N122" s="3">
        <v>13.6666666666666</v>
      </c>
      <c r="O122" s="3">
        <v>16.7</v>
      </c>
      <c r="P122" s="2"/>
      <c r="Q122" s="3">
        <v>0</v>
      </c>
      <c r="R122" s="3">
        <v>0</v>
      </c>
      <c r="S122" s="3">
        <v>0</v>
      </c>
      <c r="T122" s="3">
        <v>0</v>
      </c>
      <c r="U122" s="3">
        <v>0</v>
      </c>
      <c r="V122" s="3">
        <v>0</v>
      </c>
      <c r="W122" s="3">
        <v>0.49553562491061598</v>
      </c>
      <c r="X122" s="3">
        <v>1.17567947256989</v>
      </c>
      <c r="Y122" s="3">
        <v>1.81995115929582</v>
      </c>
      <c r="Z122" s="3">
        <v>3.0302181806302602</v>
      </c>
      <c r="AA122" s="3">
        <v>3.26530583900225</v>
      </c>
      <c r="AB122" s="3">
        <v>2.4540216425741201</v>
      </c>
      <c r="AC122" s="3">
        <v>2.99054064231425</v>
      </c>
    </row>
    <row r="123" spans="1:29">
      <c r="A123" s="2" t="s">
        <v>136</v>
      </c>
      <c r="B123" s="2"/>
      <c r="C123" s="3">
        <v>0</v>
      </c>
      <c r="D123" s="3">
        <v>0</v>
      </c>
      <c r="E123" s="3">
        <v>0</v>
      </c>
      <c r="F123" s="3">
        <v>0</v>
      </c>
      <c r="G123" s="3">
        <v>0</v>
      </c>
      <c r="H123" s="3">
        <v>0.133333333333333</v>
      </c>
      <c r="I123" s="3">
        <v>1.3333333333333299</v>
      </c>
      <c r="J123" s="3">
        <v>4.3333333333333304</v>
      </c>
      <c r="K123" s="3">
        <v>7.6</v>
      </c>
      <c r="L123" s="3">
        <v>10</v>
      </c>
      <c r="M123" s="3">
        <v>12.633333333333301</v>
      </c>
      <c r="N123" s="3">
        <v>14.7</v>
      </c>
      <c r="O123" s="3">
        <v>16.6666666666666</v>
      </c>
      <c r="P123" s="2"/>
      <c r="Q123" s="3">
        <v>0</v>
      </c>
      <c r="R123" s="3">
        <v>0</v>
      </c>
      <c r="S123" s="3">
        <v>0</v>
      </c>
      <c r="T123" s="3">
        <v>0</v>
      </c>
      <c r="U123" s="3">
        <v>0</v>
      </c>
      <c r="V123" s="3">
        <v>0.33993463423951897</v>
      </c>
      <c r="W123" s="3">
        <v>0.94280904158206302</v>
      </c>
      <c r="X123" s="3">
        <v>1.1642832797715299</v>
      </c>
      <c r="Y123" s="3">
        <v>1.54056266777217</v>
      </c>
      <c r="Z123" s="3">
        <v>1.43759057685652</v>
      </c>
      <c r="AA123" s="3">
        <v>1.5595583420386101</v>
      </c>
      <c r="AB123" s="3">
        <v>2.2678918257565401</v>
      </c>
      <c r="AC123" s="3">
        <v>1.8856180831641201</v>
      </c>
    </row>
    <row r="124" spans="1:29">
      <c r="A124" s="2" t="s">
        <v>154</v>
      </c>
      <c r="B124" s="2"/>
      <c r="C124" s="3">
        <v>0</v>
      </c>
      <c r="D124" s="3">
        <v>0</v>
      </c>
      <c r="E124" s="3">
        <v>0</v>
      </c>
      <c r="F124" s="3">
        <v>0</v>
      </c>
      <c r="G124" s="3">
        <v>0</v>
      </c>
      <c r="H124" s="3">
        <v>0</v>
      </c>
      <c r="I124" s="3">
        <v>0.2</v>
      </c>
      <c r="J124" s="3">
        <v>0.96666666666666601</v>
      </c>
      <c r="K124" s="3">
        <v>3.43333333333333</v>
      </c>
      <c r="L124" s="3">
        <v>6.4666666666666597</v>
      </c>
      <c r="M124" s="3">
        <v>8.7666666666666604</v>
      </c>
      <c r="N124" s="3">
        <v>13.733333333333301</v>
      </c>
      <c r="O124" s="3">
        <v>16.5</v>
      </c>
      <c r="P124" s="2"/>
      <c r="Q124" s="3">
        <v>0</v>
      </c>
      <c r="R124" s="3">
        <v>0</v>
      </c>
      <c r="S124" s="3">
        <v>0</v>
      </c>
      <c r="T124" s="3">
        <v>0</v>
      </c>
      <c r="U124" s="3">
        <v>0</v>
      </c>
      <c r="V124" s="3">
        <v>0</v>
      </c>
      <c r="W124" s="3">
        <v>0.47609522856952302</v>
      </c>
      <c r="X124" s="3">
        <v>1.0796089827134401</v>
      </c>
      <c r="Y124" s="3">
        <v>1.8740923729160699</v>
      </c>
      <c r="Z124" s="3">
        <v>2.7656624683588702</v>
      </c>
      <c r="AA124" s="3">
        <v>3.17997204739636</v>
      </c>
      <c r="AB124" s="3">
        <v>2.93181779030613</v>
      </c>
      <c r="AC124" s="3">
        <v>3.34414911948216</v>
      </c>
    </row>
    <row r="125" spans="1:29">
      <c r="A125" s="2" t="s">
        <v>1124</v>
      </c>
      <c r="B125" s="2"/>
      <c r="C125" s="3">
        <v>0</v>
      </c>
      <c r="D125" s="3">
        <v>0</v>
      </c>
      <c r="E125" s="3">
        <v>0</v>
      </c>
      <c r="F125" s="3">
        <v>3.3333333333333298E-2</v>
      </c>
      <c r="G125" s="3">
        <v>0.233333333333333</v>
      </c>
      <c r="H125" s="3">
        <v>1.43333333333333</v>
      </c>
      <c r="I125" s="3">
        <v>4.6333333333333302</v>
      </c>
      <c r="J125" s="3">
        <v>7</v>
      </c>
      <c r="K125" s="3">
        <v>9.36666666666666</v>
      </c>
      <c r="L125" s="3">
        <v>11.566666666666601</v>
      </c>
      <c r="M125" s="3">
        <v>13.566666666666601</v>
      </c>
      <c r="N125" s="3">
        <v>14.8333333333333</v>
      </c>
      <c r="O125" s="3">
        <v>16.3666666666666</v>
      </c>
      <c r="P125" s="2"/>
      <c r="Q125" s="3">
        <v>0</v>
      </c>
      <c r="R125" s="3">
        <v>0</v>
      </c>
      <c r="S125" s="3">
        <v>0</v>
      </c>
      <c r="T125" s="3">
        <v>0.17950549357115</v>
      </c>
      <c r="U125" s="3">
        <v>0.42295258468164998</v>
      </c>
      <c r="V125" s="3">
        <v>1.17426099692056</v>
      </c>
      <c r="W125" s="3">
        <v>1.5595583420386101</v>
      </c>
      <c r="X125" s="3">
        <v>1.39044357430761</v>
      </c>
      <c r="Y125" s="3">
        <v>1.3535960336164601</v>
      </c>
      <c r="Z125" s="3">
        <v>1.11604460285221</v>
      </c>
      <c r="AA125" s="3">
        <v>1.2565384549980501</v>
      </c>
      <c r="AB125" s="3">
        <v>1.0979779394667</v>
      </c>
      <c r="AC125" s="3">
        <v>0.70632067001390197</v>
      </c>
    </row>
    <row r="126" spans="1:29">
      <c r="A126" s="2" t="s">
        <v>128</v>
      </c>
      <c r="B126" s="2"/>
      <c r="C126" s="3">
        <v>0</v>
      </c>
      <c r="D126" s="3">
        <v>0</v>
      </c>
      <c r="E126" s="3">
        <v>0</v>
      </c>
      <c r="F126" s="3">
        <v>0</v>
      </c>
      <c r="G126" s="3">
        <v>0</v>
      </c>
      <c r="H126" s="3">
        <v>3.3333333333333298E-2</v>
      </c>
      <c r="I126" s="3">
        <v>0.4</v>
      </c>
      <c r="J126" s="3">
        <v>1.86666666666666</v>
      </c>
      <c r="K126" s="3">
        <v>5.0666666666666602</v>
      </c>
      <c r="L126" s="3">
        <v>8.1999999999999993</v>
      </c>
      <c r="M126" s="3">
        <v>10.8</v>
      </c>
      <c r="N126" s="3">
        <v>14.033333333333299</v>
      </c>
      <c r="O126" s="3">
        <v>16.3666666666666</v>
      </c>
      <c r="P126" s="2"/>
      <c r="Q126" s="3">
        <v>0</v>
      </c>
      <c r="R126" s="3">
        <v>0</v>
      </c>
      <c r="S126" s="3">
        <v>0</v>
      </c>
      <c r="T126" s="3">
        <v>0</v>
      </c>
      <c r="U126" s="3">
        <v>0</v>
      </c>
      <c r="V126" s="3">
        <v>0.17950549357115</v>
      </c>
      <c r="W126" s="3">
        <v>0.75718777944003601</v>
      </c>
      <c r="X126" s="3">
        <v>1.49962958389359</v>
      </c>
      <c r="Y126" s="3">
        <v>1.8961950204437099</v>
      </c>
      <c r="Z126" s="3">
        <v>3.00444115713166</v>
      </c>
      <c r="AA126" s="3">
        <v>3.5534021256630401</v>
      </c>
      <c r="AB126" s="3">
        <v>3.35145076380695</v>
      </c>
      <c r="AC126" s="3">
        <v>3.36138199092112</v>
      </c>
    </row>
    <row r="127" spans="1:29">
      <c r="A127" s="2" t="s">
        <v>158</v>
      </c>
      <c r="B127" s="2"/>
      <c r="C127" s="3">
        <v>0</v>
      </c>
      <c r="D127" s="3">
        <v>0</v>
      </c>
      <c r="E127" s="3">
        <v>0</v>
      </c>
      <c r="F127" s="3">
        <v>0</v>
      </c>
      <c r="G127" s="3">
        <v>0</v>
      </c>
      <c r="H127" s="3">
        <v>0</v>
      </c>
      <c r="I127" s="3">
        <v>0.16666666666666599</v>
      </c>
      <c r="J127" s="3">
        <v>1.36666666666666</v>
      </c>
      <c r="K127" s="3">
        <v>3.5333333333333301</v>
      </c>
      <c r="L127" s="3">
        <v>6.7333333333333298</v>
      </c>
      <c r="M127" s="3">
        <v>9.4</v>
      </c>
      <c r="N127" s="3">
        <v>13.466666666666599</v>
      </c>
      <c r="O127" s="3">
        <v>16.3333333333333</v>
      </c>
      <c r="P127" s="2"/>
      <c r="Q127" s="3">
        <v>0</v>
      </c>
      <c r="R127" s="3">
        <v>0</v>
      </c>
      <c r="S127" s="3">
        <v>0</v>
      </c>
      <c r="T127" s="3">
        <v>0</v>
      </c>
      <c r="U127" s="3">
        <v>0</v>
      </c>
      <c r="V127" s="3">
        <v>0</v>
      </c>
      <c r="W127" s="3">
        <v>0.45338235029118101</v>
      </c>
      <c r="X127" s="3">
        <v>1.22429117814713</v>
      </c>
      <c r="Y127" s="3">
        <v>1.7461067804945001</v>
      </c>
      <c r="Z127" s="3">
        <v>2.1592179654268802</v>
      </c>
      <c r="AA127" s="3">
        <v>2.43036348447442</v>
      </c>
      <c r="AB127" s="3">
        <v>2.4594488994262198</v>
      </c>
      <c r="AC127" s="3">
        <v>2.4675674031095598</v>
      </c>
    </row>
    <row r="128" spans="1:29">
      <c r="A128" s="2" t="s">
        <v>216</v>
      </c>
      <c r="B128" s="2"/>
      <c r="C128" s="3">
        <v>0</v>
      </c>
      <c r="D128" s="3">
        <v>0</v>
      </c>
      <c r="E128" s="3">
        <v>0</v>
      </c>
      <c r="F128" s="3">
        <v>0</v>
      </c>
      <c r="G128" s="3">
        <v>0</v>
      </c>
      <c r="H128" s="3">
        <v>3.3333333333333298E-2</v>
      </c>
      <c r="I128" s="3">
        <v>0.43333333333333302</v>
      </c>
      <c r="J128" s="3">
        <v>1.63333333333333</v>
      </c>
      <c r="K128" s="3">
        <v>5</v>
      </c>
      <c r="L128" s="3">
        <v>8.1666666666666607</v>
      </c>
      <c r="M128" s="3">
        <v>11.3</v>
      </c>
      <c r="N128" s="3">
        <v>13.9333333333333</v>
      </c>
      <c r="O128" s="3">
        <v>16.266666666666602</v>
      </c>
      <c r="P128" s="2"/>
      <c r="Q128" s="3">
        <v>0</v>
      </c>
      <c r="R128" s="3">
        <v>0</v>
      </c>
      <c r="S128" s="3">
        <v>0</v>
      </c>
      <c r="T128" s="3">
        <v>0</v>
      </c>
      <c r="U128" s="3">
        <v>0</v>
      </c>
      <c r="V128" s="3">
        <v>0.17950549357115</v>
      </c>
      <c r="W128" s="3">
        <v>0.61553951042064603</v>
      </c>
      <c r="X128" s="3">
        <v>1.13968806648525</v>
      </c>
      <c r="Y128" s="3">
        <v>1.31656117720876</v>
      </c>
      <c r="Z128" s="3">
        <v>2.0344259359556101</v>
      </c>
      <c r="AA128" s="3">
        <v>2.2383029285599298</v>
      </c>
      <c r="AB128" s="3">
        <v>1.65193489244851</v>
      </c>
      <c r="AC128" s="3">
        <v>2.2793761329705</v>
      </c>
    </row>
    <row r="129" spans="1:29">
      <c r="A129" s="2" t="s">
        <v>191</v>
      </c>
      <c r="B129" s="2"/>
      <c r="C129" s="3">
        <v>0</v>
      </c>
      <c r="D129" s="3">
        <v>0</v>
      </c>
      <c r="E129" s="3">
        <v>0</v>
      </c>
      <c r="F129" s="3">
        <v>0</v>
      </c>
      <c r="G129" s="3">
        <v>0</v>
      </c>
      <c r="H129" s="3">
        <v>0.1</v>
      </c>
      <c r="I129" s="3">
        <v>1.5</v>
      </c>
      <c r="J129" s="3">
        <v>4.2666666666666604</v>
      </c>
      <c r="K129" s="3">
        <v>8.5333333333333297</v>
      </c>
      <c r="L129" s="3">
        <v>11.6666666666666</v>
      </c>
      <c r="M129" s="3">
        <v>13.9333333333333</v>
      </c>
      <c r="N129" s="3">
        <v>14.7666666666666</v>
      </c>
      <c r="O129" s="3">
        <v>16.1666666666666</v>
      </c>
      <c r="P129" s="2"/>
      <c r="Q129" s="3">
        <v>0</v>
      </c>
      <c r="R129" s="3">
        <v>0</v>
      </c>
      <c r="S129" s="3">
        <v>0</v>
      </c>
      <c r="T129" s="3">
        <v>0</v>
      </c>
      <c r="U129" s="3">
        <v>0</v>
      </c>
      <c r="V129" s="3">
        <v>0.3</v>
      </c>
      <c r="W129" s="3">
        <v>1.33541504160067</v>
      </c>
      <c r="X129" s="3">
        <v>1.2092238098144701</v>
      </c>
      <c r="Y129" s="3">
        <v>1.89267594221045</v>
      </c>
      <c r="Z129" s="3">
        <v>2.0548046676563199</v>
      </c>
      <c r="AA129" s="3">
        <v>2.0154955277107902</v>
      </c>
      <c r="AB129" s="3">
        <v>1.6468825769380799</v>
      </c>
      <c r="AC129" s="3">
        <v>1.7716909687891</v>
      </c>
    </row>
    <row r="130" spans="1:29">
      <c r="A130" s="2" t="s">
        <v>47</v>
      </c>
      <c r="B130" s="2" t="s">
        <v>48</v>
      </c>
      <c r="C130" s="3">
        <v>0</v>
      </c>
      <c r="D130" s="3">
        <v>0</v>
      </c>
      <c r="E130" s="3">
        <v>0</v>
      </c>
      <c r="F130" s="3">
        <v>0.133333333333333</v>
      </c>
      <c r="G130" s="3">
        <v>1.3333333333333299</v>
      </c>
      <c r="H130" s="3">
        <v>3.0666666666666602</v>
      </c>
      <c r="I130" s="3">
        <v>5.3</v>
      </c>
      <c r="J130" s="3">
        <v>7.4</v>
      </c>
      <c r="K130" s="3">
        <v>9.0333333333333297</v>
      </c>
      <c r="L130" s="3">
        <v>10.8333333333333</v>
      </c>
      <c r="M130" s="3">
        <v>12.7666666666666</v>
      </c>
      <c r="N130" s="3">
        <v>14.066666666666601</v>
      </c>
      <c r="O130" s="3">
        <v>15.8666666666666</v>
      </c>
      <c r="P130" s="2"/>
      <c r="Q130" s="3">
        <v>0</v>
      </c>
      <c r="R130" s="3">
        <v>0</v>
      </c>
      <c r="S130" s="3">
        <v>0</v>
      </c>
      <c r="T130" s="3">
        <v>0.33993463423951897</v>
      </c>
      <c r="U130" s="3">
        <v>0.97752521990767804</v>
      </c>
      <c r="V130" s="3">
        <v>1.4126413400278</v>
      </c>
      <c r="W130" s="3">
        <v>1.61554944214035</v>
      </c>
      <c r="X130" s="3">
        <v>1.54056266777217</v>
      </c>
      <c r="Y130" s="3">
        <v>1.8882678717691299</v>
      </c>
      <c r="Z130" s="3">
        <v>1.96779628575272</v>
      </c>
      <c r="AA130" s="3">
        <v>2.2757172251597702</v>
      </c>
      <c r="AB130" s="3">
        <v>2.3513589451397801</v>
      </c>
      <c r="AC130" s="3">
        <v>2.2020192753218302</v>
      </c>
    </row>
    <row r="131" spans="1:29">
      <c r="A131" s="2" t="s">
        <v>239</v>
      </c>
      <c r="B131" s="2" t="s">
        <v>240</v>
      </c>
      <c r="C131" s="3">
        <v>0</v>
      </c>
      <c r="D131" s="3">
        <v>0</v>
      </c>
      <c r="E131" s="3">
        <v>0</v>
      </c>
      <c r="F131" s="3">
        <v>0</v>
      </c>
      <c r="G131" s="3">
        <v>0</v>
      </c>
      <c r="H131" s="3">
        <v>3.3333333333333298E-2</v>
      </c>
      <c r="I131" s="3">
        <v>0.43333333333333302</v>
      </c>
      <c r="J131" s="3">
        <v>2.0333333333333301</v>
      </c>
      <c r="K131" s="3">
        <v>4.5999999999999996</v>
      </c>
      <c r="L131" s="3">
        <v>7.8</v>
      </c>
      <c r="M131" s="3">
        <v>9.8333333333333304</v>
      </c>
      <c r="N131" s="3">
        <v>14.066666666666601</v>
      </c>
      <c r="O131" s="3">
        <v>15.8333333333333</v>
      </c>
      <c r="P131" s="2"/>
      <c r="Q131" s="3">
        <v>0</v>
      </c>
      <c r="R131" s="3">
        <v>0</v>
      </c>
      <c r="S131" s="3">
        <v>0</v>
      </c>
      <c r="T131" s="3">
        <v>0</v>
      </c>
      <c r="U131" s="3">
        <v>0</v>
      </c>
      <c r="V131" s="3">
        <v>0.17950549357115</v>
      </c>
      <c r="W131" s="3">
        <v>0.71569701845279599</v>
      </c>
      <c r="X131" s="3">
        <v>1.5380362660079101</v>
      </c>
      <c r="Y131" s="3">
        <v>2.2597935008904302</v>
      </c>
      <c r="Z131" s="3">
        <v>2.5219040425836901</v>
      </c>
      <c r="AA131" s="3">
        <v>3.0668478207363901</v>
      </c>
      <c r="AB131" s="3">
        <v>2.8975085082800902</v>
      </c>
      <c r="AC131" s="3">
        <v>2.75781717224974</v>
      </c>
    </row>
    <row r="132" spans="1:29">
      <c r="A132" s="2" t="s">
        <v>197</v>
      </c>
      <c r="B132" s="2"/>
      <c r="C132" s="3">
        <v>0</v>
      </c>
      <c r="D132" s="3">
        <v>0</v>
      </c>
      <c r="E132" s="3">
        <v>0</v>
      </c>
      <c r="F132" s="3">
        <v>0</v>
      </c>
      <c r="G132" s="3">
        <v>0</v>
      </c>
      <c r="H132" s="3">
        <v>3.3333333333333298E-2</v>
      </c>
      <c r="I132" s="3">
        <v>0.36666666666666597</v>
      </c>
      <c r="J132" s="3">
        <v>2</v>
      </c>
      <c r="K132" s="3">
        <v>4.7333333333333298</v>
      </c>
      <c r="L132" s="3">
        <v>7.86666666666666</v>
      </c>
      <c r="M132" s="3">
        <v>10.066666666666601</v>
      </c>
      <c r="N132" s="3">
        <v>14.233333333333301</v>
      </c>
      <c r="O132" s="3">
        <v>15.7666666666666</v>
      </c>
      <c r="P132" s="2"/>
      <c r="Q132" s="3">
        <v>0</v>
      </c>
      <c r="R132" s="3">
        <v>0</v>
      </c>
      <c r="S132" s="3">
        <v>0</v>
      </c>
      <c r="T132" s="3">
        <v>0</v>
      </c>
      <c r="U132" s="3">
        <v>0</v>
      </c>
      <c r="V132" s="3">
        <v>0.17950549357115</v>
      </c>
      <c r="W132" s="3">
        <v>0.79512402945843697</v>
      </c>
      <c r="X132" s="3">
        <v>1.7126976771553499</v>
      </c>
      <c r="Y132" s="3">
        <v>2.0645150089602602</v>
      </c>
      <c r="Z132" s="3">
        <v>2.8015868519267499</v>
      </c>
      <c r="AA132" s="3">
        <v>3.34597602435456</v>
      </c>
      <c r="AB132" s="3">
        <v>3.3334999958335398</v>
      </c>
      <c r="AC132" s="3">
        <v>3.3234854528876001</v>
      </c>
    </row>
    <row r="133" spans="1:29">
      <c r="A133" s="2" t="s">
        <v>166</v>
      </c>
      <c r="B133" s="2"/>
      <c r="C133" s="3">
        <v>0</v>
      </c>
      <c r="D133" s="3">
        <v>0</v>
      </c>
      <c r="E133" s="3">
        <v>0</v>
      </c>
      <c r="F133" s="3">
        <v>0</v>
      </c>
      <c r="G133" s="3">
        <v>0</v>
      </c>
      <c r="H133" s="3">
        <v>6.6666666666666596E-2</v>
      </c>
      <c r="I133" s="3">
        <v>0.36666666666666597</v>
      </c>
      <c r="J133" s="3">
        <v>1.2666666666666599</v>
      </c>
      <c r="K133" s="3">
        <v>4.0666666666666602</v>
      </c>
      <c r="L133" s="3">
        <v>7.9</v>
      </c>
      <c r="M133" s="3">
        <v>10.199999999999999</v>
      </c>
      <c r="N133" s="3">
        <v>13.4333333333333</v>
      </c>
      <c r="O133" s="3">
        <v>15.7</v>
      </c>
      <c r="P133" s="2"/>
      <c r="Q133" s="3">
        <v>0</v>
      </c>
      <c r="R133" s="3">
        <v>0</v>
      </c>
      <c r="S133" s="3">
        <v>0</v>
      </c>
      <c r="T133" s="3">
        <v>0</v>
      </c>
      <c r="U133" s="3">
        <v>0</v>
      </c>
      <c r="V133" s="3">
        <v>0.24944382578492899</v>
      </c>
      <c r="W133" s="3">
        <v>0.48189440982669801</v>
      </c>
      <c r="X133" s="3">
        <v>0.92855921847894096</v>
      </c>
      <c r="Y133" s="3">
        <v>1.65193489244851</v>
      </c>
      <c r="Z133" s="3">
        <v>1.5989579940281899</v>
      </c>
      <c r="AA133" s="3">
        <v>1.7009801096230699</v>
      </c>
      <c r="AB133" s="3">
        <v>1.5423647068345601</v>
      </c>
      <c r="AC133" s="3">
        <v>1.39403491108843</v>
      </c>
    </row>
    <row r="134" spans="1:29">
      <c r="A134" s="2" t="s">
        <v>376</v>
      </c>
      <c r="B134" s="2" t="s">
        <v>377</v>
      </c>
      <c r="C134" s="3">
        <v>0</v>
      </c>
      <c r="D134" s="3">
        <v>0</v>
      </c>
      <c r="E134" s="3">
        <v>0</v>
      </c>
      <c r="F134" s="3">
        <v>0</v>
      </c>
      <c r="G134" s="3">
        <v>0</v>
      </c>
      <c r="H134" s="3">
        <v>0.1</v>
      </c>
      <c r="I134" s="3">
        <v>1.6666666666666601</v>
      </c>
      <c r="J134" s="3">
        <v>5.0666666666666602</v>
      </c>
      <c r="K134" s="3">
        <v>9.3333333333333304</v>
      </c>
      <c r="L134" s="3">
        <v>12.4</v>
      </c>
      <c r="M134" s="3">
        <v>14.466666666666599</v>
      </c>
      <c r="N134" s="3">
        <v>14.8</v>
      </c>
      <c r="O134" s="3">
        <v>15.633333333333301</v>
      </c>
      <c r="P134" s="2"/>
      <c r="Q134" s="3">
        <v>0</v>
      </c>
      <c r="R134" s="3">
        <v>0</v>
      </c>
      <c r="S134" s="3">
        <v>0</v>
      </c>
      <c r="T134" s="3">
        <v>0</v>
      </c>
      <c r="U134" s="3">
        <v>0</v>
      </c>
      <c r="V134" s="3">
        <v>0.3</v>
      </c>
      <c r="W134" s="3">
        <v>1.4220486005134301</v>
      </c>
      <c r="X134" s="3">
        <v>1.23648246606609</v>
      </c>
      <c r="Y134" s="3">
        <v>1.8135294011647201</v>
      </c>
      <c r="Z134" s="3">
        <v>2.0099751242241699</v>
      </c>
      <c r="AA134" s="3">
        <v>2.0450482200237201</v>
      </c>
      <c r="AB134" s="3">
        <v>1.7776388834631101</v>
      </c>
      <c r="AC134" s="3">
        <v>1.4715826703096</v>
      </c>
    </row>
    <row r="135" spans="1:29">
      <c r="A135" s="2" t="s">
        <v>387</v>
      </c>
      <c r="B135" s="2"/>
      <c r="C135" s="3">
        <v>0</v>
      </c>
      <c r="D135" s="3">
        <v>0</v>
      </c>
      <c r="E135" s="3">
        <v>0</v>
      </c>
      <c r="F135" s="3">
        <v>0</v>
      </c>
      <c r="G135" s="3">
        <v>0</v>
      </c>
      <c r="H135" s="3">
        <v>3.3333333333333298E-2</v>
      </c>
      <c r="I135" s="3">
        <v>0.6</v>
      </c>
      <c r="J135" s="3">
        <v>2.43333333333333</v>
      </c>
      <c r="K135" s="3">
        <v>5.0999999999999996</v>
      </c>
      <c r="L135" s="3">
        <v>8.6</v>
      </c>
      <c r="M135" s="3">
        <v>10.133333333333301</v>
      </c>
      <c r="N135" s="3">
        <v>13.533333333333299</v>
      </c>
      <c r="O135" s="3">
        <v>15.3333333333333</v>
      </c>
      <c r="P135" s="2"/>
      <c r="Q135" s="3">
        <v>0</v>
      </c>
      <c r="R135" s="3">
        <v>0</v>
      </c>
      <c r="S135" s="3">
        <v>0</v>
      </c>
      <c r="T135" s="3">
        <v>0</v>
      </c>
      <c r="U135" s="3">
        <v>0</v>
      </c>
      <c r="V135" s="3">
        <v>0.17950549357115</v>
      </c>
      <c r="W135" s="3">
        <v>1.0198039027185499</v>
      </c>
      <c r="X135" s="3">
        <v>1.8740923729160699</v>
      </c>
      <c r="Y135" s="3">
        <v>2.3430749027719902</v>
      </c>
      <c r="Z135" s="3">
        <v>2.49799919935935</v>
      </c>
      <c r="AA135" s="3">
        <v>2.9634814361190398</v>
      </c>
      <c r="AB135" s="3">
        <v>2.8952067667477901</v>
      </c>
      <c r="AC135" s="3">
        <v>2.8323527714997301</v>
      </c>
    </row>
    <row r="136" spans="1:29">
      <c r="A136" s="2" t="s">
        <v>384</v>
      </c>
      <c r="B136" s="2"/>
      <c r="C136" s="3">
        <v>0</v>
      </c>
      <c r="D136" s="3">
        <v>0</v>
      </c>
      <c r="E136" s="3">
        <v>0</v>
      </c>
      <c r="F136" s="3">
        <v>0</v>
      </c>
      <c r="G136" s="3">
        <v>0</v>
      </c>
      <c r="H136" s="3">
        <v>6.6666666666666596E-2</v>
      </c>
      <c r="I136" s="3">
        <v>0.66666666666666596</v>
      </c>
      <c r="J136" s="3">
        <v>2.8333333333333299</v>
      </c>
      <c r="K136" s="3">
        <v>5.6666666666666599</v>
      </c>
      <c r="L136" s="3">
        <v>8.8333333333333304</v>
      </c>
      <c r="M136" s="3">
        <v>10.733333333333301</v>
      </c>
      <c r="N136" s="3">
        <v>13.6666666666666</v>
      </c>
      <c r="O136" s="3">
        <v>15</v>
      </c>
      <c r="P136" s="2"/>
      <c r="Q136" s="3">
        <v>0</v>
      </c>
      <c r="R136" s="3">
        <v>0</v>
      </c>
      <c r="S136" s="3">
        <v>0</v>
      </c>
      <c r="T136" s="3">
        <v>0</v>
      </c>
      <c r="U136" s="3">
        <v>0</v>
      </c>
      <c r="V136" s="3">
        <v>0.35901098714230001</v>
      </c>
      <c r="W136" s="3">
        <v>1.1642832797715299</v>
      </c>
      <c r="X136" s="3">
        <v>2.0344259359556101</v>
      </c>
      <c r="Y136" s="3">
        <v>2.9021065146238501</v>
      </c>
      <c r="Z136" s="3">
        <v>2.7938424357067002</v>
      </c>
      <c r="AA136" s="3">
        <v>3.3757303736459101</v>
      </c>
      <c r="AB136" s="3">
        <v>3.17630113321909</v>
      </c>
      <c r="AC136" s="3">
        <v>2.73252020425589</v>
      </c>
    </row>
    <row r="137" spans="1:29">
      <c r="A137" s="2" t="s">
        <v>188</v>
      </c>
      <c r="B137" s="2"/>
      <c r="C137" s="3">
        <v>0</v>
      </c>
      <c r="D137" s="3">
        <v>0</v>
      </c>
      <c r="E137" s="3">
        <v>0</v>
      </c>
      <c r="F137" s="3">
        <v>0</v>
      </c>
      <c r="G137" s="3">
        <v>0</v>
      </c>
      <c r="H137" s="3">
        <v>0</v>
      </c>
      <c r="I137" s="3">
        <v>0.133333333333333</v>
      </c>
      <c r="J137" s="3">
        <v>0.86666666666666603</v>
      </c>
      <c r="K137" s="3">
        <v>2.7666666666666599</v>
      </c>
      <c r="L137" s="3">
        <v>5.3333333333333304</v>
      </c>
      <c r="M137" s="3">
        <v>7.8</v>
      </c>
      <c r="N137" s="3">
        <v>11.966666666666599</v>
      </c>
      <c r="O137" s="3">
        <v>14.5</v>
      </c>
      <c r="P137" s="2"/>
      <c r="Q137" s="3">
        <v>0</v>
      </c>
      <c r="R137" s="3">
        <v>0</v>
      </c>
      <c r="S137" s="3">
        <v>0</v>
      </c>
      <c r="T137" s="3">
        <v>0</v>
      </c>
      <c r="U137" s="3">
        <v>0</v>
      </c>
      <c r="V137" s="3">
        <v>0</v>
      </c>
      <c r="W137" s="3">
        <v>0.42687494916218899</v>
      </c>
      <c r="X137" s="3">
        <v>0.99107124982123296</v>
      </c>
      <c r="Y137" s="3">
        <v>1.5205992970609301</v>
      </c>
      <c r="Z137" s="3">
        <v>2.2558565754251498</v>
      </c>
      <c r="AA137" s="3">
        <v>2.90287214094363</v>
      </c>
      <c r="AB137" s="3">
        <v>2.35914297056273</v>
      </c>
      <c r="AC137" s="3">
        <v>2.5</v>
      </c>
    </row>
    <row r="138" spans="1:29">
      <c r="A138" s="2" t="s">
        <v>309</v>
      </c>
      <c r="B138" s="2"/>
      <c r="C138" s="3">
        <v>0</v>
      </c>
      <c r="D138" s="3">
        <v>0</v>
      </c>
      <c r="E138" s="3">
        <v>0</v>
      </c>
      <c r="F138" s="3">
        <v>0</v>
      </c>
      <c r="G138" s="3">
        <v>0</v>
      </c>
      <c r="H138" s="3">
        <v>3.3333333333333298E-2</v>
      </c>
      <c r="I138" s="3">
        <v>0.76666666666666605</v>
      </c>
      <c r="J138" s="3">
        <v>2.6</v>
      </c>
      <c r="K138" s="3">
        <v>5.9</v>
      </c>
      <c r="L138" s="3">
        <v>9.43333333333333</v>
      </c>
      <c r="M138" s="3">
        <v>11.633333333333301</v>
      </c>
      <c r="N138" s="3">
        <v>13.3</v>
      </c>
      <c r="O138" s="3">
        <v>14.466666666666599</v>
      </c>
      <c r="P138" s="2"/>
      <c r="Q138" s="3">
        <v>0</v>
      </c>
      <c r="R138" s="3">
        <v>0</v>
      </c>
      <c r="S138" s="3">
        <v>0</v>
      </c>
      <c r="T138" s="3">
        <v>0</v>
      </c>
      <c r="U138" s="3">
        <v>0</v>
      </c>
      <c r="V138" s="3">
        <v>0.17950549357115</v>
      </c>
      <c r="W138" s="3">
        <v>0.84393259341147697</v>
      </c>
      <c r="X138" s="3">
        <v>1.0198039027185499</v>
      </c>
      <c r="Y138" s="3">
        <v>1.9382122346808801</v>
      </c>
      <c r="Z138" s="3">
        <v>1.3337499349161701</v>
      </c>
      <c r="AA138" s="3">
        <v>1.3535960336164601</v>
      </c>
      <c r="AB138" s="3">
        <v>1.1590225767142399</v>
      </c>
      <c r="AC138" s="3">
        <v>1.2578641509408801</v>
      </c>
    </row>
    <row r="139" spans="1:29">
      <c r="A139" s="2" t="s">
        <v>237</v>
      </c>
      <c r="B139" s="2"/>
      <c r="C139" s="3">
        <v>0</v>
      </c>
      <c r="D139" s="3">
        <v>0</v>
      </c>
      <c r="E139" s="3">
        <v>0</v>
      </c>
      <c r="F139" s="3">
        <v>0</v>
      </c>
      <c r="G139" s="3">
        <v>0</v>
      </c>
      <c r="H139" s="3">
        <v>3.3333333333333298E-2</v>
      </c>
      <c r="I139" s="3">
        <v>0.266666666666666</v>
      </c>
      <c r="J139" s="3">
        <v>1.63333333333333</v>
      </c>
      <c r="K139" s="3">
        <v>3.6</v>
      </c>
      <c r="L139" s="3">
        <v>6.2</v>
      </c>
      <c r="M139" s="3">
        <v>8.86666666666666</v>
      </c>
      <c r="N139" s="3">
        <v>11.633333333333301</v>
      </c>
      <c r="O139" s="3">
        <v>14.233333333333301</v>
      </c>
      <c r="P139" s="2"/>
      <c r="Q139" s="3">
        <v>0</v>
      </c>
      <c r="R139" s="3">
        <v>0</v>
      </c>
      <c r="S139" s="3">
        <v>0</v>
      </c>
      <c r="T139" s="3">
        <v>0</v>
      </c>
      <c r="U139" s="3">
        <v>0</v>
      </c>
      <c r="V139" s="3">
        <v>0.17950549357115</v>
      </c>
      <c r="W139" s="3">
        <v>0.51207638319124005</v>
      </c>
      <c r="X139" s="3">
        <v>1.1685698761972001</v>
      </c>
      <c r="Y139" s="3">
        <v>1.113552872566</v>
      </c>
      <c r="Z139" s="3">
        <v>2.13541565040626</v>
      </c>
      <c r="AA139" s="3">
        <v>2.29104537032527</v>
      </c>
      <c r="AB139" s="3">
        <v>2.1522597943143902</v>
      </c>
      <c r="AC139" s="3">
        <v>2.43150616331158</v>
      </c>
    </row>
    <row r="140" spans="1:29">
      <c r="A140" s="2" t="s">
        <v>1225</v>
      </c>
      <c r="B140" s="2"/>
      <c r="C140" s="3">
        <v>0</v>
      </c>
      <c r="D140" s="3">
        <v>0</v>
      </c>
      <c r="E140" s="3">
        <v>0</v>
      </c>
      <c r="F140" s="3">
        <v>0</v>
      </c>
      <c r="G140" s="3">
        <v>0</v>
      </c>
      <c r="H140" s="3">
        <v>0</v>
      </c>
      <c r="I140" s="3">
        <v>0</v>
      </c>
      <c r="J140" s="3">
        <v>3.3333333333333298E-2</v>
      </c>
      <c r="K140" s="3">
        <v>0.4</v>
      </c>
      <c r="L140" s="3">
        <v>2.2333333333333298</v>
      </c>
      <c r="M140" s="3">
        <v>5.1333333333333302</v>
      </c>
      <c r="N140" s="3">
        <v>9.2666666666666604</v>
      </c>
      <c r="O140" s="3">
        <v>13.9</v>
      </c>
      <c r="P140" s="2"/>
      <c r="Q140" s="3">
        <v>0</v>
      </c>
      <c r="R140" s="3">
        <v>0</v>
      </c>
      <c r="S140" s="3">
        <v>0</v>
      </c>
      <c r="T140" s="3">
        <v>0</v>
      </c>
      <c r="U140" s="3">
        <v>0</v>
      </c>
      <c r="V140" s="3">
        <v>0</v>
      </c>
      <c r="W140" s="3">
        <v>0</v>
      </c>
      <c r="X140" s="3">
        <v>0.17950549357115</v>
      </c>
      <c r="Y140" s="3">
        <v>0.61101009266077799</v>
      </c>
      <c r="Z140" s="3">
        <v>1.4302291968616601</v>
      </c>
      <c r="AA140" s="3">
        <v>1.43139403690559</v>
      </c>
      <c r="AB140" s="3">
        <v>1.7876116903722501</v>
      </c>
      <c r="AC140" s="3">
        <v>1.6603212540549599</v>
      </c>
    </row>
    <row r="141" spans="1:29">
      <c r="A141" s="2" t="s">
        <v>170</v>
      </c>
      <c r="B141" s="2" t="s">
        <v>171</v>
      </c>
      <c r="C141" s="3">
        <v>0</v>
      </c>
      <c r="D141" s="3">
        <v>0</v>
      </c>
      <c r="E141" s="3">
        <v>0</v>
      </c>
      <c r="F141" s="3">
        <v>0</v>
      </c>
      <c r="G141" s="3">
        <v>0</v>
      </c>
      <c r="H141" s="3">
        <v>0</v>
      </c>
      <c r="I141" s="3">
        <v>0.2</v>
      </c>
      <c r="J141" s="3">
        <v>0.93333333333333302</v>
      </c>
      <c r="K141" s="3">
        <v>2.7666666666666599</v>
      </c>
      <c r="L141" s="3">
        <v>5.3</v>
      </c>
      <c r="M141" s="3">
        <v>7.5333333333333297</v>
      </c>
      <c r="N141" s="3">
        <v>11.2</v>
      </c>
      <c r="O141" s="3">
        <v>13.7666666666666</v>
      </c>
      <c r="P141" s="2"/>
      <c r="Q141" s="3">
        <v>0</v>
      </c>
      <c r="R141" s="3">
        <v>0</v>
      </c>
      <c r="S141" s="3">
        <v>0</v>
      </c>
      <c r="T141" s="3">
        <v>0</v>
      </c>
      <c r="U141" s="3">
        <v>0</v>
      </c>
      <c r="V141" s="3">
        <v>0</v>
      </c>
      <c r="W141" s="3">
        <v>0.47609522856952302</v>
      </c>
      <c r="X141" s="3">
        <v>1.0624918300339401</v>
      </c>
      <c r="Y141" s="3">
        <v>1.4067298564006101</v>
      </c>
      <c r="Z141" s="3">
        <v>2.2678918257565401</v>
      </c>
      <c r="AA141" s="3">
        <v>2.6423894910141801</v>
      </c>
      <c r="AB141" s="3">
        <v>2.6381811916545801</v>
      </c>
      <c r="AC141" s="3">
        <v>2.2903177848402501</v>
      </c>
    </row>
    <row r="142" spans="1:29">
      <c r="A142" s="2" t="s">
        <v>252</v>
      </c>
      <c r="B142" s="2"/>
      <c r="C142" s="3">
        <v>0</v>
      </c>
      <c r="D142" s="3">
        <v>0</v>
      </c>
      <c r="E142" s="3">
        <v>0</v>
      </c>
      <c r="F142" s="3">
        <v>0</v>
      </c>
      <c r="G142" s="3">
        <v>0</v>
      </c>
      <c r="H142" s="3">
        <v>6.6666666666666596E-2</v>
      </c>
      <c r="I142" s="3">
        <v>0.9</v>
      </c>
      <c r="J142" s="3">
        <v>2.93333333333333</v>
      </c>
      <c r="K142" s="3">
        <v>6.1</v>
      </c>
      <c r="L142" s="3">
        <v>8.93333333333333</v>
      </c>
      <c r="M142" s="3">
        <v>11.066666666666601</v>
      </c>
      <c r="N142" s="3">
        <v>12.3666666666666</v>
      </c>
      <c r="O142" s="3">
        <v>13.633333333333301</v>
      </c>
      <c r="P142" s="2"/>
      <c r="Q142" s="3">
        <v>0</v>
      </c>
      <c r="R142" s="3">
        <v>0</v>
      </c>
      <c r="S142" s="3">
        <v>0</v>
      </c>
      <c r="T142" s="3">
        <v>0</v>
      </c>
      <c r="U142" s="3">
        <v>0</v>
      </c>
      <c r="V142" s="3">
        <v>0.24944382578492899</v>
      </c>
      <c r="W142" s="3">
        <v>0.90737717258774597</v>
      </c>
      <c r="X142" s="3">
        <v>1.0624918300339401</v>
      </c>
      <c r="Y142" s="3">
        <v>1.3503086067019301</v>
      </c>
      <c r="Z142" s="3">
        <v>0.99777530313971696</v>
      </c>
      <c r="AA142" s="3">
        <v>1.0306416555826801</v>
      </c>
      <c r="AB142" s="3">
        <v>0.98262686486557804</v>
      </c>
      <c r="AC142" s="3">
        <v>1.0796089827134401</v>
      </c>
    </row>
    <row r="143" spans="1:29">
      <c r="A143" s="2" t="s">
        <v>181</v>
      </c>
      <c r="B143" s="2"/>
      <c r="C143" s="3">
        <v>0</v>
      </c>
      <c r="D143" s="3">
        <v>0</v>
      </c>
      <c r="E143" s="3">
        <v>0</v>
      </c>
      <c r="F143" s="3">
        <v>0</v>
      </c>
      <c r="G143" s="3">
        <v>0</v>
      </c>
      <c r="H143" s="3">
        <v>0</v>
      </c>
      <c r="I143" s="3">
        <v>0.36666666666666597</v>
      </c>
      <c r="J143" s="3">
        <v>1.3333333333333299</v>
      </c>
      <c r="K143" s="3">
        <v>4</v>
      </c>
      <c r="L143" s="3">
        <v>6.6333333333333302</v>
      </c>
      <c r="M143" s="3">
        <v>8.6666666666666607</v>
      </c>
      <c r="N143" s="3">
        <v>12.133333333333301</v>
      </c>
      <c r="O143" s="3">
        <v>13.566666666666601</v>
      </c>
      <c r="P143" s="2"/>
      <c r="Q143" s="3">
        <v>0</v>
      </c>
      <c r="R143" s="3">
        <v>0</v>
      </c>
      <c r="S143" s="3">
        <v>0</v>
      </c>
      <c r="T143" s="3">
        <v>0</v>
      </c>
      <c r="U143" s="3">
        <v>0</v>
      </c>
      <c r="V143" s="3">
        <v>0</v>
      </c>
      <c r="W143" s="3">
        <v>0.70632067001390297</v>
      </c>
      <c r="X143" s="3">
        <v>1.1642832797715299</v>
      </c>
      <c r="Y143" s="3">
        <v>1.7888543819998299</v>
      </c>
      <c r="Z143" s="3">
        <v>2.4287628309262401</v>
      </c>
      <c r="AA143" s="3">
        <v>3.1019706997684899</v>
      </c>
      <c r="AB143" s="3">
        <v>3.14889751429854</v>
      </c>
      <c r="AC143" s="3">
        <v>2.9741478704925801</v>
      </c>
    </row>
    <row r="144" spans="1:29">
      <c r="A144" s="2" t="s">
        <v>157</v>
      </c>
      <c r="B144" s="2"/>
      <c r="C144" s="3">
        <v>0</v>
      </c>
      <c r="D144" s="3">
        <v>0</v>
      </c>
      <c r="E144" s="3">
        <v>0</v>
      </c>
      <c r="F144" s="3">
        <v>0</v>
      </c>
      <c r="G144" s="3">
        <v>0</v>
      </c>
      <c r="H144" s="3">
        <v>0</v>
      </c>
      <c r="I144" s="3">
        <v>0.2</v>
      </c>
      <c r="J144" s="3">
        <v>0.83333333333333304</v>
      </c>
      <c r="K144" s="3">
        <v>2.5666666666666602</v>
      </c>
      <c r="L144" s="3">
        <v>5.1333333333333302</v>
      </c>
      <c r="M144" s="3">
        <v>7.3333333333333304</v>
      </c>
      <c r="N144" s="3">
        <v>10.466666666666599</v>
      </c>
      <c r="O144" s="3">
        <v>13.533333333333299</v>
      </c>
      <c r="P144" s="2"/>
      <c r="Q144" s="3">
        <v>0</v>
      </c>
      <c r="R144" s="3">
        <v>0</v>
      </c>
      <c r="S144" s="3">
        <v>0</v>
      </c>
      <c r="T144" s="3">
        <v>0</v>
      </c>
      <c r="U144" s="3">
        <v>0</v>
      </c>
      <c r="V144" s="3">
        <v>0</v>
      </c>
      <c r="W144" s="3">
        <v>0.4</v>
      </c>
      <c r="X144" s="3">
        <v>0.85958646388184101</v>
      </c>
      <c r="Y144" s="3">
        <v>1.3085190950926999</v>
      </c>
      <c r="Z144" s="3">
        <v>2.1715329966536401</v>
      </c>
      <c r="AA144" s="3">
        <v>2.3570226039551501</v>
      </c>
      <c r="AB144" s="3">
        <v>2.12498366006789</v>
      </c>
      <c r="AC144" s="3">
        <v>2.3485219938411301</v>
      </c>
    </row>
    <row r="145" spans="1:29">
      <c r="A145" s="2" t="s">
        <v>212</v>
      </c>
      <c r="B145" s="2"/>
      <c r="C145" s="3">
        <v>0</v>
      </c>
      <c r="D145" s="3">
        <v>0</v>
      </c>
      <c r="E145" s="3">
        <v>0</v>
      </c>
      <c r="F145" s="3">
        <v>0</v>
      </c>
      <c r="G145" s="3">
        <v>0</v>
      </c>
      <c r="H145" s="3">
        <v>0</v>
      </c>
      <c r="I145" s="3">
        <v>0.2</v>
      </c>
      <c r="J145" s="3">
        <v>0.7</v>
      </c>
      <c r="K145" s="3">
        <v>2.6666666666666599</v>
      </c>
      <c r="L145" s="3">
        <v>5.2</v>
      </c>
      <c r="M145" s="3">
        <v>7.7</v>
      </c>
      <c r="N145" s="3">
        <v>11.033333333333299</v>
      </c>
      <c r="O145" s="3">
        <v>13.466666666666599</v>
      </c>
      <c r="P145" s="2"/>
      <c r="Q145" s="3">
        <v>0</v>
      </c>
      <c r="R145" s="3">
        <v>0</v>
      </c>
      <c r="S145" s="3">
        <v>0</v>
      </c>
      <c r="T145" s="3">
        <v>0</v>
      </c>
      <c r="U145" s="3">
        <v>0</v>
      </c>
      <c r="V145" s="3">
        <v>0</v>
      </c>
      <c r="W145" s="3">
        <v>0.59999999999999898</v>
      </c>
      <c r="X145" s="3">
        <v>0.78102496759066498</v>
      </c>
      <c r="Y145" s="3">
        <v>1.51290742905469</v>
      </c>
      <c r="Z145" s="3">
        <v>2.227105745132</v>
      </c>
      <c r="AA145" s="3">
        <v>2.5839246635044599</v>
      </c>
      <c r="AB145" s="3">
        <v>2.4695928589321898</v>
      </c>
      <c r="AC145" s="3">
        <v>3.0739045022395999</v>
      </c>
    </row>
    <row r="146" spans="1:29">
      <c r="A146" s="2" t="s">
        <v>1129</v>
      </c>
      <c r="B146" s="2"/>
      <c r="C146" s="3">
        <v>0</v>
      </c>
      <c r="D146" s="3">
        <v>0</v>
      </c>
      <c r="E146" s="3">
        <v>6.6666666666666596E-2</v>
      </c>
      <c r="F146" s="3">
        <v>0.86666666666666603</v>
      </c>
      <c r="G146" s="3">
        <v>3</v>
      </c>
      <c r="H146" s="3">
        <v>4.86666666666666</v>
      </c>
      <c r="I146" s="3">
        <v>5.9666666666666597</v>
      </c>
      <c r="J146" s="3">
        <v>7.3</v>
      </c>
      <c r="K146" s="3">
        <v>8.5</v>
      </c>
      <c r="L146" s="3">
        <v>9.5666666666666593</v>
      </c>
      <c r="M146" s="3">
        <v>10.633333333333301</v>
      </c>
      <c r="N146" s="3">
        <v>12.4</v>
      </c>
      <c r="O146" s="3">
        <v>13.3666666666666</v>
      </c>
      <c r="P146" s="2"/>
      <c r="Q146" s="3">
        <v>0</v>
      </c>
      <c r="R146" s="3">
        <v>0</v>
      </c>
      <c r="S146" s="3">
        <v>0.24944382578492899</v>
      </c>
      <c r="T146" s="3">
        <v>0.71802197428460002</v>
      </c>
      <c r="U146" s="3">
        <v>1.43759057685652</v>
      </c>
      <c r="V146" s="3">
        <v>1.6478942792411</v>
      </c>
      <c r="W146" s="3">
        <v>1.2775845264491199</v>
      </c>
      <c r="X146" s="3">
        <v>1.1874342087037899</v>
      </c>
      <c r="Y146" s="3">
        <v>1.1474609652039001</v>
      </c>
      <c r="Z146" s="3">
        <v>1.0225241100118601</v>
      </c>
      <c r="AA146" s="3">
        <v>0.75203427817856505</v>
      </c>
      <c r="AB146" s="3">
        <v>1.3564659966250501</v>
      </c>
      <c r="AC146" s="3">
        <v>1.2775845264491199</v>
      </c>
    </row>
    <row r="147" spans="1:29">
      <c r="A147" s="2" t="s">
        <v>195</v>
      </c>
      <c r="B147" s="2"/>
      <c r="C147" s="3">
        <v>0</v>
      </c>
      <c r="D147" s="3">
        <v>0</v>
      </c>
      <c r="E147" s="3">
        <v>0</v>
      </c>
      <c r="F147" s="3">
        <v>0</v>
      </c>
      <c r="G147" s="3">
        <v>0</v>
      </c>
      <c r="H147" s="3">
        <v>0</v>
      </c>
      <c r="I147" s="3">
        <v>0.2</v>
      </c>
      <c r="J147" s="3">
        <v>1.13333333333333</v>
      </c>
      <c r="K147" s="3">
        <v>3.3</v>
      </c>
      <c r="L147" s="3">
        <v>6.0666666666666602</v>
      </c>
      <c r="M147" s="3">
        <v>8.6999999999999993</v>
      </c>
      <c r="N147" s="3">
        <v>11.5</v>
      </c>
      <c r="O147" s="3">
        <v>13.3666666666666</v>
      </c>
      <c r="P147" s="2"/>
      <c r="Q147" s="3">
        <v>0</v>
      </c>
      <c r="R147" s="3">
        <v>0</v>
      </c>
      <c r="S147" s="3">
        <v>0</v>
      </c>
      <c r="T147" s="3">
        <v>0</v>
      </c>
      <c r="U147" s="3">
        <v>0</v>
      </c>
      <c r="V147" s="3">
        <v>0</v>
      </c>
      <c r="W147" s="3">
        <v>0.4</v>
      </c>
      <c r="X147" s="3">
        <v>0.88443327742810596</v>
      </c>
      <c r="Y147" s="3">
        <v>1.2423096769056099</v>
      </c>
      <c r="Z147" s="3">
        <v>1.7307673314329499</v>
      </c>
      <c r="AA147" s="3">
        <v>1.96892525674964</v>
      </c>
      <c r="AB147" s="3">
        <v>1.6482313753434801</v>
      </c>
      <c r="AC147" s="3">
        <v>2.0080393975772002</v>
      </c>
    </row>
    <row r="148" spans="1:29">
      <c r="A148" s="2" t="s">
        <v>178</v>
      </c>
      <c r="B148" s="2"/>
      <c r="C148" s="3">
        <v>0</v>
      </c>
      <c r="D148" s="3">
        <v>0</v>
      </c>
      <c r="E148" s="3">
        <v>0</v>
      </c>
      <c r="F148" s="3">
        <v>0</v>
      </c>
      <c r="G148" s="3">
        <v>6.6666666666666596E-2</v>
      </c>
      <c r="H148" s="3">
        <v>0.93333333333333302</v>
      </c>
      <c r="I148" s="3">
        <v>3.5666666666666602</v>
      </c>
      <c r="J148" s="3">
        <v>6.7</v>
      </c>
      <c r="K148" s="3">
        <v>8.93333333333333</v>
      </c>
      <c r="L148" s="3">
        <v>10.3666666666666</v>
      </c>
      <c r="M148" s="3">
        <v>11.8333333333333</v>
      </c>
      <c r="N148" s="3">
        <v>12.466666666666599</v>
      </c>
      <c r="O148" s="3">
        <v>13.3666666666666</v>
      </c>
      <c r="P148" s="2"/>
      <c r="Q148" s="3">
        <v>0</v>
      </c>
      <c r="R148" s="3">
        <v>0</v>
      </c>
      <c r="S148" s="3">
        <v>0</v>
      </c>
      <c r="T148" s="3">
        <v>0</v>
      </c>
      <c r="U148" s="3">
        <v>0.24944382578492899</v>
      </c>
      <c r="V148" s="3">
        <v>0.77172246018601498</v>
      </c>
      <c r="W148" s="3">
        <v>1.2297244497131099</v>
      </c>
      <c r="X148" s="3">
        <v>1.1874342087037899</v>
      </c>
      <c r="Y148" s="3">
        <v>1.3888444437333101</v>
      </c>
      <c r="Z148" s="3">
        <v>1.13968806648525</v>
      </c>
      <c r="AA148" s="3">
        <v>1.18556128291858</v>
      </c>
      <c r="AB148" s="3">
        <v>1.60692943909252</v>
      </c>
      <c r="AC148" s="3">
        <v>1.9405039437103799</v>
      </c>
    </row>
    <row r="149" spans="1:29">
      <c r="A149" s="2" t="s">
        <v>372</v>
      </c>
      <c r="B149" s="2"/>
      <c r="C149" s="3">
        <v>0</v>
      </c>
      <c r="D149" s="3">
        <v>0</v>
      </c>
      <c r="E149" s="3">
        <v>0</v>
      </c>
      <c r="F149" s="3">
        <v>0</v>
      </c>
      <c r="G149" s="3">
        <v>0</v>
      </c>
      <c r="H149" s="3">
        <v>3.3333333333333298E-2</v>
      </c>
      <c r="I149" s="3">
        <v>0.43333333333333302</v>
      </c>
      <c r="J149" s="3">
        <v>1.93333333333333</v>
      </c>
      <c r="K149" s="3">
        <v>4.2333333333333298</v>
      </c>
      <c r="L149" s="3">
        <v>7.1</v>
      </c>
      <c r="M149" s="3">
        <v>8.9</v>
      </c>
      <c r="N149" s="3">
        <v>11.633333333333301</v>
      </c>
      <c r="O149" s="3">
        <v>13.033333333333299</v>
      </c>
      <c r="P149" s="2"/>
      <c r="Q149" s="3">
        <v>0</v>
      </c>
      <c r="R149" s="3">
        <v>0</v>
      </c>
      <c r="S149" s="3">
        <v>0</v>
      </c>
      <c r="T149" s="3">
        <v>0</v>
      </c>
      <c r="U149" s="3">
        <v>0</v>
      </c>
      <c r="V149" s="3">
        <v>0.17950549357115</v>
      </c>
      <c r="W149" s="3">
        <v>0.61553951042064603</v>
      </c>
      <c r="X149" s="3">
        <v>1.3399834161494499</v>
      </c>
      <c r="Y149" s="3">
        <v>1.8917951498216901</v>
      </c>
      <c r="Z149" s="3">
        <v>2.0223748416156599</v>
      </c>
      <c r="AA149" s="3">
        <v>2.5344295873693801</v>
      </c>
      <c r="AB149" s="3">
        <v>1.7413277182145299</v>
      </c>
      <c r="AC149" s="3">
        <v>2.2727858578307698</v>
      </c>
    </row>
    <row r="150" spans="1:29">
      <c r="A150" s="2" t="s">
        <v>1037</v>
      </c>
      <c r="B150" s="2"/>
      <c r="C150" s="3">
        <v>0</v>
      </c>
      <c r="D150" s="3">
        <v>0</v>
      </c>
      <c r="E150" s="3">
        <v>6.6666666666666596E-2</v>
      </c>
      <c r="F150" s="3">
        <v>0.8</v>
      </c>
      <c r="G150" s="3">
        <v>2.93333333333333</v>
      </c>
      <c r="H150" s="3">
        <v>4.7666666666666604</v>
      </c>
      <c r="I150" s="3">
        <v>5.8</v>
      </c>
      <c r="J150" s="3">
        <v>7.0666666666666602</v>
      </c>
      <c r="K150" s="3">
        <v>8.36666666666666</v>
      </c>
      <c r="L150" s="3">
        <v>9.5</v>
      </c>
      <c r="M150" s="3">
        <v>10.2666666666666</v>
      </c>
      <c r="N150" s="3">
        <v>11.9</v>
      </c>
      <c r="O150" s="3">
        <v>12.9333333333333</v>
      </c>
      <c r="P150" s="2"/>
      <c r="Q150" s="3">
        <v>0</v>
      </c>
      <c r="R150" s="3">
        <v>0</v>
      </c>
      <c r="S150" s="3">
        <v>0.24944382578492899</v>
      </c>
      <c r="T150" s="3">
        <v>0.748331477354788</v>
      </c>
      <c r="U150" s="3">
        <v>1.4126413400278</v>
      </c>
      <c r="V150" s="3">
        <v>1.60589192939278</v>
      </c>
      <c r="W150" s="3">
        <v>1.2489995996796699</v>
      </c>
      <c r="X150" s="3">
        <v>1.31487219488773</v>
      </c>
      <c r="Y150" s="3">
        <v>1.1967548714010801</v>
      </c>
      <c r="Z150" s="3">
        <v>0.99163165204290105</v>
      </c>
      <c r="AA150" s="3">
        <v>0.81377037438224598</v>
      </c>
      <c r="AB150" s="3">
        <v>1.37477270848675</v>
      </c>
      <c r="AC150" s="3">
        <v>1.2092238098144701</v>
      </c>
    </row>
    <row r="151" spans="1:29">
      <c r="A151" s="2" t="s">
        <v>105</v>
      </c>
      <c r="B151" s="2"/>
      <c r="C151" s="3">
        <v>0</v>
      </c>
      <c r="D151" s="3">
        <v>0</v>
      </c>
      <c r="E151" s="3">
        <v>0</v>
      </c>
      <c r="F151" s="3">
        <v>0</v>
      </c>
      <c r="G151" s="3">
        <v>0</v>
      </c>
      <c r="H151" s="3">
        <v>0.36666666666666597</v>
      </c>
      <c r="I151" s="3">
        <v>1.93333333333333</v>
      </c>
      <c r="J151" s="3">
        <v>4.93333333333333</v>
      </c>
      <c r="K151" s="3">
        <v>7.43333333333333</v>
      </c>
      <c r="L151" s="3">
        <v>9.36666666666666</v>
      </c>
      <c r="M151" s="3">
        <v>11.1666666666666</v>
      </c>
      <c r="N151" s="3">
        <v>12.033333333333299</v>
      </c>
      <c r="O151" s="3">
        <v>12.8</v>
      </c>
      <c r="P151" s="2"/>
      <c r="Q151" s="3">
        <v>0</v>
      </c>
      <c r="R151" s="3">
        <v>0</v>
      </c>
      <c r="S151" s="3">
        <v>0</v>
      </c>
      <c r="T151" s="3">
        <v>0</v>
      </c>
      <c r="U151" s="3">
        <v>0</v>
      </c>
      <c r="V151" s="3">
        <v>0.60461190490723504</v>
      </c>
      <c r="W151" s="3">
        <v>1.1234866364235101</v>
      </c>
      <c r="X151" s="3">
        <v>1.09341463112378</v>
      </c>
      <c r="Y151" s="3">
        <v>1.49851778619926</v>
      </c>
      <c r="Z151" s="3">
        <v>1.3535960336164601</v>
      </c>
      <c r="AA151" s="3">
        <v>1.39243990494702</v>
      </c>
      <c r="AB151" s="3">
        <v>1.4715826703096</v>
      </c>
      <c r="AC151" s="3">
        <v>1.92180470738661</v>
      </c>
    </row>
    <row r="152" spans="1:29">
      <c r="A152" s="2" t="s">
        <v>267</v>
      </c>
      <c r="B152" s="2"/>
      <c r="C152" s="3">
        <v>0</v>
      </c>
      <c r="D152" s="3">
        <v>0</v>
      </c>
      <c r="E152" s="3">
        <v>0</v>
      </c>
      <c r="F152" s="3">
        <v>0</v>
      </c>
      <c r="G152" s="3">
        <v>0</v>
      </c>
      <c r="H152" s="3">
        <v>0</v>
      </c>
      <c r="I152" s="3">
        <v>0.233333333333333</v>
      </c>
      <c r="J152" s="3">
        <v>1.1000000000000001</v>
      </c>
      <c r="K152" s="3">
        <v>3.1</v>
      </c>
      <c r="L152" s="3">
        <v>5.8</v>
      </c>
      <c r="M152" s="3">
        <v>7.43333333333333</v>
      </c>
      <c r="N152" s="3">
        <v>10.6</v>
      </c>
      <c r="O152" s="3">
        <v>12.3666666666666</v>
      </c>
      <c r="P152" s="2"/>
      <c r="Q152" s="3">
        <v>0</v>
      </c>
      <c r="R152" s="3">
        <v>0</v>
      </c>
      <c r="S152" s="3">
        <v>0</v>
      </c>
      <c r="T152" s="3">
        <v>0</v>
      </c>
      <c r="U152" s="3">
        <v>0</v>
      </c>
      <c r="V152" s="3">
        <v>0</v>
      </c>
      <c r="W152" s="3">
        <v>0.42295258468164998</v>
      </c>
      <c r="X152" s="3">
        <v>1.0754843869934401</v>
      </c>
      <c r="Y152" s="3">
        <v>1.7</v>
      </c>
      <c r="Z152" s="3">
        <v>1.92180470738661</v>
      </c>
      <c r="AA152" s="3">
        <v>2.3760377849595602</v>
      </c>
      <c r="AB152" s="3">
        <v>2.4440403706431102</v>
      </c>
      <c r="AC152" s="3">
        <v>2.1830152440043902</v>
      </c>
    </row>
    <row r="153" spans="1:29">
      <c r="A153" s="2" t="s">
        <v>123</v>
      </c>
      <c r="B153" s="2"/>
      <c r="C153" s="3">
        <v>0</v>
      </c>
      <c r="D153" s="3">
        <v>0</v>
      </c>
      <c r="E153" s="3">
        <v>0</v>
      </c>
      <c r="F153" s="3">
        <v>0</v>
      </c>
      <c r="G153" s="3">
        <v>0</v>
      </c>
      <c r="H153" s="3">
        <v>3.3333333333333298E-2</v>
      </c>
      <c r="I153" s="3">
        <v>0.3</v>
      </c>
      <c r="J153" s="3">
        <v>1.3</v>
      </c>
      <c r="K153" s="3">
        <v>3.6333333333333302</v>
      </c>
      <c r="L153" s="3">
        <v>5.93333333333333</v>
      </c>
      <c r="M153" s="3">
        <v>7.86666666666666</v>
      </c>
      <c r="N153" s="3">
        <v>10.466666666666599</v>
      </c>
      <c r="O153" s="3">
        <v>12.2</v>
      </c>
      <c r="P153" s="2"/>
      <c r="Q153" s="3">
        <v>0</v>
      </c>
      <c r="R153" s="3">
        <v>0</v>
      </c>
      <c r="S153" s="3">
        <v>0</v>
      </c>
      <c r="T153" s="3">
        <v>0</v>
      </c>
      <c r="U153" s="3">
        <v>0</v>
      </c>
      <c r="V153" s="3">
        <v>0.17950549357115</v>
      </c>
      <c r="W153" s="3">
        <v>0.64031242374328401</v>
      </c>
      <c r="X153" s="3">
        <v>1.21518174223721</v>
      </c>
      <c r="Y153" s="3">
        <v>1.7413277182145299</v>
      </c>
      <c r="Z153" s="3">
        <v>2.2793761329705</v>
      </c>
      <c r="AA153" s="3">
        <v>2.6923760675078201</v>
      </c>
      <c r="AB153" s="3">
        <v>2.6423894910141801</v>
      </c>
      <c r="AC153" s="3">
        <v>2.6758176320519298</v>
      </c>
    </row>
    <row r="154" spans="1:29">
      <c r="A154" s="2" t="s">
        <v>221</v>
      </c>
      <c r="B154" s="2" t="s">
        <v>222</v>
      </c>
      <c r="C154" s="3">
        <v>0</v>
      </c>
      <c r="D154" s="3">
        <v>0</v>
      </c>
      <c r="E154" s="3">
        <v>0</v>
      </c>
      <c r="F154" s="3">
        <v>0</v>
      </c>
      <c r="G154" s="3">
        <v>0</v>
      </c>
      <c r="H154" s="3">
        <v>0</v>
      </c>
      <c r="I154" s="3">
        <v>0.1</v>
      </c>
      <c r="J154" s="3">
        <v>0.73333333333333295</v>
      </c>
      <c r="K154" s="3">
        <v>2.2333333333333298</v>
      </c>
      <c r="L154" s="3">
        <v>4.5333333333333297</v>
      </c>
      <c r="M154" s="3">
        <v>6</v>
      </c>
      <c r="N154" s="3">
        <v>9.6</v>
      </c>
      <c r="O154" s="3">
        <v>12.133333333333301</v>
      </c>
      <c r="P154" s="2"/>
      <c r="Q154" s="3">
        <v>0</v>
      </c>
      <c r="R154" s="3">
        <v>0</v>
      </c>
      <c r="S154" s="3">
        <v>0</v>
      </c>
      <c r="T154" s="3">
        <v>0</v>
      </c>
      <c r="U154" s="3">
        <v>0</v>
      </c>
      <c r="V154" s="3">
        <v>0</v>
      </c>
      <c r="W154" s="3">
        <v>0.3</v>
      </c>
      <c r="X154" s="3">
        <v>0.85374989832437898</v>
      </c>
      <c r="Y154" s="3">
        <v>1.6669999666733299</v>
      </c>
      <c r="Z154" s="3">
        <v>2.4864074931962001</v>
      </c>
      <c r="AA154" s="3">
        <v>2.2949219304078001</v>
      </c>
      <c r="AB154" s="3">
        <v>2.4576411454888998</v>
      </c>
      <c r="AC154" s="3">
        <v>3.35393632749473</v>
      </c>
    </row>
    <row r="155" spans="1:29">
      <c r="A155" s="2" t="s">
        <v>207</v>
      </c>
      <c r="B155" s="2"/>
      <c r="C155" s="3">
        <v>0</v>
      </c>
      <c r="D155" s="3">
        <v>0</v>
      </c>
      <c r="E155" s="3">
        <v>0</v>
      </c>
      <c r="F155" s="3">
        <v>0</v>
      </c>
      <c r="G155" s="3">
        <v>0</v>
      </c>
      <c r="H155" s="3">
        <v>0</v>
      </c>
      <c r="I155" s="3">
        <v>0.133333333333333</v>
      </c>
      <c r="J155" s="3">
        <v>0.8</v>
      </c>
      <c r="K155" s="3">
        <v>2.5</v>
      </c>
      <c r="L155" s="3">
        <v>4.7333333333333298</v>
      </c>
      <c r="M155" s="3">
        <v>6.2333333333333298</v>
      </c>
      <c r="N155" s="3">
        <v>9.8000000000000007</v>
      </c>
      <c r="O155" s="3">
        <v>12.066666666666601</v>
      </c>
      <c r="P155" s="2"/>
      <c r="Q155" s="3">
        <v>0</v>
      </c>
      <c r="R155" s="3">
        <v>0</v>
      </c>
      <c r="S155" s="3">
        <v>0</v>
      </c>
      <c r="T155" s="3">
        <v>0</v>
      </c>
      <c r="U155" s="3">
        <v>0</v>
      </c>
      <c r="V155" s="3">
        <v>0</v>
      </c>
      <c r="W155" s="3">
        <v>0.33993463423951897</v>
      </c>
      <c r="X155" s="3">
        <v>0.871779788708134</v>
      </c>
      <c r="Y155" s="3">
        <v>1.6072751268321499</v>
      </c>
      <c r="Z155" s="3">
        <v>2.1281186266016401</v>
      </c>
      <c r="AA155" s="3">
        <v>2.5256462319352799</v>
      </c>
      <c r="AB155" s="3">
        <v>2.4549270186029202</v>
      </c>
      <c r="AC155" s="3">
        <v>2.7920522121829201</v>
      </c>
    </row>
    <row r="156" spans="1:29">
      <c r="A156" s="2" t="s">
        <v>130</v>
      </c>
      <c r="B156" s="2"/>
      <c r="C156" s="3">
        <v>0</v>
      </c>
      <c r="D156" s="3">
        <v>0</v>
      </c>
      <c r="E156" s="3">
        <v>0</v>
      </c>
      <c r="F156" s="3">
        <v>0</v>
      </c>
      <c r="G156" s="3">
        <v>0</v>
      </c>
      <c r="H156" s="3">
        <v>0</v>
      </c>
      <c r="I156" s="3">
        <v>3.3333333333333298E-2</v>
      </c>
      <c r="J156" s="3">
        <v>0.266666666666666</v>
      </c>
      <c r="K156" s="3">
        <v>0.93333333333333302</v>
      </c>
      <c r="L156" s="3">
        <v>2.4666666666666601</v>
      </c>
      <c r="M156" s="3">
        <v>5.2333333333333298</v>
      </c>
      <c r="N156" s="3">
        <v>8.9666666666666597</v>
      </c>
      <c r="O156" s="3">
        <v>11.9333333333333</v>
      </c>
      <c r="P156" s="2"/>
      <c r="Q156" s="3">
        <v>0</v>
      </c>
      <c r="R156" s="3">
        <v>0</v>
      </c>
      <c r="S156" s="3">
        <v>0</v>
      </c>
      <c r="T156" s="3">
        <v>0</v>
      </c>
      <c r="U156" s="3">
        <v>0</v>
      </c>
      <c r="V156" s="3">
        <v>0</v>
      </c>
      <c r="W156" s="3">
        <v>0.17950549357115</v>
      </c>
      <c r="X156" s="3">
        <v>0.44221663871405298</v>
      </c>
      <c r="Y156" s="3">
        <v>0.81377037438224697</v>
      </c>
      <c r="Z156" s="3">
        <v>0.95684667296048798</v>
      </c>
      <c r="AA156" s="3">
        <v>1.5849991237291601</v>
      </c>
      <c r="AB156" s="3">
        <v>1.6829207415152401</v>
      </c>
      <c r="AC156" s="3">
        <v>1.4360439485692</v>
      </c>
    </row>
    <row r="157" spans="1:29">
      <c r="A157" s="2" t="s">
        <v>210</v>
      </c>
      <c r="B157" s="2"/>
      <c r="C157" s="3">
        <v>0</v>
      </c>
      <c r="D157" s="3">
        <v>0</v>
      </c>
      <c r="E157" s="3">
        <v>0</v>
      </c>
      <c r="F157" s="3">
        <v>0</v>
      </c>
      <c r="G157" s="3">
        <v>0</v>
      </c>
      <c r="H157" s="3">
        <v>0</v>
      </c>
      <c r="I157" s="3">
        <v>0.133333333333333</v>
      </c>
      <c r="J157" s="3">
        <v>0.7</v>
      </c>
      <c r="K157" s="3">
        <v>2.2666666666666599</v>
      </c>
      <c r="L157" s="3">
        <v>4.43333333333333</v>
      </c>
      <c r="M157" s="3">
        <v>6.5666666666666602</v>
      </c>
      <c r="N157" s="3">
        <v>9.9</v>
      </c>
      <c r="O157" s="3">
        <v>11.8333333333333</v>
      </c>
      <c r="P157" s="2"/>
      <c r="Q157" s="3">
        <v>0</v>
      </c>
      <c r="R157" s="3">
        <v>0</v>
      </c>
      <c r="S157" s="3">
        <v>0</v>
      </c>
      <c r="T157" s="3">
        <v>0</v>
      </c>
      <c r="U157" s="3">
        <v>0</v>
      </c>
      <c r="V157" s="3">
        <v>0</v>
      </c>
      <c r="W157" s="3">
        <v>0.33993463423951897</v>
      </c>
      <c r="X157" s="3">
        <v>0.737111479583199</v>
      </c>
      <c r="Y157" s="3">
        <v>1.3888444437333101</v>
      </c>
      <c r="Z157" s="3">
        <v>1.94393644157644</v>
      </c>
      <c r="AA157" s="3">
        <v>2.18606699094261</v>
      </c>
      <c r="AB157" s="3">
        <v>2.1962088546705498</v>
      </c>
      <c r="AC157" s="3">
        <v>2.29613201323926</v>
      </c>
    </row>
    <row r="158" spans="1:29">
      <c r="A158" s="2" t="s">
        <v>338</v>
      </c>
      <c r="B158" s="2"/>
      <c r="C158" s="3">
        <v>0</v>
      </c>
      <c r="D158" s="3">
        <v>0</v>
      </c>
      <c r="E158" s="3">
        <v>0</v>
      </c>
      <c r="F158" s="3">
        <v>0</v>
      </c>
      <c r="G158" s="3">
        <v>0</v>
      </c>
      <c r="H158" s="3">
        <v>0</v>
      </c>
      <c r="I158" s="3">
        <v>0</v>
      </c>
      <c r="J158" s="3">
        <v>0</v>
      </c>
      <c r="K158" s="3">
        <v>0.1</v>
      </c>
      <c r="L158" s="3">
        <v>0.46666666666666601</v>
      </c>
      <c r="M158" s="3">
        <v>3.2</v>
      </c>
      <c r="N158" s="3">
        <v>7.2</v>
      </c>
      <c r="O158" s="3">
        <v>11.8333333333333</v>
      </c>
      <c r="P158" s="2"/>
      <c r="Q158" s="3">
        <v>0</v>
      </c>
      <c r="R158" s="3">
        <v>0</v>
      </c>
      <c r="S158" s="3">
        <v>0</v>
      </c>
      <c r="T158" s="3">
        <v>0</v>
      </c>
      <c r="U158" s="3">
        <v>0</v>
      </c>
      <c r="V158" s="3">
        <v>0</v>
      </c>
      <c r="W158" s="3">
        <v>0</v>
      </c>
      <c r="X158" s="3">
        <v>0</v>
      </c>
      <c r="Y158" s="3">
        <v>0.3</v>
      </c>
      <c r="Z158" s="3">
        <v>0.66999170807472597</v>
      </c>
      <c r="AA158" s="3">
        <v>1.2489995996796699</v>
      </c>
      <c r="AB158" s="3">
        <v>1.72046505340852</v>
      </c>
      <c r="AC158" s="3">
        <v>1.6947631758514801</v>
      </c>
    </row>
    <row r="159" spans="1:29">
      <c r="A159" s="2" t="s">
        <v>246</v>
      </c>
      <c r="B159" s="2"/>
      <c r="C159" s="3">
        <v>0</v>
      </c>
      <c r="D159" s="3">
        <v>0</v>
      </c>
      <c r="E159" s="3">
        <v>0</v>
      </c>
      <c r="F159" s="3">
        <v>0</v>
      </c>
      <c r="G159" s="3">
        <v>0</v>
      </c>
      <c r="H159" s="3">
        <v>0</v>
      </c>
      <c r="I159" s="3">
        <v>0.2</v>
      </c>
      <c r="J159" s="3">
        <v>1.06666666666666</v>
      </c>
      <c r="K159" s="3">
        <v>2.7333333333333298</v>
      </c>
      <c r="L159" s="3">
        <v>4.9666666666666597</v>
      </c>
      <c r="M159" s="3">
        <v>6.7</v>
      </c>
      <c r="N159" s="3">
        <v>9.7333333333333307</v>
      </c>
      <c r="O159" s="3">
        <v>11.6666666666666</v>
      </c>
      <c r="P159" s="2"/>
      <c r="Q159" s="3">
        <v>0</v>
      </c>
      <c r="R159" s="3">
        <v>0</v>
      </c>
      <c r="S159" s="3">
        <v>0</v>
      </c>
      <c r="T159" s="3">
        <v>0</v>
      </c>
      <c r="U159" s="3">
        <v>0</v>
      </c>
      <c r="V159" s="3">
        <v>0</v>
      </c>
      <c r="W159" s="3">
        <v>0.47609522856952302</v>
      </c>
      <c r="X159" s="3">
        <v>0.99777530313971696</v>
      </c>
      <c r="Y159" s="3">
        <v>1.4360439485692</v>
      </c>
      <c r="Z159" s="3">
        <v>2.1367160680716402</v>
      </c>
      <c r="AA159" s="3">
        <v>2.6223399220289201</v>
      </c>
      <c r="AB159" s="3">
        <v>2.2350739485653599</v>
      </c>
      <c r="AC159" s="3">
        <v>2.0869967789997999</v>
      </c>
    </row>
    <row r="160" spans="1:29">
      <c r="A160" s="2" t="s">
        <v>230</v>
      </c>
      <c r="B160" s="2"/>
      <c r="C160" s="3">
        <v>0</v>
      </c>
      <c r="D160" s="3">
        <v>0</v>
      </c>
      <c r="E160" s="3">
        <v>0</v>
      </c>
      <c r="F160" s="3">
        <v>0</v>
      </c>
      <c r="G160" s="3">
        <v>0</v>
      </c>
      <c r="H160" s="3">
        <v>3.3333333333333298E-2</v>
      </c>
      <c r="I160" s="3">
        <v>1</v>
      </c>
      <c r="J160" s="3">
        <v>3.0666666666666602</v>
      </c>
      <c r="K160" s="3">
        <v>5.4666666666666597</v>
      </c>
      <c r="L160" s="3">
        <v>8.1999999999999993</v>
      </c>
      <c r="M160" s="3">
        <v>9.8333333333333304</v>
      </c>
      <c r="N160" s="3">
        <v>10.3333333333333</v>
      </c>
      <c r="O160" s="3">
        <v>11.5</v>
      </c>
      <c r="P160" s="2"/>
      <c r="Q160" s="3">
        <v>0</v>
      </c>
      <c r="R160" s="3">
        <v>0</v>
      </c>
      <c r="S160" s="3">
        <v>0</v>
      </c>
      <c r="T160" s="3">
        <v>0</v>
      </c>
      <c r="U160" s="3">
        <v>0</v>
      </c>
      <c r="V160" s="3">
        <v>0.17950549357115</v>
      </c>
      <c r="W160" s="3">
        <v>0.89442719099991497</v>
      </c>
      <c r="X160" s="3">
        <v>1.1234866364235101</v>
      </c>
      <c r="Y160" s="3">
        <v>1.7461067804945001</v>
      </c>
      <c r="Z160" s="3">
        <v>1.4468356276140399</v>
      </c>
      <c r="AA160" s="3">
        <v>1.4395215254459399</v>
      </c>
      <c r="AB160" s="3">
        <v>1.5776212754932299</v>
      </c>
      <c r="AC160" s="3">
        <v>1.8027756377319899</v>
      </c>
    </row>
    <row r="161" spans="1:29">
      <c r="A161" s="2" t="s">
        <v>470</v>
      </c>
      <c r="B161" s="2"/>
      <c r="C161" s="3">
        <v>0</v>
      </c>
      <c r="D161" s="3">
        <v>0</v>
      </c>
      <c r="E161" s="3">
        <v>0</v>
      </c>
      <c r="F161" s="3">
        <v>0</v>
      </c>
      <c r="G161" s="3">
        <v>6.6666666666666596E-2</v>
      </c>
      <c r="H161" s="3">
        <v>0.93333333333333302</v>
      </c>
      <c r="I161" s="3">
        <v>3.5666666666666602</v>
      </c>
      <c r="J161" s="3">
        <v>6.6333333333333302</v>
      </c>
      <c r="K161" s="3">
        <v>8.6333333333333293</v>
      </c>
      <c r="L161" s="3">
        <v>10.3</v>
      </c>
      <c r="M161" s="3">
        <v>11.1666666666666</v>
      </c>
      <c r="N161" s="3">
        <v>11.3666666666666</v>
      </c>
      <c r="O161" s="3">
        <v>11.5</v>
      </c>
      <c r="P161" s="2"/>
      <c r="Q161" s="3">
        <v>0</v>
      </c>
      <c r="R161" s="3">
        <v>0</v>
      </c>
      <c r="S161" s="3">
        <v>0</v>
      </c>
      <c r="T161" s="3">
        <v>0</v>
      </c>
      <c r="U161" s="3">
        <v>0.24944382578492899</v>
      </c>
      <c r="V161" s="3">
        <v>0.77172246018601498</v>
      </c>
      <c r="W161" s="3">
        <v>1.2297244497131099</v>
      </c>
      <c r="X161" s="3">
        <v>1.1967548714010801</v>
      </c>
      <c r="Y161" s="3">
        <v>1.37800177390629</v>
      </c>
      <c r="Z161" s="3">
        <v>1.21518174223721</v>
      </c>
      <c r="AA161" s="3">
        <v>1.24051960439522</v>
      </c>
      <c r="AB161" s="3">
        <v>1.7220788470785899</v>
      </c>
      <c r="AC161" s="3">
        <v>1.7464249196572901</v>
      </c>
    </row>
    <row r="162" spans="1:29">
      <c r="A162" s="2" t="s">
        <v>1172</v>
      </c>
      <c r="B162" s="2"/>
      <c r="C162" s="3">
        <v>0</v>
      </c>
      <c r="D162" s="3">
        <v>0</v>
      </c>
      <c r="E162" s="3">
        <v>0</v>
      </c>
      <c r="F162" s="3">
        <v>0</v>
      </c>
      <c r="G162" s="3">
        <v>0</v>
      </c>
      <c r="H162" s="3">
        <v>0</v>
      </c>
      <c r="I162" s="3">
        <v>0</v>
      </c>
      <c r="J162" s="3">
        <v>6.6666666666666596E-2</v>
      </c>
      <c r="K162" s="3">
        <v>0.3</v>
      </c>
      <c r="L162" s="3">
        <v>2.2333333333333298</v>
      </c>
      <c r="M162" s="3">
        <v>4.7333333333333298</v>
      </c>
      <c r="N162" s="3">
        <v>7.8</v>
      </c>
      <c r="O162" s="3">
        <v>11.1666666666666</v>
      </c>
      <c r="P162" s="2"/>
      <c r="Q162" s="3">
        <v>0</v>
      </c>
      <c r="R162" s="3">
        <v>0</v>
      </c>
      <c r="S162" s="3">
        <v>0</v>
      </c>
      <c r="T162" s="3">
        <v>0</v>
      </c>
      <c r="U162" s="3">
        <v>0</v>
      </c>
      <c r="V162" s="3">
        <v>0</v>
      </c>
      <c r="W162" s="3">
        <v>0</v>
      </c>
      <c r="X162" s="3">
        <v>0.24944382578492899</v>
      </c>
      <c r="Y162" s="3">
        <v>0.45825756949558299</v>
      </c>
      <c r="Z162" s="3">
        <v>1.0225241100118601</v>
      </c>
      <c r="AA162" s="3">
        <v>1.7113996870657899</v>
      </c>
      <c r="AB162" s="3">
        <v>1.4696938456699</v>
      </c>
      <c r="AC162" s="3">
        <v>1.50738920727933</v>
      </c>
    </row>
    <row r="163" spans="1:29">
      <c r="A163" s="2" t="s">
        <v>311</v>
      </c>
      <c r="B163" s="2"/>
      <c r="C163" s="3">
        <v>0</v>
      </c>
      <c r="D163" s="3">
        <v>0</v>
      </c>
      <c r="E163" s="3">
        <v>0</v>
      </c>
      <c r="F163" s="3">
        <v>0</v>
      </c>
      <c r="G163" s="3">
        <v>0</v>
      </c>
      <c r="H163" s="3">
        <v>0</v>
      </c>
      <c r="I163" s="3">
        <v>0.233333333333333</v>
      </c>
      <c r="J163" s="3">
        <v>1.3333333333333299</v>
      </c>
      <c r="K163" s="3">
        <v>3.3</v>
      </c>
      <c r="L163" s="3">
        <v>5.7</v>
      </c>
      <c r="M163" s="3">
        <v>7.43333333333333</v>
      </c>
      <c r="N163" s="3">
        <v>10.033333333333299</v>
      </c>
      <c r="O163" s="3">
        <v>11.1666666666666</v>
      </c>
      <c r="P163" s="2"/>
      <c r="Q163" s="3">
        <v>0</v>
      </c>
      <c r="R163" s="3">
        <v>0</v>
      </c>
      <c r="S163" s="3">
        <v>0</v>
      </c>
      <c r="T163" s="3">
        <v>0</v>
      </c>
      <c r="U163" s="3">
        <v>0</v>
      </c>
      <c r="V163" s="3">
        <v>0</v>
      </c>
      <c r="W163" s="3">
        <v>0.55876848714133998</v>
      </c>
      <c r="X163" s="3">
        <v>1.1925695879998801</v>
      </c>
      <c r="Y163" s="3">
        <v>1.5737428845483801</v>
      </c>
      <c r="Z163" s="3">
        <v>2.4785748593361698</v>
      </c>
      <c r="AA163" s="3">
        <v>2.6036299446904598</v>
      </c>
      <c r="AB163" s="3">
        <v>2.1982316125063299</v>
      </c>
      <c r="AC163" s="3">
        <v>2.3106035767497799</v>
      </c>
    </row>
    <row r="164" spans="1:29">
      <c r="A164" s="2" t="s">
        <v>190</v>
      </c>
      <c r="B164" s="2"/>
      <c r="C164" s="3">
        <v>0</v>
      </c>
      <c r="D164" s="3">
        <v>0</v>
      </c>
      <c r="E164" s="3">
        <v>0</v>
      </c>
      <c r="F164" s="3">
        <v>0</v>
      </c>
      <c r="G164" s="3">
        <v>0</v>
      </c>
      <c r="H164" s="3">
        <v>0</v>
      </c>
      <c r="I164" s="3">
        <v>0.1</v>
      </c>
      <c r="J164" s="3">
        <v>0.73333333333333295</v>
      </c>
      <c r="K164" s="3">
        <v>2.3333333333333299</v>
      </c>
      <c r="L164" s="3">
        <v>4.5666666666666602</v>
      </c>
      <c r="M164" s="3">
        <v>6.2</v>
      </c>
      <c r="N164" s="3">
        <v>8.9</v>
      </c>
      <c r="O164" s="3">
        <v>10.9333333333333</v>
      </c>
      <c r="P164" s="2"/>
      <c r="Q164" s="3">
        <v>0</v>
      </c>
      <c r="R164" s="3">
        <v>0</v>
      </c>
      <c r="S164" s="3">
        <v>0</v>
      </c>
      <c r="T164" s="3">
        <v>0</v>
      </c>
      <c r="U164" s="3">
        <v>0</v>
      </c>
      <c r="V164" s="3">
        <v>0</v>
      </c>
      <c r="W164" s="3">
        <v>0.3</v>
      </c>
      <c r="X164" s="3">
        <v>0.77172246018601498</v>
      </c>
      <c r="Y164" s="3">
        <v>1.3249737942901101</v>
      </c>
      <c r="Z164" s="3">
        <v>1.96100881067769</v>
      </c>
      <c r="AA164" s="3">
        <v>2.227105745132</v>
      </c>
      <c r="AB164" s="3">
        <v>2.0712315177207898</v>
      </c>
      <c r="AC164" s="3">
        <v>2.0645150089602602</v>
      </c>
    </row>
    <row r="165" spans="1:29">
      <c r="A165" s="2" t="s">
        <v>86</v>
      </c>
      <c r="B165" s="2"/>
      <c r="C165" s="3">
        <v>0</v>
      </c>
      <c r="D165" s="3">
        <v>0</v>
      </c>
      <c r="E165" s="3">
        <v>0</v>
      </c>
      <c r="F165" s="3">
        <v>0</v>
      </c>
      <c r="G165" s="3">
        <v>0</v>
      </c>
      <c r="H165" s="3">
        <v>0</v>
      </c>
      <c r="I165" s="3">
        <v>0.233333333333333</v>
      </c>
      <c r="J165" s="3">
        <v>1.1000000000000001</v>
      </c>
      <c r="K165" s="3">
        <v>3.1333333333333302</v>
      </c>
      <c r="L165" s="3">
        <v>5.3333333333333304</v>
      </c>
      <c r="M165" s="3">
        <v>6.43333333333333</v>
      </c>
      <c r="N165" s="3">
        <v>10</v>
      </c>
      <c r="O165" s="3">
        <v>10.8666666666666</v>
      </c>
      <c r="P165" s="2"/>
      <c r="Q165" s="3">
        <v>0</v>
      </c>
      <c r="R165" s="3">
        <v>0</v>
      </c>
      <c r="S165" s="3">
        <v>0</v>
      </c>
      <c r="T165" s="3">
        <v>0</v>
      </c>
      <c r="U165" s="3">
        <v>0</v>
      </c>
      <c r="V165" s="3">
        <v>0</v>
      </c>
      <c r="W165" s="3">
        <v>0.61553951042064603</v>
      </c>
      <c r="X165" s="3">
        <v>1.1060440015358</v>
      </c>
      <c r="Y165" s="3">
        <v>1.97877627728744</v>
      </c>
      <c r="Z165" s="3">
        <v>2.76083723211315</v>
      </c>
      <c r="AA165" s="3">
        <v>2.76505977431873</v>
      </c>
      <c r="AB165" s="3">
        <v>2.70801280154532</v>
      </c>
      <c r="AC165" s="3">
        <v>3.09551647099837</v>
      </c>
    </row>
    <row r="166" spans="1:29">
      <c r="A166" s="2" t="s">
        <v>213</v>
      </c>
      <c r="B166" s="2"/>
      <c r="C166" s="3">
        <v>0</v>
      </c>
      <c r="D166" s="3">
        <v>0</v>
      </c>
      <c r="E166" s="3">
        <v>0</v>
      </c>
      <c r="F166" s="3">
        <v>0</v>
      </c>
      <c r="G166" s="3">
        <v>0</v>
      </c>
      <c r="H166" s="3">
        <v>0</v>
      </c>
      <c r="I166" s="3">
        <v>0.133333333333333</v>
      </c>
      <c r="J166" s="3">
        <v>0.7</v>
      </c>
      <c r="K166" s="3">
        <v>2.2000000000000002</v>
      </c>
      <c r="L166" s="3">
        <v>4.3333333333333304</v>
      </c>
      <c r="M166" s="3">
        <v>5.8333333333333304</v>
      </c>
      <c r="N166" s="3">
        <v>9.0333333333333297</v>
      </c>
      <c r="O166" s="3">
        <v>10.7</v>
      </c>
      <c r="P166" s="2"/>
      <c r="Q166" s="3">
        <v>0</v>
      </c>
      <c r="R166" s="3">
        <v>0</v>
      </c>
      <c r="S166" s="3">
        <v>0</v>
      </c>
      <c r="T166" s="3">
        <v>0</v>
      </c>
      <c r="U166" s="3">
        <v>0</v>
      </c>
      <c r="V166" s="3">
        <v>0</v>
      </c>
      <c r="W166" s="3">
        <v>0.33993463423951897</v>
      </c>
      <c r="X166" s="3">
        <v>0.82259751195020403</v>
      </c>
      <c r="Y166" s="3">
        <v>1.19443152447792</v>
      </c>
      <c r="Z166" s="3">
        <v>2.0869967789997999</v>
      </c>
      <c r="AA166" s="3">
        <v>2.4232668491567702</v>
      </c>
      <c r="AB166" s="3">
        <v>2.1367160680716402</v>
      </c>
      <c r="AC166" s="3">
        <v>2.06801031589948</v>
      </c>
    </row>
    <row r="167" spans="1:29">
      <c r="A167" s="2" t="s">
        <v>574</v>
      </c>
      <c r="B167" s="2"/>
      <c r="C167" s="3">
        <v>0</v>
      </c>
      <c r="D167" s="3">
        <v>0</v>
      </c>
      <c r="E167" s="3">
        <v>0</v>
      </c>
      <c r="F167" s="3">
        <v>0</v>
      </c>
      <c r="G167" s="3">
        <v>0</v>
      </c>
      <c r="H167" s="3">
        <v>0</v>
      </c>
      <c r="I167" s="3">
        <v>0</v>
      </c>
      <c r="J167" s="3">
        <v>0</v>
      </c>
      <c r="K167" s="3">
        <v>0.1</v>
      </c>
      <c r="L167" s="3">
        <v>0.4</v>
      </c>
      <c r="M167" s="3">
        <v>2.9666666666666601</v>
      </c>
      <c r="N167" s="3">
        <v>6.43333333333333</v>
      </c>
      <c r="O167" s="3">
        <v>10.633333333333301</v>
      </c>
      <c r="P167" s="2"/>
      <c r="Q167" s="3">
        <v>0</v>
      </c>
      <c r="R167" s="3">
        <v>0</v>
      </c>
      <c r="S167" s="3">
        <v>0</v>
      </c>
      <c r="T167" s="3">
        <v>0</v>
      </c>
      <c r="U167" s="3">
        <v>0</v>
      </c>
      <c r="V167" s="3">
        <v>0</v>
      </c>
      <c r="W167" s="3">
        <v>0</v>
      </c>
      <c r="X167" s="3">
        <v>0</v>
      </c>
      <c r="Y167" s="3">
        <v>0.3</v>
      </c>
      <c r="Z167" s="3">
        <v>0.66332495807108005</v>
      </c>
      <c r="AA167" s="3">
        <v>1.11005505368978</v>
      </c>
      <c r="AB167" s="3">
        <v>1.8740923729160699</v>
      </c>
      <c r="AC167" s="3">
        <v>1.4715826703096</v>
      </c>
    </row>
    <row r="168" spans="1:29">
      <c r="A168" s="2" t="s">
        <v>183</v>
      </c>
      <c r="B168" s="2" t="s">
        <v>184</v>
      </c>
      <c r="C168" s="3">
        <v>0</v>
      </c>
      <c r="D168" s="3">
        <v>0</v>
      </c>
      <c r="E168" s="3">
        <v>0</v>
      </c>
      <c r="F168" s="3">
        <v>0</v>
      </c>
      <c r="G168" s="3">
        <v>0</v>
      </c>
      <c r="H168" s="3">
        <v>0</v>
      </c>
      <c r="I168" s="3">
        <v>0.2</v>
      </c>
      <c r="J168" s="3">
        <v>0.36666666666666597</v>
      </c>
      <c r="K168" s="3">
        <v>1.2333333333333301</v>
      </c>
      <c r="L168" s="3">
        <v>2.43333333333333</v>
      </c>
      <c r="M168" s="3">
        <v>4.8</v>
      </c>
      <c r="N168" s="3">
        <v>7.43333333333333</v>
      </c>
      <c r="O168" s="3">
        <v>10.5</v>
      </c>
      <c r="P168" s="2"/>
      <c r="Q168" s="3">
        <v>0</v>
      </c>
      <c r="R168" s="3">
        <v>0</v>
      </c>
      <c r="S168" s="3">
        <v>0</v>
      </c>
      <c r="T168" s="3">
        <v>0</v>
      </c>
      <c r="U168" s="3">
        <v>0</v>
      </c>
      <c r="V168" s="3">
        <v>0</v>
      </c>
      <c r="W168" s="3">
        <v>0.4</v>
      </c>
      <c r="X168" s="3">
        <v>0.48189440982669801</v>
      </c>
      <c r="Y168" s="3">
        <v>0.98938813864372199</v>
      </c>
      <c r="Z168" s="3">
        <v>1.0546194679704199</v>
      </c>
      <c r="AA168" s="3">
        <v>1.2489995996796699</v>
      </c>
      <c r="AB168" s="3">
        <v>1.6468825769380799</v>
      </c>
      <c r="AC168" s="3">
        <v>2.2620050103097999</v>
      </c>
    </row>
    <row r="169" spans="1:29">
      <c r="A169" s="2" t="s">
        <v>348</v>
      </c>
      <c r="B169" s="2"/>
      <c r="C169" s="3">
        <v>0</v>
      </c>
      <c r="D169" s="3">
        <v>0</v>
      </c>
      <c r="E169" s="3">
        <v>0</v>
      </c>
      <c r="F169" s="3">
        <v>0</v>
      </c>
      <c r="G169" s="3">
        <v>0</v>
      </c>
      <c r="H169" s="3">
        <v>0</v>
      </c>
      <c r="I169" s="3">
        <v>0</v>
      </c>
      <c r="J169" s="3">
        <v>3.3333333333333298E-2</v>
      </c>
      <c r="K169" s="3">
        <v>0.266666666666666</v>
      </c>
      <c r="L169" s="3">
        <v>2.0333333333333301</v>
      </c>
      <c r="M169" s="3">
        <v>4.7</v>
      </c>
      <c r="N169" s="3">
        <v>7.86666666666666</v>
      </c>
      <c r="O169" s="3">
        <v>10.3333333333333</v>
      </c>
      <c r="P169" s="2"/>
      <c r="Q169" s="3">
        <v>0</v>
      </c>
      <c r="R169" s="3">
        <v>0</v>
      </c>
      <c r="S169" s="3">
        <v>0</v>
      </c>
      <c r="T169" s="3">
        <v>0</v>
      </c>
      <c r="U169" s="3">
        <v>0</v>
      </c>
      <c r="V169" s="3">
        <v>0</v>
      </c>
      <c r="W169" s="3">
        <v>0</v>
      </c>
      <c r="X169" s="3">
        <v>0.17950549357115</v>
      </c>
      <c r="Y169" s="3">
        <v>0.51207638319124005</v>
      </c>
      <c r="Z169" s="3">
        <v>1.11005505368978</v>
      </c>
      <c r="AA169" s="3">
        <v>1.0376254944182199</v>
      </c>
      <c r="AB169" s="3">
        <v>1.45449494861809</v>
      </c>
      <c r="AC169" s="3">
        <v>0.97752521990767804</v>
      </c>
    </row>
    <row r="170" spans="1:29">
      <c r="A170" s="2" t="s">
        <v>296</v>
      </c>
      <c r="B170" s="2"/>
      <c r="C170" s="3">
        <v>0</v>
      </c>
      <c r="D170" s="3">
        <v>0</v>
      </c>
      <c r="E170" s="3">
        <v>0</v>
      </c>
      <c r="F170" s="3">
        <v>0</v>
      </c>
      <c r="G170" s="3">
        <v>0</v>
      </c>
      <c r="H170" s="3">
        <v>3.3333333333333298E-2</v>
      </c>
      <c r="I170" s="3">
        <v>0.16666666666666599</v>
      </c>
      <c r="J170" s="3">
        <v>1.43333333333333</v>
      </c>
      <c r="K170" s="3">
        <v>2.93333333333333</v>
      </c>
      <c r="L170" s="3">
        <v>5.1666666666666599</v>
      </c>
      <c r="M170" s="3">
        <v>6.4666666666666597</v>
      </c>
      <c r="N170" s="3">
        <v>9.1333333333333293</v>
      </c>
      <c r="O170" s="3">
        <v>10.2666666666666</v>
      </c>
      <c r="P170" s="2"/>
      <c r="Q170" s="3">
        <v>0</v>
      </c>
      <c r="R170" s="3">
        <v>0</v>
      </c>
      <c r="S170" s="3">
        <v>0</v>
      </c>
      <c r="T170" s="3">
        <v>0</v>
      </c>
      <c r="U170" s="3">
        <v>0</v>
      </c>
      <c r="V170" s="3">
        <v>0.17950549357115</v>
      </c>
      <c r="W170" s="3">
        <v>0.37267799624996401</v>
      </c>
      <c r="X170" s="3">
        <v>1.17426099692056</v>
      </c>
      <c r="Y170" s="3">
        <v>1.4360439485692</v>
      </c>
      <c r="Z170" s="3">
        <v>1.5509853498842401</v>
      </c>
      <c r="AA170" s="3">
        <v>2.2171052197754499</v>
      </c>
      <c r="AB170" s="3">
        <v>2.3907228102721398</v>
      </c>
      <c r="AC170" s="3">
        <v>1.91369334592097</v>
      </c>
    </row>
    <row r="171" spans="1:29">
      <c r="A171" s="2" t="s">
        <v>282</v>
      </c>
      <c r="B171" s="2"/>
      <c r="C171" s="3">
        <v>0</v>
      </c>
      <c r="D171" s="3">
        <v>0</v>
      </c>
      <c r="E171" s="3">
        <v>0</v>
      </c>
      <c r="F171" s="3">
        <v>0</v>
      </c>
      <c r="G171" s="3">
        <v>0</v>
      </c>
      <c r="H171" s="3">
        <v>3.3333333333333298E-2</v>
      </c>
      <c r="I171" s="3">
        <v>0.2</v>
      </c>
      <c r="J171" s="3">
        <v>1.43333333333333</v>
      </c>
      <c r="K171" s="3">
        <v>3.1666666666666599</v>
      </c>
      <c r="L171" s="3">
        <v>5.2</v>
      </c>
      <c r="M171" s="3">
        <v>6.6</v>
      </c>
      <c r="N171" s="3">
        <v>9.1666666666666607</v>
      </c>
      <c r="O171" s="3">
        <v>10.033333333333299</v>
      </c>
      <c r="P171" s="2"/>
      <c r="Q171" s="3">
        <v>0</v>
      </c>
      <c r="R171" s="3">
        <v>0</v>
      </c>
      <c r="S171" s="3">
        <v>0</v>
      </c>
      <c r="T171" s="3">
        <v>0</v>
      </c>
      <c r="U171" s="3">
        <v>0</v>
      </c>
      <c r="V171" s="3">
        <v>0.17950549357115</v>
      </c>
      <c r="W171" s="3">
        <v>0.4</v>
      </c>
      <c r="X171" s="3">
        <v>0.98938813864372199</v>
      </c>
      <c r="Y171" s="3">
        <v>1.24051960439522</v>
      </c>
      <c r="Z171" s="3">
        <v>1.6812693617224601</v>
      </c>
      <c r="AA171" s="3">
        <v>2.1071307505705401</v>
      </c>
      <c r="AB171" s="3">
        <v>2.2373098926066399</v>
      </c>
      <c r="AC171" s="3">
        <v>2.1522597943143902</v>
      </c>
    </row>
    <row r="172" spans="1:29">
      <c r="A172" s="2" t="s">
        <v>251</v>
      </c>
      <c r="B172" s="2"/>
      <c r="C172" s="3">
        <v>0</v>
      </c>
      <c r="D172" s="3">
        <v>0</v>
      </c>
      <c r="E172" s="3">
        <v>0</v>
      </c>
      <c r="F172" s="3">
        <v>0</v>
      </c>
      <c r="G172" s="3">
        <v>0</v>
      </c>
      <c r="H172" s="3">
        <v>3.3333333333333298E-2</v>
      </c>
      <c r="I172" s="3">
        <v>0.266666666666666</v>
      </c>
      <c r="J172" s="3">
        <v>1.43333333333333</v>
      </c>
      <c r="K172" s="3">
        <v>3.1666666666666599</v>
      </c>
      <c r="L172" s="3">
        <v>4.8333333333333304</v>
      </c>
      <c r="M172" s="3">
        <v>6.5</v>
      </c>
      <c r="N172" s="3">
        <v>8.9666666666666597</v>
      </c>
      <c r="O172" s="3">
        <v>10</v>
      </c>
      <c r="P172" s="2"/>
      <c r="Q172" s="3">
        <v>0</v>
      </c>
      <c r="R172" s="3">
        <v>0</v>
      </c>
      <c r="S172" s="3">
        <v>0</v>
      </c>
      <c r="T172" s="3">
        <v>0</v>
      </c>
      <c r="U172" s="3">
        <v>0</v>
      </c>
      <c r="V172" s="3">
        <v>0.17950549357115</v>
      </c>
      <c r="W172" s="3">
        <v>0.57348835113617502</v>
      </c>
      <c r="X172" s="3">
        <v>1.1455226851626299</v>
      </c>
      <c r="Y172" s="3">
        <v>1.65495887830752</v>
      </c>
      <c r="Z172" s="3">
        <v>1.67497927018681</v>
      </c>
      <c r="AA172" s="3">
        <v>2.1252450839060102</v>
      </c>
      <c r="AB172" s="3">
        <v>2.3163668870788898</v>
      </c>
      <c r="AC172" s="3">
        <v>2.0655911179772799</v>
      </c>
    </row>
    <row r="173" spans="1:29">
      <c r="A173" s="2" t="s">
        <v>467</v>
      </c>
      <c r="B173" s="2"/>
      <c r="C173" s="3">
        <v>0</v>
      </c>
      <c r="D173" s="3">
        <v>0</v>
      </c>
      <c r="E173" s="3">
        <v>0</v>
      </c>
      <c r="F173" s="3">
        <v>0</v>
      </c>
      <c r="G173" s="3">
        <v>0</v>
      </c>
      <c r="H173" s="3">
        <v>0.83333333333333304</v>
      </c>
      <c r="I173" s="3">
        <v>3.5</v>
      </c>
      <c r="J173" s="3">
        <v>6.5333333333333297</v>
      </c>
      <c r="K173" s="3">
        <v>8.36666666666666</v>
      </c>
      <c r="L173" s="3">
        <v>9.7333333333333307</v>
      </c>
      <c r="M173" s="3">
        <v>10.6</v>
      </c>
      <c r="N173" s="3">
        <v>10.3666666666666</v>
      </c>
      <c r="O173" s="3">
        <v>9.8333333333333304</v>
      </c>
      <c r="P173" s="2"/>
      <c r="Q173" s="3">
        <v>0</v>
      </c>
      <c r="R173" s="3">
        <v>0</v>
      </c>
      <c r="S173" s="3">
        <v>0</v>
      </c>
      <c r="T173" s="3">
        <v>0</v>
      </c>
      <c r="U173" s="3">
        <v>0</v>
      </c>
      <c r="V173" s="3">
        <v>0.68718427093627599</v>
      </c>
      <c r="W173" s="3">
        <v>1.2041594578792201</v>
      </c>
      <c r="X173" s="3">
        <v>1.2036980056845099</v>
      </c>
      <c r="Y173" s="3">
        <v>1.42556031868954</v>
      </c>
      <c r="Z173" s="3">
        <v>1.31487219488773</v>
      </c>
      <c r="AA173" s="3">
        <v>1.28062484748656</v>
      </c>
      <c r="AB173" s="3">
        <v>1.3034143197344701</v>
      </c>
      <c r="AC173" s="3">
        <v>1.8272626764887601</v>
      </c>
    </row>
    <row r="174" spans="1:29">
      <c r="A174" s="2" t="s">
        <v>286</v>
      </c>
      <c r="B174" s="2"/>
      <c r="C174" s="3">
        <v>0</v>
      </c>
      <c r="D174" s="3">
        <v>0</v>
      </c>
      <c r="E174" s="3">
        <v>0</v>
      </c>
      <c r="F174" s="3">
        <v>0</v>
      </c>
      <c r="G174" s="3">
        <v>0</v>
      </c>
      <c r="H174" s="3">
        <v>0</v>
      </c>
      <c r="I174" s="3">
        <v>0.16666666666666599</v>
      </c>
      <c r="J174" s="3">
        <v>0.56666666666666599</v>
      </c>
      <c r="K174" s="3">
        <v>2.2333333333333298</v>
      </c>
      <c r="L174" s="3">
        <v>3.7</v>
      </c>
      <c r="M174" s="3">
        <v>5.7666666666666604</v>
      </c>
      <c r="N174" s="3">
        <v>7.7666666666666604</v>
      </c>
      <c r="O174" s="3">
        <v>9.7666666666666604</v>
      </c>
      <c r="P174" s="2"/>
      <c r="Q174" s="3">
        <v>0</v>
      </c>
      <c r="R174" s="3">
        <v>0</v>
      </c>
      <c r="S174" s="3">
        <v>0</v>
      </c>
      <c r="T174" s="3">
        <v>0</v>
      </c>
      <c r="U174" s="3">
        <v>0</v>
      </c>
      <c r="V174" s="3">
        <v>0</v>
      </c>
      <c r="W174" s="3">
        <v>0.45338235029118101</v>
      </c>
      <c r="X174" s="3">
        <v>0.61553951042064603</v>
      </c>
      <c r="Y174" s="3">
        <v>1.28279209365959</v>
      </c>
      <c r="Z174" s="3">
        <v>1.69607389776114</v>
      </c>
      <c r="AA174" s="3">
        <v>1.49851778619926</v>
      </c>
      <c r="AB174" s="3">
        <v>1.2297244497131099</v>
      </c>
      <c r="AC174" s="3">
        <v>1.6468825769380799</v>
      </c>
    </row>
    <row r="175" spans="1:29">
      <c r="A175" s="2" t="s">
        <v>185</v>
      </c>
      <c r="B175" s="2"/>
      <c r="C175" s="3">
        <v>0</v>
      </c>
      <c r="D175" s="3">
        <v>0</v>
      </c>
      <c r="E175" s="3">
        <v>0</v>
      </c>
      <c r="F175" s="3">
        <v>0</v>
      </c>
      <c r="G175" s="3">
        <v>0</v>
      </c>
      <c r="H175" s="3">
        <v>0</v>
      </c>
      <c r="I175" s="3">
        <v>0.16666666666666599</v>
      </c>
      <c r="J175" s="3">
        <v>0.76666666666666605</v>
      </c>
      <c r="K175" s="3">
        <v>2.2999999999999998</v>
      </c>
      <c r="L175" s="3">
        <v>4.2333333333333298</v>
      </c>
      <c r="M175" s="3">
        <v>5.0999999999999996</v>
      </c>
      <c r="N175" s="3">
        <v>8.1666666666666607</v>
      </c>
      <c r="O175" s="3">
        <v>9.6666666666666607</v>
      </c>
      <c r="P175" s="2"/>
      <c r="Q175" s="3">
        <v>0</v>
      </c>
      <c r="R175" s="3">
        <v>0</v>
      </c>
      <c r="S175" s="3">
        <v>0</v>
      </c>
      <c r="T175" s="3">
        <v>0</v>
      </c>
      <c r="U175" s="3">
        <v>0</v>
      </c>
      <c r="V175" s="3">
        <v>0</v>
      </c>
      <c r="W175" s="3">
        <v>0.45338235029118101</v>
      </c>
      <c r="X175" s="3">
        <v>0.71569701845279599</v>
      </c>
      <c r="Y175" s="3">
        <v>1.5088627063675</v>
      </c>
      <c r="Z175" s="3">
        <v>1.9779338265529001</v>
      </c>
      <c r="AA175" s="3">
        <v>2.3572582944316101</v>
      </c>
      <c r="AB175" s="3">
        <v>2.2223611067711002</v>
      </c>
      <c r="AC175" s="3">
        <v>2.3990738953928701</v>
      </c>
    </row>
    <row r="176" spans="1:29">
      <c r="A176" s="2" t="s">
        <v>364</v>
      </c>
      <c r="B176" s="2" t="s">
        <v>365</v>
      </c>
      <c r="C176" s="3">
        <v>0</v>
      </c>
      <c r="D176" s="3">
        <v>0</v>
      </c>
      <c r="E176" s="3">
        <v>0</v>
      </c>
      <c r="F176" s="3">
        <v>0</v>
      </c>
      <c r="G176" s="3">
        <v>0</v>
      </c>
      <c r="H176" s="3">
        <v>0</v>
      </c>
      <c r="I176" s="3">
        <v>0.133333333333333</v>
      </c>
      <c r="J176" s="3">
        <v>1</v>
      </c>
      <c r="K176" s="3">
        <v>2.5666666666666602</v>
      </c>
      <c r="L176" s="3">
        <v>4.2666666666666604</v>
      </c>
      <c r="M176" s="3">
        <v>6.0333333333333297</v>
      </c>
      <c r="N176" s="3">
        <v>8.1</v>
      </c>
      <c r="O176" s="3">
        <v>9.6</v>
      </c>
      <c r="P176" s="2"/>
      <c r="Q176" s="3">
        <v>0</v>
      </c>
      <c r="R176" s="3">
        <v>0</v>
      </c>
      <c r="S176" s="3">
        <v>0</v>
      </c>
      <c r="T176" s="3">
        <v>0</v>
      </c>
      <c r="U176" s="3">
        <v>0</v>
      </c>
      <c r="V176" s="3">
        <v>0</v>
      </c>
      <c r="W176" s="3">
        <v>0.33993463423951897</v>
      </c>
      <c r="X176" s="3">
        <v>0.85634883857767496</v>
      </c>
      <c r="Y176" s="3">
        <v>1.2023125864580899</v>
      </c>
      <c r="Z176" s="3">
        <v>1.5477582354991799</v>
      </c>
      <c r="AA176" s="3">
        <v>1.6224124698183899</v>
      </c>
      <c r="AB176" s="3">
        <v>1.3</v>
      </c>
      <c r="AC176" s="3">
        <v>1.7625738755203</v>
      </c>
    </row>
    <row r="177" spans="1:29">
      <c r="A177" s="2" t="s">
        <v>194</v>
      </c>
      <c r="B177" s="2"/>
      <c r="C177" s="3">
        <v>0</v>
      </c>
      <c r="D177" s="3">
        <v>0</v>
      </c>
      <c r="E177" s="3">
        <v>0</v>
      </c>
      <c r="F177" s="3">
        <v>0</v>
      </c>
      <c r="G177" s="3">
        <v>0</v>
      </c>
      <c r="H177" s="3">
        <v>0</v>
      </c>
      <c r="I177" s="3">
        <v>3.3333333333333298E-2</v>
      </c>
      <c r="J177" s="3">
        <v>0.46666666666666601</v>
      </c>
      <c r="K177" s="3">
        <v>1.63333333333333</v>
      </c>
      <c r="L177" s="3">
        <v>3.2333333333333298</v>
      </c>
      <c r="M177" s="3">
        <v>4.5666666666666602</v>
      </c>
      <c r="N177" s="3">
        <v>7.6333333333333302</v>
      </c>
      <c r="O177" s="3">
        <v>9.1</v>
      </c>
      <c r="P177" s="2"/>
      <c r="Q177" s="3">
        <v>0</v>
      </c>
      <c r="R177" s="3">
        <v>0</v>
      </c>
      <c r="S177" s="3">
        <v>0</v>
      </c>
      <c r="T177" s="3">
        <v>0</v>
      </c>
      <c r="U177" s="3">
        <v>0</v>
      </c>
      <c r="V177" s="3">
        <v>0</v>
      </c>
      <c r="W177" s="3">
        <v>0.17950549357115</v>
      </c>
      <c r="X177" s="3">
        <v>0.56174331821175705</v>
      </c>
      <c r="Y177" s="3">
        <v>1.1685698761972001</v>
      </c>
      <c r="Z177" s="3">
        <v>1.6669999666733299</v>
      </c>
      <c r="AA177" s="3">
        <v>1.68687745718399</v>
      </c>
      <c r="AB177" s="3">
        <v>1.6017351702311899</v>
      </c>
      <c r="AC177" s="3">
        <v>1.88591268797541</v>
      </c>
    </row>
    <row r="178" spans="1:29">
      <c r="A178" s="2" t="s">
        <v>333</v>
      </c>
      <c r="B178" s="2"/>
      <c r="C178" s="3">
        <v>0</v>
      </c>
      <c r="D178" s="3">
        <v>0</v>
      </c>
      <c r="E178" s="3">
        <v>0</v>
      </c>
      <c r="F178" s="3">
        <v>0</v>
      </c>
      <c r="G178" s="3">
        <v>0</v>
      </c>
      <c r="H178" s="3">
        <v>0</v>
      </c>
      <c r="I178" s="3">
        <v>0.233333333333333</v>
      </c>
      <c r="J178" s="3">
        <v>1.0333333333333301</v>
      </c>
      <c r="K178" s="3">
        <v>2.36666666666666</v>
      </c>
      <c r="L178" s="3">
        <v>4.5</v>
      </c>
      <c r="M178" s="3">
        <v>5.7666666666666604</v>
      </c>
      <c r="N178" s="3">
        <v>7.8333333333333304</v>
      </c>
      <c r="O178" s="3">
        <v>9.0666666666666593</v>
      </c>
      <c r="P178" s="2"/>
      <c r="Q178" s="3">
        <v>0</v>
      </c>
      <c r="R178" s="3">
        <v>0</v>
      </c>
      <c r="S178" s="3">
        <v>0</v>
      </c>
      <c r="T178" s="3">
        <v>0</v>
      </c>
      <c r="U178" s="3">
        <v>0</v>
      </c>
      <c r="V178" s="3">
        <v>0</v>
      </c>
      <c r="W178" s="3">
        <v>0.42295258468164998</v>
      </c>
      <c r="X178" s="3">
        <v>0.98262686486557804</v>
      </c>
      <c r="Y178" s="3">
        <v>1.13968806648525</v>
      </c>
      <c r="Z178" s="3">
        <v>1.58640053790543</v>
      </c>
      <c r="AA178" s="3">
        <v>1.90933379888262</v>
      </c>
      <c r="AB178" s="3">
        <v>1.67497927018681</v>
      </c>
      <c r="AC178" s="3">
        <v>1.5902480589168699</v>
      </c>
    </row>
    <row r="179" spans="1:29">
      <c r="A179" s="2" t="s">
        <v>174</v>
      </c>
      <c r="B179" s="2"/>
      <c r="C179" s="3">
        <v>0</v>
      </c>
      <c r="D179" s="3">
        <v>0</v>
      </c>
      <c r="E179" s="3">
        <v>0</v>
      </c>
      <c r="F179" s="3">
        <v>0</v>
      </c>
      <c r="G179" s="3">
        <v>0</v>
      </c>
      <c r="H179" s="3">
        <v>0</v>
      </c>
      <c r="I179" s="3">
        <v>6.6666666666666596E-2</v>
      </c>
      <c r="J179" s="3">
        <v>0.33333333333333298</v>
      </c>
      <c r="K179" s="3">
        <v>1.63333333333333</v>
      </c>
      <c r="L179" s="3">
        <v>3.2666666666666599</v>
      </c>
      <c r="M179" s="3">
        <v>4.9000000000000004</v>
      </c>
      <c r="N179" s="3">
        <v>7.3333333333333304</v>
      </c>
      <c r="O179" s="3">
        <v>8.9666666666666597</v>
      </c>
      <c r="P179" s="2"/>
      <c r="Q179" s="3">
        <v>0</v>
      </c>
      <c r="R179" s="3">
        <v>0</v>
      </c>
      <c r="S179" s="3">
        <v>0</v>
      </c>
      <c r="T179" s="3">
        <v>0</v>
      </c>
      <c r="U179" s="3">
        <v>0</v>
      </c>
      <c r="V179" s="3">
        <v>0</v>
      </c>
      <c r="W179" s="3">
        <v>0.24944382578492899</v>
      </c>
      <c r="X179" s="3">
        <v>0.53748384988656905</v>
      </c>
      <c r="Y179" s="3">
        <v>1.1967548714010801</v>
      </c>
      <c r="Z179" s="3">
        <v>1.6110727964792699</v>
      </c>
      <c r="AA179" s="3">
        <v>1.6196707484341699</v>
      </c>
      <c r="AB179" s="3">
        <v>1.8856180831641201</v>
      </c>
      <c r="AC179" s="3">
        <v>1.8882678717691299</v>
      </c>
    </row>
    <row r="180" spans="1:29">
      <c r="A180" s="2" t="s">
        <v>256</v>
      </c>
      <c r="B180" s="2"/>
      <c r="C180" s="3">
        <v>0</v>
      </c>
      <c r="D180" s="3">
        <v>0</v>
      </c>
      <c r="E180" s="3">
        <v>0</v>
      </c>
      <c r="F180" s="3">
        <v>0</v>
      </c>
      <c r="G180" s="3">
        <v>0</v>
      </c>
      <c r="H180" s="3">
        <v>0</v>
      </c>
      <c r="I180" s="3">
        <v>0.133333333333333</v>
      </c>
      <c r="J180" s="3">
        <v>0.73333333333333295</v>
      </c>
      <c r="K180" s="3">
        <v>2.1333333333333302</v>
      </c>
      <c r="L180" s="3">
        <v>4</v>
      </c>
      <c r="M180" s="3">
        <v>5.5</v>
      </c>
      <c r="N180" s="3">
        <v>7.7</v>
      </c>
      <c r="O180" s="3">
        <v>8.9666666666666597</v>
      </c>
      <c r="P180" s="2"/>
      <c r="Q180" s="3">
        <v>0</v>
      </c>
      <c r="R180" s="3">
        <v>0</v>
      </c>
      <c r="S180" s="3">
        <v>0</v>
      </c>
      <c r="T180" s="3">
        <v>0</v>
      </c>
      <c r="U180" s="3">
        <v>0</v>
      </c>
      <c r="V180" s="3">
        <v>0</v>
      </c>
      <c r="W180" s="3">
        <v>0.33993463423951897</v>
      </c>
      <c r="X180" s="3">
        <v>0.77172246018601498</v>
      </c>
      <c r="Y180" s="3">
        <v>1.14697670227235</v>
      </c>
      <c r="Z180" s="3">
        <v>1.50554530541816</v>
      </c>
      <c r="AA180" s="3">
        <v>1.7272328544042099</v>
      </c>
      <c r="AB180" s="3">
        <v>1.61554944214035</v>
      </c>
      <c r="AC180" s="3">
        <v>1.66299595776885</v>
      </c>
    </row>
    <row r="181" spans="1:29">
      <c r="A181" s="2" t="s">
        <v>140</v>
      </c>
      <c r="B181" s="2" t="s">
        <v>141</v>
      </c>
      <c r="C181" s="3">
        <v>0</v>
      </c>
      <c r="D181" s="3">
        <v>0</v>
      </c>
      <c r="E181" s="3">
        <v>0</v>
      </c>
      <c r="F181" s="3">
        <v>0</v>
      </c>
      <c r="G181" s="3">
        <v>0</v>
      </c>
      <c r="H181" s="3">
        <v>0</v>
      </c>
      <c r="I181" s="3">
        <v>0</v>
      </c>
      <c r="J181" s="3">
        <v>6.6666666666666596E-2</v>
      </c>
      <c r="K181" s="3">
        <v>0.4</v>
      </c>
      <c r="L181" s="3">
        <v>1.0333333333333301</v>
      </c>
      <c r="M181" s="3">
        <v>3.1</v>
      </c>
      <c r="N181" s="3">
        <v>6.36666666666666</v>
      </c>
      <c r="O181" s="3">
        <v>8.9666666666666597</v>
      </c>
      <c r="P181" s="2"/>
      <c r="Q181" s="3">
        <v>0</v>
      </c>
      <c r="R181" s="3">
        <v>0</v>
      </c>
      <c r="S181" s="3">
        <v>0</v>
      </c>
      <c r="T181" s="3">
        <v>0</v>
      </c>
      <c r="U181" s="3">
        <v>0</v>
      </c>
      <c r="V181" s="3">
        <v>0</v>
      </c>
      <c r="W181" s="3">
        <v>0</v>
      </c>
      <c r="X181" s="3">
        <v>0.24944382578492899</v>
      </c>
      <c r="Y181" s="3">
        <v>0.553774924194538</v>
      </c>
      <c r="Z181" s="3">
        <v>0.94809751022185895</v>
      </c>
      <c r="AA181" s="3">
        <v>1.24766448481419</v>
      </c>
      <c r="AB181" s="3">
        <v>1.4715826703096</v>
      </c>
      <c r="AC181" s="3">
        <v>1.32874209519965</v>
      </c>
    </row>
    <row r="182" spans="1:29">
      <c r="A182" s="2" t="s">
        <v>261</v>
      </c>
      <c r="B182" s="2"/>
      <c r="C182" s="3">
        <v>0</v>
      </c>
      <c r="D182" s="3">
        <v>0</v>
      </c>
      <c r="E182" s="3">
        <v>0</v>
      </c>
      <c r="F182" s="3">
        <v>0</v>
      </c>
      <c r="G182" s="3">
        <v>0</v>
      </c>
      <c r="H182" s="3">
        <v>0</v>
      </c>
      <c r="I182" s="3">
        <v>0.1</v>
      </c>
      <c r="J182" s="3">
        <v>0.73333333333333295</v>
      </c>
      <c r="K182" s="3">
        <v>2.1333333333333302</v>
      </c>
      <c r="L182" s="3">
        <v>3.9666666666666601</v>
      </c>
      <c r="M182" s="3">
        <v>5.43333333333333</v>
      </c>
      <c r="N182" s="3">
        <v>7.6666666666666599</v>
      </c>
      <c r="O182" s="3">
        <v>8.9</v>
      </c>
      <c r="P182" s="2"/>
      <c r="Q182" s="3">
        <v>0</v>
      </c>
      <c r="R182" s="3">
        <v>0</v>
      </c>
      <c r="S182" s="3">
        <v>0</v>
      </c>
      <c r="T182" s="3">
        <v>0</v>
      </c>
      <c r="U182" s="3">
        <v>0</v>
      </c>
      <c r="V182" s="3">
        <v>0</v>
      </c>
      <c r="W182" s="3">
        <v>0.3</v>
      </c>
      <c r="X182" s="3">
        <v>0.77172246018601498</v>
      </c>
      <c r="Y182" s="3">
        <v>1.14697670227235</v>
      </c>
      <c r="Z182" s="3">
        <v>1.51620872207255</v>
      </c>
      <c r="AA182" s="3">
        <v>1.7451520150277899</v>
      </c>
      <c r="AB182" s="3">
        <v>1.63978318349984</v>
      </c>
      <c r="AC182" s="3">
        <v>1.6196707484341699</v>
      </c>
    </row>
    <row r="183" spans="1:29">
      <c r="A183" s="2" t="s">
        <v>172</v>
      </c>
      <c r="B183" s="2" t="s">
        <v>173</v>
      </c>
      <c r="C183" s="3">
        <v>0</v>
      </c>
      <c r="D183" s="3">
        <v>0</v>
      </c>
      <c r="E183" s="3">
        <v>0</v>
      </c>
      <c r="F183" s="3">
        <v>0</v>
      </c>
      <c r="G183" s="3">
        <v>0</v>
      </c>
      <c r="H183" s="3">
        <v>0</v>
      </c>
      <c r="I183" s="3">
        <v>0</v>
      </c>
      <c r="J183" s="3">
        <v>6.6666666666666596E-2</v>
      </c>
      <c r="K183" s="3">
        <v>0.4</v>
      </c>
      <c r="L183" s="3">
        <v>1</v>
      </c>
      <c r="M183" s="3">
        <v>3.1</v>
      </c>
      <c r="N183" s="3">
        <v>6.4</v>
      </c>
      <c r="O183" s="3">
        <v>8.9</v>
      </c>
      <c r="P183" s="2"/>
      <c r="Q183" s="3">
        <v>0</v>
      </c>
      <c r="R183" s="3">
        <v>0</v>
      </c>
      <c r="S183" s="3">
        <v>0</v>
      </c>
      <c r="T183" s="3">
        <v>0</v>
      </c>
      <c r="U183" s="3">
        <v>0</v>
      </c>
      <c r="V183" s="3">
        <v>0</v>
      </c>
      <c r="W183" s="3">
        <v>0</v>
      </c>
      <c r="X183" s="3">
        <v>0.24944382578492899</v>
      </c>
      <c r="Y183" s="3">
        <v>0.553774924194538</v>
      </c>
      <c r="Z183" s="3">
        <v>0.966091783079295</v>
      </c>
      <c r="AA183" s="3">
        <v>1.24766448481419</v>
      </c>
      <c r="AB183" s="3">
        <v>1.47422295916639</v>
      </c>
      <c r="AC183" s="3">
        <v>1.27410099024109</v>
      </c>
    </row>
    <row r="184" spans="1:29">
      <c r="A184" s="2" t="s">
        <v>168</v>
      </c>
      <c r="B184" s="2" t="s">
        <v>169</v>
      </c>
      <c r="C184" s="3">
        <v>0</v>
      </c>
      <c r="D184" s="3">
        <v>0</v>
      </c>
      <c r="E184" s="3">
        <v>0</v>
      </c>
      <c r="F184" s="3">
        <v>0</v>
      </c>
      <c r="G184" s="3">
        <v>0</v>
      </c>
      <c r="H184" s="3">
        <v>0</v>
      </c>
      <c r="I184" s="3">
        <v>0.1</v>
      </c>
      <c r="J184" s="3">
        <v>0.56666666666666599</v>
      </c>
      <c r="K184" s="3">
        <v>1.8</v>
      </c>
      <c r="L184" s="3">
        <v>3.6</v>
      </c>
      <c r="M184" s="3">
        <v>4.2333333333333298</v>
      </c>
      <c r="N184" s="3">
        <v>7.2</v>
      </c>
      <c r="O184" s="3">
        <v>8.7333333333333307</v>
      </c>
      <c r="P184" s="2"/>
      <c r="Q184" s="3">
        <v>0</v>
      </c>
      <c r="R184" s="3">
        <v>0</v>
      </c>
      <c r="S184" s="3">
        <v>0</v>
      </c>
      <c r="T184" s="3">
        <v>0</v>
      </c>
      <c r="U184" s="3">
        <v>0</v>
      </c>
      <c r="V184" s="3">
        <v>0</v>
      </c>
      <c r="W184" s="3">
        <v>0.39581140290126299</v>
      </c>
      <c r="X184" s="3">
        <v>0.667499479816692</v>
      </c>
      <c r="Y184" s="3">
        <v>1.3012814197295399</v>
      </c>
      <c r="Z184" s="3">
        <v>1.83666364186078</v>
      </c>
      <c r="AA184" s="3">
        <v>1.92671280221579</v>
      </c>
      <c r="AB184" s="3">
        <v>1.93907194296653</v>
      </c>
      <c r="AC184" s="3">
        <v>2.2201101073795599</v>
      </c>
    </row>
    <row r="185" spans="1:29">
      <c r="A185" s="2" t="s">
        <v>107</v>
      </c>
      <c r="B185" s="2"/>
      <c r="C185" s="3">
        <v>0</v>
      </c>
      <c r="D185" s="3">
        <v>0</v>
      </c>
      <c r="E185" s="3">
        <v>0</v>
      </c>
      <c r="F185" s="3">
        <v>0</v>
      </c>
      <c r="G185" s="3">
        <v>0</v>
      </c>
      <c r="H185" s="3">
        <v>0</v>
      </c>
      <c r="I185" s="3">
        <v>0.16666666666666599</v>
      </c>
      <c r="J185" s="3">
        <v>0.7</v>
      </c>
      <c r="K185" s="3">
        <v>2.43333333333333</v>
      </c>
      <c r="L185" s="3">
        <v>4.0666666666666602</v>
      </c>
      <c r="M185" s="3">
        <v>4.86666666666666</v>
      </c>
      <c r="N185" s="3">
        <v>7.2666666666666604</v>
      </c>
      <c r="O185" s="3">
        <v>8.6666666666666607</v>
      </c>
      <c r="P185" s="2"/>
      <c r="Q185" s="3">
        <v>0</v>
      </c>
      <c r="R185" s="3">
        <v>0</v>
      </c>
      <c r="S185" s="3">
        <v>0</v>
      </c>
      <c r="T185" s="3">
        <v>0</v>
      </c>
      <c r="U185" s="3">
        <v>0</v>
      </c>
      <c r="V185" s="3">
        <v>0</v>
      </c>
      <c r="W185" s="3">
        <v>0.45338235029118101</v>
      </c>
      <c r="X185" s="3">
        <v>0.82259751195020403</v>
      </c>
      <c r="Y185" s="3">
        <v>1.8562207723101101</v>
      </c>
      <c r="Z185" s="3">
        <v>2.1123972690339801</v>
      </c>
      <c r="AA185" s="3">
        <v>2.36267268622258</v>
      </c>
      <c r="AB185" s="3">
        <v>2.40739601136903</v>
      </c>
      <c r="AC185" s="3">
        <v>2.7365834335698298</v>
      </c>
    </row>
    <row r="186" spans="1:29">
      <c r="A186" s="2" t="s">
        <v>156</v>
      </c>
      <c r="B186" s="2"/>
      <c r="C186" s="3">
        <v>0</v>
      </c>
      <c r="D186" s="3">
        <v>0</v>
      </c>
      <c r="E186" s="3">
        <v>0</v>
      </c>
      <c r="F186" s="3">
        <v>0</v>
      </c>
      <c r="G186" s="3">
        <v>0</v>
      </c>
      <c r="H186" s="3">
        <v>0</v>
      </c>
      <c r="I186" s="3">
        <v>0</v>
      </c>
      <c r="J186" s="3">
        <v>6.6666666666666596E-2</v>
      </c>
      <c r="K186" s="3">
        <v>0.36666666666666597</v>
      </c>
      <c r="L186" s="3">
        <v>0.9</v>
      </c>
      <c r="M186" s="3">
        <v>2.93333333333333</v>
      </c>
      <c r="N186" s="3">
        <v>5.8</v>
      </c>
      <c r="O186" s="3">
        <v>8.4666666666666597</v>
      </c>
      <c r="P186" s="2"/>
      <c r="Q186" s="3">
        <v>0</v>
      </c>
      <c r="R186" s="3">
        <v>0</v>
      </c>
      <c r="S186" s="3">
        <v>0</v>
      </c>
      <c r="T186" s="3">
        <v>0</v>
      </c>
      <c r="U186" s="3">
        <v>0</v>
      </c>
      <c r="V186" s="3">
        <v>0</v>
      </c>
      <c r="W186" s="3">
        <v>0</v>
      </c>
      <c r="X186" s="3">
        <v>0.24944382578492899</v>
      </c>
      <c r="Y186" s="3">
        <v>0.54670731556189001</v>
      </c>
      <c r="Z186" s="3">
        <v>0.94339811320566003</v>
      </c>
      <c r="AA186" s="3">
        <v>1.23648246606609</v>
      </c>
      <c r="AB186" s="3">
        <v>1.5362291495737199</v>
      </c>
      <c r="AC186" s="3">
        <v>1.0873004286866701</v>
      </c>
    </row>
    <row r="187" spans="1:29">
      <c r="A187" s="2" t="s">
        <v>247</v>
      </c>
      <c r="B187" s="2"/>
      <c r="C187" s="3">
        <v>0</v>
      </c>
      <c r="D187" s="3">
        <v>0</v>
      </c>
      <c r="E187" s="3">
        <v>0</v>
      </c>
      <c r="F187" s="3">
        <v>0</v>
      </c>
      <c r="G187" s="3">
        <v>0</v>
      </c>
      <c r="H187" s="3">
        <v>0</v>
      </c>
      <c r="I187" s="3">
        <v>0.1</v>
      </c>
      <c r="J187" s="3">
        <v>0.63333333333333297</v>
      </c>
      <c r="K187" s="3">
        <v>1.6</v>
      </c>
      <c r="L187" s="3">
        <v>3.1333333333333302</v>
      </c>
      <c r="M187" s="3">
        <v>4.0999999999999996</v>
      </c>
      <c r="N187" s="3">
        <v>6.7666666666666604</v>
      </c>
      <c r="O187" s="3">
        <v>8.1333333333333293</v>
      </c>
      <c r="P187" s="2"/>
      <c r="Q187" s="3">
        <v>0</v>
      </c>
      <c r="R187" s="3">
        <v>0</v>
      </c>
      <c r="S187" s="3">
        <v>0</v>
      </c>
      <c r="T187" s="3">
        <v>0</v>
      </c>
      <c r="U187" s="3">
        <v>0</v>
      </c>
      <c r="V187" s="3">
        <v>0</v>
      </c>
      <c r="W187" s="3">
        <v>0.3</v>
      </c>
      <c r="X187" s="3">
        <v>0.70632067001390297</v>
      </c>
      <c r="Y187" s="3">
        <v>0.98657657246324904</v>
      </c>
      <c r="Z187" s="3">
        <v>1.62754074876449</v>
      </c>
      <c r="AA187" s="3">
        <v>1.7953644012660299</v>
      </c>
      <c r="AB187" s="3">
        <v>1.78294388270884</v>
      </c>
      <c r="AC187" s="3">
        <v>1.7461067804945001</v>
      </c>
    </row>
    <row r="188" spans="1:29">
      <c r="A188" s="2" t="s">
        <v>321</v>
      </c>
      <c r="B188" s="2"/>
      <c r="C188" s="3">
        <v>0</v>
      </c>
      <c r="D188" s="3">
        <v>0</v>
      </c>
      <c r="E188" s="3">
        <v>0</v>
      </c>
      <c r="F188" s="3">
        <v>0</v>
      </c>
      <c r="G188" s="3">
        <v>0</v>
      </c>
      <c r="H188" s="3">
        <v>0</v>
      </c>
      <c r="I188" s="3">
        <v>0.16666666666666599</v>
      </c>
      <c r="J188" s="3">
        <v>1.06666666666666</v>
      </c>
      <c r="K188" s="3">
        <v>2.3333333333333299</v>
      </c>
      <c r="L188" s="3">
        <v>4</v>
      </c>
      <c r="M188" s="3">
        <v>5.1666666666666599</v>
      </c>
      <c r="N188" s="3">
        <v>6.9666666666666597</v>
      </c>
      <c r="O188" s="3">
        <v>8.1</v>
      </c>
      <c r="P188" s="2"/>
      <c r="Q188" s="3">
        <v>0</v>
      </c>
      <c r="R188" s="3">
        <v>0</v>
      </c>
      <c r="S188" s="3">
        <v>0</v>
      </c>
      <c r="T188" s="3">
        <v>0</v>
      </c>
      <c r="U188" s="3">
        <v>0</v>
      </c>
      <c r="V188" s="3">
        <v>0</v>
      </c>
      <c r="W188" s="3">
        <v>0.37267799624996401</v>
      </c>
      <c r="X188" s="3">
        <v>0.96378881965339702</v>
      </c>
      <c r="Y188" s="3">
        <v>1.2472191289246399</v>
      </c>
      <c r="Z188" s="3">
        <v>1.46059348668044</v>
      </c>
      <c r="AA188" s="3">
        <v>1.9336206683030901</v>
      </c>
      <c r="AB188" s="3">
        <v>1.8162843634433701</v>
      </c>
      <c r="AC188" s="3">
        <v>1.4456832294800901</v>
      </c>
    </row>
    <row r="189" spans="1:29">
      <c r="A189" s="2" t="s">
        <v>320</v>
      </c>
      <c r="B189" s="2"/>
      <c r="C189" s="3">
        <v>0</v>
      </c>
      <c r="D189" s="3">
        <v>0</v>
      </c>
      <c r="E189" s="3">
        <v>0</v>
      </c>
      <c r="F189" s="3">
        <v>0</v>
      </c>
      <c r="G189" s="3">
        <v>0</v>
      </c>
      <c r="H189" s="3">
        <v>3.3333333333333298E-2</v>
      </c>
      <c r="I189" s="3">
        <v>0.1</v>
      </c>
      <c r="J189" s="3">
        <v>0.83333333333333304</v>
      </c>
      <c r="K189" s="3">
        <v>1.8</v>
      </c>
      <c r="L189" s="3">
        <v>3.0333333333333301</v>
      </c>
      <c r="M189" s="3">
        <v>4.2333333333333298</v>
      </c>
      <c r="N189" s="3">
        <v>6.3333333333333304</v>
      </c>
      <c r="O189" s="3">
        <v>8.1</v>
      </c>
      <c r="P189" s="2"/>
      <c r="Q189" s="3">
        <v>0</v>
      </c>
      <c r="R189" s="3">
        <v>0</v>
      </c>
      <c r="S189" s="3">
        <v>0</v>
      </c>
      <c r="T189" s="3">
        <v>0</v>
      </c>
      <c r="U189" s="3">
        <v>0</v>
      </c>
      <c r="V189" s="3">
        <v>0.17950549357115</v>
      </c>
      <c r="W189" s="3">
        <v>0.3</v>
      </c>
      <c r="X189" s="3">
        <v>0.73409051818484095</v>
      </c>
      <c r="Y189" s="3">
        <v>1.0132456102380401</v>
      </c>
      <c r="Z189" s="3">
        <v>1.6017351702311899</v>
      </c>
      <c r="AA189" s="3">
        <v>1.8917951498216901</v>
      </c>
      <c r="AB189" s="3">
        <v>1.63978318349984</v>
      </c>
      <c r="AC189" s="3">
        <v>1.8681541692269401</v>
      </c>
    </row>
    <row r="190" spans="1:29">
      <c r="A190" s="2" t="s">
        <v>198</v>
      </c>
      <c r="B190" s="2"/>
      <c r="C190" s="3">
        <v>0</v>
      </c>
      <c r="D190" s="3">
        <v>0</v>
      </c>
      <c r="E190" s="3">
        <v>0</v>
      </c>
      <c r="F190" s="3">
        <v>0</v>
      </c>
      <c r="G190" s="3">
        <v>0</v>
      </c>
      <c r="H190" s="3">
        <v>0</v>
      </c>
      <c r="I190" s="3">
        <v>3.3333333333333298E-2</v>
      </c>
      <c r="J190" s="3">
        <v>0.233333333333333</v>
      </c>
      <c r="K190" s="3">
        <v>1.2</v>
      </c>
      <c r="L190" s="3">
        <v>2.4666666666666601</v>
      </c>
      <c r="M190" s="3">
        <v>3.7</v>
      </c>
      <c r="N190" s="3">
        <v>6.3</v>
      </c>
      <c r="O190" s="3">
        <v>7.86666666666666</v>
      </c>
      <c r="P190" s="2"/>
      <c r="Q190" s="3">
        <v>0</v>
      </c>
      <c r="R190" s="3">
        <v>0</v>
      </c>
      <c r="S190" s="3">
        <v>0</v>
      </c>
      <c r="T190" s="3">
        <v>0</v>
      </c>
      <c r="U190" s="3">
        <v>0</v>
      </c>
      <c r="V190" s="3">
        <v>0</v>
      </c>
      <c r="W190" s="3">
        <v>0.17950549357115</v>
      </c>
      <c r="X190" s="3">
        <v>0.49553562491061598</v>
      </c>
      <c r="Y190" s="3">
        <v>1.0132456102380401</v>
      </c>
      <c r="Z190" s="3">
        <v>1.2578641509408801</v>
      </c>
      <c r="AA190" s="3">
        <v>1.79164728671689</v>
      </c>
      <c r="AB190" s="3">
        <v>1.2948616399703301</v>
      </c>
      <c r="AC190" s="3">
        <v>1.43139403690559</v>
      </c>
    </row>
    <row r="191" spans="1:29">
      <c r="A191" s="2" t="s">
        <v>328</v>
      </c>
      <c r="B191" s="2"/>
      <c r="C191" s="3">
        <v>0</v>
      </c>
      <c r="D191" s="3">
        <v>0</v>
      </c>
      <c r="E191" s="3">
        <v>0</v>
      </c>
      <c r="F191" s="3">
        <v>0</v>
      </c>
      <c r="G191" s="3">
        <v>0</v>
      </c>
      <c r="H191" s="3">
        <v>0</v>
      </c>
      <c r="I191" s="3">
        <v>0.36666666666666597</v>
      </c>
      <c r="J191" s="3">
        <v>1.0333333333333301</v>
      </c>
      <c r="K191" s="3">
        <v>2.43333333333333</v>
      </c>
      <c r="L191" s="3">
        <v>3.7666666666666599</v>
      </c>
      <c r="M191" s="3">
        <v>4.7666666666666604</v>
      </c>
      <c r="N191" s="3">
        <v>6.6666666666666599</v>
      </c>
      <c r="O191" s="3">
        <v>7.8</v>
      </c>
      <c r="P191" s="2"/>
      <c r="Q191" s="3">
        <v>0</v>
      </c>
      <c r="R191" s="3">
        <v>0</v>
      </c>
      <c r="S191" s="3">
        <v>0</v>
      </c>
      <c r="T191" s="3">
        <v>0</v>
      </c>
      <c r="U191" s="3">
        <v>0</v>
      </c>
      <c r="V191" s="3">
        <v>0</v>
      </c>
      <c r="W191" s="3">
        <v>0.54670731556189001</v>
      </c>
      <c r="X191" s="3">
        <v>0.70632067001390297</v>
      </c>
      <c r="Y191" s="3">
        <v>1.4302291968616601</v>
      </c>
      <c r="Z191" s="3">
        <v>1.38283123417943</v>
      </c>
      <c r="AA191" s="3">
        <v>0.98938813864372199</v>
      </c>
      <c r="AB191" s="3">
        <v>1.6193277068654801</v>
      </c>
      <c r="AC191" s="3">
        <v>1.27540843131393</v>
      </c>
    </row>
    <row r="192" spans="1:29">
      <c r="A192" s="2" t="s">
        <v>315</v>
      </c>
      <c r="B192" s="2"/>
      <c r="C192" s="3">
        <v>0</v>
      </c>
      <c r="D192" s="3">
        <v>0</v>
      </c>
      <c r="E192" s="3">
        <v>0</v>
      </c>
      <c r="F192" s="3">
        <v>0</v>
      </c>
      <c r="G192" s="3">
        <v>0</v>
      </c>
      <c r="H192" s="3">
        <v>0</v>
      </c>
      <c r="I192" s="3">
        <v>6.6666666666666596E-2</v>
      </c>
      <c r="J192" s="3">
        <v>0.53333333333333299</v>
      </c>
      <c r="K192" s="3">
        <v>1.6666666666666601</v>
      </c>
      <c r="L192" s="3">
        <v>3.3</v>
      </c>
      <c r="M192" s="3">
        <v>4.6666666666666599</v>
      </c>
      <c r="N192" s="3">
        <v>6.7333333333333298</v>
      </c>
      <c r="O192" s="3">
        <v>7.5666666666666602</v>
      </c>
      <c r="P192" s="2"/>
      <c r="Q192" s="3">
        <v>0</v>
      </c>
      <c r="R192" s="3">
        <v>0</v>
      </c>
      <c r="S192" s="3">
        <v>0</v>
      </c>
      <c r="T192" s="3">
        <v>0</v>
      </c>
      <c r="U192" s="3">
        <v>0</v>
      </c>
      <c r="V192" s="3">
        <v>0</v>
      </c>
      <c r="W192" s="3">
        <v>0.24944382578492899</v>
      </c>
      <c r="X192" s="3">
        <v>0.56174331821175705</v>
      </c>
      <c r="Y192" s="3">
        <v>1.1055415967851301</v>
      </c>
      <c r="Z192" s="3">
        <v>1.32035348802255</v>
      </c>
      <c r="AA192" s="3">
        <v>1.5563490039904999</v>
      </c>
      <c r="AB192" s="3">
        <v>1.4360439485692</v>
      </c>
      <c r="AC192" s="3">
        <v>1.72594579546661</v>
      </c>
    </row>
    <row r="193" spans="1:29">
      <c r="A193" s="2" t="s">
        <v>1202</v>
      </c>
      <c r="B193" s="2"/>
      <c r="C193" s="3">
        <v>0</v>
      </c>
      <c r="D193" s="3">
        <v>0</v>
      </c>
      <c r="E193" s="3">
        <v>0</v>
      </c>
      <c r="F193" s="3">
        <v>0</v>
      </c>
      <c r="G193" s="3">
        <v>0</v>
      </c>
      <c r="H193" s="3">
        <v>0</v>
      </c>
      <c r="I193" s="3">
        <v>0</v>
      </c>
      <c r="J193" s="3">
        <v>0</v>
      </c>
      <c r="K193" s="3">
        <v>3.3333333333333298E-2</v>
      </c>
      <c r="L193" s="3">
        <v>0.3</v>
      </c>
      <c r="M193" s="3">
        <v>1.4</v>
      </c>
      <c r="N193" s="3">
        <v>4.3</v>
      </c>
      <c r="O193" s="3">
        <v>7.5666666666666602</v>
      </c>
      <c r="P193" s="2"/>
      <c r="Q193" s="3">
        <v>0</v>
      </c>
      <c r="R193" s="3">
        <v>0</v>
      </c>
      <c r="S193" s="3">
        <v>0</v>
      </c>
      <c r="T193" s="3">
        <v>0</v>
      </c>
      <c r="U193" s="3">
        <v>0</v>
      </c>
      <c r="V193" s="3">
        <v>0</v>
      </c>
      <c r="W193" s="3">
        <v>0</v>
      </c>
      <c r="X193" s="3">
        <v>0</v>
      </c>
      <c r="Y193" s="3">
        <v>0.17950549357115</v>
      </c>
      <c r="Z193" s="3">
        <v>0.52599112793531599</v>
      </c>
      <c r="AA193" s="3">
        <v>1.1430952132988099</v>
      </c>
      <c r="AB193" s="3">
        <v>1.4640127503998499</v>
      </c>
      <c r="AC193" s="3">
        <v>1.8562207723101101</v>
      </c>
    </row>
    <row r="194" spans="1:29">
      <c r="A194" s="2" t="s">
        <v>335</v>
      </c>
      <c r="B194" s="2"/>
      <c r="C194" s="3">
        <v>0</v>
      </c>
      <c r="D194" s="3">
        <v>0</v>
      </c>
      <c r="E194" s="3">
        <v>0</v>
      </c>
      <c r="F194" s="3">
        <v>0</v>
      </c>
      <c r="G194" s="3">
        <v>0</v>
      </c>
      <c r="H194" s="3">
        <v>0</v>
      </c>
      <c r="I194" s="3">
        <v>0.16666666666666599</v>
      </c>
      <c r="J194" s="3">
        <v>0.5</v>
      </c>
      <c r="K194" s="3">
        <v>1.93333333333333</v>
      </c>
      <c r="L194" s="3">
        <v>3.5333333333333301</v>
      </c>
      <c r="M194" s="3">
        <v>4.5333333333333297</v>
      </c>
      <c r="N194" s="3">
        <v>6.1333333333333302</v>
      </c>
      <c r="O194" s="3">
        <v>7.4666666666666597</v>
      </c>
      <c r="P194" s="2"/>
      <c r="Q194" s="3">
        <v>0</v>
      </c>
      <c r="R194" s="3">
        <v>0</v>
      </c>
      <c r="S194" s="3">
        <v>0</v>
      </c>
      <c r="T194" s="3">
        <v>0</v>
      </c>
      <c r="U194" s="3">
        <v>0</v>
      </c>
      <c r="V194" s="3">
        <v>0</v>
      </c>
      <c r="W194" s="3">
        <v>0.52174919474995096</v>
      </c>
      <c r="X194" s="3">
        <v>0.61913918736689</v>
      </c>
      <c r="Y194" s="3">
        <v>1.36463263269724</v>
      </c>
      <c r="Z194" s="3">
        <v>1.76509363931649</v>
      </c>
      <c r="AA194" s="3">
        <v>1.8390818965511599</v>
      </c>
      <c r="AB194" s="3">
        <v>2.0121851030381999</v>
      </c>
      <c r="AC194" s="3">
        <v>2.7535835237417801</v>
      </c>
    </row>
    <row r="195" spans="1:29">
      <c r="A195" s="2" t="s">
        <v>201</v>
      </c>
      <c r="B195" s="2"/>
      <c r="C195" s="3">
        <v>0</v>
      </c>
      <c r="D195" s="3">
        <v>0</v>
      </c>
      <c r="E195" s="3">
        <v>0</v>
      </c>
      <c r="F195" s="3">
        <v>0</v>
      </c>
      <c r="G195" s="3">
        <v>0</v>
      </c>
      <c r="H195" s="3">
        <v>0</v>
      </c>
      <c r="I195" s="3">
        <v>3.3333333333333298E-2</v>
      </c>
      <c r="J195" s="3">
        <v>0.33333333333333298</v>
      </c>
      <c r="K195" s="3">
        <v>1</v>
      </c>
      <c r="L195" s="3">
        <v>2.2333333333333298</v>
      </c>
      <c r="M195" s="3">
        <v>3.2</v>
      </c>
      <c r="N195" s="3">
        <v>5.6</v>
      </c>
      <c r="O195" s="3">
        <v>7.36666666666666</v>
      </c>
      <c r="P195" s="2"/>
      <c r="Q195" s="3">
        <v>0</v>
      </c>
      <c r="R195" s="3">
        <v>0</v>
      </c>
      <c r="S195" s="3">
        <v>0</v>
      </c>
      <c r="T195" s="3">
        <v>0</v>
      </c>
      <c r="U195" s="3">
        <v>0</v>
      </c>
      <c r="V195" s="3">
        <v>0</v>
      </c>
      <c r="W195" s="3">
        <v>0.17950549357115</v>
      </c>
      <c r="X195" s="3">
        <v>0.53748384988656905</v>
      </c>
      <c r="Y195" s="3">
        <v>0.93094933625126197</v>
      </c>
      <c r="Z195" s="3">
        <v>1.70652343148936</v>
      </c>
      <c r="AA195" s="3">
        <v>1.7962924780409899</v>
      </c>
      <c r="AB195" s="3">
        <v>1.49666295470957</v>
      </c>
      <c r="AC195" s="3">
        <v>2.2580719405919898</v>
      </c>
    </row>
    <row r="196" spans="1:29">
      <c r="A196" s="2" t="s">
        <v>355</v>
      </c>
      <c r="B196" s="2"/>
      <c r="C196" s="3">
        <v>0</v>
      </c>
      <c r="D196" s="3">
        <v>0</v>
      </c>
      <c r="E196" s="3">
        <v>0</v>
      </c>
      <c r="F196" s="3">
        <v>0</v>
      </c>
      <c r="G196" s="3">
        <v>0</v>
      </c>
      <c r="H196" s="3">
        <v>3.3333333333333298E-2</v>
      </c>
      <c r="I196" s="3">
        <v>6.6666666666666596E-2</v>
      </c>
      <c r="J196" s="3">
        <v>0.73333333333333295</v>
      </c>
      <c r="K196" s="3">
        <v>1.7666666666666599</v>
      </c>
      <c r="L196" s="3">
        <v>3.0666666666666602</v>
      </c>
      <c r="M196" s="3">
        <v>4.5666666666666602</v>
      </c>
      <c r="N196" s="3">
        <v>6.4</v>
      </c>
      <c r="O196" s="3">
        <v>7.2666666666666604</v>
      </c>
      <c r="P196" s="2"/>
      <c r="Q196" s="3">
        <v>0</v>
      </c>
      <c r="R196" s="3">
        <v>0</v>
      </c>
      <c r="S196" s="3">
        <v>0</v>
      </c>
      <c r="T196" s="3">
        <v>0</v>
      </c>
      <c r="U196" s="3">
        <v>0</v>
      </c>
      <c r="V196" s="3">
        <v>0.17950549357115</v>
      </c>
      <c r="W196" s="3">
        <v>0.24944382578492899</v>
      </c>
      <c r="X196" s="3">
        <v>0.72724747430904702</v>
      </c>
      <c r="Y196" s="3">
        <v>1.0225241100118601</v>
      </c>
      <c r="Z196" s="3">
        <v>1.3888444437333101</v>
      </c>
      <c r="AA196" s="3">
        <v>1.49851778619926</v>
      </c>
      <c r="AB196" s="3">
        <v>1.6451950239004001</v>
      </c>
      <c r="AC196" s="3">
        <v>1.8427033281447001</v>
      </c>
    </row>
    <row r="197" spans="1:29">
      <c r="A197" s="2" t="s">
        <v>299</v>
      </c>
      <c r="B197" s="2"/>
      <c r="C197" s="3">
        <v>0</v>
      </c>
      <c r="D197" s="3">
        <v>0</v>
      </c>
      <c r="E197" s="3">
        <v>0</v>
      </c>
      <c r="F197" s="3">
        <v>0</v>
      </c>
      <c r="G197" s="3">
        <v>0</v>
      </c>
      <c r="H197" s="3">
        <v>0</v>
      </c>
      <c r="I197" s="3">
        <v>3.3333333333333298E-2</v>
      </c>
      <c r="J197" s="3">
        <v>0.5</v>
      </c>
      <c r="K197" s="3">
        <v>1.5333333333333301</v>
      </c>
      <c r="L197" s="3">
        <v>2.7333333333333298</v>
      </c>
      <c r="M197" s="3">
        <v>4.0999999999999996</v>
      </c>
      <c r="N197" s="3">
        <v>5.6</v>
      </c>
      <c r="O197" s="3">
        <v>7.1666666666666599</v>
      </c>
      <c r="P197" s="2"/>
      <c r="Q197" s="3">
        <v>0</v>
      </c>
      <c r="R197" s="3">
        <v>0</v>
      </c>
      <c r="S197" s="3">
        <v>0</v>
      </c>
      <c r="T197" s="3">
        <v>0</v>
      </c>
      <c r="U197" s="3">
        <v>0</v>
      </c>
      <c r="V197" s="3">
        <v>0</v>
      </c>
      <c r="W197" s="3">
        <v>0.17950549357115</v>
      </c>
      <c r="X197" s="3">
        <v>0.562731433871137</v>
      </c>
      <c r="Y197" s="3">
        <v>1.05619863451699</v>
      </c>
      <c r="Z197" s="3">
        <v>1.56914697279197</v>
      </c>
      <c r="AA197" s="3">
        <v>1.7387735140993299</v>
      </c>
      <c r="AB197" s="3">
        <v>1.56204993518133</v>
      </c>
      <c r="AC197" s="3">
        <v>1.75277557668465</v>
      </c>
    </row>
    <row r="198" spans="1:29">
      <c r="A198" s="2" t="s">
        <v>294</v>
      </c>
      <c r="B198" s="2"/>
      <c r="C198" s="3">
        <v>0</v>
      </c>
      <c r="D198" s="3">
        <v>0</v>
      </c>
      <c r="E198" s="3">
        <v>0</v>
      </c>
      <c r="F198" s="3">
        <v>0</v>
      </c>
      <c r="G198" s="3">
        <v>0</v>
      </c>
      <c r="H198" s="3">
        <v>0</v>
      </c>
      <c r="I198" s="3">
        <v>0.133333333333333</v>
      </c>
      <c r="J198" s="3">
        <v>0.4</v>
      </c>
      <c r="K198" s="3">
        <v>1.56666666666666</v>
      </c>
      <c r="L198" s="3">
        <v>3</v>
      </c>
      <c r="M198" s="3">
        <v>3.6666666666666599</v>
      </c>
      <c r="N198" s="3">
        <v>5.4</v>
      </c>
      <c r="O198" s="3">
        <v>7.1333333333333302</v>
      </c>
      <c r="P198" s="2"/>
      <c r="Q198" s="3">
        <v>0</v>
      </c>
      <c r="R198" s="3">
        <v>0</v>
      </c>
      <c r="S198" s="3">
        <v>0</v>
      </c>
      <c r="T198" s="3">
        <v>0</v>
      </c>
      <c r="U198" s="3">
        <v>0</v>
      </c>
      <c r="V198" s="3">
        <v>0</v>
      </c>
      <c r="W198" s="3">
        <v>0.42687494916218899</v>
      </c>
      <c r="X198" s="3">
        <v>0.553774924194538</v>
      </c>
      <c r="Y198" s="3">
        <v>1.2023125864580899</v>
      </c>
      <c r="Z198" s="3">
        <v>1.7126976771553499</v>
      </c>
      <c r="AA198" s="3">
        <v>1.7575235101952</v>
      </c>
      <c r="AB198" s="3">
        <v>1.8903262505010401</v>
      </c>
      <c r="AC198" s="3">
        <v>2.29104537032527</v>
      </c>
    </row>
    <row r="199" spans="1:29">
      <c r="A199" s="2" t="s">
        <v>461</v>
      </c>
      <c r="B199" s="2" t="s">
        <v>462</v>
      </c>
      <c r="C199" s="3">
        <v>0</v>
      </c>
      <c r="D199" s="3">
        <v>0</v>
      </c>
      <c r="E199" s="3">
        <v>0</v>
      </c>
      <c r="F199" s="3">
        <v>0</v>
      </c>
      <c r="G199" s="3">
        <v>0</v>
      </c>
      <c r="H199" s="3">
        <v>3.3333333333333298E-2</v>
      </c>
      <c r="I199" s="3">
        <v>0.3</v>
      </c>
      <c r="J199" s="3">
        <v>1.36666666666666</v>
      </c>
      <c r="K199" s="3">
        <v>2.5</v>
      </c>
      <c r="L199" s="3">
        <v>3.6666666666666599</v>
      </c>
      <c r="M199" s="3">
        <v>4.7666666666666604</v>
      </c>
      <c r="N199" s="3">
        <v>6.3333333333333304</v>
      </c>
      <c r="O199" s="3">
        <v>7</v>
      </c>
      <c r="P199" s="2"/>
      <c r="Q199" s="3">
        <v>0</v>
      </c>
      <c r="R199" s="3">
        <v>0</v>
      </c>
      <c r="S199" s="3">
        <v>0</v>
      </c>
      <c r="T199" s="3">
        <v>0</v>
      </c>
      <c r="U199" s="3">
        <v>0</v>
      </c>
      <c r="V199" s="3">
        <v>0.17950549357115</v>
      </c>
      <c r="W199" s="3">
        <v>0.58594652770823097</v>
      </c>
      <c r="X199" s="3">
        <v>1.0482790129010899</v>
      </c>
      <c r="Y199" s="3">
        <v>1.3844373104863399</v>
      </c>
      <c r="Z199" s="3">
        <v>1.4681810363696799</v>
      </c>
      <c r="AA199" s="3">
        <v>1.8381754238616299</v>
      </c>
      <c r="AB199" s="3">
        <v>1.92064803878505</v>
      </c>
      <c r="AC199" s="3">
        <v>1.59164485150844</v>
      </c>
    </row>
    <row r="200" spans="1:29">
      <c r="A200" s="2" t="s">
        <v>265</v>
      </c>
      <c r="B200" s="2"/>
      <c r="C200" s="3">
        <v>0</v>
      </c>
      <c r="D200" s="3">
        <v>0</v>
      </c>
      <c r="E200" s="3">
        <v>0</v>
      </c>
      <c r="F200" s="3">
        <v>0</v>
      </c>
      <c r="G200" s="3">
        <v>0</v>
      </c>
      <c r="H200" s="3">
        <v>0</v>
      </c>
      <c r="I200" s="3">
        <v>3.3333333333333298E-2</v>
      </c>
      <c r="J200" s="3">
        <v>0.233333333333333</v>
      </c>
      <c r="K200" s="3">
        <v>1.13333333333333</v>
      </c>
      <c r="L200" s="3">
        <v>2.2666666666666599</v>
      </c>
      <c r="M200" s="3">
        <v>3.4666666666666601</v>
      </c>
      <c r="N200" s="3">
        <v>5.7333333333333298</v>
      </c>
      <c r="O200" s="3">
        <v>6.9666666666666597</v>
      </c>
      <c r="P200" s="2"/>
      <c r="Q200" s="3">
        <v>0</v>
      </c>
      <c r="R200" s="3">
        <v>0</v>
      </c>
      <c r="S200" s="3">
        <v>0</v>
      </c>
      <c r="T200" s="3">
        <v>0</v>
      </c>
      <c r="U200" s="3">
        <v>0</v>
      </c>
      <c r="V200" s="3">
        <v>0</v>
      </c>
      <c r="W200" s="3">
        <v>0.17950549357115</v>
      </c>
      <c r="X200" s="3">
        <v>0.42295258468164998</v>
      </c>
      <c r="Y200" s="3">
        <v>0.99107124982123296</v>
      </c>
      <c r="Z200" s="3">
        <v>1.4360439485692</v>
      </c>
      <c r="AA200" s="3">
        <v>1.47723465374402</v>
      </c>
      <c r="AB200" s="3">
        <v>1.5260697523012701</v>
      </c>
      <c r="AC200" s="3">
        <v>1.97456042928265</v>
      </c>
    </row>
    <row r="201" spans="1:29">
      <c r="A201" s="2" t="s">
        <v>445</v>
      </c>
      <c r="B201" s="2"/>
      <c r="C201" s="3">
        <v>0</v>
      </c>
      <c r="D201" s="3">
        <v>0</v>
      </c>
      <c r="E201" s="3">
        <v>0</v>
      </c>
      <c r="F201" s="3">
        <v>0</v>
      </c>
      <c r="G201" s="3">
        <v>0</v>
      </c>
      <c r="H201" s="3">
        <v>3.3333333333333298E-2</v>
      </c>
      <c r="I201" s="3">
        <v>0.3</v>
      </c>
      <c r="J201" s="3">
        <v>1.3333333333333299</v>
      </c>
      <c r="K201" s="3">
        <v>2.5</v>
      </c>
      <c r="L201" s="3">
        <v>3.6666666666666599</v>
      </c>
      <c r="M201" s="3">
        <v>4.6333333333333302</v>
      </c>
      <c r="N201" s="3">
        <v>6.1666666666666599</v>
      </c>
      <c r="O201" s="3">
        <v>6.7666666666666604</v>
      </c>
      <c r="P201" s="2"/>
      <c r="Q201" s="3">
        <v>0</v>
      </c>
      <c r="R201" s="3">
        <v>0</v>
      </c>
      <c r="S201" s="3">
        <v>0</v>
      </c>
      <c r="T201" s="3">
        <v>0</v>
      </c>
      <c r="U201" s="3">
        <v>0</v>
      </c>
      <c r="V201" s="3">
        <v>0.17950549357115</v>
      </c>
      <c r="W201" s="3">
        <v>0.58594652770823097</v>
      </c>
      <c r="X201" s="3">
        <v>0.97752521990767804</v>
      </c>
      <c r="Y201" s="3">
        <v>1.3844373104863399</v>
      </c>
      <c r="Z201" s="3">
        <v>1.4681810363696799</v>
      </c>
      <c r="AA201" s="3">
        <v>1.7603661235347801</v>
      </c>
      <c r="AB201" s="3">
        <v>1.9163043135739699</v>
      </c>
      <c r="AC201" s="3">
        <v>1.5205992970609301</v>
      </c>
    </row>
    <row r="202" spans="1:29">
      <c r="A202" s="2" t="s">
        <v>356</v>
      </c>
      <c r="B202" s="2"/>
      <c r="C202" s="3">
        <v>0</v>
      </c>
      <c r="D202" s="3">
        <v>0</v>
      </c>
      <c r="E202" s="3">
        <v>0</v>
      </c>
      <c r="F202" s="3">
        <v>0</v>
      </c>
      <c r="G202" s="3">
        <v>0</v>
      </c>
      <c r="H202" s="3">
        <v>0</v>
      </c>
      <c r="I202" s="3">
        <v>6.6666666666666596E-2</v>
      </c>
      <c r="J202" s="3">
        <v>0.56666666666666599</v>
      </c>
      <c r="K202" s="3">
        <v>1.7333333333333301</v>
      </c>
      <c r="L202" s="3">
        <v>3.1</v>
      </c>
      <c r="M202" s="3">
        <v>3.7</v>
      </c>
      <c r="N202" s="3">
        <v>5.8333333333333304</v>
      </c>
      <c r="O202" s="3">
        <v>6.7666666666666604</v>
      </c>
      <c r="P202" s="2"/>
      <c r="Q202" s="3">
        <v>0</v>
      </c>
      <c r="R202" s="3">
        <v>0</v>
      </c>
      <c r="S202" s="3">
        <v>0</v>
      </c>
      <c r="T202" s="3">
        <v>0</v>
      </c>
      <c r="U202" s="3">
        <v>0</v>
      </c>
      <c r="V202" s="3">
        <v>0</v>
      </c>
      <c r="W202" s="3">
        <v>0.24944382578492899</v>
      </c>
      <c r="X202" s="3">
        <v>0.61553951042064603</v>
      </c>
      <c r="Y202" s="3">
        <v>1.2631530214330899</v>
      </c>
      <c r="Z202" s="3">
        <v>1.6603212540549599</v>
      </c>
      <c r="AA202" s="3">
        <v>1.5088627063675</v>
      </c>
      <c r="AB202" s="3">
        <v>1.31866936299016</v>
      </c>
      <c r="AC202" s="3">
        <v>1.60589192939278</v>
      </c>
    </row>
    <row r="203" spans="1:29">
      <c r="A203" s="2" t="s">
        <v>192</v>
      </c>
      <c r="B203" s="2"/>
      <c r="C203" s="3">
        <v>0</v>
      </c>
      <c r="D203" s="3">
        <v>0</v>
      </c>
      <c r="E203" s="3">
        <v>0</v>
      </c>
      <c r="F203" s="3">
        <v>0</v>
      </c>
      <c r="G203" s="3">
        <v>0</v>
      </c>
      <c r="H203" s="3">
        <v>3.3333333333333298E-2</v>
      </c>
      <c r="I203" s="3">
        <v>0.133333333333333</v>
      </c>
      <c r="J203" s="3">
        <v>0.83333333333333304</v>
      </c>
      <c r="K203" s="3">
        <v>1.7333333333333301</v>
      </c>
      <c r="L203" s="3">
        <v>3.1</v>
      </c>
      <c r="M203" s="3">
        <v>4.43333333333333</v>
      </c>
      <c r="N203" s="3">
        <v>6</v>
      </c>
      <c r="O203" s="3">
        <v>6.6</v>
      </c>
      <c r="P203" s="2"/>
      <c r="Q203" s="3">
        <v>0</v>
      </c>
      <c r="R203" s="3">
        <v>0</v>
      </c>
      <c r="S203" s="3">
        <v>0</v>
      </c>
      <c r="T203" s="3">
        <v>0</v>
      </c>
      <c r="U203" s="3">
        <v>0</v>
      </c>
      <c r="V203" s="3">
        <v>0.17950549357115</v>
      </c>
      <c r="W203" s="3">
        <v>0.33993463423951897</v>
      </c>
      <c r="X203" s="3">
        <v>0.68718427093627599</v>
      </c>
      <c r="Y203" s="3">
        <v>1.09341463112378</v>
      </c>
      <c r="Z203" s="3">
        <v>1.37477270848675</v>
      </c>
      <c r="AA203" s="3">
        <v>1.6265163865007799</v>
      </c>
      <c r="AB203" s="3">
        <v>1.59164485150844</v>
      </c>
      <c r="AC203" s="3">
        <v>1.49666295470957</v>
      </c>
    </row>
    <row r="204" spans="1:29">
      <c r="A204" s="2" t="s">
        <v>505</v>
      </c>
      <c r="B204" s="2"/>
      <c r="C204" s="3">
        <v>0</v>
      </c>
      <c r="D204" s="3">
        <v>0</v>
      </c>
      <c r="E204" s="3">
        <v>0</v>
      </c>
      <c r="F204" s="3">
        <v>0</v>
      </c>
      <c r="G204" s="3">
        <v>0</v>
      </c>
      <c r="H204" s="3">
        <v>3.3333333333333298E-2</v>
      </c>
      <c r="I204" s="3">
        <v>0.33333333333333298</v>
      </c>
      <c r="J204" s="3">
        <v>1.36666666666666</v>
      </c>
      <c r="K204" s="3">
        <v>2.5666666666666602</v>
      </c>
      <c r="L204" s="3">
        <v>4</v>
      </c>
      <c r="M204" s="3">
        <v>5</v>
      </c>
      <c r="N204" s="3">
        <v>6.2</v>
      </c>
      <c r="O204" s="3">
        <v>6.5666666666666602</v>
      </c>
      <c r="P204" s="2"/>
      <c r="Q204" s="3">
        <v>0</v>
      </c>
      <c r="R204" s="3">
        <v>0</v>
      </c>
      <c r="S204" s="3">
        <v>0</v>
      </c>
      <c r="T204" s="3">
        <v>0</v>
      </c>
      <c r="U204" s="3">
        <v>0</v>
      </c>
      <c r="V204" s="3">
        <v>0.17950549357115</v>
      </c>
      <c r="W204" s="3">
        <v>0.59628479399994305</v>
      </c>
      <c r="X204" s="3">
        <v>1.01598337694187</v>
      </c>
      <c r="Y204" s="3">
        <v>1.6265163865007799</v>
      </c>
      <c r="Z204" s="3">
        <v>1.50554530541816</v>
      </c>
      <c r="AA204" s="3">
        <v>1.8618986725025199</v>
      </c>
      <c r="AB204" s="3">
        <v>2.0231987873991302</v>
      </c>
      <c r="AC204" s="3">
        <v>1.6468825769380799</v>
      </c>
    </row>
    <row r="205" spans="1:29">
      <c r="A205" s="2" t="s">
        <v>435</v>
      </c>
      <c r="B205" s="2" t="s">
        <v>436</v>
      </c>
      <c r="C205" s="3">
        <v>0</v>
      </c>
      <c r="D205" s="3">
        <v>0</v>
      </c>
      <c r="E205" s="3">
        <v>0</v>
      </c>
      <c r="F205" s="3">
        <v>0</v>
      </c>
      <c r="G205" s="3">
        <v>0</v>
      </c>
      <c r="H205" s="3">
        <v>3.3333333333333298E-2</v>
      </c>
      <c r="I205" s="3">
        <v>0.2</v>
      </c>
      <c r="J205" s="3">
        <v>1.1000000000000001</v>
      </c>
      <c r="K205" s="3">
        <v>1.9</v>
      </c>
      <c r="L205" s="3">
        <v>3.2666666666666599</v>
      </c>
      <c r="M205" s="3">
        <v>4.1666666666666599</v>
      </c>
      <c r="N205" s="3">
        <v>5.6333333333333302</v>
      </c>
      <c r="O205" s="3">
        <v>6.4666666666666597</v>
      </c>
      <c r="P205" s="2"/>
      <c r="Q205" s="3">
        <v>0</v>
      </c>
      <c r="R205" s="3">
        <v>0</v>
      </c>
      <c r="S205" s="3">
        <v>0</v>
      </c>
      <c r="T205" s="3">
        <v>0</v>
      </c>
      <c r="U205" s="3">
        <v>0</v>
      </c>
      <c r="V205" s="3">
        <v>0.17950549357115</v>
      </c>
      <c r="W205" s="3">
        <v>0.47609522856952302</v>
      </c>
      <c r="X205" s="3">
        <v>0.86986589004665904</v>
      </c>
      <c r="Y205" s="3">
        <v>1.1647603473104</v>
      </c>
      <c r="Z205" s="3">
        <v>1.4590712418826099</v>
      </c>
      <c r="AA205" s="3">
        <v>1.8089284734953499</v>
      </c>
      <c r="AB205" s="3">
        <v>1.7603661235347801</v>
      </c>
      <c r="AC205" s="3">
        <v>1.38403596613511</v>
      </c>
    </row>
    <row r="206" spans="1:29">
      <c r="A206" s="2" t="s">
        <v>305</v>
      </c>
      <c r="B206" s="2"/>
      <c r="C206" s="3">
        <v>0</v>
      </c>
      <c r="D206" s="3">
        <v>0</v>
      </c>
      <c r="E206" s="3">
        <v>0</v>
      </c>
      <c r="F206" s="3">
        <v>0</v>
      </c>
      <c r="G206" s="3">
        <v>0</v>
      </c>
      <c r="H206" s="3">
        <v>0</v>
      </c>
      <c r="I206" s="3">
        <v>3.3333333333333298E-2</v>
      </c>
      <c r="J206" s="3">
        <v>0.266666666666666</v>
      </c>
      <c r="K206" s="3">
        <v>1.1000000000000001</v>
      </c>
      <c r="L206" s="3">
        <v>2.1</v>
      </c>
      <c r="M206" s="3">
        <v>2.9</v>
      </c>
      <c r="N206" s="3">
        <v>5.0999999999999996</v>
      </c>
      <c r="O206" s="3">
        <v>6.43333333333333</v>
      </c>
      <c r="P206" s="2"/>
      <c r="Q206" s="3">
        <v>0</v>
      </c>
      <c r="R206" s="3">
        <v>0</v>
      </c>
      <c r="S206" s="3">
        <v>0</v>
      </c>
      <c r="T206" s="3">
        <v>0</v>
      </c>
      <c r="U206" s="3">
        <v>0</v>
      </c>
      <c r="V206" s="3">
        <v>0</v>
      </c>
      <c r="W206" s="3">
        <v>0.17950549357115</v>
      </c>
      <c r="X206" s="3">
        <v>0.51207638319124005</v>
      </c>
      <c r="Y206" s="3">
        <v>0.74610097618664595</v>
      </c>
      <c r="Z206" s="3">
        <v>1.16476034731041</v>
      </c>
      <c r="AA206" s="3">
        <v>1.7</v>
      </c>
      <c r="AB206" s="3">
        <v>1.2999999999999901</v>
      </c>
      <c r="AC206" s="3">
        <v>1.6265163865007799</v>
      </c>
    </row>
    <row r="207" spans="1:29">
      <c r="A207" s="2" t="s">
        <v>306</v>
      </c>
      <c r="B207" s="2"/>
      <c r="C207" s="3">
        <v>0</v>
      </c>
      <c r="D207" s="3">
        <v>0</v>
      </c>
      <c r="E207" s="3">
        <v>0</v>
      </c>
      <c r="F207" s="3">
        <v>0</v>
      </c>
      <c r="G207" s="3">
        <v>0</v>
      </c>
      <c r="H207" s="3">
        <v>0</v>
      </c>
      <c r="I207" s="3">
        <v>0</v>
      </c>
      <c r="J207" s="3">
        <v>0</v>
      </c>
      <c r="K207" s="3">
        <v>0</v>
      </c>
      <c r="L207" s="3">
        <v>0.2</v>
      </c>
      <c r="M207" s="3">
        <v>1.1666666666666601</v>
      </c>
      <c r="N207" s="3">
        <v>3.0666666666666602</v>
      </c>
      <c r="O207" s="3">
        <v>6.1666666666666599</v>
      </c>
      <c r="P207" s="2"/>
      <c r="Q207" s="3">
        <v>0</v>
      </c>
      <c r="R207" s="3">
        <v>0</v>
      </c>
      <c r="S207" s="3">
        <v>0</v>
      </c>
      <c r="T207" s="3">
        <v>0</v>
      </c>
      <c r="U207" s="3">
        <v>0</v>
      </c>
      <c r="V207" s="3">
        <v>0</v>
      </c>
      <c r="W207" s="3">
        <v>0</v>
      </c>
      <c r="X207" s="3">
        <v>0</v>
      </c>
      <c r="Y207" s="3">
        <v>0</v>
      </c>
      <c r="Z207" s="3">
        <v>0.4</v>
      </c>
      <c r="AA207" s="3">
        <v>0.93392838174145998</v>
      </c>
      <c r="AB207" s="3">
        <v>1.5477582354991799</v>
      </c>
      <c r="AC207" s="3">
        <v>1.5509853498842401</v>
      </c>
    </row>
    <row r="208" spans="1:29">
      <c r="A208" s="2" t="s">
        <v>219</v>
      </c>
      <c r="B208" s="2" t="s">
        <v>220</v>
      </c>
      <c r="C208" s="3">
        <v>0</v>
      </c>
      <c r="D208" s="3">
        <v>0</v>
      </c>
      <c r="E208" s="3">
        <v>0</v>
      </c>
      <c r="F208" s="3">
        <v>0</v>
      </c>
      <c r="G208" s="3">
        <v>0</v>
      </c>
      <c r="H208" s="3">
        <v>0</v>
      </c>
      <c r="I208" s="3">
        <v>0</v>
      </c>
      <c r="J208" s="3">
        <v>6.6666666666666596E-2</v>
      </c>
      <c r="K208" s="3">
        <v>0.7</v>
      </c>
      <c r="L208" s="3">
        <v>1.56666666666666</v>
      </c>
      <c r="M208" s="3">
        <v>2.7666666666666599</v>
      </c>
      <c r="N208" s="3">
        <v>4.5333333333333297</v>
      </c>
      <c r="O208" s="3">
        <v>6.1333333333333302</v>
      </c>
      <c r="P208" s="2"/>
      <c r="Q208" s="3">
        <v>0</v>
      </c>
      <c r="R208" s="3">
        <v>0</v>
      </c>
      <c r="S208" s="3">
        <v>0</v>
      </c>
      <c r="T208" s="3">
        <v>0</v>
      </c>
      <c r="U208" s="3">
        <v>0</v>
      </c>
      <c r="V208" s="3">
        <v>0</v>
      </c>
      <c r="W208" s="3">
        <v>0</v>
      </c>
      <c r="X208" s="3">
        <v>0.24944382578492899</v>
      </c>
      <c r="Y208" s="3">
        <v>0.82259751195020403</v>
      </c>
      <c r="Z208" s="3">
        <v>1.3585122581543201</v>
      </c>
      <c r="AA208" s="3">
        <v>1.5205992970609301</v>
      </c>
      <c r="AB208" s="3">
        <v>1.33499895963338</v>
      </c>
      <c r="AC208" s="3">
        <v>1.7461067804945001</v>
      </c>
    </row>
    <row r="209" spans="1:29">
      <c r="A209" s="2" t="s">
        <v>585</v>
      </c>
      <c r="B209" s="2"/>
      <c r="C209" s="3">
        <v>0</v>
      </c>
      <c r="D209" s="3">
        <v>0</v>
      </c>
      <c r="E209" s="3">
        <v>0</v>
      </c>
      <c r="F209" s="3">
        <v>0</v>
      </c>
      <c r="G209" s="3">
        <v>0</v>
      </c>
      <c r="H209" s="3">
        <v>0</v>
      </c>
      <c r="I209" s="3">
        <v>0</v>
      </c>
      <c r="J209" s="3">
        <v>0</v>
      </c>
      <c r="K209" s="3">
        <v>0</v>
      </c>
      <c r="L209" s="3">
        <v>0.2</v>
      </c>
      <c r="M209" s="3">
        <v>1.4</v>
      </c>
      <c r="N209" s="3">
        <v>3.1666666666666599</v>
      </c>
      <c r="O209" s="3">
        <v>6.0666666666666602</v>
      </c>
      <c r="P209" s="2"/>
      <c r="Q209" s="3">
        <v>0</v>
      </c>
      <c r="R209" s="3">
        <v>0</v>
      </c>
      <c r="S209" s="3">
        <v>0</v>
      </c>
      <c r="T209" s="3">
        <v>0</v>
      </c>
      <c r="U209" s="3">
        <v>0</v>
      </c>
      <c r="V209" s="3">
        <v>0</v>
      </c>
      <c r="W209" s="3">
        <v>0</v>
      </c>
      <c r="X209" s="3">
        <v>0</v>
      </c>
      <c r="Y209" s="3">
        <v>0</v>
      </c>
      <c r="Z209" s="3">
        <v>0.47609522856952302</v>
      </c>
      <c r="AA209" s="3">
        <v>1.38082101181386</v>
      </c>
      <c r="AB209" s="3">
        <v>1.6947631758514801</v>
      </c>
      <c r="AC209" s="3">
        <v>2.2499382707581601</v>
      </c>
    </row>
    <row r="210" spans="1:29">
      <c r="A210" s="2" t="s">
        <v>459</v>
      </c>
      <c r="B210" s="2"/>
      <c r="C210" s="3">
        <v>0</v>
      </c>
      <c r="D210" s="3">
        <v>0</v>
      </c>
      <c r="E210" s="3">
        <v>0</v>
      </c>
      <c r="F210" s="3">
        <v>0</v>
      </c>
      <c r="G210" s="3">
        <v>0</v>
      </c>
      <c r="H210" s="3">
        <v>0</v>
      </c>
      <c r="I210" s="3">
        <v>6.6666666666666596E-2</v>
      </c>
      <c r="J210" s="3">
        <v>0.5</v>
      </c>
      <c r="K210" s="3">
        <v>1.3333333333333299</v>
      </c>
      <c r="L210" s="3">
        <v>2.6333333333333302</v>
      </c>
      <c r="M210" s="3">
        <v>3.43333333333333</v>
      </c>
      <c r="N210" s="3">
        <v>4.8</v>
      </c>
      <c r="O210" s="3">
        <v>6.0333333333333297</v>
      </c>
      <c r="P210" s="2"/>
      <c r="Q210" s="3">
        <v>0</v>
      </c>
      <c r="R210" s="3">
        <v>0</v>
      </c>
      <c r="S210" s="3">
        <v>0</v>
      </c>
      <c r="T210" s="3">
        <v>0</v>
      </c>
      <c r="U210" s="3">
        <v>0</v>
      </c>
      <c r="V210" s="3">
        <v>0</v>
      </c>
      <c r="W210" s="3">
        <v>0.24944382578492899</v>
      </c>
      <c r="X210" s="3">
        <v>0.61913918736689</v>
      </c>
      <c r="Y210" s="3">
        <v>0.94280904158206302</v>
      </c>
      <c r="Z210" s="3">
        <v>1.37800177390629</v>
      </c>
      <c r="AA210" s="3">
        <v>1.56382721409865</v>
      </c>
      <c r="AB210" s="3">
        <v>1.37598449603668</v>
      </c>
      <c r="AC210" s="3">
        <v>1.51620872207255</v>
      </c>
    </row>
    <row r="211" spans="1:29">
      <c r="A211" s="2" t="s">
        <v>389</v>
      </c>
      <c r="B211" s="2" t="s">
        <v>390</v>
      </c>
      <c r="C211" s="3">
        <v>0</v>
      </c>
      <c r="D211" s="3">
        <v>0</v>
      </c>
      <c r="E211" s="3">
        <v>0</v>
      </c>
      <c r="F211" s="3">
        <v>0</v>
      </c>
      <c r="G211" s="3">
        <v>0</v>
      </c>
      <c r="H211" s="3">
        <v>0</v>
      </c>
      <c r="I211" s="3">
        <v>0</v>
      </c>
      <c r="J211" s="3">
        <v>6.6666666666666596E-2</v>
      </c>
      <c r="K211" s="3">
        <v>0.266666666666666</v>
      </c>
      <c r="L211" s="3">
        <v>0.63333333333333297</v>
      </c>
      <c r="M211" s="3">
        <v>2</v>
      </c>
      <c r="N211" s="3">
        <v>3.9</v>
      </c>
      <c r="O211" s="3">
        <v>6.0333333333333297</v>
      </c>
      <c r="P211" s="2"/>
      <c r="Q211" s="3">
        <v>0</v>
      </c>
      <c r="R211" s="3">
        <v>0</v>
      </c>
      <c r="S211" s="3">
        <v>0</v>
      </c>
      <c r="T211" s="3">
        <v>0</v>
      </c>
      <c r="U211" s="3">
        <v>0</v>
      </c>
      <c r="V211" s="3">
        <v>0</v>
      </c>
      <c r="W211" s="3">
        <v>0</v>
      </c>
      <c r="X211" s="3">
        <v>0.24944382578492899</v>
      </c>
      <c r="Y211" s="3">
        <v>0.51207638319124005</v>
      </c>
      <c r="Z211" s="3">
        <v>0.79512402945843697</v>
      </c>
      <c r="AA211" s="3">
        <v>1.0954451150103299</v>
      </c>
      <c r="AB211" s="3">
        <v>1.55670592384474</v>
      </c>
      <c r="AC211" s="3">
        <v>1.6017351702311899</v>
      </c>
    </row>
    <row r="212" spans="1:29">
      <c r="A212" s="2" t="s">
        <v>229</v>
      </c>
      <c r="B212" s="2"/>
      <c r="C212" s="3">
        <v>0</v>
      </c>
      <c r="D212" s="3">
        <v>0</v>
      </c>
      <c r="E212" s="3">
        <v>0</v>
      </c>
      <c r="F212" s="3">
        <v>0</v>
      </c>
      <c r="G212" s="3">
        <v>0</v>
      </c>
      <c r="H212" s="3">
        <v>0</v>
      </c>
      <c r="I212" s="3">
        <v>3.3333333333333298E-2</v>
      </c>
      <c r="J212" s="3">
        <v>0.3</v>
      </c>
      <c r="K212" s="3">
        <v>0.93333333333333302</v>
      </c>
      <c r="L212" s="3">
        <v>1.7333333333333301</v>
      </c>
      <c r="M212" s="3">
        <v>2.8</v>
      </c>
      <c r="N212" s="3">
        <v>4.7</v>
      </c>
      <c r="O212" s="3">
        <v>5.93333333333333</v>
      </c>
      <c r="P212" s="2"/>
      <c r="Q212" s="3">
        <v>0</v>
      </c>
      <c r="R212" s="3">
        <v>0</v>
      </c>
      <c r="S212" s="3">
        <v>0</v>
      </c>
      <c r="T212" s="3">
        <v>0</v>
      </c>
      <c r="U212" s="3">
        <v>0</v>
      </c>
      <c r="V212" s="3">
        <v>0</v>
      </c>
      <c r="W212" s="3">
        <v>0.17950549357115</v>
      </c>
      <c r="X212" s="3">
        <v>0.45825756949558299</v>
      </c>
      <c r="Y212" s="3">
        <v>0.89193921068397597</v>
      </c>
      <c r="Z212" s="3">
        <v>1.4360439485692</v>
      </c>
      <c r="AA212" s="3">
        <v>1.7587874611030501</v>
      </c>
      <c r="AB212" s="3">
        <v>1.1874342087037899</v>
      </c>
      <c r="AC212" s="3">
        <v>1.65193489244851</v>
      </c>
    </row>
    <row r="213" spans="1:29">
      <c r="A213" s="2" t="s">
        <v>510</v>
      </c>
      <c r="B213" s="2"/>
      <c r="C213" s="3">
        <v>0</v>
      </c>
      <c r="D213" s="3">
        <v>0</v>
      </c>
      <c r="E213" s="3">
        <v>0</v>
      </c>
      <c r="F213" s="3">
        <v>0</v>
      </c>
      <c r="G213" s="3">
        <v>0</v>
      </c>
      <c r="H213" s="3">
        <v>0</v>
      </c>
      <c r="I213" s="3">
        <v>6.6666666666666596E-2</v>
      </c>
      <c r="J213" s="3">
        <v>0.56666666666666599</v>
      </c>
      <c r="K213" s="3">
        <v>1.7</v>
      </c>
      <c r="L213" s="3">
        <v>3.0333333333333301</v>
      </c>
      <c r="M213" s="3">
        <v>4</v>
      </c>
      <c r="N213" s="3">
        <v>5.3333333333333304</v>
      </c>
      <c r="O213" s="3">
        <v>5.6666666666666599</v>
      </c>
      <c r="P213" s="2"/>
      <c r="Q213" s="3">
        <v>0</v>
      </c>
      <c r="R213" s="3">
        <v>0</v>
      </c>
      <c r="S213" s="3">
        <v>0</v>
      </c>
      <c r="T213" s="3">
        <v>0</v>
      </c>
      <c r="U213" s="3">
        <v>0</v>
      </c>
      <c r="V213" s="3">
        <v>0</v>
      </c>
      <c r="W213" s="3">
        <v>0.24944382578492899</v>
      </c>
      <c r="X213" s="3">
        <v>0.667499479816692</v>
      </c>
      <c r="Y213" s="3">
        <v>1.0376254944182199</v>
      </c>
      <c r="Z213" s="3">
        <v>1.3034143197344701</v>
      </c>
      <c r="AA213" s="3">
        <v>1.26491106406735</v>
      </c>
      <c r="AB213" s="3">
        <v>1.6193277068654801</v>
      </c>
      <c r="AC213" s="3">
        <v>1.6799470891138799</v>
      </c>
    </row>
    <row r="214" spans="1:29">
      <c r="A214" s="2" t="s">
        <v>471</v>
      </c>
      <c r="B214" s="2"/>
      <c r="C214" s="3">
        <v>0</v>
      </c>
      <c r="D214" s="3">
        <v>0</v>
      </c>
      <c r="E214" s="3">
        <v>0</v>
      </c>
      <c r="F214" s="3">
        <v>0</v>
      </c>
      <c r="G214" s="3">
        <v>0</v>
      </c>
      <c r="H214" s="3">
        <v>3.3333333333333298E-2</v>
      </c>
      <c r="I214" s="3">
        <v>0.2</v>
      </c>
      <c r="J214" s="3">
        <v>1</v>
      </c>
      <c r="K214" s="3">
        <v>1.7666666666666599</v>
      </c>
      <c r="L214" s="3">
        <v>3.0666666666666602</v>
      </c>
      <c r="M214" s="3">
        <v>3.6</v>
      </c>
      <c r="N214" s="3">
        <v>5</v>
      </c>
      <c r="O214" s="3">
        <v>5.6333333333333302</v>
      </c>
      <c r="P214" s="2"/>
      <c r="Q214" s="3">
        <v>0</v>
      </c>
      <c r="R214" s="3">
        <v>0</v>
      </c>
      <c r="S214" s="3">
        <v>0</v>
      </c>
      <c r="T214" s="3">
        <v>0</v>
      </c>
      <c r="U214" s="3">
        <v>0</v>
      </c>
      <c r="V214" s="3">
        <v>0.17950549357115</v>
      </c>
      <c r="W214" s="3">
        <v>0.4</v>
      </c>
      <c r="X214" s="3">
        <v>0.81649658092772603</v>
      </c>
      <c r="Y214" s="3">
        <v>1.17426099692056</v>
      </c>
      <c r="Z214" s="3">
        <v>1.4126413400278</v>
      </c>
      <c r="AA214" s="3">
        <v>1.74355957741626</v>
      </c>
      <c r="AB214" s="3">
        <v>1.5275252316519401</v>
      </c>
      <c r="AC214" s="3">
        <v>1.51620872207255</v>
      </c>
    </row>
    <row r="215" spans="1:29">
      <c r="A215" s="2" t="s">
        <v>571</v>
      </c>
      <c r="B215" s="2"/>
      <c r="C215" s="3">
        <v>0</v>
      </c>
      <c r="D215" s="3">
        <v>0</v>
      </c>
      <c r="E215" s="3">
        <v>0</v>
      </c>
      <c r="F215" s="3">
        <v>0</v>
      </c>
      <c r="G215" s="3">
        <v>0</v>
      </c>
      <c r="H215" s="3">
        <v>3.3333333333333298E-2</v>
      </c>
      <c r="I215" s="3">
        <v>0.266666666666666</v>
      </c>
      <c r="J215" s="3">
        <v>1.13333333333333</v>
      </c>
      <c r="K215" s="3">
        <v>1.8333333333333299</v>
      </c>
      <c r="L215" s="3">
        <v>3.1333333333333302</v>
      </c>
      <c r="M215" s="3">
        <v>3.6</v>
      </c>
      <c r="N215" s="3">
        <v>5.1333333333333302</v>
      </c>
      <c r="O215" s="3">
        <v>5.4666666666666597</v>
      </c>
      <c r="P215" s="2"/>
      <c r="Q215" s="3">
        <v>0</v>
      </c>
      <c r="R215" s="3">
        <v>0</v>
      </c>
      <c r="S215" s="3">
        <v>0</v>
      </c>
      <c r="T215" s="3">
        <v>0</v>
      </c>
      <c r="U215" s="3">
        <v>0</v>
      </c>
      <c r="V215" s="3">
        <v>0.17950549357115</v>
      </c>
      <c r="W215" s="3">
        <v>0.51207638319124005</v>
      </c>
      <c r="X215" s="3">
        <v>0.92135166407235003</v>
      </c>
      <c r="Y215" s="3">
        <v>1.24051960439522</v>
      </c>
      <c r="Z215" s="3">
        <v>1.2840906856172101</v>
      </c>
      <c r="AA215" s="3">
        <v>1.49666295470957</v>
      </c>
      <c r="AB215" s="3">
        <v>1.58605030044937</v>
      </c>
      <c r="AC215" s="3">
        <v>1.49962958389359</v>
      </c>
    </row>
    <row r="216" spans="1:29">
      <c r="A216" s="2" t="s">
        <v>236</v>
      </c>
      <c r="B216" s="2"/>
      <c r="C216" s="3">
        <v>0</v>
      </c>
      <c r="D216" s="3">
        <v>0</v>
      </c>
      <c r="E216" s="3">
        <v>0</v>
      </c>
      <c r="F216" s="3">
        <v>0</v>
      </c>
      <c r="G216" s="3">
        <v>0</v>
      </c>
      <c r="H216" s="3">
        <v>0</v>
      </c>
      <c r="I216" s="3">
        <v>3.3333333333333298E-2</v>
      </c>
      <c r="J216" s="3">
        <v>0.133333333333333</v>
      </c>
      <c r="K216" s="3">
        <v>0.63333333333333297</v>
      </c>
      <c r="L216" s="3">
        <v>1.1000000000000001</v>
      </c>
      <c r="M216" s="3">
        <v>2.2666666666666599</v>
      </c>
      <c r="N216" s="3">
        <v>4</v>
      </c>
      <c r="O216" s="3">
        <v>5.43333333333333</v>
      </c>
      <c r="P216" s="2"/>
      <c r="Q216" s="3">
        <v>0</v>
      </c>
      <c r="R216" s="3">
        <v>0</v>
      </c>
      <c r="S216" s="3">
        <v>0</v>
      </c>
      <c r="T216" s="3">
        <v>0</v>
      </c>
      <c r="U216" s="3">
        <v>0</v>
      </c>
      <c r="V216" s="3">
        <v>0</v>
      </c>
      <c r="W216" s="3">
        <v>0.17950549357115</v>
      </c>
      <c r="X216" s="3">
        <v>0.33993463423951897</v>
      </c>
      <c r="Y216" s="3">
        <v>0.79512402945843697</v>
      </c>
      <c r="Z216" s="3">
        <v>0.97809338340808005</v>
      </c>
      <c r="AA216" s="3">
        <v>1.4360439485692</v>
      </c>
      <c r="AB216" s="3">
        <v>1.3662601021279399</v>
      </c>
      <c r="AC216" s="3">
        <v>1.8917951498216901</v>
      </c>
    </row>
    <row r="217" spans="1:29">
      <c r="A217" s="2" t="s">
        <v>322</v>
      </c>
      <c r="B217" s="2"/>
      <c r="C217" s="3">
        <v>0</v>
      </c>
      <c r="D217" s="3">
        <v>0</v>
      </c>
      <c r="E217" s="3">
        <v>0</v>
      </c>
      <c r="F217" s="3">
        <v>0</v>
      </c>
      <c r="G217" s="3">
        <v>0</v>
      </c>
      <c r="H217" s="3">
        <v>0</v>
      </c>
      <c r="I217" s="3">
        <v>0.16666666666666599</v>
      </c>
      <c r="J217" s="3">
        <v>0.96666666666666601</v>
      </c>
      <c r="K217" s="3">
        <v>1.9666666666666599</v>
      </c>
      <c r="L217" s="3">
        <v>2.7666666666666599</v>
      </c>
      <c r="M217" s="3">
        <v>3.93333333333333</v>
      </c>
      <c r="N217" s="3">
        <v>5.0333333333333297</v>
      </c>
      <c r="O217" s="3">
        <v>5.36666666666666</v>
      </c>
      <c r="P217" s="2"/>
      <c r="Q217" s="3">
        <v>0</v>
      </c>
      <c r="R217" s="3">
        <v>0</v>
      </c>
      <c r="S217" s="3">
        <v>0</v>
      </c>
      <c r="T217" s="3">
        <v>0</v>
      </c>
      <c r="U217" s="3">
        <v>0</v>
      </c>
      <c r="V217" s="3">
        <v>0</v>
      </c>
      <c r="W217" s="3">
        <v>0.37267799624996401</v>
      </c>
      <c r="X217" s="3">
        <v>0.75203427817856505</v>
      </c>
      <c r="Y217" s="3">
        <v>1.2775845264491099</v>
      </c>
      <c r="Z217" s="3">
        <v>1.49851778619926</v>
      </c>
      <c r="AA217" s="3">
        <v>1.7307673314329499</v>
      </c>
      <c r="AB217" s="3">
        <v>1.7792008193443301</v>
      </c>
      <c r="AC217" s="3">
        <v>1.0796089827134401</v>
      </c>
    </row>
    <row r="218" spans="1:29">
      <c r="A218" s="2" t="s">
        <v>515</v>
      </c>
      <c r="B218" s="2"/>
      <c r="C218" s="3">
        <v>0</v>
      </c>
      <c r="D218" s="3">
        <v>0</v>
      </c>
      <c r="E218" s="3">
        <v>0</v>
      </c>
      <c r="F218" s="3">
        <v>0</v>
      </c>
      <c r="G218" s="3">
        <v>0</v>
      </c>
      <c r="H218" s="3">
        <v>0</v>
      </c>
      <c r="I218" s="3">
        <v>0</v>
      </c>
      <c r="J218" s="3">
        <v>3.3333333333333298E-2</v>
      </c>
      <c r="K218" s="3">
        <v>6.6666666666666596E-2</v>
      </c>
      <c r="L218" s="3">
        <v>0.5</v>
      </c>
      <c r="M218" s="3">
        <v>1.7</v>
      </c>
      <c r="N218" s="3">
        <v>3.6333333333333302</v>
      </c>
      <c r="O218" s="3">
        <v>5.3333333333333304</v>
      </c>
      <c r="P218" s="2"/>
      <c r="Q218" s="3">
        <v>0</v>
      </c>
      <c r="R218" s="3">
        <v>0</v>
      </c>
      <c r="S218" s="3">
        <v>0</v>
      </c>
      <c r="T218" s="3">
        <v>0</v>
      </c>
      <c r="U218" s="3">
        <v>0</v>
      </c>
      <c r="V218" s="3">
        <v>0</v>
      </c>
      <c r="W218" s="3">
        <v>0</v>
      </c>
      <c r="X218" s="3">
        <v>0.17950549357115</v>
      </c>
      <c r="Y218" s="3">
        <v>0.24944382578492899</v>
      </c>
      <c r="Z218" s="3">
        <v>0.562731433871137</v>
      </c>
      <c r="AA218" s="3">
        <v>1.0376254944182199</v>
      </c>
      <c r="AB218" s="3">
        <v>1.5595583420386101</v>
      </c>
      <c r="AC218" s="3">
        <v>1.4681810363696799</v>
      </c>
    </row>
    <row r="219" spans="1:29">
      <c r="A219" s="2" t="s">
        <v>1148</v>
      </c>
      <c r="B219" s="2"/>
      <c r="C219" s="3">
        <v>0</v>
      </c>
      <c r="D219" s="3">
        <v>0</v>
      </c>
      <c r="E219" s="3">
        <v>0</v>
      </c>
      <c r="F219" s="3">
        <v>0</v>
      </c>
      <c r="G219" s="3">
        <v>0</v>
      </c>
      <c r="H219" s="3">
        <v>0</v>
      </c>
      <c r="I219" s="3">
        <v>0</v>
      </c>
      <c r="J219" s="3">
        <v>0</v>
      </c>
      <c r="K219" s="3">
        <v>0</v>
      </c>
      <c r="L219" s="3">
        <v>0.16666666666666599</v>
      </c>
      <c r="M219" s="3">
        <v>1.0333333333333301</v>
      </c>
      <c r="N219" s="3">
        <v>2.43333333333333</v>
      </c>
      <c r="O219" s="3">
        <v>5.3</v>
      </c>
      <c r="P219" s="2"/>
      <c r="Q219" s="3">
        <v>0</v>
      </c>
      <c r="R219" s="3">
        <v>0</v>
      </c>
      <c r="S219" s="3">
        <v>0</v>
      </c>
      <c r="T219" s="3">
        <v>0</v>
      </c>
      <c r="U219" s="3">
        <v>0</v>
      </c>
      <c r="V219" s="3">
        <v>0</v>
      </c>
      <c r="W219" s="3">
        <v>0</v>
      </c>
      <c r="X219" s="3">
        <v>0</v>
      </c>
      <c r="Y219" s="3">
        <v>0</v>
      </c>
      <c r="Z219" s="3">
        <v>0.45338235029118101</v>
      </c>
      <c r="AA219" s="3">
        <v>0.94809751022185895</v>
      </c>
      <c r="AB219" s="3">
        <v>1.6669999666733299</v>
      </c>
      <c r="AC219" s="3">
        <v>2.06801031589948</v>
      </c>
    </row>
    <row r="220" spans="1:29">
      <c r="A220" s="2" t="s">
        <v>1006</v>
      </c>
      <c r="B220" s="2"/>
      <c r="C220" s="3">
        <v>0</v>
      </c>
      <c r="D220" s="3">
        <v>0</v>
      </c>
      <c r="E220" s="3">
        <v>0</v>
      </c>
      <c r="F220" s="3">
        <v>0</v>
      </c>
      <c r="G220" s="3">
        <v>0</v>
      </c>
      <c r="H220" s="3">
        <v>0</v>
      </c>
      <c r="I220" s="3">
        <v>0</v>
      </c>
      <c r="J220" s="3">
        <v>0</v>
      </c>
      <c r="K220" s="3">
        <v>3.3333333333333298E-2</v>
      </c>
      <c r="L220" s="3">
        <v>0.233333333333333</v>
      </c>
      <c r="M220" s="3">
        <v>0.93333333333333302</v>
      </c>
      <c r="N220" s="3">
        <v>2.6</v>
      </c>
      <c r="O220" s="3">
        <v>5.1666666666666599</v>
      </c>
      <c r="P220" s="2"/>
      <c r="Q220" s="3">
        <v>0</v>
      </c>
      <c r="R220" s="3">
        <v>0</v>
      </c>
      <c r="S220" s="3">
        <v>0</v>
      </c>
      <c r="T220" s="3">
        <v>0</v>
      </c>
      <c r="U220" s="3">
        <v>0</v>
      </c>
      <c r="V220" s="3">
        <v>0</v>
      </c>
      <c r="W220" s="3">
        <v>0</v>
      </c>
      <c r="X220" s="3">
        <v>0</v>
      </c>
      <c r="Y220" s="3">
        <v>0.17950549357115</v>
      </c>
      <c r="Z220" s="3">
        <v>0.49553562491061598</v>
      </c>
      <c r="AA220" s="3">
        <v>0.81377037438224598</v>
      </c>
      <c r="AB220" s="3">
        <v>1.28062484748656</v>
      </c>
      <c r="AC220" s="3">
        <v>1.63469331136523</v>
      </c>
    </row>
    <row r="221" spans="1:29">
      <c r="A221" s="2" t="s">
        <v>200</v>
      </c>
      <c r="B221" s="2"/>
      <c r="C221" s="3">
        <v>0</v>
      </c>
      <c r="D221" s="3">
        <v>0</v>
      </c>
      <c r="E221" s="3">
        <v>0</v>
      </c>
      <c r="F221" s="3">
        <v>0</v>
      </c>
      <c r="G221" s="3">
        <v>0</v>
      </c>
      <c r="H221" s="3">
        <v>0</v>
      </c>
      <c r="I221" s="3">
        <v>0</v>
      </c>
      <c r="J221" s="3">
        <v>0</v>
      </c>
      <c r="K221" s="3">
        <v>3.3333333333333298E-2</v>
      </c>
      <c r="L221" s="3">
        <v>0.36666666666666597</v>
      </c>
      <c r="M221" s="3">
        <v>0.9</v>
      </c>
      <c r="N221" s="3">
        <v>3.2</v>
      </c>
      <c r="O221" s="3">
        <v>5</v>
      </c>
      <c r="P221" s="2"/>
      <c r="Q221" s="3">
        <v>0</v>
      </c>
      <c r="R221" s="3">
        <v>0</v>
      </c>
      <c r="S221" s="3">
        <v>0</v>
      </c>
      <c r="T221" s="3">
        <v>0</v>
      </c>
      <c r="U221" s="3">
        <v>0</v>
      </c>
      <c r="V221" s="3">
        <v>0</v>
      </c>
      <c r="W221" s="3">
        <v>0</v>
      </c>
      <c r="X221" s="3">
        <v>0</v>
      </c>
      <c r="Y221" s="3">
        <v>0.17950549357115</v>
      </c>
      <c r="Z221" s="3">
        <v>0.60461190490723504</v>
      </c>
      <c r="AA221" s="3">
        <v>0.86986589004665904</v>
      </c>
      <c r="AB221" s="3">
        <v>1.8867962264113201</v>
      </c>
      <c r="AC221" s="3">
        <v>1.41421356237309</v>
      </c>
    </row>
    <row r="222" spans="1:29">
      <c r="A222" s="2" t="s">
        <v>455</v>
      </c>
      <c r="B222" s="2"/>
      <c r="C222" s="3">
        <v>0</v>
      </c>
      <c r="D222" s="3">
        <v>0</v>
      </c>
      <c r="E222" s="3">
        <v>0</v>
      </c>
      <c r="F222" s="3">
        <v>0</v>
      </c>
      <c r="G222" s="3">
        <v>0</v>
      </c>
      <c r="H222" s="3">
        <v>6.6666666666666596E-2</v>
      </c>
      <c r="I222" s="3">
        <v>0.5</v>
      </c>
      <c r="J222" s="3">
        <v>2</v>
      </c>
      <c r="K222" s="3">
        <v>3.0333333333333301</v>
      </c>
      <c r="L222" s="3">
        <v>4.43333333333333</v>
      </c>
      <c r="M222" s="3">
        <v>4.43333333333333</v>
      </c>
      <c r="N222" s="3">
        <v>4.86666666666666</v>
      </c>
      <c r="O222" s="3">
        <v>4.93333333333333</v>
      </c>
      <c r="P222" s="2"/>
      <c r="Q222" s="3">
        <v>0</v>
      </c>
      <c r="R222" s="3">
        <v>0</v>
      </c>
      <c r="S222" s="3">
        <v>0</v>
      </c>
      <c r="T222" s="3">
        <v>0</v>
      </c>
      <c r="U222" s="3">
        <v>0</v>
      </c>
      <c r="V222" s="3">
        <v>0.35901098714230001</v>
      </c>
      <c r="W222" s="3">
        <v>0.92195444572928797</v>
      </c>
      <c r="X222" s="3">
        <v>1.48323969741913</v>
      </c>
      <c r="Y222" s="3">
        <v>1.8526257642120301</v>
      </c>
      <c r="Z222" s="3">
        <v>1.47610598836563</v>
      </c>
      <c r="AA222" s="3">
        <v>1.81995115929582</v>
      </c>
      <c r="AB222" s="3">
        <v>1.9955506062794299</v>
      </c>
      <c r="AC222" s="3">
        <v>1.4126413400278</v>
      </c>
    </row>
    <row r="223" spans="1:29">
      <c r="A223" s="2" t="s">
        <v>291</v>
      </c>
      <c r="B223" s="2"/>
      <c r="C223" s="3">
        <v>0</v>
      </c>
      <c r="D223" s="3">
        <v>0</v>
      </c>
      <c r="E223" s="3">
        <v>0</v>
      </c>
      <c r="F223" s="3">
        <v>0</v>
      </c>
      <c r="G223" s="3">
        <v>0</v>
      </c>
      <c r="H223" s="3">
        <v>0</v>
      </c>
      <c r="I223" s="3">
        <v>3.3333333333333298E-2</v>
      </c>
      <c r="J223" s="3">
        <v>0.2</v>
      </c>
      <c r="K223" s="3">
        <v>0.63333333333333297</v>
      </c>
      <c r="L223" s="3">
        <v>1.6</v>
      </c>
      <c r="M223" s="3">
        <v>2.2000000000000002</v>
      </c>
      <c r="N223" s="3">
        <v>3.8</v>
      </c>
      <c r="O223" s="3">
        <v>4.86666666666666</v>
      </c>
      <c r="P223" s="2"/>
      <c r="Q223" s="3">
        <v>0</v>
      </c>
      <c r="R223" s="3">
        <v>0</v>
      </c>
      <c r="S223" s="3">
        <v>0</v>
      </c>
      <c r="T223" s="3">
        <v>0</v>
      </c>
      <c r="U223" s="3">
        <v>0</v>
      </c>
      <c r="V223" s="3">
        <v>0</v>
      </c>
      <c r="W223" s="3">
        <v>0.17950549357115</v>
      </c>
      <c r="X223" s="3">
        <v>0.47609522856952302</v>
      </c>
      <c r="Y223" s="3">
        <v>0.70632067001390297</v>
      </c>
      <c r="Z223" s="3">
        <v>1.2274635093014601</v>
      </c>
      <c r="AA223" s="3">
        <v>1.6812693617224601</v>
      </c>
      <c r="AB223" s="3">
        <v>1.8511257835886401</v>
      </c>
      <c r="AC223" s="3">
        <v>1.7461067804945001</v>
      </c>
    </row>
    <row r="224" spans="1:29">
      <c r="A224" s="2" t="s">
        <v>303</v>
      </c>
      <c r="B224" s="2"/>
      <c r="C224" s="3">
        <v>0</v>
      </c>
      <c r="D224" s="3">
        <v>0</v>
      </c>
      <c r="E224" s="3">
        <v>0</v>
      </c>
      <c r="F224" s="3">
        <v>0</v>
      </c>
      <c r="G224" s="3">
        <v>0</v>
      </c>
      <c r="H224" s="3">
        <v>0</v>
      </c>
      <c r="I224" s="3">
        <v>3.3333333333333298E-2</v>
      </c>
      <c r="J224" s="3">
        <v>0.16666666666666599</v>
      </c>
      <c r="K224" s="3">
        <v>0.43333333333333302</v>
      </c>
      <c r="L224" s="3">
        <v>0.83333333333333304</v>
      </c>
      <c r="M224" s="3">
        <v>1.6666666666666601</v>
      </c>
      <c r="N224" s="3">
        <v>3.5333333333333301</v>
      </c>
      <c r="O224" s="3">
        <v>4.5999999999999996</v>
      </c>
      <c r="P224" s="2"/>
      <c r="Q224" s="3">
        <v>0</v>
      </c>
      <c r="R224" s="3">
        <v>0</v>
      </c>
      <c r="S224" s="3">
        <v>0</v>
      </c>
      <c r="T224" s="3">
        <v>0</v>
      </c>
      <c r="U224" s="3">
        <v>0</v>
      </c>
      <c r="V224" s="3">
        <v>0</v>
      </c>
      <c r="W224" s="3">
        <v>0.17950549357115</v>
      </c>
      <c r="X224" s="3">
        <v>0.37267799624996401</v>
      </c>
      <c r="Y224" s="3">
        <v>0.71569701845279599</v>
      </c>
      <c r="Z224" s="3">
        <v>0.85958646388184101</v>
      </c>
      <c r="AA224" s="3">
        <v>1.2202003478482</v>
      </c>
      <c r="AB224" s="3">
        <v>1.47723465374402</v>
      </c>
      <c r="AC224" s="3">
        <v>1.58324561160505</v>
      </c>
    </row>
    <row r="225" spans="1:29">
      <c r="A225" s="2" t="s">
        <v>307</v>
      </c>
      <c r="B225" s="2"/>
      <c r="C225" s="3">
        <v>0</v>
      </c>
      <c r="D225" s="3">
        <v>0</v>
      </c>
      <c r="E225" s="3">
        <v>0</v>
      </c>
      <c r="F225" s="3">
        <v>0</v>
      </c>
      <c r="G225" s="3">
        <v>0</v>
      </c>
      <c r="H225" s="3">
        <v>0</v>
      </c>
      <c r="I225" s="3">
        <v>0</v>
      </c>
      <c r="J225" s="3">
        <v>3.3333333333333298E-2</v>
      </c>
      <c r="K225" s="3">
        <v>0.5</v>
      </c>
      <c r="L225" s="3">
        <v>0.96666666666666601</v>
      </c>
      <c r="M225" s="3">
        <v>1.7666666666666599</v>
      </c>
      <c r="N225" s="3">
        <v>3.5</v>
      </c>
      <c r="O225" s="3">
        <v>4.4666666666666597</v>
      </c>
      <c r="P225" s="2"/>
      <c r="Q225" s="3">
        <v>0</v>
      </c>
      <c r="R225" s="3">
        <v>0</v>
      </c>
      <c r="S225" s="3">
        <v>0</v>
      </c>
      <c r="T225" s="3">
        <v>0</v>
      </c>
      <c r="U225" s="3">
        <v>0</v>
      </c>
      <c r="V225" s="3">
        <v>0</v>
      </c>
      <c r="W225" s="3">
        <v>0</v>
      </c>
      <c r="X225" s="3">
        <v>0.17950549357115</v>
      </c>
      <c r="Y225" s="3">
        <v>0.562731433871137</v>
      </c>
      <c r="Z225" s="3">
        <v>0.98262686486557804</v>
      </c>
      <c r="AA225" s="3">
        <v>1.2023125864580899</v>
      </c>
      <c r="AB225" s="3">
        <v>1.3102162671355599</v>
      </c>
      <c r="AC225" s="3">
        <v>1.5648926125740601</v>
      </c>
    </row>
    <row r="226" spans="1:29">
      <c r="A226" s="2" t="s">
        <v>1055</v>
      </c>
      <c r="B226" s="2"/>
      <c r="C226" s="3">
        <v>0</v>
      </c>
      <c r="D226" s="3">
        <v>0</v>
      </c>
      <c r="E226" s="3">
        <v>0</v>
      </c>
      <c r="F226" s="3">
        <v>0</v>
      </c>
      <c r="G226" s="3">
        <v>0</v>
      </c>
      <c r="H226" s="3">
        <v>0</v>
      </c>
      <c r="I226" s="3">
        <v>0</v>
      </c>
      <c r="J226" s="3">
        <v>0</v>
      </c>
      <c r="K226" s="3">
        <v>0</v>
      </c>
      <c r="L226" s="3">
        <v>0.1</v>
      </c>
      <c r="M226" s="3">
        <v>0.46666666666666601</v>
      </c>
      <c r="N226" s="3">
        <v>2.3333333333333299</v>
      </c>
      <c r="O226" s="3">
        <v>4.4000000000000004</v>
      </c>
      <c r="P226" s="2"/>
      <c r="Q226" s="3">
        <v>0</v>
      </c>
      <c r="R226" s="3">
        <v>0</v>
      </c>
      <c r="S226" s="3">
        <v>0</v>
      </c>
      <c r="T226" s="3">
        <v>0</v>
      </c>
      <c r="U226" s="3">
        <v>0</v>
      </c>
      <c r="V226" s="3">
        <v>0</v>
      </c>
      <c r="W226" s="3">
        <v>0</v>
      </c>
      <c r="X226" s="3">
        <v>0</v>
      </c>
      <c r="Y226" s="3">
        <v>0</v>
      </c>
      <c r="Z226" s="3">
        <v>0.3</v>
      </c>
      <c r="AA226" s="3">
        <v>0.61824123303304701</v>
      </c>
      <c r="AB226" s="3">
        <v>1.1352924243950899</v>
      </c>
      <c r="AC226" s="3">
        <v>0.91651513899116799</v>
      </c>
    </row>
    <row r="227" spans="1:29">
      <c r="A227" s="2" t="s">
        <v>79</v>
      </c>
      <c r="B227" s="2"/>
      <c r="C227" s="3">
        <v>0</v>
      </c>
      <c r="D227" s="3">
        <v>0</v>
      </c>
      <c r="E227" s="3">
        <v>0</v>
      </c>
      <c r="F227" s="3">
        <v>0</v>
      </c>
      <c r="G227" s="3">
        <v>0</v>
      </c>
      <c r="H227" s="3">
        <v>0</v>
      </c>
      <c r="I227" s="3">
        <v>0</v>
      </c>
      <c r="J227" s="3">
        <v>6.6666666666666596E-2</v>
      </c>
      <c r="K227" s="3">
        <v>0.1</v>
      </c>
      <c r="L227" s="3">
        <v>0.33333333333333298</v>
      </c>
      <c r="M227" s="3">
        <v>0.93333333333333302</v>
      </c>
      <c r="N227" s="3">
        <v>3.0666666666666602</v>
      </c>
      <c r="O227" s="3">
        <v>4.3</v>
      </c>
      <c r="P227" s="2"/>
      <c r="Q227" s="3">
        <v>0</v>
      </c>
      <c r="R227" s="3">
        <v>0</v>
      </c>
      <c r="S227" s="3">
        <v>0</v>
      </c>
      <c r="T227" s="3">
        <v>0</v>
      </c>
      <c r="U227" s="3">
        <v>0</v>
      </c>
      <c r="V227" s="3">
        <v>0</v>
      </c>
      <c r="W227" s="3">
        <v>0</v>
      </c>
      <c r="X227" s="3">
        <v>0.35901098714230001</v>
      </c>
      <c r="Y227" s="3">
        <v>0.53851648071345004</v>
      </c>
      <c r="Z227" s="3">
        <v>1.1642832797715299</v>
      </c>
      <c r="AA227" s="3">
        <v>1.65193489244851</v>
      </c>
      <c r="AB227" s="3">
        <v>2.9544693074880399</v>
      </c>
      <c r="AC227" s="3">
        <v>4.1081220364865798</v>
      </c>
    </row>
    <row r="228" spans="1:29">
      <c r="A228" s="2" t="s">
        <v>257</v>
      </c>
      <c r="B228" s="2"/>
      <c r="C228" s="3">
        <v>0</v>
      </c>
      <c r="D228" s="3">
        <v>0</v>
      </c>
      <c r="E228" s="3">
        <v>0</v>
      </c>
      <c r="F228" s="3">
        <v>0</v>
      </c>
      <c r="G228" s="3">
        <v>0</v>
      </c>
      <c r="H228" s="3">
        <v>0</v>
      </c>
      <c r="I228" s="3">
        <v>0</v>
      </c>
      <c r="J228" s="3">
        <v>0.1</v>
      </c>
      <c r="K228" s="3">
        <v>0.4</v>
      </c>
      <c r="L228" s="3">
        <v>0.6</v>
      </c>
      <c r="M228" s="3">
        <v>1.43333333333333</v>
      </c>
      <c r="N228" s="3">
        <v>2.9</v>
      </c>
      <c r="O228" s="3">
        <v>4.2666666666666604</v>
      </c>
      <c r="P228" s="2"/>
      <c r="Q228" s="3">
        <v>0</v>
      </c>
      <c r="R228" s="3">
        <v>0</v>
      </c>
      <c r="S228" s="3">
        <v>0</v>
      </c>
      <c r="T228" s="3">
        <v>0</v>
      </c>
      <c r="U228" s="3">
        <v>0</v>
      </c>
      <c r="V228" s="3">
        <v>0</v>
      </c>
      <c r="W228" s="3">
        <v>0</v>
      </c>
      <c r="X228" s="3">
        <v>0.3</v>
      </c>
      <c r="Y228" s="3">
        <v>0.553774924194538</v>
      </c>
      <c r="Z228" s="3">
        <v>0.84063468086123205</v>
      </c>
      <c r="AA228" s="3">
        <v>1.0225241100118601</v>
      </c>
      <c r="AB228" s="3">
        <v>1.24766448481419</v>
      </c>
      <c r="AC228" s="3">
        <v>1.5260697523012701</v>
      </c>
    </row>
    <row r="229" spans="1:29">
      <c r="A229" s="2" t="s">
        <v>452</v>
      </c>
      <c r="B229" s="2"/>
      <c r="C229" s="3">
        <v>0</v>
      </c>
      <c r="D229" s="3">
        <v>0</v>
      </c>
      <c r="E229" s="3">
        <v>0</v>
      </c>
      <c r="F229" s="3">
        <v>0</v>
      </c>
      <c r="G229" s="3">
        <v>0</v>
      </c>
      <c r="H229" s="3">
        <v>0</v>
      </c>
      <c r="I229" s="3">
        <v>0</v>
      </c>
      <c r="J229" s="3">
        <v>0</v>
      </c>
      <c r="K229" s="3">
        <v>6.6666666666666596E-2</v>
      </c>
      <c r="L229" s="3">
        <v>0.16666666666666599</v>
      </c>
      <c r="M229" s="3">
        <v>0.76666666666666605</v>
      </c>
      <c r="N229" s="3">
        <v>2</v>
      </c>
      <c r="O229" s="3">
        <v>4.2666666666666604</v>
      </c>
      <c r="P229" s="2"/>
      <c r="Q229" s="3">
        <v>0</v>
      </c>
      <c r="R229" s="3">
        <v>0</v>
      </c>
      <c r="S229" s="3">
        <v>0</v>
      </c>
      <c r="T229" s="3">
        <v>0</v>
      </c>
      <c r="U229" s="3">
        <v>0</v>
      </c>
      <c r="V229" s="3">
        <v>0</v>
      </c>
      <c r="W229" s="3">
        <v>0</v>
      </c>
      <c r="X229" s="3">
        <v>0</v>
      </c>
      <c r="Y229" s="3">
        <v>0.24944382578492899</v>
      </c>
      <c r="Z229" s="3">
        <v>0.37267799624996401</v>
      </c>
      <c r="AA229" s="3">
        <v>0.76084748070088803</v>
      </c>
      <c r="AB229" s="3">
        <v>1.12546286774227</v>
      </c>
      <c r="AC229" s="3">
        <v>1.8245242911205299</v>
      </c>
    </row>
    <row r="230" spans="1:29">
      <c r="A230" s="2" t="s">
        <v>258</v>
      </c>
      <c r="B230" s="2"/>
      <c r="C230" s="3">
        <v>0</v>
      </c>
      <c r="D230" s="3">
        <v>0</v>
      </c>
      <c r="E230" s="3">
        <v>0</v>
      </c>
      <c r="F230" s="3">
        <v>0</v>
      </c>
      <c r="G230" s="3">
        <v>0</v>
      </c>
      <c r="H230" s="3">
        <v>0</v>
      </c>
      <c r="I230" s="3">
        <v>0</v>
      </c>
      <c r="J230" s="3">
        <v>0.1</v>
      </c>
      <c r="K230" s="3">
        <v>0.4</v>
      </c>
      <c r="L230" s="3">
        <v>0.6</v>
      </c>
      <c r="M230" s="3">
        <v>1.43333333333333</v>
      </c>
      <c r="N230" s="3">
        <v>2.9</v>
      </c>
      <c r="O230" s="3">
        <v>4.2333333333333298</v>
      </c>
      <c r="P230" s="2"/>
      <c r="Q230" s="3">
        <v>0</v>
      </c>
      <c r="R230" s="3">
        <v>0</v>
      </c>
      <c r="S230" s="3">
        <v>0</v>
      </c>
      <c r="T230" s="3">
        <v>0</v>
      </c>
      <c r="U230" s="3">
        <v>0</v>
      </c>
      <c r="V230" s="3">
        <v>0</v>
      </c>
      <c r="W230" s="3">
        <v>0</v>
      </c>
      <c r="X230" s="3">
        <v>0.3</v>
      </c>
      <c r="Y230" s="3">
        <v>0.553774924194538</v>
      </c>
      <c r="Z230" s="3">
        <v>0.84063468086123205</v>
      </c>
      <c r="AA230" s="3">
        <v>1.0225241100118601</v>
      </c>
      <c r="AB230" s="3">
        <v>1.24766448481419</v>
      </c>
      <c r="AC230" s="3">
        <v>1.56382721409865</v>
      </c>
    </row>
    <row r="231" spans="1:29">
      <c r="A231" s="2" t="s">
        <v>1068</v>
      </c>
      <c r="B231" s="2"/>
      <c r="C231" s="3">
        <v>0</v>
      </c>
      <c r="D231" s="3">
        <v>0</v>
      </c>
      <c r="E231" s="3">
        <v>0</v>
      </c>
      <c r="F231" s="3">
        <v>0</v>
      </c>
      <c r="G231" s="3">
        <v>0</v>
      </c>
      <c r="H231" s="3">
        <v>0</v>
      </c>
      <c r="I231" s="3">
        <v>0</v>
      </c>
      <c r="J231" s="3">
        <v>0</v>
      </c>
      <c r="K231" s="3">
        <v>0.1</v>
      </c>
      <c r="L231" s="3">
        <v>0.63333333333333297</v>
      </c>
      <c r="M231" s="3">
        <v>1.06666666666666</v>
      </c>
      <c r="N231" s="3">
        <v>2.8</v>
      </c>
      <c r="O231" s="3">
        <v>4.0666666666666602</v>
      </c>
      <c r="P231" s="2"/>
      <c r="Q231" s="3">
        <v>0</v>
      </c>
      <c r="R231" s="3">
        <v>0</v>
      </c>
      <c r="S231" s="3">
        <v>0</v>
      </c>
      <c r="T231" s="3">
        <v>0</v>
      </c>
      <c r="U231" s="3">
        <v>0</v>
      </c>
      <c r="V231" s="3">
        <v>0</v>
      </c>
      <c r="W231" s="3">
        <v>0</v>
      </c>
      <c r="X231" s="3">
        <v>0</v>
      </c>
      <c r="Y231" s="3">
        <v>0.3</v>
      </c>
      <c r="Z231" s="3">
        <v>0.657436097443867</v>
      </c>
      <c r="AA231" s="3">
        <v>0.96378881965339702</v>
      </c>
      <c r="AB231" s="3">
        <v>1.19443152447792</v>
      </c>
      <c r="AC231" s="3">
        <v>1.7499206331208901</v>
      </c>
    </row>
    <row r="232" spans="1:29">
      <c r="A232" s="2" t="s">
        <v>233</v>
      </c>
      <c r="B232" s="2"/>
      <c r="C232" s="3">
        <v>0</v>
      </c>
      <c r="D232" s="3">
        <v>0</v>
      </c>
      <c r="E232" s="3">
        <v>0</v>
      </c>
      <c r="F232" s="3">
        <v>0</v>
      </c>
      <c r="G232" s="3">
        <v>0</v>
      </c>
      <c r="H232" s="3">
        <v>0</v>
      </c>
      <c r="I232" s="3">
        <v>0</v>
      </c>
      <c r="J232" s="3">
        <v>0.1</v>
      </c>
      <c r="K232" s="3">
        <v>0.33333333333333298</v>
      </c>
      <c r="L232" s="3">
        <v>0.63333333333333297</v>
      </c>
      <c r="M232" s="3">
        <v>1.2666666666666599</v>
      </c>
      <c r="N232" s="3">
        <v>2.3333333333333299</v>
      </c>
      <c r="O232" s="3">
        <v>4.0666666666666602</v>
      </c>
      <c r="P232" s="2"/>
      <c r="Q232" s="3">
        <v>0</v>
      </c>
      <c r="R232" s="3">
        <v>0</v>
      </c>
      <c r="S232" s="3">
        <v>0</v>
      </c>
      <c r="T232" s="3">
        <v>0</v>
      </c>
      <c r="U232" s="3">
        <v>0</v>
      </c>
      <c r="V232" s="3">
        <v>0</v>
      </c>
      <c r="W232" s="3">
        <v>0</v>
      </c>
      <c r="X232" s="3">
        <v>0.3</v>
      </c>
      <c r="Y232" s="3">
        <v>0.47140452079103101</v>
      </c>
      <c r="Z232" s="3">
        <v>0.657436097443867</v>
      </c>
      <c r="AA232" s="3">
        <v>0.92855921847894096</v>
      </c>
      <c r="AB232" s="3">
        <v>1.2472191289246399</v>
      </c>
      <c r="AC232" s="3">
        <v>1.3888444437333101</v>
      </c>
    </row>
    <row r="233" spans="1:29">
      <c r="A233" s="2" t="s">
        <v>1268</v>
      </c>
      <c r="B233" s="2"/>
      <c r="C233" s="3">
        <v>0</v>
      </c>
      <c r="D233" s="3">
        <v>0</v>
      </c>
      <c r="E233" s="3">
        <v>0</v>
      </c>
      <c r="F233" s="3">
        <v>0</v>
      </c>
      <c r="G233" s="3">
        <v>0</v>
      </c>
      <c r="H233" s="3">
        <v>0</v>
      </c>
      <c r="I233" s="3">
        <v>0</v>
      </c>
      <c r="J233" s="3">
        <v>0</v>
      </c>
      <c r="K233" s="3">
        <v>0</v>
      </c>
      <c r="L233" s="3">
        <v>6.6666666666666596E-2</v>
      </c>
      <c r="M233" s="3">
        <v>0.36666666666666597</v>
      </c>
      <c r="N233" s="3">
        <v>1.5</v>
      </c>
      <c r="O233" s="3">
        <v>3.93333333333333</v>
      </c>
      <c r="P233" s="2"/>
      <c r="Q233" s="3">
        <v>0</v>
      </c>
      <c r="R233" s="3">
        <v>0</v>
      </c>
      <c r="S233" s="3">
        <v>0</v>
      </c>
      <c r="T233" s="3">
        <v>0</v>
      </c>
      <c r="U233" s="3">
        <v>0</v>
      </c>
      <c r="V233" s="3">
        <v>0</v>
      </c>
      <c r="W233" s="3">
        <v>0</v>
      </c>
      <c r="X233" s="3">
        <v>0</v>
      </c>
      <c r="Y233" s="3">
        <v>0</v>
      </c>
      <c r="Z233" s="3">
        <v>0.24944382578492899</v>
      </c>
      <c r="AA233" s="3">
        <v>0.60461190490723504</v>
      </c>
      <c r="AB233" s="3">
        <v>1.3102162671355599</v>
      </c>
      <c r="AC233" s="3">
        <v>1.6719914938645899</v>
      </c>
    </row>
    <row r="234" spans="1:29">
      <c r="A234" s="2" t="s">
        <v>385</v>
      </c>
      <c r="B234" s="2"/>
      <c r="C234" s="3">
        <v>0</v>
      </c>
      <c r="D234" s="3">
        <v>0</v>
      </c>
      <c r="E234" s="3">
        <v>0</v>
      </c>
      <c r="F234" s="3">
        <v>0</v>
      </c>
      <c r="G234" s="3">
        <v>0</v>
      </c>
      <c r="H234" s="3">
        <v>3.3333333333333298E-2</v>
      </c>
      <c r="I234" s="3">
        <v>0.1</v>
      </c>
      <c r="J234" s="3">
        <v>0.3</v>
      </c>
      <c r="K234" s="3">
        <v>0.46666666666666601</v>
      </c>
      <c r="L234" s="3">
        <v>0.66666666666666596</v>
      </c>
      <c r="M234" s="3">
        <v>1.0333333333333301</v>
      </c>
      <c r="N234" s="3">
        <v>2.5</v>
      </c>
      <c r="O234" s="3">
        <v>3.7333333333333298</v>
      </c>
      <c r="P234" s="2"/>
      <c r="Q234" s="3">
        <v>0</v>
      </c>
      <c r="R234" s="3">
        <v>0</v>
      </c>
      <c r="S234" s="3">
        <v>0</v>
      </c>
      <c r="T234" s="3">
        <v>0</v>
      </c>
      <c r="U234" s="3">
        <v>0</v>
      </c>
      <c r="V234" s="3">
        <v>0.17950549357115</v>
      </c>
      <c r="W234" s="3">
        <v>0.3</v>
      </c>
      <c r="X234" s="3">
        <v>0.45825756949558299</v>
      </c>
      <c r="Y234" s="3">
        <v>0.61824123303304701</v>
      </c>
      <c r="Z234" s="3">
        <v>0.59628479399994305</v>
      </c>
      <c r="AA234" s="3">
        <v>0.87496031656044504</v>
      </c>
      <c r="AB234" s="3">
        <v>1.28452325786651</v>
      </c>
      <c r="AC234" s="3">
        <v>1.3888444437333101</v>
      </c>
    </row>
    <row r="235" spans="1:29">
      <c r="A235" s="2" t="s">
        <v>148</v>
      </c>
      <c r="B235" s="2"/>
      <c r="C235" s="3">
        <v>0</v>
      </c>
      <c r="D235" s="3">
        <v>0</v>
      </c>
      <c r="E235" s="3">
        <v>0</v>
      </c>
      <c r="F235" s="3">
        <v>0</v>
      </c>
      <c r="G235" s="3">
        <v>0</v>
      </c>
      <c r="H235" s="3">
        <v>0</v>
      </c>
      <c r="I235" s="3">
        <v>0</v>
      </c>
      <c r="J235" s="3">
        <v>6.6666666666666596E-2</v>
      </c>
      <c r="K235" s="3">
        <v>0.1</v>
      </c>
      <c r="L235" s="3">
        <v>0.233333333333333</v>
      </c>
      <c r="M235" s="3">
        <v>1</v>
      </c>
      <c r="N235" s="3">
        <v>2.6333333333333302</v>
      </c>
      <c r="O235" s="3">
        <v>3.7333333333333298</v>
      </c>
      <c r="P235" s="2"/>
      <c r="Q235" s="3">
        <v>0</v>
      </c>
      <c r="R235" s="3">
        <v>0</v>
      </c>
      <c r="S235" s="3">
        <v>0</v>
      </c>
      <c r="T235" s="3">
        <v>0</v>
      </c>
      <c r="U235" s="3">
        <v>0</v>
      </c>
      <c r="V235" s="3">
        <v>0</v>
      </c>
      <c r="W235" s="3">
        <v>0</v>
      </c>
      <c r="X235" s="3">
        <v>0.35901098714230001</v>
      </c>
      <c r="Y235" s="3">
        <v>0.53851648071345004</v>
      </c>
      <c r="Z235" s="3">
        <v>0.80346471954626297</v>
      </c>
      <c r="AA235" s="3">
        <v>1.57056253191863</v>
      </c>
      <c r="AB235" s="3">
        <v>2.2580719405919898</v>
      </c>
      <c r="AC235" s="3">
        <v>2.9992591677871898</v>
      </c>
    </row>
    <row r="236" spans="1:29">
      <c r="A236" s="2" t="s">
        <v>1024</v>
      </c>
      <c r="B236" s="2"/>
      <c r="C236" s="3">
        <v>0</v>
      </c>
      <c r="D236" s="3">
        <v>0</v>
      </c>
      <c r="E236" s="3">
        <v>0</v>
      </c>
      <c r="F236" s="3">
        <v>0</v>
      </c>
      <c r="G236" s="3">
        <v>0</v>
      </c>
      <c r="H236" s="3">
        <v>0</v>
      </c>
      <c r="I236" s="3">
        <v>0</v>
      </c>
      <c r="J236" s="3">
        <v>0</v>
      </c>
      <c r="K236" s="3">
        <v>0</v>
      </c>
      <c r="L236" s="3">
        <v>3.3333333333333298E-2</v>
      </c>
      <c r="M236" s="3">
        <v>0.33333333333333298</v>
      </c>
      <c r="N236" s="3">
        <v>1.1666666666666601</v>
      </c>
      <c r="O236" s="3">
        <v>3.4</v>
      </c>
      <c r="P236" s="2"/>
      <c r="Q236" s="3">
        <v>0</v>
      </c>
      <c r="R236" s="3">
        <v>0</v>
      </c>
      <c r="S236" s="3">
        <v>0</v>
      </c>
      <c r="T236" s="3">
        <v>0</v>
      </c>
      <c r="U236" s="3">
        <v>0</v>
      </c>
      <c r="V236" s="3">
        <v>0</v>
      </c>
      <c r="W236" s="3">
        <v>0</v>
      </c>
      <c r="X236" s="3">
        <v>0</v>
      </c>
      <c r="Y236" s="3">
        <v>0</v>
      </c>
      <c r="Z236" s="3">
        <v>0.17950549357115</v>
      </c>
      <c r="AA236" s="3">
        <v>0.53748384988656905</v>
      </c>
      <c r="AB236" s="3">
        <v>0.96896279024990895</v>
      </c>
      <c r="AC236" s="3">
        <v>1.38082101181386</v>
      </c>
    </row>
    <row r="237" spans="1:29">
      <c r="A237" s="2" t="s">
        <v>273</v>
      </c>
      <c r="B237" s="2"/>
      <c r="C237" s="3">
        <v>0</v>
      </c>
      <c r="D237" s="3">
        <v>0</v>
      </c>
      <c r="E237" s="3">
        <v>0</v>
      </c>
      <c r="F237" s="3">
        <v>0</v>
      </c>
      <c r="G237" s="3">
        <v>0</v>
      </c>
      <c r="H237" s="3">
        <v>0</v>
      </c>
      <c r="I237" s="3">
        <v>0</v>
      </c>
      <c r="J237" s="3">
        <v>3.3333333333333298E-2</v>
      </c>
      <c r="K237" s="3">
        <v>0.1</v>
      </c>
      <c r="L237" s="3">
        <v>0.53333333333333299</v>
      </c>
      <c r="M237" s="3">
        <v>1.36666666666666</v>
      </c>
      <c r="N237" s="3">
        <v>2.5333333333333301</v>
      </c>
      <c r="O237" s="3">
        <v>3.36666666666666</v>
      </c>
      <c r="P237" s="2"/>
      <c r="Q237" s="3">
        <v>0</v>
      </c>
      <c r="R237" s="3">
        <v>0</v>
      </c>
      <c r="S237" s="3">
        <v>0</v>
      </c>
      <c r="T237" s="3">
        <v>0</v>
      </c>
      <c r="U237" s="3">
        <v>0</v>
      </c>
      <c r="V237" s="3">
        <v>0</v>
      </c>
      <c r="W237" s="3">
        <v>0</v>
      </c>
      <c r="X237" s="3">
        <v>0.17950549357115</v>
      </c>
      <c r="Y237" s="3">
        <v>0.3</v>
      </c>
      <c r="Z237" s="3">
        <v>0.76303487615063903</v>
      </c>
      <c r="AA237" s="3">
        <v>0.91226214556026697</v>
      </c>
      <c r="AB237" s="3">
        <v>1.70749979664875</v>
      </c>
      <c r="AC237" s="3">
        <v>1.79783820802157</v>
      </c>
    </row>
    <row r="238" spans="1:29">
      <c r="A238" s="2" t="s">
        <v>290</v>
      </c>
      <c r="B238" s="2"/>
      <c r="C238" s="3">
        <v>0</v>
      </c>
      <c r="D238" s="3">
        <v>0</v>
      </c>
      <c r="E238" s="3">
        <v>0</v>
      </c>
      <c r="F238" s="3">
        <v>0</v>
      </c>
      <c r="G238" s="3">
        <v>0</v>
      </c>
      <c r="H238" s="3">
        <v>0</v>
      </c>
      <c r="I238" s="3">
        <v>0</v>
      </c>
      <c r="J238" s="3">
        <v>0</v>
      </c>
      <c r="K238" s="3">
        <v>0</v>
      </c>
      <c r="L238" s="3">
        <v>3.3333333333333298E-2</v>
      </c>
      <c r="M238" s="3">
        <v>0.233333333333333</v>
      </c>
      <c r="N238" s="3">
        <v>1.5333333333333301</v>
      </c>
      <c r="O238" s="3">
        <v>3.3333333333333299</v>
      </c>
      <c r="P238" s="2"/>
      <c r="Q238" s="3">
        <v>0</v>
      </c>
      <c r="R238" s="3">
        <v>0</v>
      </c>
      <c r="S238" s="3">
        <v>0</v>
      </c>
      <c r="T238" s="3">
        <v>0</v>
      </c>
      <c r="U238" s="3">
        <v>0</v>
      </c>
      <c r="V238" s="3">
        <v>0</v>
      </c>
      <c r="W238" s="3">
        <v>0</v>
      </c>
      <c r="X238" s="3">
        <v>0</v>
      </c>
      <c r="Y238" s="3">
        <v>0</v>
      </c>
      <c r="Z238" s="3">
        <v>0.17950549357115</v>
      </c>
      <c r="AA238" s="3">
        <v>0.49553562491061598</v>
      </c>
      <c r="AB238" s="3">
        <v>1.2840906856172101</v>
      </c>
      <c r="AC238" s="3">
        <v>1.2472191289246399</v>
      </c>
    </row>
    <row r="239" spans="1:29">
      <c r="A239" s="2" t="s">
        <v>227</v>
      </c>
      <c r="B239" s="2"/>
      <c r="C239" s="3">
        <v>0</v>
      </c>
      <c r="D239" s="3">
        <v>0</v>
      </c>
      <c r="E239" s="3">
        <v>0</v>
      </c>
      <c r="F239" s="3">
        <v>0</v>
      </c>
      <c r="G239" s="3">
        <v>0</v>
      </c>
      <c r="H239" s="3">
        <v>0</v>
      </c>
      <c r="I239" s="3">
        <v>0</v>
      </c>
      <c r="J239" s="3">
        <v>3.3333333333333298E-2</v>
      </c>
      <c r="K239" s="3">
        <v>0.3</v>
      </c>
      <c r="L239" s="3">
        <v>0.6</v>
      </c>
      <c r="M239" s="3">
        <v>1</v>
      </c>
      <c r="N239" s="3">
        <v>1.9666666666666599</v>
      </c>
      <c r="O239" s="3">
        <v>3.3</v>
      </c>
      <c r="P239" s="2"/>
      <c r="Q239" s="3">
        <v>0</v>
      </c>
      <c r="R239" s="3">
        <v>0</v>
      </c>
      <c r="S239" s="3">
        <v>0</v>
      </c>
      <c r="T239" s="3">
        <v>0</v>
      </c>
      <c r="U239" s="3">
        <v>0</v>
      </c>
      <c r="V239" s="3">
        <v>0</v>
      </c>
      <c r="W239" s="3">
        <v>0</v>
      </c>
      <c r="X239" s="3">
        <v>0.17950549357115</v>
      </c>
      <c r="Y239" s="3">
        <v>0.52599112793531599</v>
      </c>
      <c r="Z239" s="3">
        <v>0.71180521680208697</v>
      </c>
      <c r="AA239" s="3">
        <v>0.93094933625126197</v>
      </c>
      <c r="AB239" s="3">
        <v>1.4019827229875299</v>
      </c>
      <c r="AC239" s="3">
        <v>1.67630546142402</v>
      </c>
    </row>
    <row r="240" spans="1:29">
      <c r="A240" s="2" t="s">
        <v>96</v>
      </c>
      <c r="B240" s="2"/>
      <c r="C240" s="3">
        <v>0</v>
      </c>
      <c r="D240" s="3">
        <v>0</v>
      </c>
      <c r="E240" s="3">
        <v>0</v>
      </c>
      <c r="F240" s="3">
        <v>0</v>
      </c>
      <c r="G240" s="3">
        <v>0</v>
      </c>
      <c r="H240" s="3">
        <v>0</v>
      </c>
      <c r="I240" s="3">
        <v>0</v>
      </c>
      <c r="J240" s="3">
        <v>3.3333333333333298E-2</v>
      </c>
      <c r="K240" s="3">
        <v>6.6666666666666596E-2</v>
      </c>
      <c r="L240" s="3">
        <v>0.233333333333333</v>
      </c>
      <c r="M240" s="3">
        <v>0.7</v>
      </c>
      <c r="N240" s="3">
        <v>2.2333333333333298</v>
      </c>
      <c r="O240" s="3">
        <v>3.3</v>
      </c>
      <c r="P240" s="2"/>
      <c r="Q240" s="3">
        <v>0</v>
      </c>
      <c r="R240" s="3">
        <v>0</v>
      </c>
      <c r="S240" s="3">
        <v>0</v>
      </c>
      <c r="T240" s="3">
        <v>0</v>
      </c>
      <c r="U240" s="3">
        <v>0</v>
      </c>
      <c r="V240" s="3">
        <v>0</v>
      </c>
      <c r="W240" s="3">
        <v>0</v>
      </c>
      <c r="X240" s="3">
        <v>0.17950549357115</v>
      </c>
      <c r="Y240" s="3">
        <v>0.35901098714230001</v>
      </c>
      <c r="Z240" s="3">
        <v>0.91954094827558097</v>
      </c>
      <c r="AA240" s="3">
        <v>1.0692676621563599</v>
      </c>
      <c r="AB240" s="3">
        <v>2.10844861344912</v>
      </c>
      <c r="AC240" s="3">
        <v>3.0347981810986999</v>
      </c>
    </row>
    <row r="241" spans="1:29">
      <c r="A241" s="2" t="s">
        <v>193</v>
      </c>
      <c r="B241" s="2"/>
      <c r="C241" s="3">
        <v>0</v>
      </c>
      <c r="D241" s="3">
        <v>0</v>
      </c>
      <c r="E241" s="3">
        <v>0</v>
      </c>
      <c r="F241" s="3">
        <v>0</v>
      </c>
      <c r="G241" s="3">
        <v>0</v>
      </c>
      <c r="H241" s="3">
        <v>0</v>
      </c>
      <c r="I241" s="3">
        <v>0</v>
      </c>
      <c r="J241" s="3">
        <v>3.3333333333333298E-2</v>
      </c>
      <c r="K241" s="3">
        <v>3.3333333333333298E-2</v>
      </c>
      <c r="L241" s="3">
        <v>0.1</v>
      </c>
      <c r="M241" s="3">
        <v>0.4</v>
      </c>
      <c r="N241" s="3">
        <v>1.5333333333333301</v>
      </c>
      <c r="O241" s="3">
        <v>3.2666666666666599</v>
      </c>
      <c r="P241" s="2"/>
      <c r="Q241" s="3">
        <v>0</v>
      </c>
      <c r="R241" s="3">
        <v>0</v>
      </c>
      <c r="S241" s="3">
        <v>0</v>
      </c>
      <c r="T241" s="3">
        <v>0</v>
      </c>
      <c r="U241" s="3">
        <v>0</v>
      </c>
      <c r="V241" s="3">
        <v>0</v>
      </c>
      <c r="W241" s="3">
        <v>0</v>
      </c>
      <c r="X241" s="3">
        <v>0.17950549357115</v>
      </c>
      <c r="Y241" s="3">
        <v>0.17950549357115</v>
      </c>
      <c r="Z241" s="3">
        <v>0.3</v>
      </c>
      <c r="AA241" s="3">
        <v>0.61101009266077799</v>
      </c>
      <c r="AB241" s="3">
        <v>1.0873004286866701</v>
      </c>
      <c r="AC241" s="3">
        <v>1.3399834161494499</v>
      </c>
    </row>
    <row r="242" spans="1:29">
      <c r="A242" s="2" t="s">
        <v>522</v>
      </c>
      <c r="B242" s="2"/>
      <c r="C242" s="3">
        <v>0</v>
      </c>
      <c r="D242" s="3">
        <v>0</v>
      </c>
      <c r="E242" s="3">
        <v>0</v>
      </c>
      <c r="F242" s="3">
        <v>0</v>
      </c>
      <c r="G242" s="3">
        <v>0</v>
      </c>
      <c r="H242" s="3">
        <v>3.3333333333333298E-2</v>
      </c>
      <c r="I242" s="3">
        <v>0.1</v>
      </c>
      <c r="J242" s="3">
        <v>0.6</v>
      </c>
      <c r="K242" s="3">
        <v>1.13333333333333</v>
      </c>
      <c r="L242" s="3">
        <v>1.4666666666666599</v>
      </c>
      <c r="M242" s="3">
        <v>1.9</v>
      </c>
      <c r="N242" s="3">
        <v>3.1333333333333302</v>
      </c>
      <c r="O242" s="3">
        <v>3.2333333333333298</v>
      </c>
      <c r="P242" s="2"/>
      <c r="Q242" s="3">
        <v>0</v>
      </c>
      <c r="R242" s="3">
        <v>0</v>
      </c>
      <c r="S242" s="3">
        <v>0</v>
      </c>
      <c r="T242" s="3">
        <v>0</v>
      </c>
      <c r="U242" s="3">
        <v>0</v>
      </c>
      <c r="V242" s="3">
        <v>0.17950549357115</v>
      </c>
      <c r="W242" s="3">
        <v>0.3</v>
      </c>
      <c r="X242" s="3">
        <v>0.8</v>
      </c>
      <c r="Y242" s="3">
        <v>1.0873004286866701</v>
      </c>
      <c r="Z242" s="3">
        <v>1.05619863451699</v>
      </c>
      <c r="AA242" s="3">
        <v>1.24766448481419</v>
      </c>
      <c r="AB242" s="3">
        <v>1.3097921802925601</v>
      </c>
      <c r="AC242" s="3">
        <v>1.56382721409865</v>
      </c>
    </row>
    <row r="243" spans="1:29">
      <c r="A243" s="2" t="s">
        <v>204</v>
      </c>
      <c r="B243" s="2"/>
      <c r="C243" s="3">
        <v>0</v>
      </c>
      <c r="D243" s="3">
        <v>0</v>
      </c>
      <c r="E243" s="3">
        <v>0</v>
      </c>
      <c r="F243" s="3">
        <v>0</v>
      </c>
      <c r="G243" s="3">
        <v>0</v>
      </c>
      <c r="H243" s="3">
        <v>0</v>
      </c>
      <c r="I243" s="3">
        <v>3.3333333333333298E-2</v>
      </c>
      <c r="J243" s="3">
        <v>0.4</v>
      </c>
      <c r="K243" s="3">
        <v>1.1000000000000001</v>
      </c>
      <c r="L243" s="3">
        <v>2.0333333333333301</v>
      </c>
      <c r="M243" s="3">
        <v>1.93333333333333</v>
      </c>
      <c r="N243" s="3">
        <v>2.8333333333333299</v>
      </c>
      <c r="O243" s="3">
        <v>3.1333333333333302</v>
      </c>
      <c r="P243" s="2"/>
      <c r="Q243" s="3">
        <v>0</v>
      </c>
      <c r="R243" s="3">
        <v>0</v>
      </c>
      <c r="S243" s="3">
        <v>0</v>
      </c>
      <c r="T243" s="3">
        <v>0</v>
      </c>
      <c r="U243" s="3">
        <v>0</v>
      </c>
      <c r="V243" s="3">
        <v>0</v>
      </c>
      <c r="W243" s="3">
        <v>0.17950549357115</v>
      </c>
      <c r="X243" s="3">
        <v>0.71180521680208697</v>
      </c>
      <c r="Y243" s="3">
        <v>1.13578166916005</v>
      </c>
      <c r="Z243" s="3">
        <v>1.37800177390629</v>
      </c>
      <c r="AA243" s="3">
        <v>1.1527744310526999</v>
      </c>
      <c r="AB243" s="3">
        <v>2.0344259359556101</v>
      </c>
      <c r="AC243" s="3">
        <v>1.97877627728744</v>
      </c>
    </row>
    <row r="244" spans="1:29">
      <c r="A244" s="2" t="s">
        <v>98</v>
      </c>
      <c r="B244" s="2"/>
      <c r="C244" s="3">
        <v>0</v>
      </c>
      <c r="D244" s="3">
        <v>0</v>
      </c>
      <c r="E244" s="3">
        <v>0</v>
      </c>
      <c r="F244" s="3">
        <v>0</v>
      </c>
      <c r="G244" s="3">
        <v>0</v>
      </c>
      <c r="H244" s="3">
        <v>0</v>
      </c>
      <c r="I244" s="3">
        <v>0</v>
      </c>
      <c r="J244" s="3">
        <v>3.3333333333333298E-2</v>
      </c>
      <c r="K244" s="3">
        <v>6.6666666666666596E-2</v>
      </c>
      <c r="L244" s="3">
        <v>0.2</v>
      </c>
      <c r="M244" s="3">
        <v>0.6</v>
      </c>
      <c r="N244" s="3">
        <v>2.1</v>
      </c>
      <c r="O244" s="3">
        <v>3.1</v>
      </c>
      <c r="P244" s="2"/>
      <c r="Q244" s="3">
        <v>0</v>
      </c>
      <c r="R244" s="3">
        <v>0</v>
      </c>
      <c r="S244" s="3">
        <v>0</v>
      </c>
      <c r="T244" s="3">
        <v>0</v>
      </c>
      <c r="U244" s="3">
        <v>0</v>
      </c>
      <c r="V244" s="3">
        <v>0</v>
      </c>
      <c r="W244" s="3">
        <v>0</v>
      </c>
      <c r="X244" s="3">
        <v>0.17950549357115</v>
      </c>
      <c r="Y244" s="3">
        <v>0.35901098714230001</v>
      </c>
      <c r="Z244" s="3">
        <v>0.748331477354788</v>
      </c>
      <c r="AA244" s="3">
        <v>1.0832051206181199</v>
      </c>
      <c r="AB244" s="3">
        <v>2.0387904911164001</v>
      </c>
      <c r="AC244" s="3">
        <v>2.95916654932882</v>
      </c>
    </row>
    <row r="245" spans="1:29">
      <c r="A245" s="2" t="s">
        <v>161</v>
      </c>
      <c r="B245" s="2"/>
      <c r="C245" s="3">
        <v>0</v>
      </c>
      <c r="D245" s="3">
        <v>0</v>
      </c>
      <c r="E245" s="3">
        <v>0</v>
      </c>
      <c r="F245" s="3">
        <v>0</v>
      </c>
      <c r="G245" s="3">
        <v>0</v>
      </c>
      <c r="H245" s="3">
        <v>0</v>
      </c>
      <c r="I245" s="3">
        <v>0</v>
      </c>
      <c r="J245" s="3">
        <v>3.3333333333333298E-2</v>
      </c>
      <c r="K245" s="3">
        <v>6.6666666666666596E-2</v>
      </c>
      <c r="L245" s="3">
        <v>0.233333333333333</v>
      </c>
      <c r="M245" s="3">
        <v>0.5</v>
      </c>
      <c r="N245" s="3">
        <v>1.6</v>
      </c>
      <c r="O245" s="3">
        <v>3.1</v>
      </c>
      <c r="P245" s="2"/>
      <c r="Q245" s="3">
        <v>0</v>
      </c>
      <c r="R245" s="3">
        <v>0</v>
      </c>
      <c r="S245" s="3">
        <v>0</v>
      </c>
      <c r="T245" s="3">
        <v>0</v>
      </c>
      <c r="U245" s="3">
        <v>0</v>
      </c>
      <c r="V245" s="3">
        <v>0</v>
      </c>
      <c r="W245" s="3">
        <v>0</v>
      </c>
      <c r="X245" s="3">
        <v>0.17950549357115</v>
      </c>
      <c r="Y245" s="3">
        <v>0.35901098714230001</v>
      </c>
      <c r="Z245" s="3">
        <v>0.667499479816692</v>
      </c>
      <c r="AA245" s="3">
        <v>0.71879528842826002</v>
      </c>
      <c r="AB245" s="3">
        <v>1.1718930554164599</v>
      </c>
      <c r="AC245" s="3">
        <v>1.8138357147216999</v>
      </c>
    </row>
    <row r="246" spans="1:29">
      <c r="A246" s="2" t="s">
        <v>106</v>
      </c>
      <c r="B246" s="2"/>
      <c r="C246" s="3">
        <v>0</v>
      </c>
      <c r="D246" s="3">
        <v>0</v>
      </c>
      <c r="E246" s="3">
        <v>0</v>
      </c>
      <c r="F246" s="3">
        <v>0</v>
      </c>
      <c r="G246" s="3">
        <v>0</v>
      </c>
      <c r="H246" s="3">
        <v>0</v>
      </c>
      <c r="I246" s="3">
        <v>0</v>
      </c>
      <c r="J246" s="3">
        <v>3.3333333333333298E-2</v>
      </c>
      <c r="K246" s="3">
        <v>6.6666666666666596E-2</v>
      </c>
      <c r="L246" s="3">
        <v>0.2</v>
      </c>
      <c r="M246" s="3">
        <v>0.6</v>
      </c>
      <c r="N246" s="3">
        <v>2.1</v>
      </c>
      <c r="O246" s="3">
        <v>3.0666666666666602</v>
      </c>
      <c r="P246" s="2"/>
      <c r="Q246" s="3">
        <v>0</v>
      </c>
      <c r="R246" s="3">
        <v>0</v>
      </c>
      <c r="S246" s="3">
        <v>0</v>
      </c>
      <c r="T246" s="3">
        <v>0</v>
      </c>
      <c r="U246" s="3">
        <v>0</v>
      </c>
      <c r="V246" s="3">
        <v>0</v>
      </c>
      <c r="W246" s="3">
        <v>0</v>
      </c>
      <c r="X246" s="3">
        <v>0.17950549357115</v>
      </c>
      <c r="Y246" s="3">
        <v>0.35901098714230001</v>
      </c>
      <c r="Z246" s="3">
        <v>0.748331477354788</v>
      </c>
      <c r="AA246" s="3">
        <v>1.0832051206181199</v>
      </c>
      <c r="AB246" s="3">
        <v>2.0387904911164001</v>
      </c>
      <c r="AC246" s="3">
        <v>2.8394052585395801</v>
      </c>
    </row>
    <row r="247" spans="1:29">
      <c r="A247" s="2" t="s">
        <v>45</v>
      </c>
      <c r="B247" s="2" t="s">
        <v>46</v>
      </c>
      <c r="C247" s="3">
        <v>0</v>
      </c>
      <c r="D247" s="3">
        <v>0</v>
      </c>
      <c r="E247" s="3">
        <v>0</v>
      </c>
      <c r="F247" s="3">
        <v>0</v>
      </c>
      <c r="G247" s="3">
        <v>0</v>
      </c>
      <c r="H247" s="3">
        <v>0</v>
      </c>
      <c r="I247" s="3">
        <v>0.2</v>
      </c>
      <c r="J247" s="3">
        <v>0.1</v>
      </c>
      <c r="K247" s="3">
        <v>0.3</v>
      </c>
      <c r="L247" s="3">
        <v>0.5</v>
      </c>
      <c r="M247" s="3">
        <v>1</v>
      </c>
      <c r="N247" s="3">
        <v>1.86666666666666</v>
      </c>
      <c r="O247" s="3">
        <v>3</v>
      </c>
      <c r="P247" s="2"/>
      <c r="Q247" s="3">
        <v>0</v>
      </c>
      <c r="R247" s="3">
        <v>0</v>
      </c>
      <c r="S247" s="3">
        <v>0</v>
      </c>
      <c r="T247" s="3">
        <v>0</v>
      </c>
      <c r="U247" s="3">
        <v>0</v>
      </c>
      <c r="V247" s="3">
        <v>0</v>
      </c>
      <c r="W247" s="3">
        <v>0.47609522856952302</v>
      </c>
      <c r="X247" s="3">
        <v>0.3</v>
      </c>
      <c r="Y247" s="3">
        <v>0.52599112793531599</v>
      </c>
      <c r="Z247" s="3">
        <v>0.67082039324993603</v>
      </c>
      <c r="AA247" s="3">
        <v>0.93094933625126197</v>
      </c>
      <c r="AB247" s="3">
        <v>1.17567947256989</v>
      </c>
      <c r="AC247" s="3">
        <v>1.3662601021279399</v>
      </c>
    </row>
    <row r="248" spans="1:29">
      <c r="A248" s="2" t="s">
        <v>118</v>
      </c>
      <c r="B248" s="2"/>
      <c r="C248" s="3">
        <v>0</v>
      </c>
      <c r="D248" s="3">
        <v>0</v>
      </c>
      <c r="E248" s="3">
        <v>0</v>
      </c>
      <c r="F248" s="3">
        <v>0</v>
      </c>
      <c r="G248" s="3">
        <v>0</v>
      </c>
      <c r="H248" s="3">
        <v>0</v>
      </c>
      <c r="I248" s="3">
        <v>0</v>
      </c>
      <c r="J248" s="3">
        <v>3.3333333333333298E-2</v>
      </c>
      <c r="K248" s="3">
        <v>6.6666666666666596E-2</v>
      </c>
      <c r="L248" s="3">
        <v>0.2</v>
      </c>
      <c r="M248" s="3">
        <v>0.56666666666666599</v>
      </c>
      <c r="N248" s="3">
        <v>1.93333333333333</v>
      </c>
      <c r="O248" s="3">
        <v>3</v>
      </c>
      <c r="P248" s="2"/>
      <c r="Q248" s="3">
        <v>0</v>
      </c>
      <c r="R248" s="3">
        <v>0</v>
      </c>
      <c r="S248" s="3">
        <v>0</v>
      </c>
      <c r="T248" s="3">
        <v>0</v>
      </c>
      <c r="U248" s="3">
        <v>0</v>
      </c>
      <c r="V248" s="3">
        <v>0</v>
      </c>
      <c r="W248" s="3">
        <v>0</v>
      </c>
      <c r="X248" s="3">
        <v>0.17950549357115</v>
      </c>
      <c r="Y248" s="3">
        <v>0.35901098714230001</v>
      </c>
      <c r="Z248" s="3">
        <v>0.748331477354788</v>
      </c>
      <c r="AA248" s="3">
        <v>1.08576649832682</v>
      </c>
      <c r="AB248" s="3">
        <v>2.0965580258021799</v>
      </c>
      <c r="AC248" s="3">
        <v>2.95522136790686</v>
      </c>
    </row>
    <row r="249" spans="1:29">
      <c r="A249" s="2" t="s">
        <v>1177</v>
      </c>
      <c r="B249" s="2"/>
      <c r="C249" s="3">
        <v>0</v>
      </c>
      <c r="D249" s="3">
        <v>0</v>
      </c>
      <c r="E249" s="3">
        <v>0</v>
      </c>
      <c r="F249" s="3">
        <v>0</v>
      </c>
      <c r="G249" s="3">
        <v>0</v>
      </c>
      <c r="H249" s="3">
        <v>0</v>
      </c>
      <c r="I249" s="3">
        <v>0</v>
      </c>
      <c r="J249" s="3">
        <v>0</v>
      </c>
      <c r="K249" s="3">
        <v>0</v>
      </c>
      <c r="L249" s="3">
        <v>0</v>
      </c>
      <c r="M249" s="3">
        <v>3.3333333333333298E-2</v>
      </c>
      <c r="N249" s="3">
        <v>0.56666666666666599</v>
      </c>
      <c r="O249" s="3">
        <v>2.9666666666666601</v>
      </c>
      <c r="P249" s="2"/>
      <c r="Q249" s="3">
        <v>0</v>
      </c>
      <c r="R249" s="3">
        <v>0</v>
      </c>
      <c r="S249" s="3">
        <v>0</v>
      </c>
      <c r="T249" s="3">
        <v>0</v>
      </c>
      <c r="U249" s="3">
        <v>0</v>
      </c>
      <c r="V249" s="3">
        <v>0</v>
      </c>
      <c r="W249" s="3">
        <v>0</v>
      </c>
      <c r="X249" s="3">
        <v>0</v>
      </c>
      <c r="Y249" s="3">
        <v>0</v>
      </c>
      <c r="Z249" s="3">
        <v>0</v>
      </c>
      <c r="AA249" s="3">
        <v>0.17950549357115</v>
      </c>
      <c r="AB249" s="3">
        <v>0.76084748070088803</v>
      </c>
      <c r="AC249" s="3">
        <v>1.13968806648525</v>
      </c>
    </row>
    <row r="250" spans="1:29">
      <c r="A250" s="2" t="s">
        <v>108</v>
      </c>
      <c r="B250" s="2"/>
      <c r="C250" s="3">
        <v>0</v>
      </c>
      <c r="D250" s="3">
        <v>0</v>
      </c>
      <c r="E250" s="3">
        <v>0</v>
      </c>
      <c r="F250" s="3">
        <v>0</v>
      </c>
      <c r="G250" s="3">
        <v>0</v>
      </c>
      <c r="H250" s="3">
        <v>0</v>
      </c>
      <c r="I250" s="3">
        <v>0</v>
      </c>
      <c r="J250" s="3">
        <v>3.3333333333333298E-2</v>
      </c>
      <c r="K250" s="3">
        <v>6.6666666666666596E-2</v>
      </c>
      <c r="L250" s="3">
        <v>0.2</v>
      </c>
      <c r="M250" s="3">
        <v>0.5</v>
      </c>
      <c r="N250" s="3">
        <v>1.9666666666666599</v>
      </c>
      <c r="O250" s="3">
        <v>2.93333333333333</v>
      </c>
      <c r="P250" s="2"/>
      <c r="Q250" s="3">
        <v>0</v>
      </c>
      <c r="R250" s="3">
        <v>0</v>
      </c>
      <c r="S250" s="3">
        <v>0</v>
      </c>
      <c r="T250" s="3">
        <v>0</v>
      </c>
      <c r="U250" s="3">
        <v>0</v>
      </c>
      <c r="V250" s="3">
        <v>0</v>
      </c>
      <c r="W250" s="3">
        <v>0</v>
      </c>
      <c r="X250" s="3">
        <v>0.17950549357115</v>
      </c>
      <c r="Y250" s="3">
        <v>0.35901098714230001</v>
      </c>
      <c r="Z250" s="3">
        <v>0.748331477354788</v>
      </c>
      <c r="AA250" s="3">
        <v>0.84656167328001897</v>
      </c>
      <c r="AB250" s="3">
        <v>1.8162843634433701</v>
      </c>
      <c r="AC250" s="3">
        <v>2.7560035478125799</v>
      </c>
    </row>
    <row r="251" spans="1:29">
      <c r="A251" s="2" t="s">
        <v>1241</v>
      </c>
      <c r="B251" s="2"/>
      <c r="C251" s="3">
        <v>0</v>
      </c>
      <c r="D251" s="3">
        <v>0</v>
      </c>
      <c r="E251" s="3">
        <v>0</v>
      </c>
      <c r="F251" s="3">
        <v>0</v>
      </c>
      <c r="G251" s="3">
        <v>0</v>
      </c>
      <c r="H251" s="3">
        <v>0</v>
      </c>
      <c r="I251" s="3">
        <v>0</v>
      </c>
      <c r="J251" s="3">
        <v>3.3333333333333298E-2</v>
      </c>
      <c r="K251" s="3">
        <v>0</v>
      </c>
      <c r="L251" s="3">
        <v>0.1</v>
      </c>
      <c r="M251" s="3">
        <v>0.76666666666666605</v>
      </c>
      <c r="N251" s="3">
        <v>1.13333333333333</v>
      </c>
      <c r="O251" s="3">
        <v>2.9</v>
      </c>
      <c r="P251" s="2"/>
      <c r="Q251" s="3">
        <v>0</v>
      </c>
      <c r="R251" s="3">
        <v>0</v>
      </c>
      <c r="S251" s="3">
        <v>0</v>
      </c>
      <c r="T251" s="3">
        <v>0</v>
      </c>
      <c r="U251" s="3">
        <v>0</v>
      </c>
      <c r="V251" s="3">
        <v>0</v>
      </c>
      <c r="W251" s="3">
        <v>0</v>
      </c>
      <c r="X251" s="3">
        <v>0.17950549357115</v>
      </c>
      <c r="Y251" s="3">
        <v>0</v>
      </c>
      <c r="Z251" s="3">
        <v>0.3</v>
      </c>
      <c r="AA251" s="3">
        <v>0.71569701845279599</v>
      </c>
      <c r="AB251" s="3">
        <v>0.80553639823963796</v>
      </c>
      <c r="AC251" s="3">
        <v>1.27410099024109</v>
      </c>
    </row>
    <row r="252" spans="1:29">
      <c r="A252" s="2" t="s">
        <v>223</v>
      </c>
      <c r="B252" s="2"/>
      <c r="C252" s="3">
        <v>0</v>
      </c>
      <c r="D252" s="3">
        <v>0</v>
      </c>
      <c r="E252" s="3">
        <v>0</v>
      </c>
      <c r="F252" s="3">
        <v>0</v>
      </c>
      <c r="G252" s="3">
        <v>0</v>
      </c>
      <c r="H252" s="3">
        <v>0</v>
      </c>
      <c r="I252" s="3">
        <v>0</v>
      </c>
      <c r="J252" s="3">
        <v>3.3333333333333298E-2</v>
      </c>
      <c r="K252" s="3">
        <v>0.2</v>
      </c>
      <c r="L252" s="3">
        <v>0.233333333333333</v>
      </c>
      <c r="M252" s="3">
        <v>0.6</v>
      </c>
      <c r="N252" s="3">
        <v>1.5</v>
      </c>
      <c r="O252" s="3">
        <v>2.86666666666666</v>
      </c>
      <c r="P252" s="2"/>
      <c r="Q252" s="3">
        <v>0</v>
      </c>
      <c r="R252" s="3">
        <v>0</v>
      </c>
      <c r="S252" s="3">
        <v>0</v>
      </c>
      <c r="T252" s="3">
        <v>0</v>
      </c>
      <c r="U252" s="3">
        <v>0</v>
      </c>
      <c r="V252" s="3">
        <v>0</v>
      </c>
      <c r="W252" s="3">
        <v>0</v>
      </c>
      <c r="X252" s="3">
        <v>0.17950549357115</v>
      </c>
      <c r="Y252" s="3">
        <v>0.4</v>
      </c>
      <c r="Z252" s="3">
        <v>0.42295258468164998</v>
      </c>
      <c r="AA252" s="3">
        <v>0.71180521680208697</v>
      </c>
      <c r="AB252" s="3">
        <v>1.2041594578792201</v>
      </c>
      <c r="AC252" s="3">
        <v>1.58605030044937</v>
      </c>
    </row>
    <row r="253" spans="1:29">
      <c r="A253" s="2" t="s">
        <v>116</v>
      </c>
      <c r="B253" s="2" t="s">
        <v>993</v>
      </c>
      <c r="C253" s="3">
        <v>0</v>
      </c>
      <c r="D253" s="3">
        <v>0</v>
      </c>
      <c r="E253" s="3">
        <v>0</v>
      </c>
      <c r="F253" s="3">
        <v>0</v>
      </c>
      <c r="G253" s="3">
        <v>0</v>
      </c>
      <c r="H253" s="3">
        <v>0</v>
      </c>
      <c r="I253" s="3">
        <v>0</v>
      </c>
      <c r="J253" s="3">
        <v>3.3333333333333298E-2</v>
      </c>
      <c r="K253" s="3">
        <v>6.6666666666666596E-2</v>
      </c>
      <c r="L253" s="3">
        <v>0.2</v>
      </c>
      <c r="M253" s="3">
        <v>0.53333333333333299</v>
      </c>
      <c r="N253" s="3">
        <v>2</v>
      </c>
      <c r="O253" s="3">
        <v>2.86666666666666</v>
      </c>
      <c r="P253" s="2"/>
      <c r="Q253" s="3">
        <v>0</v>
      </c>
      <c r="R253" s="3">
        <v>0</v>
      </c>
      <c r="S253" s="3">
        <v>0</v>
      </c>
      <c r="T253" s="3">
        <v>0</v>
      </c>
      <c r="U253" s="3">
        <v>0</v>
      </c>
      <c r="V253" s="3">
        <v>0</v>
      </c>
      <c r="W253" s="3">
        <v>0</v>
      </c>
      <c r="X253" s="3">
        <v>0.17950549357115</v>
      </c>
      <c r="Y253" s="3">
        <v>0.35901098714230001</v>
      </c>
      <c r="Z253" s="3">
        <v>0.748331477354788</v>
      </c>
      <c r="AA253" s="3">
        <v>0.95684667296048798</v>
      </c>
      <c r="AB253" s="3">
        <v>1.89736659610102</v>
      </c>
      <c r="AC253" s="3">
        <v>2.5914388967435702</v>
      </c>
    </row>
    <row r="254" spans="1:29">
      <c r="A254" s="2" t="s">
        <v>474</v>
      </c>
      <c r="B254" s="2"/>
      <c r="C254" s="3">
        <v>0</v>
      </c>
      <c r="D254" s="3">
        <v>0</v>
      </c>
      <c r="E254" s="3">
        <v>0</v>
      </c>
      <c r="F254" s="3">
        <v>0</v>
      </c>
      <c r="G254" s="3">
        <v>0</v>
      </c>
      <c r="H254" s="3">
        <v>0</v>
      </c>
      <c r="I254" s="3">
        <v>3.3333333333333298E-2</v>
      </c>
      <c r="J254" s="3">
        <v>0.133333333333333</v>
      </c>
      <c r="K254" s="3">
        <v>0.43333333333333302</v>
      </c>
      <c r="L254" s="3">
        <v>0.86666666666666603</v>
      </c>
      <c r="M254" s="3">
        <v>1.43333333333333</v>
      </c>
      <c r="N254" s="3">
        <v>2.2666666666666599</v>
      </c>
      <c r="O254" s="3">
        <v>2.86666666666666</v>
      </c>
      <c r="P254" s="2"/>
      <c r="Q254" s="3">
        <v>0</v>
      </c>
      <c r="R254" s="3">
        <v>0</v>
      </c>
      <c r="S254" s="3">
        <v>0</v>
      </c>
      <c r="T254" s="3">
        <v>0</v>
      </c>
      <c r="U254" s="3">
        <v>0</v>
      </c>
      <c r="V254" s="3">
        <v>0</v>
      </c>
      <c r="W254" s="3">
        <v>0.17950549357115</v>
      </c>
      <c r="X254" s="3">
        <v>0.33993463423951897</v>
      </c>
      <c r="Y254" s="3">
        <v>0.55876848714133998</v>
      </c>
      <c r="Z254" s="3">
        <v>0.84590516936330096</v>
      </c>
      <c r="AA254" s="3">
        <v>1.2297244497131099</v>
      </c>
      <c r="AB254" s="3">
        <v>1.0306416555826801</v>
      </c>
      <c r="AC254" s="3">
        <v>1.3597385369580699</v>
      </c>
    </row>
    <row r="255" spans="1:29">
      <c r="A255" s="2" t="s">
        <v>127</v>
      </c>
      <c r="B255" s="2"/>
      <c r="C255" s="3">
        <v>0</v>
      </c>
      <c r="D255" s="3">
        <v>0</v>
      </c>
      <c r="E255" s="3">
        <v>0</v>
      </c>
      <c r="F255" s="3">
        <v>0</v>
      </c>
      <c r="G255" s="3">
        <v>0</v>
      </c>
      <c r="H255" s="3">
        <v>0</v>
      </c>
      <c r="I255" s="3">
        <v>0</v>
      </c>
      <c r="J255" s="3">
        <v>3.3333333333333298E-2</v>
      </c>
      <c r="K255" s="3">
        <v>6.6666666666666596E-2</v>
      </c>
      <c r="L255" s="3">
        <v>0.2</v>
      </c>
      <c r="M255" s="3">
        <v>0.6</v>
      </c>
      <c r="N255" s="3">
        <v>2</v>
      </c>
      <c r="O255" s="3">
        <v>2.8333333333333299</v>
      </c>
      <c r="P255" s="2"/>
      <c r="Q255" s="3">
        <v>0</v>
      </c>
      <c r="R255" s="3">
        <v>0</v>
      </c>
      <c r="S255" s="3">
        <v>0</v>
      </c>
      <c r="T255" s="3">
        <v>0</v>
      </c>
      <c r="U255" s="3">
        <v>0</v>
      </c>
      <c r="V255" s="3">
        <v>0</v>
      </c>
      <c r="W255" s="3">
        <v>0</v>
      </c>
      <c r="X255" s="3">
        <v>0.17950549357115</v>
      </c>
      <c r="Y255" s="3">
        <v>0.35901098714230001</v>
      </c>
      <c r="Z255" s="3">
        <v>0.748331477354788</v>
      </c>
      <c r="AA255" s="3">
        <v>1.0832051206181199</v>
      </c>
      <c r="AB255" s="3">
        <v>1.8797162906495499</v>
      </c>
      <c r="AC255" s="3">
        <v>2.5571251218680802</v>
      </c>
    </row>
    <row r="256" spans="1:29">
      <c r="A256" s="2" t="s">
        <v>110</v>
      </c>
      <c r="B256" s="2"/>
      <c r="C256" s="3">
        <v>0</v>
      </c>
      <c r="D256" s="3">
        <v>0</v>
      </c>
      <c r="E256" s="3">
        <v>0</v>
      </c>
      <c r="F256" s="3">
        <v>0</v>
      </c>
      <c r="G256" s="3">
        <v>0</v>
      </c>
      <c r="H256" s="3">
        <v>0</v>
      </c>
      <c r="I256" s="3">
        <v>0</v>
      </c>
      <c r="J256" s="3">
        <v>3.3333333333333298E-2</v>
      </c>
      <c r="K256" s="3">
        <v>6.6666666666666596E-2</v>
      </c>
      <c r="L256" s="3">
        <v>0.2</v>
      </c>
      <c r="M256" s="3">
        <v>0.5</v>
      </c>
      <c r="N256" s="3">
        <v>1.9666666666666599</v>
      </c>
      <c r="O256" s="3">
        <v>2.7333333333333298</v>
      </c>
      <c r="P256" s="2"/>
      <c r="Q256" s="3">
        <v>0</v>
      </c>
      <c r="R256" s="3">
        <v>0</v>
      </c>
      <c r="S256" s="3">
        <v>0</v>
      </c>
      <c r="T256" s="3">
        <v>0</v>
      </c>
      <c r="U256" s="3">
        <v>0</v>
      </c>
      <c r="V256" s="3">
        <v>0</v>
      </c>
      <c r="W256" s="3">
        <v>0</v>
      </c>
      <c r="X256" s="3">
        <v>0.17950549357115</v>
      </c>
      <c r="Y256" s="3">
        <v>0.35901098714230001</v>
      </c>
      <c r="Z256" s="3">
        <v>0.748331477354788</v>
      </c>
      <c r="AA256" s="3">
        <v>0.84656167328001897</v>
      </c>
      <c r="AB256" s="3">
        <v>1.8705317128797501</v>
      </c>
      <c r="AC256" s="3">
        <v>2.4349309823666201</v>
      </c>
    </row>
    <row r="257" spans="1:29">
      <c r="A257" s="2" t="s">
        <v>275</v>
      </c>
      <c r="B257" s="2" t="s">
        <v>276</v>
      </c>
      <c r="C257" s="3">
        <v>0</v>
      </c>
      <c r="D257" s="3">
        <v>0</v>
      </c>
      <c r="E257" s="3">
        <v>0</v>
      </c>
      <c r="F257" s="3">
        <v>0</v>
      </c>
      <c r="G257" s="3">
        <v>0</v>
      </c>
      <c r="H257" s="3">
        <v>0</v>
      </c>
      <c r="I257" s="3">
        <v>0</v>
      </c>
      <c r="J257" s="3">
        <v>0</v>
      </c>
      <c r="K257" s="3">
        <v>3.3333333333333298E-2</v>
      </c>
      <c r="L257" s="3">
        <v>0.1</v>
      </c>
      <c r="M257" s="3">
        <v>0.36666666666666597</v>
      </c>
      <c r="N257" s="3">
        <v>1.13333333333333</v>
      </c>
      <c r="O257" s="3">
        <v>2.6333333333333302</v>
      </c>
      <c r="P257" s="2"/>
      <c r="Q257" s="3">
        <v>0</v>
      </c>
      <c r="R257" s="3">
        <v>0</v>
      </c>
      <c r="S257" s="3">
        <v>0</v>
      </c>
      <c r="T257" s="3">
        <v>0</v>
      </c>
      <c r="U257" s="3">
        <v>0</v>
      </c>
      <c r="V257" s="3">
        <v>0</v>
      </c>
      <c r="W257" s="3">
        <v>0</v>
      </c>
      <c r="X257" s="3">
        <v>0</v>
      </c>
      <c r="Y257" s="3">
        <v>0.17950549357115</v>
      </c>
      <c r="Z257" s="3">
        <v>0.39581140290126299</v>
      </c>
      <c r="AA257" s="3">
        <v>0.54670731556189001</v>
      </c>
      <c r="AB257" s="3">
        <v>0.95684667296048798</v>
      </c>
      <c r="AC257" s="3">
        <v>1.4940623220676601</v>
      </c>
    </row>
    <row r="258" spans="1:29">
      <c r="A258" s="2" t="s">
        <v>133</v>
      </c>
      <c r="B258" s="2"/>
      <c r="C258" s="3">
        <v>0</v>
      </c>
      <c r="D258" s="3">
        <v>0</v>
      </c>
      <c r="E258" s="3">
        <v>0</v>
      </c>
      <c r="F258" s="3">
        <v>0</v>
      </c>
      <c r="G258" s="3">
        <v>0</v>
      </c>
      <c r="H258" s="3">
        <v>0</v>
      </c>
      <c r="I258" s="3">
        <v>0</v>
      </c>
      <c r="J258" s="3">
        <v>3.3333333333333298E-2</v>
      </c>
      <c r="K258" s="3">
        <v>6.6666666666666596E-2</v>
      </c>
      <c r="L258" s="3">
        <v>0.16666666666666599</v>
      </c>
      <c r="M258" s="3">
        <v>0.46666666666666601</v>
      </c>
      <c r="N258" s="3">
        <v>1.7</v>
      </c>
      <c r="O258" s="3">
        <v>2.5666666666666602</v>
      </c>
      <c r="P258" s="2"/>
      <c r="Q258" s="3">
        <v>0</v>
      </c>
      <c r="R258" s="3">
        <v>0</v>
      </c>
      <c r="S258" s="3">
        <v>0</v>
      </c>
      <c r="T258" s="3">
        <v>0</v>
      </c>
      <c r="U258" s="3">
        <v>0</v>
      </c>
      <c r="V258" s="3">
        <v>0</v>
      </c>
      <c r="W258" s="3">
        <v>0</v>
      </c>
      <c r="X258" s="3">
        <v>0.17950549357115</v>
      </c>
      <c r="Y258" s="3">
        <v>0.35901098714230001</v>
      </c>
      <c r="Z258" s="3">
        <v>0.58214163988576595</v>
      </c>
      <c r="AA258" s="3">
        <v>0.80553639823963796</v>
      </c>
      <c r="AB258" s="3">
        <v>1.4866068747318499</v>
      </c>
      <c r="AC258" s="3">
        <v>2.1707653540219898</v>
      </c>
    </row>
    <row r="259" spans="1:29">
      <c r="A259" s="2" t="s">
        <v>1157</v>
      </c>
      <c r="B259" s="2"/>
      <c r="C259" s="3">
        <v>0</v>
      </c>
      <c r="D259" s="3">
        <v>0</v>
      </c>
      <c r="E259" s="3">
        <v>0</v>
      </c>
      <c r="F259" s="3">
        <v>0</v>
      </c>
      <c r="G259" s="3">
        <v>0</v>
      </c>
      <c r="H259" s="3">
        <v>0</v>
      </c>
      <c r="I259" s="3">
        <v>0</v>
      </c>
      <c r="J259" s="3">
        <v>0</v>
      </c>
      <c r="K259" s="3">
        <v>0</v>
      </c>
      <c r="L259" s="3">
        <v>3.3333333333333298E-2</v>
      </c>
      <c r="M259" s="3">
        <v>0.266666666666666</v>
      </c>
      <c r="N259" s="3">
        <v>1.0333333333333301</v>
      </c>
      <c r="O259" s="3">
        <v>2.5</v>
      </c>
      <c r="P259" s="2"/>
      <c r="Q259" s="3">
        <v>0</v>
      </c>
      <c r="R259" s="3">
        <v>0</v>
      </c>
      <c r="S259" s="3">
        <v>0</v>
      </c>
      <c r="T259" s="3">
        <v>0</v>
      </c>
      <c r="U259" s="3">
        <v>0</v>
      </c>
      <c r="V259" s="3">
        <v>0</v>
      </c>
      <c r="W259" s="3">
        <v>0</v>
      </c>
      <c r="X259" s="3">
        <v>0</v>
      </c>
      <c r="Y259" s="3">
        <v>0</v>
      </c>
      <c r="Z259" s="3">
        <v>0.17950549357115</v>
      </c>
      <c r="AA259" s="3">
        <v>0.51207638319124005</v>
      </c>
      <c r="AB259" s="3">
        <v>1.01598337694187</v>
      </c>
      <c r="AC259" s="3">
        <v>1.36014705087354</v>
      </c>
    </row>
    <row r="260" spans="1:29">
      <c r="A260" s="2" t="s">
        <v>595</v>
      </c>
      <c r="B260" s="2"/>
      <c r="C260" s="3">
        <v>0</v>
      </c>
      <c r="D260" s="3">
        <v>0</v>
      </c>
      <c r="E260" s="3">
        <v>0</v>
      </c>
      <c r="F260" s="3">
        <v>0</v>
      </c>
      <c r="G260" s="3">
        <v>0</v>
      </c>
      <c r="H260" s="3">
        <v>0</v>
      </c>
      <c r="I260" s="3">
        <v>0.1</v>
      </c>
      <c r="J260" s="3">
        <v>0.43333333333333302</v>
      </c>
      <c r="K260" s="3">
        <v>1.13333333333333</v>
      </c>
      <c r="L260" s="3">
        <v>1.9666666666666599</v>
      </c>
      <c r="M260" s="3">
        <v>2.0666666666666602</v>
      </c>
      <c r="N260" s="3">
        <v>2.2000000000000002</v>
      </c>
      <c r="O260" s="3">
        <v>2.4666666666666601</v>
      </c>
      <c r="P260" s="2"/>
      <c r="Q260" s="3">
        <v>0</v>
      </c>
      <c r="R260" s="3">
        <v>0</v>
      </c>
      <c r="S260" s="3">
        <v>0</v>
      </c>
      <c r="T260" s="3">
        <v>0</v>
      </c>
      <c r="U260" s="3">
        <v>0</v>
      </c>
      <c r="V260" s="3">
        <v>0</v>
      </c>
      <c r="W260" s="3">
        <v>0.39581140290126299</v>
      </c>
      <c r="X260" s="3">
        <v>0.55876848714133998</v>
      </c>
      <c r="Y260" s="3">
        <v>0.84590516936330096</v>
      </c>
      <c r="Z260" s="3">
        <v>1.5380362660079101</v>
      </c>
      <c r="AA260" s="3">
        <v>1.28927197372091</v>
      </c>
      <c r="AB260" s="3">
        <v>1.2489995996796699</v>
      </c>
      <c r="AC260" s="3">
        <v>1.45449494861809</v>
      </c>
    </row>
    <row r="261" spans="1:29">
      <c r="A261" s="2" t="s">
        <v>143</v>
      </c>
      <c r="B261" s="2" t="s">
        <v>144</v>
      </c>
      <c r="C261" s="3">
        <v>0</v>
      </c>
      <c r="D261" s="3">
        <v>0</v>
      </c>
      <c r="E261" s="3">
        <v>0</v>
      </c>
      <c r="F261" s="3">
        <v>0</v>
      </c>
      <c r="G261" s="3">
        <v>0</v>
      </c>
      <c r="H261" s="3">
        <v>0</v>
      </c>
      <c r="I261" s="3">
        <v>0</v>
      </c>
      <c r="J261" s="3">
        <v>3.3333333333333298E-2</v>
      </c>
      <c r="K261" s="3">
        <v>6.6666666666666596E-2</v>
      </c>
      <c r="L261" s="3">
        <v>0.16666666666666599</v>
      </c>
      <c r="M261" s="3">
        <v>0.5</v>
      </c>
      <c r="N261" s="3">
        <v>1.63333333333333</v>
      </c>
      <c r="O261" s="3">
        <v>2.4</v>
      </c>
      <c r="P261" s="2"/>
      <c r="Q261" s="3">
        <v>0</v>
      </c>
      <c r="R261" s="3">
        <v>0</v>
      </c>
      <c r="S261" s="3">
        <v>0</v>
      </c>
      <c r="T261" s="3">
        <v>0</v>
      </c>
      <c r="U261" s="3">
        <v>0</v>
      </c>
      <c r="V261" s="3">
        <v>0</v>
      </c>
      <c r="W261" s="3">
        <v>0</v>
      </c>
      <c r="X261" s="3">
        <v>0.17950549357115</v>
      </c>
      <c r="Y261" s="3">
        <v>0.35901098714230001</v>
      </c>
      <c r="Z261" s="3">
        <v>0.58214163988576595</v>
      </c>
      <c r="AA261" s="3">
        <v>0.84656167328001897</v>
      </c>
      <c r="AB261" s="3">
        <v>1.6829207415152401</v>
      </c>
      <c r="AC261" s="3">
        <v>2.48461935381123</v>
      </c>
    </row>
    <row r="262" spans="1:29">
      <c r="A262" s="2" t="s">
        <v>451</v>
      </c>
      <c r="B262" s="2"/>
      <c r="C262" s="3">
        <v>0</v>
      </c>
      <c r="D262" s="3">
        <v>0</v>
      </c>
      <c r="E262" s="3">
        <v>0</v>
      </c>
      <c r="F262" s="3">
        <v>0</v>
      </c>
      <c r="G262" s="3">
        <v>0</v>
      </c>
      <c r="H262" s="3">
        <v>0</v>
      </c>
      <c r="I262" s="3">
        <v>6.6666666666666596E-2</v>
      </c>
      <c r="J262" s="3">
        <v>0.2</v>
      </c>
      <c r="K262" s="3">
        <v>0.66666666666666596</v>
      </c>
      <c r="L262" s="3">
        <v>0.86666666666666603</v>
      </c>
      <c r="M262" s="3">
        <v>1.2333333333333301</v>
      </c>
      <c r="N262" s="3">
        <v>2.2000000000000002</v>
      </c>
      <c r="O262" s="3">
        <v>2.36666666666666</v>
      </c>
      <c r="P262" s="2"/>
      <c r="Q262" s="3">
        <v>0</v>
      </c>
      <c r="R262" s="3">
        <v>0</v>
      </c>
      <c r="S262" s="3">
        <v>0</v>
      </c>
      <c r="T262" s="3">
        <v>0</v>
      </c>
      <c r="U262" s="3">
        <v>0</v>
      </c>
      <c r="V262" s="3">
        <v>0</v>
      </c>
      <c r="W262" s="3">
        <v>0.24944382578492899</v>
      </c>
      <c r="X262" s="3">
        <v>0.4</v>
      </c>
      <c r="Y262" s="3">
        <v>0.64978628965393004</v>
      </c>
      <c r="Z262" s="3">
        <v>0.88443327742810596</v>
      </c>
      <c r="AA262" s="3">
        <v>0.80346471954626297</v>
      </c>
      <c r="AB262" s="3">
        <v>1.27540843131393</v>
      </c>
      <c r="AC262" s="3">
        <v>1.4019827229875299</v>
      </c>
    </row>
    <row r="263" spans="1:29">
      <c r="A263" s="2" t="s">
        <v>218</v>
      </c>
      <c r="B263" s="2"/>
      <c r="C263" s="3">
        <v>0</v>
      </c>
      <c r="D263" s="3">
        <v>0</v>
      </c>
      <c r="E263" s="3">
        <v>0</v>
      </c>
      <c r="F263" s="3">
        <v>0</v>
      </c>
      <c r="G263" s="3">
        <v>0</v>
      </c>
      <c r="H263" s="3">
        <v>0</v>
      </c>
      <c r="I263" s="3">
        <v>0</v>
      </c>
      <c r="J263" s="3">
        <v>0</v>
      </c>
      <c r="K263" s="3">
        <v>3.3333333333333298E-2</v>
      </c>
      <c r="L263" s="3">
        <v>3.3333333333333298E-2</v>
      </c>
      <c r="M263" s="3">
        <v>0.63333333333333297</v>
      </c>
      <c r="N263" s="3">
        <v>1.43333333333333</v>
      </c>
      <c r="O263" s="3">
        <v>2.36666666666666</v>
      </c>
      <c r="P263" s="2"/>
      <c r="Q263" s="3">
        <v>0</v>
      </c>
      <c r="R263" s="3">
        <v>0</v>
      </c>
      <c r="S263" s="3">
        <v>0</v>
      </c>
      <c r="T263" s="3">
        <v>0</v>
      </c>
      <c r="U263" s="3">
        <v>0</v>
      </c>
      <c r="V263" s="3">
        <v>0</v>
      </c>
      <c r="W263" s="3">
        <v>0</v>
      </c>
      <c r="X263" s="3">
        <v>0</v>
      </c>
      <c r="Y263" s="3">
        <v>0.17950549357115</v>
      </c>
      <c r="Z263" s="3">
        <v>0.17950549357115</v>
      </c>
      <c r="AA263" s="3">
        <v>0.657436097443867</v>
      </c>
      <c r="AB263" s="3">
        <v>1.0225241100118601</v>
      </c>
      <c r="AC263" s="3">
        <v>1.1967548714010801</v>
      </c>
    </row>
    <row r="264" spans="1:29">
      <c r="A264" s="2" t="s">
        <v>152</v>
      </c>
      <c r="B264" s="2"/>
      <c r="C264" s="3">
        <v>0</v>
      </c>
      <c r="D264" s="3">
        <v>0</v>
      </c>
      <c r="E264" s="3">
        <v>0</v>
      </c>
      <c r="F264" s="3">
        <v>0</v>
      </c>
      <c r="G264" s="3">
        <v>0</v>
      </c>
      <c r="H264" s="3">
        <v>0</v>
      </c>
      <c r="I264" s="3">
        <v>0</v>
      </c>
      <c r="J264" s="3">
        <v>3.3333333333333298E-2</v>
      </c>
      <c r="K264" s="3">
        <v>6.6666666666666596E-2</v>
      </c>
      <c r="L264" s="3">
        <v>0.2</v>
      </c>
      <c r="M264" s="3">
        <v>0.46666666666666601</v>
      </c>
      <c r="N264" s="3">
        <v>1.56666666666666</v>
      </c>
      <c r="O264" s="3">
        <v>2.36666666666666</v>
      </c>
      <c r="P264" s="2"/>
      <c r="Q264" s="3">
        <v>0</v>
      </c>
      <c r="R264" s="3">
        <v>0</v>
      </c>
      <c r="S264" s="3">
        <v>0</v>
      </c>
      <c r="T264" s="3">
        <v>0</v>
      </c>
      <c r="U264" s="3">
        <v>0</v>
      </c>
      <c r="V264" s="3">
        <v>0</v>
      </c>
      <c r="W264" s="3">
        <v>0</v>
      </c>
      <c r="X264" s="3">
        <v>0.17950549357115</v>
      </c>
      <c r="Y264" s="3">
        <v>0.35901098714230001</v>
      </c>
      <c r="Z264" s="3">
        <v>0.748331477354788</v>
      </c>
      <c r="AA264" s="3">
        <v>0.80553639823963796</v>
      </c>
      <c r="AB264" s="3">
        <v>1.47610598836563</v>
      </c>
      <c r="AC264" s="3">
        <v>2.1052843566184101</v>
      </c>
    </row>
    <row r="265" spans="1:29">
      <c r="A265" s="2" t="s">
        <v>507</v>
      </c>
      <c r="B265" s="2"/>
      <c r="C265" s="3">
        <v>0</v>
      </c>
      <c r="D265" s="3">
        <v>0</v>
      </c>
      <c r="E265" s="3">
        <v>0</v>
      </c>
      <c r="F265" s="3">
        <v>0</v>
      </c>
      <c r="G265" s="3">
        <v>0</v>
      </c>
      <c r="H265" s="3">
        <v>3.3333333333333298E-2</v>
      </c>
      <c r="I265" s="3">
        <v>0.16666666666666599</v>
      </c>
      <c r="J265" s="3">
        <v>0.8</v>
      </c>
      <c r="K265" s="3">
        <v>1.2666666666666599</v>
      </c>
      <c r="L265" s="3">
        <v>1.4</v>
      </c>
      <c r="M265" s="3">
        <v>1.8</v>
      </c>
      <c r="N265" s="3">
        <v>2.1</v>
      </c>
      <c r="O265" s="3">
        <v>2.2999999999999998</v>
      </c>
      <c r="P265" s="2"/>
      <c r="Q265" s="3">
        <v>0</v>
      </c>
      <c r="R265" s="3">
        <v>0</v>
      </c>
      <c r="S265" s="3">
        <v>0</v>
      </c>
      <c r="T265" s="3">
        <v>0</v>
      </c>
      <c r="U265" s="3">
        <v>0</v>
      </c>
      <c r="V265" s="3">
        <v>0.17950549357115</v>
      </c>
      <c r="W265" s="3">
        <v>0.45338235029118101</v>
      </c>
      <c r="X265" s="3">
        <v>0.90921211313239003</v>
      </c>
      <c r="Y265" s="3">
        <v>0.99777530313971696</v>
      </c>
      <c r="Z265" s="3">
        <v>1.113552872566</v>
      </c>
      <c r="AA265" s="3">
        <v>1.13724814061546</v>
      </c>
      <c r="AB265" s="3">
        <v>1.19303534454488</v>
      </c>
      <c r="AC265" s="3">
        <v>1.5088627063675</v>
      </c>
    </row>
    <row r="266" spans="1:29">
      <c r="A266" s="2" t="s">
        <v>205</v>
      </c>
      <c r="B266" s="2"/>
      <c r="C266" s="3">
        <v>0</v>
      </c>
      <c r="D266" s="3">
        <v>0</v>
      </c>
      <c r="E266" s="3">
        <v>0</v>
      </c>
      <c r="F266" s="3">
        <v>0</v>
      </c>
      <c r="G266" s="3">
        <v>0</v>
      </c>
      <c r="H266" s="3">
        <v>0</v>
      </c>
      <c r="I266" s="3">
        <v>0</v>
      </c>
      <c r="J266" s="3">
        <v>3.3333333333333298E-2</v>
      </c>
      <c r="K266" s="3">
        <v>0.1</v>
      </c>
      <c r="L266" s="3">
        <v>0.16666666666666599</v>
      </c>
      <c r="M266" s="3">
        <v>0.56666666666666599</v>
      </c>
      <c r="N266" s="3">
        <v>1.36666666666666</v>
      </c>
      <c r="O266" s="3">
        <v>2.2999999999999998</v>
      </c>
      <c r="P266" s="2"/>
      <c r="Q266" s="3">
        <v>0</v>
      </c>
      <c r="R266" s="3">
        <v>0</v>
      </c>
      <c r="S266" s="3">
        <v>0</v>
      </c>
      <c r="T266" s="3">
        <v>0</v>
      </c>
      <c r="U266" s="3">
        <v>0</v>
      </c>
      <c r="V266" s="3">
        <v>0</v>
      </c>
      <c r="W266" s="3">
        <v>0</v>
      </c>
      <c r="X266" s="3">
        <v>0.17950549357115</v>
      </c>
      <c r="Y266" s="3">
        <v>0.3</v>
      </c>
      <c r="Z266" s="3">
        <v>0.37267799624996401</v>
      </c>
      <c r="AA266" s="3">
        <v>0.71569701845279599</v>
      </c>
      <c r="AB266" s="3">
        <v>1.01598337694187</v>
      </c>
      <c r="AC266" s="3">
        <v>1.1000000000000001</v>
      </c>
    </row>
    <row r="267" spans="1:29">
      <c r="A267" s="2" t="s">
        <v>249</v>
      </c>
      <c r="B267" s="2"/>
      <c r="C267" s="3">
        <v>0</v>
      </c>
      <c r="D267" s="3">
        <v>0</v>
      </c>
      <c r="E267" s="3">
        <v>0</v>
      </c>
      <c r="F267" s="3">
        <v>0</v>
      </c>
      <c r="G267" s="3">
        <v>0</v>
      </c>
      <c r="H267" s="3">
        <v>0</v>
      </c>
      <c r="I267" s="3">
        <v>0</v>
      </c>
      <c r="J267" s="3">
        <v>0</v>
      </c>
      <c r="K267" s="3">
        <v>6.6666666666666596E-2</v>
      </c>
      <c r="L267" s="3">
        <v>6.6666666666666596E-2</v>
      </c>
      <c r="M267" s="3">
        <v>0.53333333333333299</v>
      </c>
      <c r="N267" s="3">
        <v>1.2333333333333301</v>
      </c>
      <c r="O267" s="3">
        <v>2.2666666666666599</v>
      </c>
      <c r="P267" s="2"/>
      <c r="Q267" s="3">
        <v>0</v>
      </c>
      <c r="R267" s="3">
        <v>0</v>
      </c>
      <c r="S267" s="3">
        <v>0</v>
      </c>
      <c r="T267" s="3">
        <v>0</v>
      </c>
      <c r="U267" s="3">
        <v>0</v>
      </c>
      <c r="V267" s="3">
        <v>0</v>
      </c>
      <c r="W267" s="3">
        <v>0</v>
      </c>
      <c r="X267" s="3">
        <v>0</v>
      </c>
      <c r="Y267" s="3">
        <v>0.24944382578492899</v>
      </c>
      <c r="Z267" s="3">
        <v>0.24944382578492899</v>
      </c>
      <c r="AA267" s="3">
        <v>0.61824123303304701</v>
      </c>
      <c r="AB267" s="3">
        <v>0.98938813864372199</v>
      </c>
      <c r="AC267" s="3">
        <v>1.31487219488773</v>
      </c>
    </row>
    <row r="268" spans="1:29">
      <c r="A268" s="2" t="s">
        <v>566</v>
      </c>
      <c r="B268" s="2"/>
      <c r="C268" s="3">
        <v>0</v>
      </c>
      <c r="D268" s="3">
        <v>0</v>
      </c>
      <c r="E268" s="3">
        <v>0</v>
      </c>
      <c r="F268" s="3">
        <v>0</v>
      </c>
      <c r="G268" s="3">
        <v>0</v>
      </c>
      <c r="H268" s="3">
        <v>0</v>
      </c>
      <c r="I268" s="3">
        <v>0.1</v>
      </c>
      <c r="J268" s="3">
        <v>0.43333333333333302</v>
      </c>
      <c r="K268" s="3">
        <v>1.13333333333333</v>
      </c>
      <c r="L268" s="3">
        <v>1.93333333333333</v>
      </c>
      <c r="M268" s="3">
        <v>2</v>
      </c>
      <c r="N268" s="3">
        <v>2.0333333333333301</v>
      </c>
      <c r="O268" s="3">
        <v>2.2666666666666599</v>
      </c>
      <c r="P268" s="2"/>
      <c r="Q268" s="3">
        <v>0</v>
      </c>
      <c r="R268" s="3">
        <v>0</v>
      </c>
      <c r="S268" s="3">
        <v>0</v>
      </c>
      <c r="T268" s="3">
        <v>0</v>
      </c>
      <c r="U268" s="3">
        <v>0</v>
      </c>
      <c r="V268" s="3">
        <v>0</v>
      </c>
      <c r="W268" s="3">
        <v>0.39581140290126299</v>
      </c>
      <c r="X268" s="3">
        <v>0.55876848714133998</v>
      </c>
      <c r="Y268" s="3">
        <v>0.84590516936330096</v>
      </c>
      <c r="Z268" s="3">
        <v>1.3888444437333101</v>
      </c>
      <c r="AA268" s="3">
        <v>1.2110601416389899</v>
      </c>
      <c r="AB268" s="3">
        <v>1.1685698761972001</v>
      </c>
      <c r="AC268" s="3">
        <v>1.3399834161494499</v>
      </c>
    </row>
    <row r="269" spans="1:29">
      <c r="A269" s="2" t="s">
        <v>1158</v>
      </c>
      <c r="B269" s="2"/>
      <c r="C269" s="3">
        <v>0</v>
      </c>
      <c r="D269" s="3">
        <v>0</v>
      </c>
      <c r="E269" s="3">
        <v>0</v>
      </c>
      <c r="F269" s="3">
        <v>0</v>
      </c>
      <c r="G269" s="3">
        <v>0</v>
      </c>
      <c r="H269" s="3">
        <v>0</v>
      </c>
      <c r="I269" s="3">
        <v>0</v>
      </c>
      <c r="J269" s="3">
        <v>0</v>
      </c>
      <c r="K269" s="3">
        <v>0</v>
      </c>
      <c r="L269" s="3">
        <v>0</v>
      </c>
      <c r="M269" s="3">
        <v>0.16666666666666599</v>
      </c>
      <c r="N269" s="3">
        <v>0.4</v>
      </c>
      <c r="O269" s="3">
        <v>2.2000000000000002</v>
      </c>
      <c r="P269" s="2"/>
      <c r="Q269" s="3">
        <v>0</v>
      </c>
      <c r="R269" s="3">
        <v>0</v>
      </c>
      <c r="S269" s="3">
        <v>0</v>
      </c>
      <c r="T269" s="3">
        <v>0</v>
      </c>
      <c r="U269" s="3">
        <v>0</v>
      </c>
      <c r="V269" s="3">
        <v>0</v>
      </c>
      <c r="W269" s="3">
        <v>0</v>
      </c>
      <c r="X269" s="3">
        <v>0</v>
      </c>
      <c r="Y269" s="3">
        <v>0</v>
      </c>
      <c r="Z269" s="3">
        <v>0</v>
      </c>
      <c r="AA269" s="3">
        <v>0.37267799624996401</v>
      </c>
      <c r="AB269" s="3">
        <v>0.553774924194538</v>
      </c>
      <c r="AC269" s="3">
        <v>1.4922019523732899</v>
      </c>
    </row>
    <row r="270" spans="1:29">
      <c r="A270" s="2" t="s">
        <v>516</v>
      </c>
      <c r="B270" s="2"/>
      <c r="C270" s="3">
        <v>0</v>
      </c>
      <c r="D270" s="3">
        <v>0</v>
      </c>
      <c r="E270" s="3">
        <v>0</v>
      </c>
      <c r="F270" s="3">
        <v>0</v>
      </c>
      <c r="G270" s="3">
        <v>0</v>
      </c>
      <c r="H270" s="3">
        <v>3.3333333333333298E-2</v>
      </c>
      <c r="I270" s="3">
        <v>0.1</v>
      </c>
      <c r="J270" s="3">
        <v>0.76666666666666605</v>
      </c>
      <c r="K270" s="3">
        <v>1.2333333333333301</v>
      </c>
      <c r="L270" s="3">
        <v>1.2666666666666599</v>
      </c>
      <c r="M270" s="3">
        <v>1.63333333333333</v>
      </c>
      <c r="N270" s="3">
        <v>2.0666666666666602</v>
      </c>
      <c r="O270" s="3">
        <v>2.1333333333333302</v>
      </c>
      <c r="P270" s="2"/>
      <c r="Q270" s="3">
        <v>0</v>
      </c>
      <c r="R270" s="3">
        <v>0</v>
      </c>
      <c r="S270" s="3">
        <v>0</v>
      </c>
      <c r="T270" s="3">
        <v>0</v>
      </c>
      <c r="U270" s="3">
        <v>0</v>
      </c>
      <c r="V270" s="3">
        <v>0.17950549357115</v>
      </c>
      <c r="W270" s="3">
        <v>0.3</v>
      </c>
      <c r="X270" s="3">
        <v>0.91954094827558097</v>
      </c>
      <c r="Y270" s="3">
        <v>0.95510325212629299</v>
      </c>
      <c r="Z270" s="3">
        <v>0.99777530313971696</v>
      </c>
      <c r="AA270" s="3">
        <v>1.0796089827134401</v>
      </c>
      <c r="AB270" s="3">
        <v>1.1527744310526999</v>
      </c>
      <c r="AC270" s="3">
        <v>1.49962958389359</v>
      </c>
    </row>
    <row r="271" spans="1:29">
      <c r="A271" s="2" t="s">
        <v>155</v>
      </c>
      <c r="B271" s="2"/>
      <c r="C271" s="3">
        <v>0</v>
      </c>
      <c r="D271" s="3">
        <v>0</v>
      </c>
      <c r="E271" s="3">
        <v>0</v>
      </c>
      <c r="F271" s="3">
        <v>0</v>
      </c>
      <c r="G271" s="3">
        <v>0</v>
      </c>
      <c r="H271" s="3">
        <v>0</v>
      </c>
      <c r="I271" s="3">
        <v>0</v>
      </c>
      <c r="J271" s="3">
        <v>0</v>
      </c>
      <c r="K271" s="3">
        <v>3.3333333333333298E-2</v>
      </c>
      <c r="L271" s="3">
        <v>0.133333333333333</v>
      </c>
      <c r="M271" s="3">
        <v>0.3</v>
      </c>
      <c r="N271" s="3">
        <v>1.36666666666666</v>
      </c>
      <c r="O271" s="3">
        <v>2.0666666666666602</v>
      </c>
      <c r="P271" s="2"/>
      <c r="Q271" s="3">
        <v>0</v>
      </c>
      <c r="R271" s="3">
        <v>0</v>
      </c>
      <c r="S271" s="3">
        <v>0</v>
      </c>
      <c r="T271" s="3">
        <v>0</v>
      </c>
      <c r="U271" s="3">
        <v>0</v>
      </c>
      <c r="V271" s="3">
        <v>0</v>
      </c>
      <c r="W271" s="3">
        <v>0</v>
      </c>
      <c r="X271" s="3">
        <v>0</v>
      </c>
      <c r="Y271" s="3">
        <v>0.17950549357115</v>
      </c>
      <c r="Z271" s="3">
        <v>0.56174331821175705</v>
      </c>
      <c r="AA271" s="3">
        <v>0.82259751195020403</v>
      </c>
      <c r="AB271" s="3">
        <v>1.8705317128797501</v>
      </c>
      <c r="AC271" s="3">
        <v>2.5024432505497902</v>
      </c>
    </row>
    <row r="272" spans="1:29">
      <c r="A272" s="2" t="s">
        <v>1209</v>
      </c>
      <c r="B272" s="2"/>
      <c r="C272" s="3">
        <v>0</v>
      </c>
      <c r="D272" s="3">
        <v>0</v>
      </c>
      <c r="E272" s="3">
        <v>0</v>
      </c>
      <c r="F272" s="3">
        <v>0</v>
      </c>
      <c r="G272" s="3">
        <v>0</v>
      </c>
      <c r="H272" s="3">
        <v>0</v>
      </c>
      <c r="I272" s="3">
        <v>0</v>
      </c>
      <c r="J272" s="3">
        <v>0</v>
      </c>
      <c r="K272" s="3">
        <v>0</v>
      </c>
      <c r="L272" s="3">
        <v>0</v>
      </c>
      <c r="M272" s="3">
        <v>0.1</v>
      </c>
      <c r="N272" s="3">
        <v>0.3</v>
      </c>
      <c r="O272" s="3">
        <v>2</v>
      </c>
      <c r="P272" s="2"/>
      <c r="Q272" s="3">
        <v>0</v>
      </c>
      <c r="R272" s="3">
        <v>0</v>
      </c>
      <c r="S272" s="3">
        <v>0</v>
      </c>
      <c r="T272" s="3">
        <v>0</v>
      </c>
      <c r="U272" s="3">
        <v>0</v>
      </c>
      <c r="V272" s="3">
        <v>0</v>
      </c>
      <c r="W272" s="3">
        <v>0</v>
      </c>
      <c r="X272" s="3">
        <v>0</v>
      </c>
      <c r="Y272" s="3">
        <v>0</v>
      </c>
      <c r="Z272" s="3">
        <v>0</v>
      </c>
      <c r="AA272" s="3">
        <v>0.3</v>
      </c>
      <c r="AB272" s="3">
        <v>0.58594652770823097</v>
      </c>
      <c r="AC272" s="3">
        <v>1.2110601416389899</v>
      </c>
    </row>
    <row r="273" spans="1:29">
      <c r="A273" s="2" t="s">
        <v>584</v>
      </c>
      <c r="B273" s="2"/>
      <c r="C273" s="3">
        <v>0</v>
      </c>
      <c r="D273" s="3">
        <v>0</v>
      </c>
      <c r="E273" s="3">
        <v>0</v>
      </c>
      <c r="F273" s="3">
        <v>0</v>
      </c>
      <c r="G273" s="3">
        <v>6.6666666666666596E-2</v>
      </c>
      <c r="H273" s="3">
        <v>0.93333333333333302</v>
      </c>
      <c r="I273" s="3">
        <v>3.5666666666666602</v>
      </c>
      <c r="J273" s="3">
        <v>6.2</v>
      </c>
      <c r="K273" s="3">
        <v>6.8333333333333304</v>
      </c>
      <c r="L273" s="3">
        <v>6.36666666666666</v>
      </c>
      <c r="M273" s="3">
        <v>5.2666666666666604</v>
      </c>
      <c r="N273" s="3">
        <v>3.1666666666666599</v>
      </c>
      <c r="O273" s="3">
        <v>1.9666666666666599</v>
      </c>
      <c r="P273" s="2"/>
      <c r="Q273" s="3">
        <v>0</v>
      </c>
      <c r="R273" s="3">
        <v>0</v>
      </c>
      <c r="S273" s="3">
        <v>0</v>
      </c>
      <c r="T273" s="3">
        <v>0</v>
      </c>
      <c r="U273" s="3">
        <v>0.24944382578492899</v>
      </c>
      <c r="V273" s="3">
        <v>0.77172246018601498</v>
      </c>
      <c r="W273" s="3">
        <v>1.2297244497131099</v>
      </c>
      <c r="X273" s="3">
        <v>1.2489995996796699</v>
      </c>
      <c r="Y273" s="3">
        <v>1.7143187827498301</v>
      </c>
      <c r="Z273" s="3">
        <v>1.3535960336164601</v>
      </c>
      <c r="AA273" s="3">
        <v>1.6110727964792699</v>
      </c>
      <c r="AB273" s="3">
        <v>1.31866936299016</v>
      </c>
      <c r="AC273" s="3">
        <v>1.4019827229875299</v>
      </c>
    </row>
    <row r="274" spans="1:29">
      <c r="A274" s="2" t="s">
        <v>513</v>
      </c>
      <c r="B274" s="2"/>
      <c r="C274" s="3">
        <v>0</v>
      </c>
      <c r="D274" s="3">
        <v>0</v>
      </c>
      <c r="E274" s="3">
        <v>0</v>
      </c>
      <c r="F274" s="3">
        <v>0</v>
      </c>
      <c r="G274" s="3">
        <v>0</v>
      </c>
      <c r="H274" s="3">
        <v>0</v>
      </c>
      <c r="I274" s="3">
        <v>0</v>
      </c>
      <c r="J274" s="3">
        <v>0.43333333333333302</v>
      </c>
      <c r="K274" s="3">
        <v>0.93333333333333302</v>
      </c>
      <c r="L274" s="3">
        <v>1.3</v>
      </c>
      <c r="M274" s="3">
        <v>1.6</v>
      </c>
      <c r="N274" s="3">
        <v>1.9</v>
      </c>
      <c r="O274" s="3">
        <v>1.9</v>
      </c>
      <c r="P274" s="2"/>
      <c r="Q274" s="3">
        <v>0</v>
      </c>
      <c r="R274" s="3">
        <v>0</v>
      </c>
      <c r="S274" s="3">
        <v>0</v>
      </c>
      <c r="T274" s="3">
        <v>0</v>
      </c>
      <c r="U274" s="3">
        <v>0</v>
      </c>
      <c r="V274" s="3">
        <v>0</v>
      </c>
      <c r="W274" s="3">
        <v>0</v>
      </c>
      <c r="X274" s="3">
        <v>0.61553951042064603</v>
      </c>
      <c r="Y274" s="3">
        <v>0.96378881965339702</v>
      </c>
      <c r="Z274" s="3">
        <v>1.34536240470737</v>
      </c>
      <c r="AA274" s="3">
        <v>1.47422295916639</v>
      </c>
      <c r="AB274" s="3">
        <v>1.4910846164230001</v>
      </c>
      <c r="AC274" s="3">
        <v>1.24766448481419</v>
      </c>
    </row>
    <row r="275" spans="1:29">
      <c r="A275" s="2" t="s">
        <v>262</v>
      </c>
      <c r="B275" s="2"/>
      <c r="C275" s="3">
        <v>0</v>
      </c>
      <c r="D275" s="3">
        <v>0</v>
      </c>
      <c r="E275" s="3">
        <v>0</v>
      </c>
      <c r="F275" s="3">
        <v>0</v>
      </c>
      <c r="G275" s="3">
        <v>0</v>
      </c>
      <c r="H275" s="3">
        <v>0</v>
      </c>
      <c r="I275" s="3">
        <v>0</v>
      </c>
      <c r="J275" s="3">
        <v>0</v>
      </c>
      <c r="K275" s="3">
        <v>6.6666666666666596E-2</v>
      </c>
      <c r="L275" s="3">
        <v>0.133333333333333</v>
      </c>
      <c r="M275" s="3">
        <v>0.46666666666666601</v>
      </c>
      <c r="N275" s="3">
        <v>1.2333333333333301</v>
      </c>
      <c r="O275" s="3">
        <v>1.9</v>
      </c>
      <c r="P275" s="2"/>
      <c r="Q275" s="3">
        <v>0</v>
      </c>
      <c r="R275" s="3">
        <v>0</v>
      </c>
      <c r="S275" s="3">
        <v>0</v>
      </c>
      <c r="T275" s="3">
        <v>0</v>
      </c>
      <c r="U275" s="3">
        <v>0</v>
      </c>
      <c r="V275" s="3">
        <v>0</v>
      </c>
      <c r="W275" s="3">
        <v>0</v>
      </c>
      <c r="X275" s="3">
        <v>0</v>
      </c>
      <c r="Y275" s="3">
        <v>0.35901098714230001</v>
      </c>
      <c r="Z275" s="3">
        <v>0.56174331821175705</v>
      </c>
      <c r="AA275" s="3">
        <v>0.76303487615063903</v>
      </c>
      <c r="AB275" s="3">
        <v>1.2297244497131099</v>
      </c>
      <c r="AC275" s="3">
        <v>1.5989579940281899</v>
      </c>
    </row>
    <row r="276" spans="1:29">
      <c r="A276" s="2" t="s">
        <v>180</v>
      </c>
      <c r="B276" s="2"/>
      <c r="C276" s="3">
        <v>0</v>
      </c>
      <c r="D276" s="3">
        <v>0</v>
      </c>
      <c r="E276" s="3">
        <v>0</v>
      </c>
      <c r="F276" s="3">
        <v>0</v>
      </c>
      <c r="G276" s="3">
        <v>0</v>
      </c>
      <c r="H276" s="3">
        <v>0</v>
      </c>
      <c r="I276" s="3">
        <v>0</v>
      </c>
      <c r="J276" s="3">
        <v>0</v>
      </c>
      <c r="K276" s="3">
        <v>3.3333333333333298E-2</v>
      </c>
      <c r="L276" s="3">
        <v>0.133333333333333</v>
      </c>
      <c r="M276" s="3">
        <v>0.2</v>
      </c>
      <c r="N276" s="3">
        <v>0.96666666666666601</v>
      </c>
      <c r="O276" s="3">
        <v>1.7</v>
      </c>
      <c r="P276" s="2"/>
      <c r="Q276" s="3">
        <v>0</v>
      </c>
      <c r="R276" s="3">
        <v>0</v>
      </c>
      <c r="S276" s="3">
        <v>0</v>
      </c>
      <c r="T276" s="3">
        <v>0</v>
      </c>
      <c r="U276" s="3">
        <v>0</v>
      </c>
      <c r="V276" s="3">
        <v>0</v>
      </c>
      <c r="W276" s="3">
        <v>0</v>
      </c>
      <c r="X276" s="3">
        <v>0</v>
      </c>
      <c r="Y276" s="3">
        <v>0.17950549357115</v>
      </c>
      <c r="Z276" s="3">
        <v>0.56174331821175705</v>
      </c>
      <c r="AA276" s="3">
        <v>0.54160256030906295</v>
      </c>
      <c r="AB276" s="3">
        <v>1.4940623220676601</v>
      </c>
      <c r="AC276" s="3">
        <v>2.1470910553583802</v>
      </c>
    </row>
    <row r="277" spans="1:29">
      <c r="A277" s="2" t="s">
        <v>331</v>
      </c>
      <c r="B277" s="2"/>
      <c r="C277" s="3">
        <v>0</v>
      </c>
      <c r="D277" s="3">
        <v>0</v>
      </c>
      <c r="E277" s="3">
        <v>0</v>
      </c>
      <c r="F277" s="3">
        <v>0</v>
      </c>
      <c r="G277" s="3">
        <v>0</v>
      </c>
      <c r="H277" s="3">
        <v>0</v>
      </c>
      <c r="I277" s="3">
        <v>0</v>
      </c>
      <c r="J277" s="3">
        <v>0</v>
      </c>
      <c r="K277" s="3">
        <v>0</v>
      </c>
      <c r="L277" s="3">
        <v>6.6666666666666596E-2</v>
      </c>
      <c r="M277" s="3">
        <v>0.16666666666666599</v>
      </c>
      <c r="N277" s="3">
        <v>0.6</v>
      </c>
      <c r="O277" s="3">
        <v>1.6666666666666601</v>
      </c>
      <c r="P277" s="2"/>
      <c r="Q277" s="3">
        <v>0</v>
      </c>
      <c r="R277" s="3">
        <v>0</v>
      </c>
      <c r="S277" s="3">
        <v>0</v>
      </c>
      <c r="T277" s="3">
        <v>0</v>
      </c>
      <c r="U277" s="3">
        <v>0</v>
      </c>
      <c r="V277" s="3">
        <v>0</v>
      </c>
      <c r="W277" s="3">
        <v>0</v>
      </c>
      <c r="X277" s="3">
        <v>0</v>
      </c>
      <c r="Y277" s="3">
        <v>0</v>
      </c>
      <c r="Z277" s="3">
        <v>0.24944382578492899</v>
      </c>
      <c r="AA277" s="3">
        <v>0.37267799624996401</v>
      </c>
      <c r="AB277" s="3">
        <v>0.66332495807108005</v>
      </c>
      <c r="AC277" s="3">
        <v>1.2472191289246399</v>
      </c>
    </row>
    <row r="278" spans="1:29">
      <c r="A278" s="2" t="s">
        <v>179</v>
      </c>
      <c r="B278" s="2"/>
      <c r="C278" s="3">
        <v>0</v>
      </c>
      <c r="D278" s="3">
        <v>0</v>
      </c>
      <c r="E278" s="3">
        <v>0</v>
      </c>
      <c r="F278" s="3">
        <v>0</v>
      </c>
      <c r="G278" s="3">
        <v>0</v>
      </c>
      <c r="H278" s="3">
        <v>0</v>
      </c>
      <c r="I278" s="3">
        <v>0</v>
      </c>
      <c r="J278" s="3">
        <v>0</v>
      </c>
      <c r="K278" s="3">
        <v>3.3333333333333298E-2</v>
      </c>
      <c r="L278" s="3">
        <v>0.133333333333333</v>
      </c>
      <c r="M278" s="3">
        <v>0.16666666666666599</v>
      </c>
      <c r="N278" s="3">
        <v>0.86666666666666603</v>
      </c>
      <c r="O278" s="3">
        <v>1.63333333333333</v>
      </c>
      <c r="P278" s="2"/>
      <c r="Q278" s="3">
        <v>0</v>
      </c>
      <c r="R278" s="3">
        <v>0</v>
      </c>
      <c r="S278" s="3">
        <v>0</v>
      </c>
      <c r="T278" s="3">
        <v>0</v>
      </c>
      <c r="U278" s="3">
        <v>0</v>
      </c>
      <c r="V278" s="3">
        <v>0</v>
      </c>
      <c r="W278" s="3">
        <v>0</v>
      </c>
      <c r="X278" s="3">
        <v>0</v>
      </c>
      <c r="Y278" s="3">
        <v>0.17950549357115</v>
      </c>
      <c r="Z278" s="3">
        <v>0.56174331821175705</v>
      </c>
      <c r="AA278" s="3">
        <v>0.45338235029118101</v>
      </c>
      <c r="AB278" s="3">
        <v>1.49962958389359</v>
      </c>
      <c r="AC278" s="3">
        <v>2.1367160680716402</v>
      </c>
    </row>
    <row r="279" spans="1:29">
      <c r="A279" s="2" t="s">
        <v>126</v>
      </c>
      <c r="B279" s="2"/>
      <c r="C279" s="3">
        <v>0</v>
      </c>
      <c r="D279" s="3">
        <v>0</v>
      </c>
      <c r="E279" s="3">
        <v>0</v>
      </c>
      <c r="F279" s="3">
        <v>0</v>
      </c>
      <c r="G279" s="3">
        <v>0</v>
      </c>
      <c r="H279" s="3">
        <v>3.3333333333333298E-2</v>
      </c>
      <c r="I279" s="3">
        <v>0.1</v>
      </c>
      <c r="J279" s="3">
        <v>0.3</v>
      </c>
      <c r="K279" s="3">
        <v>0.66666666666666596</v>
      </c>
      <c r="L279" s="3">
        <v>0.86666666666666603</v>
      </c>
      <c r="M279" s="3">
        <v>1.3333333333333299</v>
      </c>
      <c r="N279" s="3">
        <v>1.4666666666666599</v>
      </c>
      <c r="O279" s="3">
        <v>1.6</v>
      </c>
      <c r="P279" s="2"/>
      <c r="Q279" s="3">
        <v>0</v>
      </c>
      <c r="R279" s="3">
        <v>0</v>
      </c>
      <c r="S279" s="3">
        <v>0</v>
      </c>
      <c r="T279" s="3">
        <v>0</v>
      </c>
      <c r="U279" s="3">
        <v>0</v>
      </c>
      <c r="V279" s="3">
        <v>0.17950549357115</v>
      </c>
      <c r="W279" s="3">
        <v>0.3</v>
      </c>
      <c r="X279" s="3">
        <v>0.52599112793531599</v>
      </c>
      <c r="Y279" s="3">
        <v>0.69920589878010098</v>
      </c>
      <c r="Z279" s="3">
        <v>0.88443327742810596</v>
      </c>
      <c r="AA279" s="3">
        <v>0.74535599249992901</v>
      </c>
      <c r="AB279" s="3">
        <v>0.80553639823963796</v>
      </c>
      <c r="AC279" s="3">
        <v>0.79999999999999905</v>
      </c>
    </row>
    <row r="280" spans="1:29">
      <c r="A280" s="2" t="s">
        <v>569</v>
      </c>
      <c r="B280" s="2"/>
      <c r="C280" s="3">
        <v>0</v>
      </c>
      <c r="D280" s="3">
        <v>0</v>
      </c>
      <c r="E280" s="3">
        <v>0</v>
      </c>
      <c r="F280" s="3">
        <v>0</v>
      </c>
      <c r="G280" s="3">
        <v>0</v>
      </c>
      <c r="H280" s="3">
        <v>3.3333333333333298E-2</v>
      </c>
      <c r="I280" s="3">
        <v>0.233333333333333</v>
      </c>
      <c r="J280" s="3">
        <v>0.83333333333333304</v>
      </c>
      <c r="K280" s="3">
        <v>1.0333333333333301</v>
      </c>
      <c r="L280" s="3">
        <v>1.7</v>
      </c>
      <c r="M280" s="3">
        <v>1.7666666666666599</v>
      </c>
      <c r="N280" s="3">
        <v>1.7333333333333301</v>
      </c>
      <c r="O280" s="3">
        <v>1.56666666666666</v>
      </c>
      <c r="P280" s="2"/>
      <c r="Q280" s="3">
        <v>0</v>
      </c>
      <c r="R280" s="3">
        <v>0</v>
      </c>
      <c r="S280" s="3">
        <v>0</v>
      </c>
      <c r="T280" s="3">
        <v>0</v>
      </c>
      <c r="U280" s="3">
        <v>0</v>
      </c>
      <c r="V280" s="3">
        <v>0.17950549357115</v>
      </c>
      <c r="W280" s="3">
        <v>0.49553562491061598</v>
      </c>
      <c r="X280" s="3">
        <v>0.77817450199524996</v>
      </c>
      <c r="Y280" s="3">
        <v>1.0796089827134401</v>
      </c>
      <c r="Z280" s="3">
        <v>1.0692676621563599</v>
      </c>
      <c r="AA280" s="3">
        <v>1.0546194679704199</v>
      </c>
      <c r="AB280" s="3">
        <v>1.18133634311129</v>
      </c>
      <c r="AC280" s="3">
        <v>1.2023125864580899</v>
      </c>
    </row>
    <row r="281" spans="1:29">
      <c r="A281" s="2" t="s">
        <v>255</v>
      </c>
      <c r="B281" s="2"/>
      <c r="C281" s="3">
        <v>0</v>
      </c>
      <c r="D281" s="3">
        <v>0</v>
      </c>
      <c r="E281" s="3">
        <v>0</v>
      </c>
      <c r="F281" s="3">
        <v>0</v>
      </c>
      <c r="G281" s="3">
        <v>0</v>
      </c>
      <c r="H281" s="3">
        <v>3.3333333333333298E-2</v>
      </c>
      <c r="I281" s="3">
        <v>0.133333333333333</v>
      </c>
      <c r="J281" s="3">
        <v>0.33333333333333298</v>
      </c>
      <c r="K281" s="3">
        <v>0.73333333333333295</v>
      </c>
      <c r="L281" s="3">
        <v>0.9</v>
      </c>
      <c r="M281" s="3">
        <v>1.36666666666666</v>
      </c>
      <c r="N281" s="3">
        <v>1.4</v>
      </c>
      <c r="O281" s="3">
        <v>1.5</v>
      </c>
      <c r="P281" s="2"/>
      <c r="Q281" s="3">
        <v>0</v>
      </c>
      <c r="R281" s="3">
        <v>0</v>
      </c>
      <c r="S281" s="3">
        <v>0</v>
      </c>
      <c r="T281" s="3">
        <v>0</v>
      </c>
      <c r="U281" s="3">
        <v>0</v>
      </c>
      <c r="V281" s="3">
        <v>0.17950549357115</v>
      </c>
      <c r="W281" s="3">
        <v>0.33993463423951897</v>
      </c>
      <c r="X281" s="3">
        <v>0.59628479399994305</v>
      </c>
      <c r="Y281" s="3">
        <v>0.77172246018601498</v>
      </c>
      <c r="Z281" s="3">
        <v>0.94339811320566003</v>
      </c>
      <c r="AA281" s="3">
        <v>0.79512402945843697</v>
      </c>
      <c r="AB281" s="3">
        <v>0.87939373055152703</v>
      </c>
      <c r="AC281" s="3">
        <v>0.88506120315678305</v>
      </c>
    </row>
    <row r="282" spans="1:29">
      <c r="A282" s="2" t="s">
        <v>228</v>
      </c>
      <c r="B282" s="2"/>
      <c r="C282" s="3">
        <v>0</v>
      </c>
      <c r="D282" s="3">
        <v>0</v>
      </c>
      <c r="E282" s="3">
        <v>0</v>
      </c>
      <c r="F282" s="3">
        <v>0</v>
      </c>
      <c r="G282" s="3">
        <v>0</v>
      </c>
      <c r="H282" s="3">
        <v>0</v>
      </c>
      <c r="I282" s="3">
        <v>0</v>
      </c>
      <c r="J282" s="3">
        <v>3.3333333333333298E-2</v>
      </c>
      <c r="K282" s="3">
        <v>6.6666666666666596E-2</v>
      </c>
      <c r="L282" s="3">
        <v>0.1</v>
      </c>
      <c r="M282" s="3">
        <v>0.33333333333333298</v>
      </c>
      <c r="N282" s="3">
        <v>1</v>
      </c>
      <c r="O282" s="3">
        <v>1.5</v>
      </c>
      <c r="P282" s="2"/>
      <c r="Q282" s="3">
        <v>0</v>
      </c>
      <c r="R282" s="3">
        <v>0</v>
      </c>
      <c r="S282" s="3">
        <v>0</v>
      </c>
      <c r="T282" s="3">
        <v>0</v>
      </c>
      <c r="U282" s="3">
        <v>0</v>
      </c>
      <c r="V282" s="3">
        <v>0</v>
      </c>
      <c r="W282" s="3">
        <v>0</v>
      </c>
      <c r="X282" s="3">
        <v>0.17950549357115</v>
      </c>
      <c r="Y282" s="3">
        <v>0.35901098714230001</v>
      </c>
      <c r="Z282" s="3">
        <v>0.39581140290126299</v>
      </c>
      <c r="AA282" s="3">
        <v>0.53748384988656905</v>
      </c>
      <c r="AB282" s="3">
        <v>0.93094933625126197</v>
      </c>
      <c r="AC282" s="3">
        <v>1.3102162671355599</v>
      </c>
    </row>
    <row r="283" spans="1:29">
      <c r="A283" s="2" t="s">
        <v>301</v>
      </c>
      <c r="B283" s="2"/>
      <c r="C283" s="3">
        <v>0</v>
      </c>
      <c r="D283" s="3">
        <v>0</v>
      </c>
      <c r="E283" s="3">
        <v>0</v>
      </c>
      <c r="F283" s="3">
        <v>0</v>
      </c>
      <c r="G283" s="3">
        <v>0</v>
      </c>
      <c r="H283" s="3">
        <v>0</v>
      </c>
      <c r="I283" s="3">
        <v>0</v>
      </c>
      <c r="J283" s="3">
        <v>0</v>
      </c>
      <c r="K283" s="3">
        <v>3.3333333333333298E-2</v>
      </c>
      <c r="L283" s="3">
        <v>0.1</v>
      </c>
      <c r="M283" s="3">
        <v>0.266666666666666</v>
      </c>
      <c r="N283" s="3">
        <v>0.9</v>
      </c>
      <c r="O283" s="3">
        <v>1.4666666666666599</v>
      </c>
      <c r="P283" s="2"/>
      <c r="Q283" s="3">
        <v>0</v>
      </c>
      <c r="R283" s="3">
        <v>0</v>
      </c>
      <c r="S283" s="3">
        <v>0</v>
      </c>
      <c r="T283" s="3">
        <v>0</v>
      </c>
      <c r="U283" s="3">
        <v>0</v>
      </c>
      <c r="V283" s="3">
        <v>0</v>
      </c>
      <c r="W283" s="3">
        <v>0</v>
      </c>
      <c r="X283" s="3">
        <v>0</v>
      </c>
      <c r="Y283" s="3">
        <v>0.17950549357115</v>
      </c>
      <c r="Z283" s="3">
        <v>0.39581140290126299</v>
      </c>
      <c r="AA283" s="3">
        <v>0.44221663871405298</v>
      </c>
      <c r="AB283" s="3">
        <v>0.78951461882179996</v>
      </c>
      <c r="AC283" s="3">
        <v>1.2578641509408801</v>
      </c>
    </row>
    <row r="284" spans="1:29">
      <c r="A284" s="2" t="s">
        <v>373</v>
      </c>
      <c r="B284" s="2"/>
      <c r="C284" s="3">
        <v>0</v>
      </c>
      <c r="D284" s="3">
        <v>0</v>
      </c>
      <c r="E284" s="3">
        <v>0</v>
      </c>
      <c r="F284" s="3">
        <v>0</v>
      </c>
      <c r="G284" s="3">
        <v>0</v>
      </c>
      <c r="H284" s="3">
        <v>0</v>
      </c>
      <c r="I284" s="3">
        <v>0</v>
      </c>
      <c r="J284" s="3">
        <v>0</v>
      </c>
      <c r="K284" s="3">
        <v>3.3333333333333298E-2</v>
      </c>
      <c r="L284" s="3">
        <v>6.6666666666666596E-2</v>
      </c>
      <c r="M284" s="3">
        <v>0.233333333333333</v>
      </c>
      <c r="N284" s="3">
        <v>0.8</v>
      </c>
      <c r="O284" s="3">
        <v>1.4666666666666599</v>
      </c>
      <c r="P284" s="2"/>
      <c r="Q284" s="3">
        <v>0</v>
      </c>
      <c r="R284" s="3">
        <v>0</v>
      </c>
      <c r="S284" s="3">
        <v>0</v>
      </c>
      <c r="T284" s="3">
        <v>0</v>
      </c>
      <c r="U284" s="3">
        <v>0</v>
      </c>
      <c r="V284" s="3">
        <v>0</v>
      </c>
      <c r="W284" s="3">
        <v>0</v>
      </c>
      <c r="X284" s="3">
        <v>0</v>
      </c>
      <c r="Y284" s="3">
        <v>0.17950549357115</v>
      </c>
      <c r="Z284" s="3">
        <v>0.24944382578492899</v>
      </c>
      <c r="AA284" s="3">
        <v>0.42295258468164998</v>
      </c>
      <c r="AB284" s="3">
        <v>0.748331477354788</v>
      </c>
      <c r="AC284" s="3">
        <v>1.14697670227235</v>
      </c>
    </row>
    <row r="285" spans="1:29">
      <c r="A285" s="2" t="s">
        <v>403</v>
      </c>
      <c r="B285" s="2"/>
      <c r="C285" s="3">
        <v>0</v>
      </c>
      <c r="D285" s="3">
        <v>0</v>
      </c>
      <c r="E285" s="3">
        <v>0</v>
      </c>
      <c r="F285" s="3">
        <v>0</v>
      </c>
      <c r="G285" s="3">
        <v>0</v>
      </c>
      <c r="H285" s="3">
        <v>0</v>
      </c>
      <c r="I285" s="3">
        <v>6.6666666666666596E-2</v>
      </c>
      <c r="J285" s="3">
        <v>0.2</v>
      </c>
      <c r="K285" s="3">
        <v>0.4</v>
      </c>
      <c r="L285" s="3">
        <v>0.86666666666666603</v>
      </c>
      <c r="M285" s="3">
        <v>1.0333333333333301</v>
      </c>
      <c r="N285" s="3">
        <v>1.2</v>
      </c>
      <c r="O285" s="3">
        <v>1.43333333333333</v>
      </c>
      <c r="P285" s="2"/>
      <c r="Q285" s="3">
        <v>0</v>
      </c>
      <c r="R285" s="3">
        <v>0</v>
      </c>
      <c r="S285" s="3">
        <v>0</v>
      </c>
      <c r="T285" s="3">
        <v>0</v>
      </c>
      <c r="U285" s="3">
        <v>0</v>
      </c>
      <c r="V285" s="3">
        <v>0</v>
      </c>
      <c r="W285" s="3">
        <v>0.24944382578492899</v>
      </c>
      <c r="X285" s="3">
        <v>0.4</v>
      </c>
      <c r="Y285" s="3">
        <v>0.553774924194538</v>
      </c>
      <c r="Z285" s="3">
        <v>1.17567947256989</v>
      </c>
      <c r="AA285" s="3">
        <v>0.79512402945843697</v>
      </c>
      <c r="AB285" s="3">
        <v>0.97979589711327097</v>
      </c>
      <c r="AC285" s="3">
        <v>0.95510325212629299</v>
      </c>
    </row>
    <row r="286" spans="1:29">
      <c r="A286" s="2" t="s">
        <v>341</v>
      </c>
      <c r="B286" s="2"/>
      <c r="C286" s="3">
        <v>0</v>
      </c>
      <c r="D286" s="3">
        <v>0</v>
      </c>
      <c r="E286" s="3">
        <v>0</v>
      </c>
      <c r="F286" s="3">
        <v>0</v>
      </c>
      <c r="G286" s="3">
        <v>0</v>
      </c>
      <c r="H286" s="3">
        <v>0</v>
      </c>
      <c r="I286" s="3">
        <v>0</v>
      </c>
      <c r="J286" s="3">
        <v>0</v>
      </c>
      <c r="K286" s="3">
        <v>3.3333333333333298E-2</v>
      </c>
      <c r="L286" s="3">
        <v>3.3333333333333298E-2</v>
      </c>
      <c r="M286" s="3">
        <v>0.4</v>
      </c>
      <c r="N286" s="3">
        <v>0.7</v>
      </c>
      <c r="O286" s="3">
        <v>1.43333333333333</v>
      </c>
      <c r="P286" s="2"/>
      <c r="Q286" s="3">
        <v>0</v>
      </c>
      <c r="R286" s="3">
        <v>0</v>
      </c>
      <c r="S286" s="3">
        <v>0</v>
      </c>
      <c r="T286" s="3">
        <v>0</v>
      </c>
      <c r="U286" s="3">
        <v>0</v>
      </c>
      <c r="V286" s="3">
        <v>0</v>
      </c>
      <c r="W286" s="3">
        <v>0</v>
      </c>
      <c r="X286" s="3">
        <v>0</v>
      </c>
      <c r="Y286" s="3">
        <v>0.17950549357115</v>
      </c>
      <c r="Z286" s="3">
        <v>0.17950549357115</v>
      </c>
      <c r="AA286" s="3">
        <v>0.48989794855663499</v>
      </c>
      <c r="AB286" s="3">
        <v>0.737111479583199</v>
      </c>
      <c r="AC286" s="3">
        <v>0.95510325212629299</v>
      </c>
    </row>
    <row r="287" spans="1:29">
      <c r="A287" s="2" t="s">
        <v>442</v>
      </c>
      <c r="B287" s="2"/>
      <c r="C287" s="3">
        <v>0</v>
      </c>
      <c r="D287" s="3">
        <v>0</v>
      </c>
      <c r="E287" s="3">
        <v>0</v>
      </c>
      <c r="F287" s="3">
        <v>0</v>
      </c>
      <c r="G287" s="3">
        <v>0</v>
      </c>
      <c r="H287" s="3">
        <v>0</v>
      </c>
      <c r="I287" s="3">
        <v>6.6666666666666596E-2</v>
      </c>
      <c r="J287" s="3">
        <v>0.16666666666666599</v>
      </c>
      <c r="K287" s="3">
        <v>0.43333333333333302</v>
      </c>
      <c r="L287" s="3">
        <v>0.9</v>
      </c>
      <c r="M287" s="3">
        <v>1.0333333333333301</v>
      </c>
      <c r="N287" s="3">
        <v>1.2333333333333301</v>
      </c>
      <c r="O287" s="3">
        <v>1.43333333333333</v>
      </c>
      <c r="P287" s="2"/>
      <c r="Q287" s="3">
        <v>0</v>
      </c>
      <c r="R287" s="3">
        <v>0</v>
      </c>
      <c r="S287" s="3">
        <v>0</v>
      </c>
      <c r="T287" s="3">
        <v>0</v>
      </c>
      <c r="U287" s="3">
        <v>0</v>
      </c>
      <c r="V287" s="3">
        <v>0</v>
      </c>
      <c r="W287" s="3">
        <v>0.24944382578492899</v>
      </c>
      <c r="X287" s="3">
        <v>0.37267799624996401</v>
      </c>
      <c r="Y287" s="3">
        <v>0.61553951042064603</v>
      </c>
      <c r="Z287" s="3">
        <v>0.94339811320566003</v>
      </c>
      <c r="AA287" s="3">
        <v>0.79512402945843697</v>
      </c>
      <c r="AB287" s="3">
        <v>1.0225241100118601</v>
      </c>
      <c r="AC287" s="3">
        <v>1.2565384549980501</v>
      </c>
    </row>
    <row r="288" spans="1:29">
      <c r="A288" s="2" t="s">
        <v>371</v>
      </c>
      <c r="B288" s="2"/>
      <c r="C288" s="3">
        <v>0</v>
      </c>
      <c r="D288" s="3">
        <v>0</v>
      </c>
      <c r="E288" s="3">
        <v>0</v>
      </c>
      <c r="F288" s="3">
        <v>0</v>
      </c>
      <c r="G288" s="3">
        <v>0</v>
      </c>
      <c r="H288" s="3">
        <v>0</v>
      </c>
      <c r="I288" s="3">
        <v>6.6666666666666596E-2</v>
      </c>
      <c r="J288" s="3">
        <v>0.2</v>
      </c>
      <c r="K288" s="3">
        <v>0.4</v>
      </c>
      <c r="L288" s="3">
        <v>0.96666666666666601</v>
      </c>
      <c r="M288" s="3">
        <v>1.06666666666666</v>
      </c>
      <c r="N288" s="3">
        <v>1.1666666666666601</v>
      </c>
      <c r="O288" s="3">
        <v>1.43333333333333</v>
      </c>
      <c r="P288" s="2"/>
      <c r="Q288" s="3">
        <v>0</v>
      </c>
      <c r="R288" s="3">
        <v>0</v>
      </c>
      <c r="S288" s="3">
        <v>0</v>
      </c>
      <c r="T288" s="3">
        <v>0</v>
      </c>
      <c r="U288" s="3">
        <v>0</v>
      </c>
      <c r="V288" s="3">
        <v>0</v>
      </c>
      <c r="W288" s="3">
        <v>0.24944382578492899</v>
      </c>
      <c r="X288" s="3">
        <v>0.4</v>
      </c>
      <c r="Y288" s="3">
        <v>0.553774924194538</v>
      </c>
      <c r="Z288" s="3">
        <v>1.42556031868953</v>
      </c>
      <c r="AA288" s="3">
        <v>0.85374989832437997</v>
      </c>
      <c r="AB288" s="3">
        <v>1.0027739304327501</v>
      </c>
      <c r="AC288" s="3">
        <v>1.11604460285221</v>
      </c>
    </row>
    <row r="289" spans="1:29">
      <c r="A289" s="2" t="s">
        <v>415</v>
      </c>
      <c r="B289" s="2"/>
      <c r="C289" s="3">
        <v>0</v>
      </c>
      <c r="D289" s="3">
        <v>0</v>
      </c>
      <c r="E289" s="3">
        <v>0</v>
      </c>
      <c r="F289" s="3">
        <v>0</v>
      </c>
      <c r="G289" s="3">
        <v>0</v>
      </c>
      <c r="H289" s="3">
        <v>0</v>
      </c>
      <c r="I289" s="3">
        <v>0</v>
      </c>
      <c r="J289" s="3">
        <v>0.1</v>
      </c>
      <c r="K289" s="3">
        <v>0.3</v>
      </c>
      <c r="L289" s="3">
        <v>0.7</v>
      </c>
      <c r="M289" s="3">
        <v>0.66666666666666596</v>
      </c>
      <c r="N289" s="3">
        <v>0.96666666666666601</v>
      </c>
      <c r="O289" s="3">
        <v>1.4</v>
      </c>
      <c r="P289" s="2"/>
      <c r="Q289" s="3">
        <v>0</v>
      </c>
      <c r="R289" s="3">
        <v>0</v>
      </c>
      <c r="S289" s="3">
        <v>0</v>
      </c>
      <c r="T289" s="3">
        <v>0</v>
      </c>
      <c r="U289" s="3">
        <v>0</v>
      </c>
      <c r="V289" s="3">
        <v>0</v>
      </c>
      <c r="W289" s="3">
        <v>0</v>
      </c>
      <c r="X289" s="3">
        <v>0.3</v>
      </c>
      <c r="Y289" s="3">
        <v>0.52599112793531599</v>
      </c>
      <c r="Z289" s="3">
        <v>0.82259751195020403</v>
      </c>
      <c r="AA289" s="3">
        <v>0.94280904158206302</v>
      </c>
      <c r="AB289" s="3">
        <v>0.70632067001390297</v>
      </c>
      <c r="AC289" s="3">
        <v>0.87939373055152703</v>
      </c>
    </row>
    <row r="290" spans="1:29">
      <c r="A290" s="2" t="s">
        <v>425</v>
      </c>
      <c r="B290" s="2"/>
      <c r="C290" s="3">
        <v>0</v>
      </c>
      <c r="D290" s="3">
        <v>0</v>
      </c>
      <c r="E290" s="3">
        <v>0</v>
      </c>
      <c r="F290" s="3">
        <v>0</v>
      </c>
      <c r="G290" s="3">
        <v>0</v>
      </c>
      <c r="H290" s="3">
        <v>0</v>
      </c>
      <c r="I290" s="3">
        <v>3.3333333333333298E-2</v>
      </c>
      <c r="J290" s="3">
        <v>0.2</v>
      </c>
      <c r="K290" s="3">
        <v>0.36666666666666597</v>
      </c>
      <c r="L290" s="3">
        <v>0.8</v>
      </c>
      <c r="M290" s="3">
        <v>0.93333333333333302</v>
      </c>
      <c r="N290" s="3">
        <v>1.1666666666666601</v>
      </c>
      <c r="O290" s="3">
        <v>1.36666666666666</v>
      </c>
      <c r="P290" s="2"/>
      <c r="Q290" s="3">
        <v>0</v>
      </c>
      <c r="R290" s="3">
        <v>0</v>
      </c>
      <c r="S290" s="3">
        <v>0</v>
      </c>
      <c r="T290" s="3">
        <v>0</v>
      </c>
      <c r="U290" s="3">
        <v>0</v>
      </c>
      <c r="V290" s="3">
        <v>0</v>
      </c>
      <c r="W290" s="3">
        <v>0.17950549357115</v>
      </c>
      <c r="X290" s="3">
        <v>0.4</v>
      </c>
      <c r="Y290" s="3">
        <v>0.48189440982669801</v>
      </c>
      <c r="Z290" s="3">
        <v>0.97979589711327097</v>
      </c>
      <c r="AA290" s="3">
        <v>0.77172246018601498</v>
      </c>
      <c r="AB290" s="3">
        <v>1.0354816378006</v>
      </c>
      <c r="AC290" s="3">
        <v>0.98262686486557804</v>
      </c>
    </row>
    <row r="291" spans="1:29">
      <c r="A291" s="2" t="s">
        <v>404</v>
      </c>
      <c r="B291" s="2"/>
      <c r="C291" s="3">
        <v>0</v>
      </c>
      <c r="D291" s="3">
        <v>0</v>
      </c>
      <c r="E291" s="3">
        <v>0</v>
      </c>
      <c r="F291" s="3">
        <v>0</v>
      </c>
      <c r="G291" s="3">
        <v>0</v>
      </c>
      <c r="H291" s="3">
        <v>0</v>
      </c>
      <c r="I291" s="3">
        <v>6.6666666666666596E-2</v>
      </c>
      <c r="J291" s="3">
        <v>0.2</v>
      </c>
      <c r="K291" s="3">
        <v>0.4</v>
      </c>
      <c r="L291" s="3">
        <v>0.86666666666666603</v>
      </c>
      <c r="M291" s="3">
        <v>1.0333333333333301</v>
      </c>
      <c r="N291" s="3">
        <v>1.1666666666666601</v>
      </c>
      <c r="O291" s="3">
        <v>1.36666666666666</v>
      </c>
      <c r="P291" s="2"/>
      <c r="Q291" s="3">
        <v>0</v>
      </c>
      <c r="R291" s="3">
        <v>0</v>
      </c>
      <c r="S291" s="3">
        <v>0</v>
      </c>
      <c r="T291" s="3">
        <v>0</v>
      </c>
      <c r="U291" s="3">
        <v>0</v>
      </c>
      <c r="V291" s="3">
        <v>0</v>
      </c>
      <c r="W291" s="3">
        <v>0.24944382578492899</v>
      </c>
      <c r="X291" s="3">
        <v>0.4</v>
      </c>
      <c r="Y291" s="3">
        <v>0.553774924194538</v>
      </c>
      <c r="Z291" s="3">
        <v>1.17567947256989</v>
      </c>
      <c r="AA291" s="3">
        <v>0.79512402945843697</v>
      </c>
      <c r="AB291" s="3">
        <v>1.0027739304327501</v>
      </c>
      <c r="AC291" s="3">
        <v>0.98262686486557804</v>
      </c>
    </row>
    <row r="292" spans="1:29">
      <c r="A292" s="2" t="s">
        <v>405</v>
      </c>
      <c r="B292" s="2"/>
      <c r="C292" s="3">
        <v>0</v>
      </c>
      <c r="D292" s="3">
        <v>0</v>
      </c>
      <c r="E292" s="3">
        <v>0</v>
      </c>
      <c r="F292" s="3">
        <v>0</v>
      </c>
      <c r="G292" s="3">
        <v>0</v>
      </c>
      <c r="H292" s="3">
        <v>0</v>
      </c>
      <c r="I292" s="3">
        <v>6.6666666666666596E-2</v>
      </c>
      <c r="J292" s="3">
        <v>0.2</v>
      </c>
      <c r="K292" s="3">
        <v>0.4</v>
      </c>
      <c r="L292" s="3">
        <v>0.86666666666666603</v>
      </c>
      <c r="M292" s="3">
        <v>1.0333333333333301</v>
      </c>
      <c r="N292" s="3">
        <v>1.1666666666666601</v>
      </c>
      <c r="O292" s="3">
        <v>1.36666666666666</v>
      </c>
      <c r="P292" s="2"/>
      <c r="Q292" s="3">
        <v>0</v>
      </c>
      <c r="R292" s="3">
        <v>0</v>
      </c>
      <c r="S292" s="3">
        <v>0</v>
      </c>
      <c r="T292" s="3">
        <v>0</v>
      </c>
      <c r="U292" s="3">
        <v>0</v>
      </c>
      <c r="V292" s="3">
        <v>0</v>
      </c>
      <c r="W292" s="3">
        <v>0.24944382578492899</v>
      </c>
      <c r="X292" s="3">
        <v>0.4</v>
      </c>
      <c r="Y292" s="3">
        <v>0.553774924194538</v>
      </c>
      <c r="Z292" s="3">
        <v>1.17567947256989</v>
      </c>
      <c r="AA292" s="3">
        <v>0.79512402945843697</v>
      </c>
      <c r="AB292" s="3">
        <v>1.0027739304327501</v>
      </c>
      <c r="AC292" s="3">
        <v>0.98262686486557804</v>
      </c>
    </row>
    <row r="293" spans="1:29">
      <c r="A293" s="2" t="s">
        <v>359</v>
      </c>
      <c r="B293" s="2"/>
      <c r="C293" s="3">
        <v>0</v>
      </c>
      <c r="D293" s="3">
        <v>0</v>
      </c>
      <c r="E293" s="3">
        <v>0</v>
      </c>
      <c r="F293" s="3">
        <v>0</v>
      </c>
      <c r="G293" s="3">
        <v>0</v>
      </c>
      <c r="H293" s="3">
        <v>0</v>
      </c>
      <c r="I293" s="3">
        <v>0</v>
      </c>
      <c r="J293" s="3">
        <v>0</v>
      </c>
      <c r="K293" s="3">
        <v>0</v>
      </c>
      <c r="L293" s="3">
        <v>6.6666666666666596E-2</v>
      </c>
      <c r="M293" s="3">
        <v>0.16666666666666599</v>
      </c>
      <c r="N293" s="3">
        <v>0.66666666666666596</v>
      </c>
      <c r="O293" s="3">
        <v>1.36666666666666</v>
      </c>
      <c r="P293" s="2"/>
      <c r="Q293" s="3">
        <v>0</v>
      </c>
      <c r="R293" s="3">
        <v>0</v>
      </c>
      <c r="S293" s="3">
        <v>0</v>
      </c>
      <c r="T293" s="3">
        <v>0</v>
      </c>
      <c r="U293" s="3">
        <v>0</v>
      </c>
      <c r="V293" s="3">
        <v>0</v>
      </c>
      <c r="W293" s="3">
        <v>0</v>
      </c>
      <c r="X293" s="3">
        <v>0</v>
      </c>
      <c r="Y293" s="3">
        <v>0</v>
      </c>
      <c r="Z293" s="3">
        <v>0.24944382578492899</v>
      </c>
      <c r="AA293" s="3">
        <v>0.37267799624996401</v>
      </c>
      <c r="AB293" s="3">
        <v>0.64978628965393004</v>
      </c>
      <c r="AC293" s="3">
        <v>1.0796089827134401</v>
      </c>
    </row>
    <row r="294" spans="1:29">
      <c r="A294" s="2" t="s">
        <v>407</v>
      </c>
      <c r="B294" s="2"/>
      <c r="C294" s="3">
        <v>0</v>
      </c>
      <c r="D294" s="3">
        <v>0</v>
      </c>
      <c r="E294" s="3">
        <v>0</v>
      </c>
      <c r="F294" s="3">
        <v>0</v>
      </c>
      <c r="G294" s="3">
        <v>0</v>
      </c>
      <c r="H294" s="3">
        <v>0</v>
      </c>
      <c r="I294" s="3">
        <v>6.6666666666666596E-2</v>
      </c>
      <c r="J294" s="3">
        <v>0.2</v>
      </c>
      <c r="K294" s="3">
        <v>0.4</v>
      </c>
      <c r="L294" s="3">
        <v>0.86666666666666603</v>
      </c>
      <c r="M294" s="3">
        <v>1.0333333333333301</v>
      </c>
      <c r="N294" s="3">
        <v>1.1666666666666601</v>
      </c>
      <c r="O294" s="3">
        <v>1.36666666666666</v>
      </c>
      <c r="P294" s="2"/>
      <c r="Q294" s="3">
        <v>0</v>
      </c>
      <c r="R294" s="3">
        <v>0</v>
      </c>
      <c r="S294" s="3">
        <v>0</v>
      </c>
      <c r="T294" s="3">
        <v>0</v>
      </c>
      <c r="U294" s="3">
        <v>0</v>
      </c>
      <c r="V294" s="3">
        <v>0</v>
      </c>
      <c r="W294" s="3">
        <v>0.24944382578492899</v>
      </c>
      <c r="X294" s="3">
        <v>0.4</v>
      </c>
      <c r="Y294" s="3">
        <v>0.553774924194538</v>
      </c>
      <c r="Z294" s="3">
        <v>1.17567947256989</v>
      </c>
      <c r="AA294" s="3">
        <v>0.79512402945843697</v>
      </c>
      <c r="AB294" s="3">
        <v>1.0027739304327501</v>
      </c>
      <c r="AC294" s="3">
        <v>0.98262686486557804</v>
      </c>
    </row>
    <row r="295" spans="1:29">
      <c r="A295" s="2" t="s">
        <v>409</v>
      </c>
      <c r="B295" s="2"/>
      <c r="C295" s="3">
        <v>0</v>
      </c>
      <c r="D295" s="3">
        <v>0</v>
      </c>
      <c r="E295" s="3">
        <v>0</v>
      </c>
      <c r="F295" s="3">
        <v>0</v>
      </c>
      <c r="G295" s="3">
        <v>0</v>
      </c>
      <c r="H295" s="3">
        <v>0</v>
      </c>
      <c r="I295" s="3">
        <v>6.6666666666666596E-2</v>
      </c>
      <c r="J295" s="3">
        <v>0.2</v>
      </c>
      <c r="K295" s="3">
        <v>0.4</v>
      </c>
      <c r="L295" s="3">
        <v>0.86666666666666603</v>
      </c>
      <c r="M295" s="3">
        <v>1.0333333333333301</v>
      </c>
      <c r="N295" s="3">
        <v>1.1666666666666601</v>
      </c>
      <c r="O295" s="3">
        <v>1.3333333333333299</v>
      </c>
      <c r="P295" s="2"/>
      <c r="Q295" s="3">
        <v>0</v>
      </c>
      <c r="R295" s="3">
        <v>0</v>
      </c>
      <c r="S295" s="3">
        <v>0</v>
      </c>
      <c r="T295" s="3">
        <v>0</v>
      </c>
      <c r="U295" s="3">
        <v>0</v>
      </c>
      <c r="V295" s="3">
        <v>0</v>
      </c>
      <c r="W295" s="3">
        <v>0.24944382578492899</v>
      </c>
      <c r="X295" s="3">
        <v>0.4</v>
      </c>
      <c r="Y295" s="3">
        <v>0.553774924194538</v>
      </c>
      <c r="Z295" s="3">
        <v>1.17567947256989</v>
      </c>
      <c r="AA295" s="3">
        <v>0.79512402945843697</v>
      </c>
      <c r="AB295" s="3">
        <v>1.0027739304327501</v>
      </c>
      <c r="AC295" s="3">
        <v>0.94280904158206302</v>
      </c>
    </row>
    <row r="296" spans="1:29">
      <c r="A296" s="2" t="s">
        <v>410</v>
      </c>
      <c r="B296" s="2"/>
      <c r="C296" s="3">
        <v>0</v>
      </c>
      <c r="D296" s="3">
        <v>0</v>
      </c>
      <c r="E296" s="3">
        <v>0</v>
      </c>
      <c r="F296" s="3">
        <v>0</v>
      </c>
      <c r="G296" s="3">
        <v>0</v>
      </c>
      <c r="H296" s="3">
        <v>0</v>
      </c>
      <c r="I296" s="3">
        <v>6.6666666666666596E-2</v>
      </c>
      <c r="J296" s="3">
        <v>0.2</v>
      </c>
      <c r="K296" s="3">
        <v>0.4</v>
      </c>
      <c r="L296" s="3">
        <v>0.86666666666666603</v>
      </c>
      <c r="M296" s="3">
        <v>1.0333333333333301</v>
      </c>
      <c r="N296" s="3">
        <v>1.1666666666666601</v>
      </c>
      <c r="O296" s="3">
        <v>1.3333333333333299</v>
      </c>
      <c r="P296" s="2"/>
      <c r="Q296" s="3">
        <v>0</v>
      </c>
      <c r="R296" s="3">
        <v>0</v>
      </c>
      <c r="S296" s="3">
        <v>0</v>
      </c>
      <c r="T296" s="3">
        <v>0</v>
      </c>
      <c r="U296" s="3">
        <v>0</v>
      </c>
      <c r="V296" s="3">
        <v>0</v>
      </c>
      <c r="W296" s="3">
        <v>0.24944382578492899</v>
      </c>
      <c r="X296" s="3">
        <v>0.4</v>
      </c>
      <c r="Y296" s="3">
        <v>0.553774924194538</v>
      </c>
      <c r="Z296" s="3">
        <v>1.17567947256989</v>
      </c>
      <c r="AA296" s="3">
        <v>0.79512402945843697</v>
      </c>
      <c r="AB296" s="3">
        <v>1.0027739304327501</v>
      </c>
      <c r="AC296" s="3">
        <v>0.94280904158206302</v>
      </c>
    </row>
    <row r="297" spans="1:29">
      <c r="A297" s="2" t="s">
        <v>408</v>
      </c>
      <c r="B297" s="2"/>
      <c r="C297" s="3">
        <v>0</v>
      </c>
      <c r="D297" s="3">
        <v>0</v>
      </c>
      <c r="E297" s="3">
        <v>0</v>
      </c>
      <c r="F297" s="3">
        <v>0</v>
      </c>
      <c r="G297" s="3">
        <v>0</v>
      </c>
      <c r="H297" s="3">
        <v>0</v>
      </c>
      <c r="I297" s="3">
        <v>6.6666666666666596E-2</v>
      </c>
      <c r="J297" s="3">
        <v>0.2</v>
      </c>
      <c r="K297" s="3">
        <v>0.4</v>
      </c>
      <c r="L297" s="3">
        <v>0.86666666666666603</v>
      </c>
      <c r="M297" s="3">
        <v>1.0333333333333301</v>
      </c>
      <c r="N297" s="3">
        <v>1.1666666666666601</v>
      </c>
      <c r="O297" s="3">
        <v>1.3333333333333299</v>
      </c>
      <c r="P297" s="2"/>
      <c r="Q297" s="3">
        <v>0</v>
      </c>
      <c r="R297" s="3">
        <v>0</v>
      </c>
      <c r="S297" s="3">
        <v>0</v>
      </c>
      <c r="T297" s="3">
        <v>0</v>
      </c>
      <c r="U297" s="3">
        <v>0</v>
      </c>
      <c r="V297" s="3">
        <v>0</v>
      </c>
      <c r="W297" s="3">
        <v>0.24944382578492899</v>
      </c>
      <c r="X297" s="3">
        <v>0.4</v>
      </c>
      <c r="Y297" s="3">
        <v>0.553774924194538</v>
      </c>
      <c r="Z297" s="3">
        <v>1.17567947256989</v>
      </c>
      <c r="AA297" s="3">
        <v>0.79512402945843697</v>
      </c>
      <c r="AB297" s="3">
        <v>1.0027739304327501</v>
      </c>
      <c r="AC297" s="3">
        <v>0.94280904158206302</v>
      </c>
    </row>
    <row r="298" spans="1:29">
      <c r="A298" s="2" t="s">
        <v>235</v>
      </c>
      <c r="B298" s="2"/>
      <c r="C298" s="3">
        <v>0</v>
      </c>
      <c r="D298" s="3">
        <v>0</v>
      </c>
      <c r="E298" s="3">
        <v>0</v>
      </c>
      <c r="F298" s="3">
        <v>0</v>
      </c>
      <c r="G298" s="3">
        <v>0</v>
      </c>
      <c r="H298" s="3">
        <v>0</v>
      </c>
      <c r="I298" s="3">
        <v>0</v>
      </c>
      <c r="J298" s="3">
        <v>0</v>
      </c>
      <c r="K298" s="3">
        <v>3.3333333333333298E-2</v>
      </c>
      <c r="L298" s="3">
        <v>0.1</v>
      </c>
      <c r="M298" s="3">
        <v>0.3</v>
      </c>
      <c r="N298" s="3">
        <v>0.83333333333333304</v>
      </c>
      <c r="O298" s="3">
        <v>1.3333333333333299</v>
      </c>
      <c r="P298" s="2"/>
      <c r="Q298" s="3">
        <v>0</v>
      </c>
      <c r="R298" s="3">
        <v>0</v>
      </c>
      <c r="S298" s="3">
        <v>0</v>
      </c>
      <c r="T298" s="3">
        <v>0</v>
      </c>
      <c r="U298" s="3">
        <v>0</v>
      </c>
      <c r="V298" s="3">
        <v>0</v>
      </c>
      <c r="W298" s="3">
        <v>0</v>
      </c>
      <c r="X298" s="3">
        <v>0</v>
      </c>
      <c r="Y298" s="3">
        <v>0.17950549357115</v>
      </c>
      <c r="Z298" s="3">
        <v>0.39581140290126299</v>
      </c>
      <c r="AA298" s="3">
        <v>0.45825756949558299</v>
      </c>
      <c r="AB298" s="3">
        <v>0.89752746785574999</v>
      </c>
      <c r="AC298" s="3">
        <v>1.4220486005134301</v>
      </c>
    </row>
    <row r="299" spans="1:29">
      <c r="A299" s="2" t="s">
        <v>419</v>
      </c>
      <c r="B299" s="2"/>
      <c r="C299" s="3">
        <v>0</v>
      </c>
      <c r="D299" s="3">
        <v>0</v>
      </c>
      <c r="E299" s="3">
        <v>0</v>
      </c>
      <c r="F299" s="3">
        <v>0</v>
      </c>
      <c r="G299" s="3">
        <v>0</v>
      </c>
      <c r="H299" s="3">
        <v>0</v>
      </c>
      <c r="I299" s="3">
        <v>6.6666666666666596E-2</v>
      </c>
      <c r="J299" s="3">
        <v>0.2</v>
      </c>
      <c r="K299" s="3">
        <v>0.4</v>
      </c>
      <c r="L299" s="3">
        <v>0.86666666666666603</v>
      </c>
      <c r="M299" s="3">
        <v>1.0333333333333301</v>
      </c>
      <c r="N299" s="3">
        <v>1.1666666666666601</v>
      </c>
      <c r="O299" s="3">
        <v>1.3333333333333299</v>
      </c>
      <c r="P299" s="2"/>
      <c r="Q299" s="3">
        <v>0</v>
      </c>
      <c r="R299" s="3">
        <v>0</v>
      </c>
      <c r="S299" s="3">
        <v>0</v>
      </c>
      <c r="T299" s="3">
        <v>0</v>
      </c>
      <c r="U299" s="3">
        <v>0</v>
      </c>
      <c r="V299" s="3">
        <v>0</v>
      </c>
      <c r="W299" s="3">
        <v>0.24944382578492899</v>
      </c>
      <c r="X299" s="3">
        <v>0.4</v>
      </c>
      <c r="Y299" s="3">
        <v>0.553774924194538</v>
      </c>
      <c r="Z299" s="3">
        <v>1.17567947256989</v>
      </c>
      <c r="AA299" s="3">
        <v>0.79512402945843697</v>
      </c>
      <c r="AB299" s="3">
        <v>1.0027739304327501</v>
      </c>
      <c r="AC299" s="3">
        <v>0.94280904158206302</v>
      </c>
    </row>
    <row r="300" spans="1:29">
      <c r="A300" s="2" t="s">
        <v>225</v>
      </c>
      <c r="B300" s="2" t="s">
        <v>226</v>
      </c>
      <c r="C300" s="3">
        <v>0</v>
      </c>
      <c r="D300" s="3">
        <v>0</v>
      </c>
      <c r="E300" s="3">
        <v>0</v>
      </c>
      <c r="F300" s="3">
        <v>0</v>
      </c>
      <c r="G300" s="3">
        <v>0</v>
      </c>
      <c r="H300" s="3">
        <v>0</v>
      </c>
      <c r="I300" s="3">
        <v>0</v>
      </c>
      <c r="J300" s="3">
        <v>0</v>
      </c>
      <c r="K300" s="3">
        <v>6.6666666666666596E-2</v>
      </c>
      <c r="L300" s="3">
        <v>0.1</v>
      </c>
      <c r="M300" s="3">
        <v>0.3</v>
      </c>
      <c r="N300" s="3">
        <v>0.86666666666666603</v>
      </c>
      <c r="O300" s="3">
        <v>1.3333333333333299</v>
      </c>
      <c r="P300" s="2"/>
      <c r="Q300" s="3">
        <v>0</v>
      </c>
      <c r="R300" s="3">
        <v>0</v>
      </c>
      <c r="S300" s="3">
        <v>0</v>
      </c>
      <c r="T300" s="3">
        <v>0</v>
      </c>
      <c r="U300" s="3">
        <v>0</v>
      </c>
      <c r="V300" s="3">
        <v>0</v>
      </c>
      <c r="W300" s="3">
        <v>0</v>
      </c>
      <c r="X300" s="3">
        <v>0</v>
      </c>
      <c r="Y300" s="3">
        <v>0.35901098714230001</v>
      </c>
      <c r="Z300" s="3">
        <v>0.39581140290126299</v>
      </c>
      <c r="AA300" s="3">
        <v>0.52599112793531599</v>
      </c>
      <c r="AB300" s="3">
        <v>0.88443327742810596</v>
      </c>
      <c r="AC300" s="3">
        <v>1.3249737942901101</v>
      </c>
    </row>
    <row r="301" spans="1:29">
      <c r="A301" s="2" t="s">
        <v>413</v>
      </c>
      <c r="B301" s="2"/>
      <c r="C301" s="3">
        <v>0</v>
      </c>
      <c r="D301" s="3">
        <v>0</v>
      </c>
      <c r="E301" s="3">
        <v>0</v>
      </c>
      <c r="F301" s="3">
        <v>0</v>
      </c>
      <c r="G301" s="3">
        <v>0</v>
      </c>
      <c r="H301" s="3">
        <v>0</v>
      </c>
      <c r="I301" s="3">
        <v>6.6666666666666596E-2</v>
      </c>
      <c r="J301" s="3">
        <v>0.2</v>
      </c>
      <c r="K301" s="3">
        <v>0.4</v>
      </c>
      <c r="L301" s="3">
        <v>0.86666666666666603</v>
      </c>
      <c r="M301" s="3">
        <v>1</v>
      </c>
      <c r="N301" s="3">
        <v>1.1666666666666601</v>
      </c>
      <c r="O301" s="3">
        <v>1.3</v>
      </c>
      <c r="P301" s="2"/>
      <c r="Q301" s="3">
        <v>0</v>
      </c>
      <c r="R301" s="3">
        <v>0</v>
      </c>
      <c r="S301" s="3">
        <v>0</v>
      </c>
      <c r="T301" s="3">
        <v>0</v>
      </c>
      <c r="U301" s="3">
        <v>0</v>
      </c>
      <c r="V301" s="3">
        <v>0</v>
      </c>
      <c r="W301" s="3">
        <v>0.24944382578492899</v>
      </c>
      <c r="X301" s="3">
        <v>0.4</v>
      </c>
      <c r="Y301" s="3">
        <v>0.553774924194538</v>
      </c>
      <c r="Z301" s="3">
        <v>1.17567947256989</v>
      </c>
      <c r="AA301" s="3">
        <v>0.81649658092772603</v>
      </c>
      <c r="AB301" s="3">
        <v>1.0027739304327501</v>
      </c>
      <c r="AC301" s="3">
        <v>0.9</v>
      </c>
    </row>
    <row r="302" spans="1:29">
      <c r="A302" s="2" t="s">
        <v>101</v>
      </c>
      <c r="B302" s="2"/>
      <c r="C302" s="3">
        <v>0</v>
      </c>
      <c r="D302" s="3">
        <v>0</v>
      </c>
      <c r="E302" s="3">
        <v>0</v>
      </c>
      <c r="F302" s="3">
        <v>0</v>
      </c>
      <c r="G302" s="3">
        <v>0</v>
      </c>
      <c r="H302" s="3">
        <v>0</v>
      </c>
      <c r="I302" s="3">
        <v>0</v>
      </c>
      <c r="J302" s="3">
        <v>3.3333333333333298E-2</v>
      </c>
      <c r="K302" s="3">
        <v>3.3333333333333298E-2</v>
      </c>
      <c r="L302" s="3">
        <v>6.6666666666666596E-2</v>
      </c>
      <c r="M302" s="3">
        <v>0.266666666666666</v>
      </c>
      <c r="N302" s="3">
        <v>0.93333333333333302</v>
      </c>
      <c r="O302" s="3">
        <v>1.3</v>
      </c>
      <c r="P302" s="2"/>
      <c r="Q302" s="3">
        <v>0</v>
      </c>
      <c r="R302" s="3">
        <v>0</v>
      </c>
      <c r="S302" s="3">
        <v>0</v>
      </c>
      <c r="T302" s="3">
        <v>0</v>
      </c>
      <c r="U302" s="3">
        <v>0</v>
      </c>
      <c r="V302" s="3">
        <v>0</v>
      </c>
      <c r="W302" s="3">
        <v>0</v>
      </c>
      <c r="X302" s="3">
        <v>0.17950549357115</v>
      </c>
      <c r="Y302" s="3">
        <v>0.17950549357115</v>
      </c>
      <c r="Z302" s="3">
        <v>0.24944382578492899</v>
      </c>
      <c r="AA302" s="3">
        <v>0.44221663871405298</v>
      </c>
      <c r="AB302" s="3">
        <v>0.89193921068397597</v>
      </c>
      <c r="AC302" s="3">
        <v>1.0692676621563599</v>
      </c>
    </row>
    <row r="303" spans="1:29">
      <c r="A303" s="2" t="s">
        <v>411</v>
      </c>
      <c r="B303" s="2" t="s">
        <v>412</v>
      </c>
      <c r="C303" s="3">
        <v>0</v>
      </c>
      <c r="D303" s="3">
        <v>0</v>
      </c>
      <c r="E303" s="3">
        <v>0</v>
      </c>
      <c r="F303" s="3">
        <v>0</v>
      </c>
      <c r="G303" s="3">
        <v>0</v>
      </c>
      <c r="H303" s="3">
        <v>0</v>
      </c>
      <c r="I303" s="3">
        <v>6.6666666666666596E-2</v>
      </c>
      <c r="J303" s="3">
        <v>0.2</v>
      </c>
      <c r="K303" s="3">
        <v>0.4</v>
      </c>
      <c r="L303" s="3">
        <v>0.86666666666666603</v>
      </c>
      <c r="M303" s="3">
        <v>1</v>
      </c>
      <c r="N303" s="3">
        <v>1.1666666666666601</v>
      </c>
      <c r="O303" s="3">
        <v>1.3</v>
      </c>
      <c r="P303" s="2"/>
      <c r="Q303" s="3">
        <v>0</v>
      </c>
      <c r="R303" s="3">
        <v>0</v>
      </c>
      <c r="S303" s="3">
        <v>0</v>
      </c>
      <c r="T303" s="3">
        <v>0</v>
      </c>
      <c r="U303" s="3">
        <v>0</v>
      </c>
      <c r="V303" s="3">
        <v>0</v>
      </c>
      <c r="W303" s="3">
        <v>0.24944382578492899</v>
      </c>
      <c r="X303" s="3">
        <v>0.4</v>
      </c>
      <c r="Y303" s="3">
        <v>0.553774924194538</v>
      </c>
      <c r="Z303" s="3">
        <v>1.17567947256989</v>
      </c>
      <c r="AA303" s="3">
        <v>0.81649658092772603</v>
      </c>
      <c r="AB303" s="3">
        <v>1.0027739304327501</v>
      </c>
      <c r="AC303" s="3">
        <v>0.9</v>
      </c>
    </row>
    <row r="304" spans="1:29">
      <c r="A304" s="2" t="s">
        <v>418</v>
      </c>
      <c r="B304" s="2"/>
      <c r="C304" s="3">
        <v>0</v>
      </c>
      <c r="D304" s="3">
        <v>0</v>
      </c>
      <c r="E304" s="3">
        <v>0</v>
      </c>
      <c r="F304" s="3">
        <v>0</v>
      </c>
      <c r="G304" s="3">
        <v>0</v>
      </c>
      <c r="H304" s="3">
        <v>0</v>
      </c>
      <c r="I304" s="3">
        <v>6.6666666666666596E-2</v>
      </c>
      <c r="J304" s="3">
        <v>0.2</v>
      </c>
      <c r="K304" s="3">
        <v>0.4</v>
      </c>
      <c r="L304" s="3">
        <v>0.86666666666666603</v>
      </c>
      <c r="M304" s="3">
        <v>1</v>
      </c>
      <c r="N304" s="3">
        <v>1.1666666666666601</v>
      </c>
      <c r="O304" s="3">
        <v>1.3</v>
      </c>
      <c r="P304" s="2"/>
      <c r="Q304" s="3">
        <v>0</v>
      </c>
      <c r="R304" s="3">
        <v>0</v>
      </c>
      <c r="S304" s="3">
        <v>0</v>
      </c>
      <c r="T304" s="3">
        <v>0</v>
      </c>
      <c r="U304" s="3">
        <v>0</v>
      </c>
      <c r="V304" s="3">
        <v>0</v>
      </c>
      <c r="W304" s="3">
        <v>0.24944382578492899</v>
      </c>
      <c r="X304" s="3">
        <v>0.4</v>
      </c>
      <c r="Y304" s="3">
        <v>0.553774924194538</v>
      </c>
      <c r="Z304" s="3">
        <v>1.17567947256989</v>
      </c>
      <c r="AA304" s="3">
        <v>0.81649658092772603</v>
      </c>
      <c r="AB304" s="3">
        <v>1.0027739304327501</v>
      </c>
      <c r="AC304" s="3">
        <v>0.9</v>
      </c>
    </row>
    <row r="305" spans="1:29">
      <c r="A305" s="2" t="s">
        <v>344</v>
      </c>
      <c r="B305" s="2" t="s">
        <v>345</v>
      </c>
      <c r="C305" s="3">
        <v>0</v>
      </c>
      <c r="D305" s="3">
        <v>0</v>
      </c>
      <c r="E305" s="3">
        <v>0</v>
      </c>
      <c r="F305" s="3">
        <v>0</v>
      </c>
      <c r="G305" s="3">
        <v>0</v>
      </c>
      <c r="H305" s="3">
        <v>0</v>
      </c>
      <c r="I305" s="3">
        <v>0</v>
      </c>
      <c r="J305" s="3">
        <v>0</v>
      </c>
      <c r="K305" s="3">
        <v>3.3333333333333298E-2</v>
      </c>
      <c r="L305" s="3">
        <v>0</v>
      </c>
      <c r="M305" s="3">
        <v>0.2</v>
      </c>
      <c r="N305" s="3">
        <v>0.46666666666666601</v>
      </c>
      <c r="O305" s="3">
        <v>1.2666666666666599</v>
      </c>
      <c r="P305" s="2"/>
      <c r="Q305" s="3">
        <v>0</v>
      </c>
      <c r="R305" s="3">
        <v>0</v>
      </c>
      <c r="S305" s="3">
        <v>0</v>
      </c>
      <c r="T305" s="3">
        <v>0</v>
      </c>
      <c r="U305" s="3">
        <v>0</v>
      </c>
      <c r="V305" s="3">
        <v>0</v>
      </c>
      <c r="W305" s="3">
        <v>0</v>
      </c>
      <c r="X305" s="3">
        <v>0</v>
      </c>
      <c r="Y305" s="3">
        <v>0.17950549357115</v>
      </c>
      <c r="Z305" s="3">
        <v>0</v>
      </c>
      <c r="AA305" s="3">
        <v>0.47609522856952302</v>
      </c>
      <c r="AB305" s="3">
        <v>0.71802197428460002</v>
      </c>
      <c r="AC305" s="3">
        <v>0.85374989832437898</v>
      </c>
    </row>
    <row r="306" spans="1:29">
      <c r="A306" s="2" t="s">
        <v>263</v>
      </c>
      <c r="B306" s="2" t="s">
        <v>264</v>
      </c>
      <c r="C306" s="3">
        <v>0</v>
      </c>
      <c r="D306" s="3">
        <v>0</v>
      </c>
      <c r="E306" s="3">
        <v>0</v>
      </c>
      <c r="F306" s="3">
        <v>0</v>
      </c>
      <c r="G306" s="3">
        <v>0</v>
      </c>
      <c r="H306" s="3">
        <v>0</v>
      </c>
      <c r="I306" s="3">
        <v>0</v>
      </c>
      <c r="J306" s="3">
        <v>0</v>
      </c>
      <c r="K306" s="3">
        <v>3.3333333333333298E-2</v>
      </c>
      <c r="L306" s="3">
        <v>0.1</v>
      </c>
      <c r="M306" s="3">
        <v>0.2</v>
      </c>
      <c r="N306" s="3">
        <v>0.86666666666666603</v>
      </c>
      <c r="O306" s="3">
        <v>1.2</v>
      </c>
      <c r="P306" s="2"/>
      <c r="Q306" s="3">
        <v>0</v>
      </c>
      <c r="R306" s="3">
        <v>0</v>
      </c>
      <c r="S306" s="3">
        <v>0</v>
      </c>
      <c r="T306" s="3">
        <v>0</v>
      </c>
      <c r="U306" s="3">
        <v>0</v>
      </c>
      <c r="V306" s="3">
        <v>0</v>
      </c>
      <c r="W306" s="3">
        <v>0</v>
      </c>
      <c r="X306" s="3">
        <v>0</v>
      </c>
      <c r="Y306" s="3">
        <v>0.17950549357115</v>
      </c>
      <c r="Z306" s="3">
        <v>0.39581140290126299</v>
      </c>
      <c r="AA306" s="3">
        <v>0.4</v>
      </c>
      <c r="AB306" s="3">
        <v>0.84590516936330096</v>
      </c>
      <c r="AC306" s="3">
        <v>1.22202018532155</v>
      </c>
    </row>
    <row r="307" spans="1:29">
      <c r="A307" s="2" t="s">
        <v>177</v>
      </c>
      <c r="B307" s="2"/>
      <c r="C307" s="3">
        <v>0</v>
      </c>
      <c r="D307" s="3">
        <v>0</v>
      </c>
      <c r="E307" s="3">
        <v>0</v>
      </c>
      <c r="F307" s="3">
        <v>0</v>
      </c>
      <c r="G307" s="3">
        <v>0</v>
      </c>
      <c r="H307" s="3">
        <v>0</v>
      </c>
      <c r="I307" s="3">
        <v>0</v>
      </c>
      <c r="J307" s="3">
        <v>0</v>
      </c>
      <c r="K307" s="3">
        <v>0.2</v>
      </c>
      <c r="L307" s="3">
        <v>3.3333333333333298E-2</v>
      </c>
      <c r="M307" s="3">
        <v>0.43333333333333302</v>
      </c>
      <c r="N307" s="3">
        <v>0.63333333333333297</v>
      </c>
      <c r="O307" s="3">
        <v>1.13333333333333</v>
      </c>
      <c r="P307" s="2"/>
      <c r="Q307" s="3">
        <v>0</v>
      </c>
      <c r="R307" s="3">
        <v>0</v>
      </c>
      <c r="S307" s="3">
        <v>0</v>
      </c>
      <c r="T307" s="3">
        <v>0</v>
      </c>
      <c r="U307" s="3">
        <v>0</v>
      </c>
      <c r="V307" s="3">
        <v>0</v>
      </c>
      <c r="W307" s="3">
        <v>0</v>
      </c>
      <c r="X307" s="3">
        <v>0</v>
      </c>
      <c r="Y307" s="3">
        <v>0.47609522856952302</v>
      </c>
      <c r="Z307" s="3">
        <v>0.17950549357115</v>
      </c>
      <c r="AA307" s="3">
        <v>0.667499479816692</v>
      </c>
      <c r="AB307" s="3">
        <v>0.60461190490723504</v>
      </c>
      <c r="AC307" s="3">
        <v>0.92135166407235003</v>
      </c>
    </row>
    <row r="308" spans="1:29">
      <c r="A308" s="2" t="s">
        <v>234</v>
      </c>
      <c r="B308" s="2"/>
      <c r="C308" s="3">
        <v>0</v>
      </c>
      <c r="D308" s="3">
        <v>0</v>
      </c>
      <c r="E308" s="3">
        <v>0</v>
      </c>
      <c r="F308" s="3">
        <v>0</v>
      </c>
      <c r="G308" s="3">
        <v>0</v>
      </c>
      <c r="H308" s="3">
        <v>0</v>
      </c>
      <c r="I308" s="3">
        <v>0</v>
      </c>
      <c r="J308" s="3">
        <v>0</v>
      </c>
      <c r="K308" s="3">
        <v>6.6666666666666596E-2</v>
      </c>
      <c r="L308" s="3">
        <v>0.1</v>
      </c>
      <c r="M308" s="3">
        <v>0.3</v>
      </c>
      <c r="N308" s="3">
        <v>0.76666666666666605</v>
      </c>
      <c r="O308" s="3">
        <v>1.1000000000000001</v>
      </c>
      <c r="P308" s="2"/>
      <c r="Q308" s="3">
        <v>0</v>
      </c>
      <c r="R308" s="3">
        <v>0</v>
      </c>
      <c r="S308" s="3">
        <v>0</v>
      </c>
      <c r="T308" s="3">
        <v>0</v>
      </c>
      <c r="U308" s="3">
        <v>0</v>
      </c>
      <c r="V308" s="3">
        <v>0</v>
      </c>
      <c r="W308" s="3">
        <v>0</v>
      </c>
      <c r="X308" s="3">
        <v>0</v>
      </c>
      <c r="Y308" s="3">
        <v>0.35901098714230001</v>
      </c>
      <c r="Z308" s="3">
        <v>0.39581140290126299</v>
      </c>
      <c r="AA308" s="3">
        <v>0.52599112793531599</v>
      </c>
      <c r="AB308" s="3">
        <v>0.76084748070088803</v>
      </c>
      <c r="AC308" s="3">
        <v>1.3</v>
      </c>
    </row>
    <row r="309" spans="1:29">
      <c r="A309" s="2" t="s">
        <v>506</v>
      </c>
      <c r="B309" s="2"/>
      <c r="C309" s="3">
        <v>0</v>
      </c>
      <c r="D309" s="3">
        <v>0</v>
      </c>
      <c r="E309" s="3">
        <v>0</v>
      </c>
      <c r="F309" s="3">
        <v>0</v>
      </c>
      <c r="G309" s="3">
        <v>0</v>
      </c>
      <c r="H309" s="3">
        <v>0</v>
      </c>
      <c r="I309" s="3">
        <v>0</v>
      </c>
      <c r="J309" s="3">
        <v>0.16666666666666599</v>
      </c>
      <c r="K309" s="3">
        <v>0.4</v>
      </c>
      <c r="L309" s="3">
        <v>0.5</v>
      </c>
      <c r="M309" s="3">
        <v>0.7</v>
      </c>
      <c r="N309" s="3">
        <v>0.93333333333333302</v>
      </c>
      <c r="O309" s="3">
        <v>1.06666666666666</v>
      </c>
      <c r="P309" s="2"/>
      <c r="Q309" s="3">
        <v>0</v>
      </c>
      <c r="R309" s="3">
        <v>0</v>
      </c>
      <c r="S309" s="3">
        <v>0</v>
      </c>
      <c r="T309" s="3">
        <v>0</v>
      </c>
      <c r="U309" s="3">
        <v>0</v>
      </c>
      <c r="V309" s="3">
        <v>0</v>
      </c>
      <c r="W309" s="3">
        <v>0</v>
      </c>
      <c r="X309" s="3">
        <v>0.37267799624996401</v>
      </c>
      <c r="Y309" s="3">
        <v>0.61101009266077799</v>
      </c>
      <c r="Z309" s="3">
        <v>0.84656167328001897</v>
      </c>
      <c r="AA309" s="3">
        <v>0.82259751195020403</v>
      </c>
      <c r="AB309" s="3">
        <v>0.77172246018601498</v>
      </c>
      <c r="AC309" s="3">
        <v>1.0306416555826801</v>
      </c>
    </row>
    <row r="310" spans="1:29">
      <c r="A310" s="2" t="s">
        <v>349</v>
      </c>
      <c r="B310" s="2" t="s">
        <v>350</v>
      </c>
      <c r="C310" s="3">
        <v>0</v>
      </c>
      <c r="D310" s="3">
        <v>0</v>
      </c>
      <c r="E310" s="3">
        <v>0</v>
      </c>
      <c r="F310" s="3">
        <v>0</v>
      </c>
      <c r="G310" s="3">
        <v>0</v>
      </c>
      <c r="H310" s="3">
        <v>0</v>
      </c>
      <c r="I310" s="3">
        <v>0</v>
      </c>
      <c r="J310" s="3">
        <v>0</v>
      </c>
      <c r="K310" s="3">
        <v>3.3333333333333298E-2</v>
      </c>
      <c r="L310" s="3">
        <v>6.6666666666666596E-2</v>
      </c>
      <c r="M310" s="3">
        <v>0.2</v>
      </c>
      <c r="N310" s="3">
        <v>0.63333333333333297</v>
      </c>
      <c r="O310" s="3">
        <v>1.0333333333333301</v>
      </c>
      <c r="P310" s="2"/>
      <c r="Q310" s="3">
        <v>0</v>
      </c>
      <c r="R310" s="3">
        <v>0</v>
      </c>
      <c r="S310" s="3">
        <v>0</v>
      </c>
      <c r="T310" s="3">
        <v>0</v>
      </c>
      <c r="U310" s="3">
        <v>0</v>
      </c>
      <c r="V310" s="3">
        <v>0</v>
      </c>
      <c r="W310" s="3">
        <v>0</v>
      </c>
      <c r="X310" s="3">
        <v>0</v>
      </c>
      <c r="Y310" s="3">
        <v>0.17950549357115</v>
      </c>
      <c r="Z310" s="3">
        <v>0.24944382578492899</v>
      </c>
      <c r="AA310" s="3">
        <v>0.4</v>
      </c>
      <c r="AB310" s="3">
        <v>0.60461190490723504</v>
      </c>
      <c r="AC310" s="3">
        <v>1.01598337694187</v>
      </c>
    </row>
    <row r="311" spans="1:29">
      <c r="A311" s="2" t="s">
        <v>508</v>
      </c>
      <c r="B311" s="2" t="s">
        <v>509</v>
      </c>
      <c r="C311" s="3">
        <v>0</v>
      </c>
      <c r="D311" s="3">
        <v>0</v>
      </c>
      <c r="E311" s="3">
        <v>0</v>
      </c>
      <c r="F311" s="3">
        <v>0</v>
      </c>
      <c r="G311" s="3">
        <v>0</v>
      </c>
      <c r="H311" s="3">
        <v>0</v>
      </c>
      <c r="I311" s="3">
        <v>6.6666666666666596E-2</v>
      </c>
      <c r="J311" s="3">
        <v>6.6666666666666596E-2</v>
      </c>
      <c r="K311" s="3">
        <v>0.33333333333333298</v>
      </c>
      <c r="L311" s="3">
        <v>0.7</v>
      </c>
      <c r="M311" s="3">
        <v>0.83333333333333304</v>
      </c>
      <c r="N311" s="3">
        <v>0.86666666666666603</v>
      </c>
      <c r="O311" s="3">
        <v>0.96666666666666601</v>
      </c>
      <c r="P311" s="2"/>
      <c r="Q311" s="3">
        <v>0</v>
      </c>
      <c r="R311" s="3">
        <v>0</v>
      </c>
      <c r="S311" s="3">
        <v>0</v>
      </c>
      <c r="T311" s="3">
        <v>0</v>
      </c>
      <c r="U311" s="3">
        <v>0</v>
      </c>
      <c r="V311" s="3">
        <v>0</v>
      </c>
      <c r="W311" s="3">
        <v>0.24944382578492899</v>
      </c>
      <c r="X311" s="3">
        <v>0.24944382578492899</v>
      </c>
      <c r="Y311" s="3">
        <v>0.53748384988656905</v>
      </c>
      <c r="Z311" s="3">
        <v>1.0049875621120801</v>
      </c>
      <c r="AA311" s="3">
        <v>0.81989159174992199</v>
      </c>
      <c r="AB311" s="3">
        <v>0.88443327742810596</v>
      </c>
      <c r="AC311" s="3">
        <v>0.91226214556026697</v>
      </c>
    </row>
    <row r="312" spans="1:29">
      <c r="A312" s="2" t="s">
        <v>545</v>
      </c>
      <c r="B312" s="2" t="s">
        <v>546</v>
      </c>
      <c r="C312" s="3">
        <v>0</v>
      </c>
      <c r="D312" s="3">
        <v>0</v>
      </c>
      <c r="E312" s="3">
        <v>0</v>
      </c>
      <c r="F312" s="3">
        <v>0</v>
      </c>
      <c r="G312" s="3">
        <v>0</v>
      </c>
      <c r="H312" s="3">
        <v>0</v>
      </c>
      <c r="I312" s="3">
        <v>0</v>
      </c>
      <c r="J312" s="3">
        <v>6.6666666666666596E-2</v>
      </c>
      <c r="K312" s="3">
        <v>0.1</v>
      </c>
      <c r="L312" s="3">
        <v>0.46666666666666601</v>
      </c>
      <c r="M312" s="3">
        <v>0.36666666666666597</v>
      </c>
      <c r="N312" s="3">
        <v>0.63333333333333297</v>
      </c>
      <c r="O312" s="3">
        <v>0.93333333333333302</v>
      </c>
      <c r="P312" s="2"/>
      <c r="Q312" s="3">
        <v>0</v>
      </c>
      <c r="R312" s="3">
        <v>0</v>
      </c>
      <c r="S312" s="3">
        <v>0</v>
      </c>
      <c r="T312" s="3">
        <v>0</v>
      </c>
      <c r="U312" s="3">
        <v>0</v>
      </c>
      <c r="V312" s="3">
        <v>0</v>
      </c>
      <c r="W312" s="3">
        <v>0</v>
      </c>
      <c r="X312" s="3">
        <v>0.24944382578492899</v>
      </c>
      <c r="Y312" s="3">
        <v>0.3</v>
      </c>
      <c r="Z312" s="3">
        <v>0.76303487615063903</v>
      </c>
      <c r="AA312" s="3">
        <v>0.54670731556189001</v>
      </c>
      <c r="AB312" s="3">
        <v>0.657436097443867</v>
      </c>
      <c r="AC312" s="3">
        <v>1.18133634311129</v>
      </c>
    </row>
    <row r="313" spans="1:29">
      <c r="A313" s="2" t="s">
        <v>453</v>
      </c>
      <c r="B313" s="2"/>
      <c r="C313" s="3">
        <v>0</v>
      </c>
      <c r="D313" s="3">
        <v>0</v>
      </c>
      <c r="E313" s="3">
        <v>0</v>
      </c>
      <c r="F313" s="3">
        <v>0</v>
      </c>
      <c r="G313" s="3">
        <v>0</v>
      </c>
      <c r="H313" s="3">
        <v>0</v>
      </c>
      <c r="I313" s="3">
        <v>0.1</v>
      </c>
      <c r="J313" s="3">
        <v>0.2</v>
      </c>
      <c r="K313" s="3">
        <v>0.36666666666666597</v>
      </c>
      <c r="L313" s="3">
        <v>0.8</v>
      </c>
      <c r="M313" s="3">
        <v>0.66666666666666596</v>
      </c>
      <c r="N313" s="3">
        <v>1.06666666666666</v>
      </c>
      <c r="O313" s="3">
        <v>0.93333333333333302</v>
      </c>
      <c r="P313" s="2"/>
      <c r="Q313" s="3">
        <v>0</v>
      </c>
      <c r="R313" s="3">
        <v>0</v>
      </c>
      <c r="S313" s="3">
        <v>0</v>
      </c>
      <c r="T313" s="3">
        <v>0</v>
      </c>
      <c r="U313" s="3">
        <v>0</v>
      </c>
      <c r="V313" s="3">
        <v>0</v>
      </c>
      <c r="W313" s="3">
        <v>0.3</v>
      </c>
      <c r="X313" s="3">
        <v>0.4</v>
      </c>
      <c r="Y313" s="3">
        <v>0.54670731556189001</v>
      </c>
      <c r="Z313" s="3">
        <v>0.79162280580252697</v>
      </c>
      <c r="AA313" s="3">
        <v>0.69920589878010098</v>
      </c>
      <c r="AB313" s="3">
        <v>0.96378881965339702</v>
      </c>
      <c r="AC313" s="3">
        <v>0.81377037438224697</v>
      </c>
    </row>
    <row r="314" spans="1:29">
      <c r="A314" s="2" t="s">
        <v>472</v>
      </c>
      <c r="B314" s="2"/>
      <c r="C314" s="3">
        <v>0</v>
      </c>
      <c r="D314" s="3">
        <v>0</v>
      </c>
      <c r="E314" s="3">
        <v>0</v>
      </c>
      <c r="F314" s="3">
        <v>0</v>
      </c>
      <c r="G314" s="3">
        <v>0</v>
      </c>
      <c r="H314" s="3">
        <v>0</v>
      </c>
      <c r="I314" s="3">
        <v>3.3333333333333298E-2</v>
      </c>
      <c r="J314" s="3">
        <v>0.16666666666666599</v>
      </c>
      <c r="K314" s="3">
        <v>0.233333333333333</v>
      </c>
      <c r="L314" s="3">
        <v>0.36666666666666597</v>
      </c>
      <c r="M314" s="3">
        <v>0.46666666666666601</v>
      </c>
      <c r="N314" s="3">
        <v>0.73333333333333295</v>
      </c>
      <c r="O314" s="3">
        <v>0.9</v>
      </c>
      <c r="P314" s="2"/>
      <c r="Q314" s="3">
        <v>0</v>
      </c>
      <c r="R314" s="3">
        <v>0</v>
      </c>
      <c r="S314" s="3">
        <v>0</v>
      </c>
      <c r="T314" s="3">
        <v>0</v>
      </c>
      <c r="U314" s="3">
        <v>0</v>
      </c>
      <c r="V314" s="3">
        <v>0</v>
      </c>
      <c r="W314" s="3">
        <v>0.17950549357115</v>
      </c>
      <c r="X314" s="3">
        <v>0.37267799624996401</v>
      </c>
      <c r="Y314" s="3">
        <v>0.42295258468164998</v>
      </c>
      <c r="Z314" s="3">
        <v>0.60461190490723504</v>
      </c>
      <c r="AA314" s="3">
        <v>0.56174331821175705</v>
      </c>
      <c r="AB314" s="3">
        <v>0.89193921068397597</v>
      </c>
      <c r="AC314" s="3">
        <v>0.78951461882179996</v>
      </c>
    </row>
    <row r="315" spans="1:29">
      <c r="A315" s="2" t="s">
        <v>443</v>
      </c>
      <c r="B315" s="2"/>
      <c r="C315" s="3">
        <v>0</v>
      </c>
      <c r="D315" s="3">
        <v>0</v>
      </c>
      <c r="E315" s="3">
        <v>0</v>
      </c>
      <c r="F315" s="3">
        <v>0</v>
      </c>
      <c r="G315" s="3">
        <v>0</v>
      </c>
      <c r="H315" s="3">
        <v>0</v>
      </c>
      <c r="I315" s="3">
        <v>0</v>
      </c>
      <c r="J315" s="3">
        <v>0</v>
      </c>
      <c r="K315" s="3">
        <v>0</v>
      </c>
      <c r="L315" s="3">
        <v>3.3333333333333298E-2</v>
      </c>
      <c r="M315" s="3">
        <v>0.233333333333333</v>
      </c>
      <c r="N315" s="3">
        <v>0.56666666666666599</v>
      </c>
      <c r="O315" s="3">
        <v>0.83333333333333304</v>
      </c>
      <c r="P315" s="2"/>
      <c r="Q315" s="3">
        <v>0</v>
      </c>
      <c r="R315" s="3">
        <v>0</v>
      </c>
      <c r="S315" s="3">
        <v>0</v>
      </c>
      <c r="T315" s="3">
        <v>0</v>
      </c>
      <c r="U315" s="3">
        <v>0</v>
      </c>
      <c r="V315" s="3">
        <v>0</v>
      </c>
      <c r="W315" s="3">
        <v>0</v>
      </c>
      <c r="X315" s="3">
        <v>0</v>
      </c>
      <c r="Y315" s="3">
        <v>0</v>
      </c>
      <c r="Z315" s="3">
        <v>0.17950549357115</v>
      </c>
      <c r="AA315" s="3">
        <v>0.42295258468164998</v>
      </c>
      <c r="AB315" s="3">
        <v>0.667499479816692</v>
      </c>
      <c r="AC315" s="3">
        <v>0.85958646388184101</v>
      </c>
    </row>
    <row r="316" spans="1:29">
      <c r="A316" s="2" t="s">
        <v>248</v>
      </c>
      <c r="B316" s="2"/>
      <c r="C316" s="3">
        <v>0</v>
      </c>
      <c r="D316" s="3">
        <v>0</v>
      </c>
      <c r="E316" s="3">
        <v>0</v>
      </c>
      <c r="F316" s="3">
        <v>0</v>
      </c>
      <c r="G316" s="3">
        <v>0</v>
      </c>
      <c r="H316" s="3">
        <v>0</v>
      </c>
      <c r="I316" s="3">
        <v>0</v>
      </c>
      <c r="J316" s="3">
        <v>0</v>
      </c>
      <c r="K316" s="3">
        <v>3.3333333333333298E-2</v>
      </c>
      <c r="L316" s="3">
        <v>6.6666666666666596E-2</v>
      </c>
      <c r="M316" s="3">
        <v>0.1</v>
      </c>
      <c r="N316" s="3">
        <v>0.63333333333333297</v>
      </c>
      <c r="O316" s="3">
        <v>0.8</v>
      </c>
      <c r="P316" s="2"/>
      <c r="Q316" s="3">
        <v>0</v>
      </c>
      <c r="R316" s="3">
        <v>0</v>
      </c>
      <c r="S316" s="3">
        <v>0</v>
      </c>
      <c r="T316" s="3">
        <v>0</v>
      </c>
      <c r="U316" s="3">
        <v>0</v>
      </c>
      <c r="V316" s="3">
        <v>0</v>
      </c>
      <c r="W316" s="3">
        <v>0</v>
      </c>
      <c r="X316" s="3">
        <v>0</v>
      </c>
      <c r="Y316" s="3">
        <v>0.17950549357115</v>
      </c>
      <c r="Z316" s="3">
        <v>0.35901098714230001</v>
      </c>
      <c r="AA316" s="3">
        <v>0.3</v>
      </c>
      <c r="AB316" s="3">
        <v>1.0482790129010899</v>
      </c>
      <c r="AC316" s="3">
        <v>1.19443152447792</v>
      </c>
    </row>
    <row r="317" spans="1:29">
      <c r="A317" s="2" t="s">
        <v>395</v>
      </c>
      <c r="B317" s="2"/>
      <c r="C317" s="3">
        <v>0</v>
      </c>
      <c r="D317" s="3">
        <v>0</v>
      </c>
      <c r="E317" s="3">
        <v>0</v>
      </c>
      <c r="F317" s="3">
        <v>0</v>
      </c>
      <c r="G317" s="3">
        <v>0</v>
      </c>
      <c r="H317" s="3">
        <v>0</v>
      </c>
      <c r="I317" s="3">
        <v>0</v>
      </c>
      <c r="J317" s="3">
        <v>0.1</v>
      </c>
      <c r="K317" s="3">
        <v>0.133333333333333</v>
      </c>
      <c r="L317" s="3">
        <v>0.133333333333333</v>
      </c>
      <c r="M317" s="3">
        <v>0.5</v>
      </c>
      <c r="N317" s="3">
        <v>0.83333333333333304</v>
      </c>
      <c r="O317" s="3">
        <v>0.8</v>
      </c>
      <c r="P317" s="2"/>
      <c r="Q317" s="3">
        <v>0</v>
      </c>
      <c r="R317" s="3">
        <v>0</v>
      </c>
      <c r="S317" s="3">
        <v>0</v>
      </c>
      <c r="T317" s="3">
        <v>0</v>
      </c>
      <c r="U317" s="3">
        <v>0</v>
      </c>
      <c r="V317" s="3">
        <v>0</v>
      </c>
      <c r="W317" s="3">
        <v>0</v>
      </c>
      <c r="X317" s="3">
        <v>0.3</v>
      </c>
      <c r="Y317" s="3">
        <v>0.33993463423951897</v>
      </c>
      <c r="Z317" s="3">
        <v>0.33993463423951897</v>
      </c>
      <c r="AA317" s="3">
        <v>0.71879528842826002</v>
      </c>
      <c r="AB317" s="3">
        <v>0.58214163988576595</v>
      </c>
      <c r="AC317" s="3">
        <v>0.54160256030906395</v>
      </c>
    </row>
    <row r="318" spans="1:29">
      <c r="A318" s="2" t="s">
        <v>271</v>
      </c>
      <c r="B318" s="2"/>
      <c r="C318" s="3">
        <v>0</v>
      </c>
      <c r="D318" s="3">
        <v>0</v>
      </c>
      <c r="E318" s="3">
        <v>0</v>
      </c>
      <c r="F318" s="3">
        <v>0</v>
      </c>
      <c r="G318" s="3">
        <v>0</v>
      </c>
      <c r="H318" s="3">
        <v>0</v>
      </c>
      <c r="I318" s="3">
        <v>0</v>
      </c>
      <c r="J318" s="3">
        <v>0.1</v>
      </c>
      <c r="K318" s="3">
        <v>0.133333333333333</v>
      </c>
      <c r="L318" s="3">
        <v>0.133333333333333</v>
      </c>
      <c r="M318" s="3">
        <v>0.5</v>
      </c>
      <c r="N318" s="3">
        <v>0.8</v>
      </c>
      <c r="O318" s="3">
        <v>0.8</v>
      </c>
      <c r="P318" s="2"/>
      <c r="Q318" s="3">
        <v>0</v>
      </c>
      <c r="R318" s="3">
        <v>0</v>
      </c>
      <c r="S318" s="3">
        <v>0</v>
      </c>
      <c r="T318" s="3">
        <v>0</v>
      </c>
      <c r="U318" s="3">
        <v>0</v>
      </c>
      <c r="V318" s="3">
        <v>0</v>
      </c>
      <c r="W318" s="3">
        <v>0</v>
      </c>
      <c r="X318" s="3">
        <v>0.3</v>
      </c>
      <c r="Y318" s="3">
        <v>0.33993463423951897</v>
      </c>
      <c r="Z318" s="3">
        <v>0.33993463423951897</v>
      </c>
      <c r="AA318" s="3">
        <v>0.71879528842826002</v>
      </c>
      <c r="AB318" s="3">
        <v>0.6</v>
      </c>
      <c r="AC318" s="3">
        <v>0.54160256030906395</v>
      </c>
    </row>
    <row r="319" spans="1:29">
      <c r="A319" s="2" t="s">
        <v>215</v>
      </c>
      <c r="B319" s="2"/>
      <c r="C319" s="3">
        <v>0</v>
      </c>
      <c r="D319" s="3">
        <v>0</v>
      </c>
      <c r="E319" s="3">
        <v>0</v>
      </c>
      <c r="F319" s="3">
        <v>0</v>
      </c>
      <c r="G319" s="3">
        <v>0</v>
      </c>
      <c r="H319" s="3">
        <v>0</v>
      </c>
      <c r="I319" s="3">
        <v>0</v>
      </c>
      <c r="J319" s="3">
        <v>0</v>
      </c>
      <c r="K319" s="3">
        <v>3.3333333333333298E-2</v>
      </c>
      <c r="L319" s="3">
        <v>6.6666666666666596E-2</v>
      </c>
      <c r="M319" s="3">
        <v>0.1</v>
      </c>
      <c r="N319" s="3">
        <v>0.63333333333333297</v>
      </c>
      <c r="O319" s="3">
        <v>0.8</v>
      </c>
      <c r="P319" s="2"/>
      <c r="Q319" s="3">
        <v>0</v>
      </c>
      <c r="R319" s="3">
        <v>0</v>
      </c>
      <c r="S319" s="3">
        <v>0</v>
      </c>
      <c r="T319" s="3">
        <v>0</v>
      </c>
      <c r="U319" s="3">
        <v>0</v>
      </c>
      <c r="V319" s="3">
        <v>0</v>
      </c>
      <c r="W319" s="3">
        <v>0</v>
      </c>
      <c r="X319" s="3">
        <v>0</v>
      </c>
      <c r="Y319" s="3">
        <v>0.17950549357115</v>
      </c>
      <c r="Z319" s="3">
        <v>0.35901098714230001</v>
      </c>
      <c r="AA319" s="3">
        <v>0.3</v>
      </c>
      <c r="AB319" s="3">
        <v>0.94809751022185895</v>
      </c>
      <c r="AC319" s="3">
        <v>1.2489995996796699</v>
      </c>
    </row>
    <row r="320" spans="1:29">
      <c r="A320" s="2" t="s">
        <v>272</v>
      </c>
      <c r="B320" s="2"/>
      <c r="C320" s="3">
        <v>0</v>
      </c>
      <c r="D320" s="3">
        <v>0</v>
      </c>
      <c r="E320" s="3">
        <v>0</v>
      </c>
      <c r="F320" s="3">
        <v>0</v>
      </c>
      <c r="G320" s="3">
        <v>0</v>
      </c>
      <c r="H320" s="3">
        <v>0</v>
      </c>
      <c r="I320" s="3">
        <v>0</v>
      </c>
      <c r="J320" s="3">
        <v>0</v>
      </c>
      <c r="K320" s="3">
        <v>3.3333333333333298E-2</v>
      </c>
      <c r="L320" s="3">
        <v>0.1</v>
      </c>
      <c r="M320" s="3">
        <v>0.1</v>
      </c>
      <c r="N320" s="3">
        <v>0.6</v>
      </c>
      <c r="O320" s="3">
        <v>0.76666666666666605</v>
      </c>
      <c r="P320" s="2"/>
      <c r="Q320" s="3">
        <v>0</v>
      </c>
      <c r="R320" s="3">
        <v>0</v>
      </c>
      <c r="S320" s="3">
        <v>0</v>
      </c>
      <c r="T320" s="3">
        <v>0</v>
      </c>
      <c r="U320" s="3">
        <v>0</v>
      </c>
      <c r="V320" s="3">
        <v>0</v>
      </c>
      <c r="W320" s="3">
        <v>0</v>
      </c>
      <c r="X320" s="3">
        <v>0</v>
      </c>
      <c r="Y320" s="3">
        <v>0.17950549357115</v>
      </c>
      <c r="Z320" s="3">
        <v>0.39581140290126299</v>
      </c>
      <c r="AA320" s="3">
        <v>0.3</v>
      </c>
      <c r="AB320" s="3">
        <v>0.61101009266077799</v>
      </c>
      <c r="AC320" s="3">
        <v>0.95510325212629299</v>
      </c>
    </row>
    <row r="321" spans="1:29">
      <c r="A321" s="2" t="s">
        <v>1220</v>
      </c>
      <c r="B321" s="2" t="s">
        <v>1221</v>
      </c>
      <c r="C321" s="3">
        <v>0</v>
      </c>
      <c r="D321" s="3">
        <v>0</v>
      </c>
      <c r="E321" s="3">
        <v>0</v>
      </c>
      <c r="F321" s="3">
        <v>0</v>
      </c>
      <c r="G321" s="3">
        <v>0</v>
      </c>
      <c r="H321" s="3">
        <v>0</v>
      </c>
      <c r="I321" s="3">
        <v>0</v>
      </c>
      <c r="J321" s="3">
        <v>0</v>
      </c>
      <c r="K321" s="3">
        <v>0</v>
      </c>
      <c r="L321" s="3">
        <v>3.3333333333333298E-2</v>
      </c>
      <c r="M321" s="3">
        <v>0</v>
      </c>
      <c r="N321" s="3">
        <v>0.16666666666666599</v>
      </c>
      <c r="O321" s="3">
        <v>0.76666666666666605</v>
      </c>
      <c r="P321" s="2"/>
      <c r="Q321" s="3">
        <v>0</v>
      </c>
      <c r="R321" s="3">
        <v>0</v>
      </c>
      <c r="S321" s="3">
        <v>0</v>
      </c>
      <c r="T321" s="3">
        <v>0</v>
      </c>
      <c r="U321" s="3">
        <v>0</v>
      </c>
      <c r="V321" s="3">
        <v>0</v>
      </c>
      <c r="W321" s="3">
        <v>0</v>
      </c>
      <c r="X321" s="3">
        <v>0</v>
      </c>
      <c r="Y321" s="3">
        <v>0</v>
      </c>
      <c r="Z321" s="3">
        <v>0.17950549357115</v>
      </c>
      <c r="AA321" s="3">
        <v>0</v>
      </c>
      <c r="AB321" s="3">
        <v>0.37267799624996401</v>
      </c>
      <c r="AC321" s="3">
        <v>0.88254681965824799</v>
      </c>
    </row>
    <row r="322" spans="1:29">
      <c r="A322" s="2" t="s">
        <v>573</v>
      </c>
      <c r="B322" s="2"/>
      <c r="C322" s="3">
        <v>0</v>
      </c>
      <c r="D322" s="3">
        <v>0</v>
      </c>
      <c r="E322" s="3">
        <v>0</v>
      </c>
      <c r="F322" s="3">
        <v>0</v>
      </c>
      <c r="G322" s="3">
        <v>0</v>
      </c>
      <c r="H322" s="3">
        <v>0</v>
      </c>
      <c r="I322" s="3">
        <v>0</v>
      </c>
      <c r="J322" s="3">
        <v>3.3333333333333298E-2</v>
      </c>
      <c r="K322" s="3">
        <v>0.16666666666666599</v>
      </c>
      <c r="L322" s="3">
        <v>0.133333333333333</v>
      </c>
      <c r="M322" s="3">
        <v>0.233333333333333</v>
      </c>
      <c r="N322" s="3">
        <v>0.53333333333333299</v>
      </c>
      <c r="O322" s="3">
        <v>0.73333333333333295</v>
      </c>
      <c r="P322" s="2"/>
      <c r="Q322" s="3">
        <v>0</v>
      </c>
      <c r="R322" s="3">
        <v>0</v>
      </c>
      <c r="S322" s="3">
        <v>0</v>
      </c>
      <c r="T322" s="3">
        <v>0</v>
      </c>
      <c r="U322" s="3">
        <v>0</v>
      </c>
      <c r="V322" s="3">
        <v>0</v>
      </c>
      <c r="W322" s="3">
        <v>0</v>
      </c>
      <c r="X322" s="3">
        <v>0.17950549357115</v>
      </c>
      <c r="Y322" s="3">
        <v>0.37267799624996401</v>
      </c>
      <c r="Z322" s="3">
        <v>0.33993463423951897</v>
      </c>
      <c r="AA322" s="3">
        <v>0.55876848714133998</v>
      </c>
      <c r="AB322" s="3">
        <v>0.66999170807472597</v>
      </c>
      <c r="AC322" s="3">
        <v>0.85374989832437898</v>
      </c>
    </row>
    <row r="323" spans="1:29">
      <c r="A323" s="2" t="s">
        <v>254</v>
      </c>
      <c r="B323" s="2"/>
      <c r="C323" s="3">
        <v>0</v>
      </c>
      <c r="D323" s="3">
        <v>0</v>
      </c>
      <c r="E323" s="3">
        <v>0</v>
      </c>
      <c r="F323" s="3">
        <v>0</v>
      </c>
      <c r="G323" s="3">
        <v>0</v>
      </c>
      <c r="H323" s="3">
        <v>0</v>
      </c>
      <c r="I323" s="3">
        <v>0</v>
      </c>
      <c r="J323" s="3">
        <v>0</v>
      </c>
      <c r="K323" s="3">
        <v>0</v>
      </c>
      <c r="L323" s="3">
        <v>6.6666666666666596E-2</v>
      </c>
      <c r="M323" s="3">
        <v>3.3333333333333298E-2</v>
      </c>
      <c r="N323" s="3">
        <v>0.5</v>
      </c>
      <c r="O323" s="3">
        <v>0.73333333333333295</v>
      </c>
      <c r="P323" s="2"/>
      <c r="Q323" s="3">
        <v>0</v>
      </c>
      <c r="R323" s="3">
        <v>0</v>
      </c>
      <c r="S323" s="3">
        <v>0</v>
      </c>
      <c r="T323" s="3">
        <v>0</v>
      </c>
      <c r="U323" s="3">
        <v>0</v>
      </c>
      <c r="V323" s="3">
        <v>0</v>
      </c>
      <c r="W323" s="3">
        <v>0</v>
      </c>
      <c r="X323" s="3">
        <v>0</v>
      </c>
      <c r="Y323" s="3">
        <v>0</v>
      </c>
      <c r="Z323" s="3">
        <v>0.35901098714230001</v>
      </c>
      <c r="AA323" s="3">
        <v>0.17950549357115</v>
      </c>
      <c r="AB323" s="3">
        <v>0.88506120315678305</v>
      </c>
      <c r="AC323" s="3">
        <v>1.1234866364235101</v>
      </c>
    </row>
    <row r="324" spans="1:29">
      <c r="A324" s="2" t="s">
        <v>97</v>
      </c>
      <c r="B324" s="2"/>
      <c r="C324" s="3">
        <v>0</v>
      </c>
      <c r="D324" s="3">
        <v>0</v>
      </c>
      <c r="E324" s="3">
        <v>0</v>
      </c>
      <c r="F324" s="3">
        <v>0</v>
      </c>
      <c r="G324" s="3">
        <v>0</v>
      </c>
      <c r="H324" s="3">
        <v>0</v>
      </c>
      <c r="I324" s="3">
        <v>0</v>
      </c>
      <c r="J324" s="3">
        <v>6.6666666666666596E-2</v>
      </c>
      <c r="K324" s="3">
        <v>0.266666666666666</v>
      </c>
      <c r="L324" s="3">
        <v>0.2</v>
      </c>
      <c r="M324" s="3">
        <v>0.266666666666666</v>
      </c>
      <c r="N324" s="3">
        <v>0.46666666666666601</v>
      </c>
      <c r="O324" s="3">
        <v>0.73333333333333295</v>
      </c>
      <c r="P324" s="2"/>
      <c r="Q324" s="3">
        <v>0</v>
      </c>
      <c r="R324" s="3">
        <v>0</v>
      </c>
      <c r="S324" s="3">
        <v>0</v>
      </c>
      <c r="T324" s="3">
        <v>0</v>
      </c>
      <c r="U324" s="3">
        <v>0</v>
      </c>
      <c r="V324" s="3">
        <v>0</v>
      </c>
      <c r="W324" s="3">
        <v>0</v>
      </c>
      <c r="X324" s="3">
        <v>0.24944382578492899</v>
      </c>
      <c r="Y324" s="3">
        <v>0.44221663871405298</v>
      </c>
      <c r="Z324" s="3">
        <v>0.54160256030906395</v>
      </c>
      <c r="AA324" s="3">
        <v>0.44221663871405298</v>
      </c>
      <c r="AB324" s="3">
        <v>0.61824123303304601</v>
      </c>
      <c r="AC324" s="3">
        <v>1.0306416555826801</v>
      </c>
    </row>
    <row r="325" spans="1:29">
      <c r="A325" s="2" t="s">
        <v>250</v>
      </c>
      <c r="B325" s="2"/>
      <c r="C325" s="3">
        <v>0</v>
      </c>
      <c r="D325" s="3">
        <v>0</v>
      </c>
      <c r="E325" s="3">
        <v>0</v>
      </c>
      <c r="F325" s="3">
        <v>0</v>
      </c>
      <c r="G325" s="3">
        <v>0</v>
      </c>
      <c r="H325" s="3">
        <v>0</v>
      </c>
      <c r="I325" s="3">
        <v>0</v>
      </c>
      <c r="J325" s="3">
        <v>6.6666666666666596E-2</v>
      </c>
      <c r="K325" s="3">
        <v>6.6666666666666596E-2</v>
      </c>
      <c r="L325" s="3">
        <v>6.6666666666666596E-2</v>
      </c>
      <c r="M325" s="3">
        <v>0.36666666666666597</v>
      </c>
      <c r="N325" s="3">
        <v>0.7</v>
      </c>
      <c r="O325" s="3">
        <v>0.7</v>
      </c>
      <c r="P325" s="2"/>
      <c r="Q325" s="3">
        <v>0</v>
      </c>
      <c r="R325" s="3">
        <v>0</v>
      </c>
      <c r="S325" s="3">
        <v>0</v>
      </c>
      <c r="T325" s="3">
        <v>0</v>
      </c>
      <c r="U325" s="3">
        <v>0</v>
      </c>
      <c r="V325" s="3">
        <v>0</v>
      </c>
      <c r="W325" s="3">
        <v>0</v>
      </c>
      <c r="X325" s="3">
        <v>0.24944382578492899</v>
      </c>
      <c r="Y325" s="3">
        <v>0.24944382578492899</v>
      </c>
      <c r="Z325" s="3">
        <v>0.24944382578492899</v>
      </c>
      <c r="AA325" s="3">
        <v>0.48189440982669801</v>
      </c>
      <c r="AB325" s="3">
        <v>0.58594652770823097</v>
      </c>
      <c r="AC325" s="3">
        <v>0.64031242374328401</v>
      </c>
    </row>
    <row r="326" spans="1:29">
      <c r="A326" s="2" t="s">
        <v>444</v>
      </c>
      <c r="B326" s="2"/>
      <c r="C326" s="3">
        <v>0</v>
      </c>
      <c r="D326" s="3">
        <v>0</v>
      </c>
      <c r="E326" s="3">
        <v>0</v>
      </c>
      <c r="F326" s="3">
        <v>0</v>
      </c>
      <c r="G326" s="3">
        <v>0</v>
      </c>
      <c r="H326" s="3">
        <v>0</v>
      </c>
      <c r="I326" s="3">
        <v>6.6666666666666596E-2</v>
      </c>
      <c r="J326" s="3">
        <v>0.2</v>
      </c>
      <c r="K326" s="3">
        <v>0.4</v>
      </c>
      <c r="L326" s="3">
        <v>0.33333333333333298</v>
      </c>
      <c r="M326" s="3">
        <v>0.43333333333333302</v>
      </c>
      <c r="N326" s="3">
        <v>0.6</v>
      </c>
      <c r="O326" s="3">
        <v>0.7</v>
      </c>
      <c r="P326" s="2"/>
      <c r="Q326" s="3">
        <v>0</v>
      </c>
      <c r="R326" s="3">
        <v>0</v>
      </c>
      <c r="S326" s="3">
        <v>0</v>
      </c>
      <c r="T326" s="3">
        <v>0</v>
      </c>
      <c r="U326" s="3">
        <v>0</v>
      </c>
      <c r="V326" s="3">
        <v>0</v>
      </c>
      <c r="W326" s="3">
        <v>0.24944382578492899</v>
      </c>
      <c r="X326" s="3">
        <v>0.54160256030906395</v>
      </c>
      <c r="Y326" s="3">
        <v>0.61101009266077799</v>
      </c>
      <c r="Z326" s="3">
        <v>0.53748384988656905</v>
      </c>
      <c r="AA326" s="3">
        <v>0.49553562491061598</v>
      </c>
      <c r="AB326" s="3">
        <v>0.75718777944003601</v>
      </c>
      <c r="AC326" s="3">
        <v>0.64031242374328401</v>
      </c>
    </row>
    <row r="327" spans="1:29">
      <c r="A327" s="2" t="s">
        <v>575</v>
      </c>
      <c r="B327" s="2"/>
      <c r="C327" s="3">
        <v>0</v>
      </c>
      <c r="D327" s="3">
        <v>0</v>
      </c>
      <c r="E327" s="3">
        <v>0</v>
      </c>
      <c r="F327" s="3">
        <v>0</v>
      </c>
      <c r="G327" s="3">
        <v>0</v>
      </c>
      <c r="H327" s="3">
        <v>0</v>
      </c>
      <c r="I327" s="3">
        <v>0</v>
      </c>
      <c r="J327" s="3">
        <v>0</v>
      </c>
      <c r="K327" s="3">
        <v>0</v>
      </c>
      <c r="L327" s="3">
        <v>0</v>
      </c>
      <c r="M327" s="3">
        <v>0</v>
      </c>
      <c r="N327" s="3">
        <v>3.3333333333333298E-2</v>
      </c>
      <c r="O327" s="3">
        <v>0.63333333333333297</v>
      </c>
      <c r="P327" s="2"/>
      <c r="Q327" s="3">
        <v>0</v>
      </c>
      <c r="R327" s="3">
        <v>0</v>
      </c>
      <c r="S327" s="3">
        <v>0</v>
      </c>
      <c r="T327" s="3">
        <v>0</v>
      </c>
      <c r="U327" s="3">
        <v>0</v>
      </c>
      <c r="V327" s="3">
        <v>0</v>
      </c>
      <c r="W327" s="3">
        <v>0</v>
      </c>
      <c r="X327" s="3">
        <v>0</v>
      </c>
      <c r="Y327" s="3">
        <v>0</v>
      </c>
      <c r="Z327" s="3">
        <v>0</v>
      </c>
      <c r="AA327" s="3">
        <v>0</v>
      </c>
      <c r="AB327" s="3">
        <v>0.17950549357115</v>
      </c>
      <c r="AC327" s="3">
        <v>0.83599574693229595</v>
      </c>
    </row>
    <row r="328" spans="1:29">
      <c r="A328" s="2" t="s">
        <v>131</v>
      </c>
      <c r="B328" s="2"/>
      <c r="C328" s="3">
        <v>0</v>
      </c>
      <c r="D328" s="3">
        <v>0</v>
      </c>
      <c r="E328" s="3">
        <v>0</v>
      </c>
      <c r="F328" s="3">
        <v>0</v>
      </c>
      <c r="G328" s="3">
        <v>0</v>
      </c>
      <c r="H328" s="3">
        <v>0</v>
      </c>
      <c r="I328" s="3">
        <v>0</v>
      </c>
      <c r="J328" s="3">
        <v>0</v>
      </c>
      <c r="K328" s="3">
        <v>0</v>
      </c>
      <c r="L328" s="3">
        <v>3.3333333333333298E-2</v>
      </c>
      <c r="M328" s="3">
        <v>6.6666666666666596E-2</v>
      </c>
      <c r="N328" s="3">
        <v>0.43333333333333302</v>
      </c>
      <c r="O328" s="3">
        <v>0.63333333333333297</v>
      </c>
      <c r="P328" s="2"/>
      <c r="Q328" s="3">
        <v>0</v>
      </c>
      <c r="R328" s="3">
        <v>0</v>
      </c>
      <c r="S328" s="3">
        <v>0</v>
      </c>
      <c r="T328" s="3">
        <v>0</v>
      </c>
      <c r="U328" s="3">
        <v>0</v>
      </c>
      <c r="V328" s="3">
        <v>0</v>
      </c>
      <c r="W328" s="3">
        <v>0</v>
      </c>
      <c r="X328" s="3">
        <v>0</v>
      </c>
      <c r="Y328" s="3">
        <v>0</v>
      </c>
      <c r="Z328" s="3">
        <v>0.17950549357115</v>
      </c>
      <c r="AA328" s="3">
        <v>0.24944382578492899</v>
      </c>
      <c r="AB328" s="3">
        <v>0.55876848714133998</v>
      </c>
      <c r="AC328" s="3">
        <v>0.79512402945843697</v>
      </c>
    </row>
    <row r="329" spans="1:29">
      <c r="A329" s="2" t="s">
        <v>232</v>
      </c>
      <c r="B329" s="2"/>
      <c r="C329" s="3">
        <v>0</v>
      </c>
      <c r="D329" s="3">
        <v>0</v>
      </c>
      <c r="E329" s="3">
        <v>0</v>
      </c>
      <c r="F329" s="3">
        <v>0</v>
      </c>
      <c r="G329" s="3">
        <v>0</v>
      </c>
      <c r="H329" s="3">
        <v>0</v>
      </c>
      <c r="I329" s="3">
        <v>0</v>
      </c>
      <c r="J329" s="3">
        <v>3.3333333333333298E-2</v>
      </c>
      <c r="K329" s="3">
        <v>3.3333333333333298E-2</v>
      </c>
      <c r="L329" s="3">
        <v>6.6666666666666596E-2</v>
      </c>
      <c r="M329" s="3">
        <v>0.3</v>
      </c>
      <c r="N329" s="3">
        <v>0.63333333333333297</v>
      </c>
      <c r="O329" s="3">
        <v>0.6</v>
      </c>
      <c r="P329" s="2"/>
      <c r="Q329" s="3">
        <v>0</v>
      </c>
      <c r="R329" s="3">
        <v>0</v>
      </c>
      <c r="S329" s="3">
        <v>0</v>
      </c>
      <c r="T329" s="3">
        <v>0</v>
      </c>
      <c r="U329" s="3">
        <v>0</v>
      </c>
      <c r="V329" s="3">
        <v>0</v>
      </c>
      <c r="W329" s="3">
        <v>0</v>
      </c>
      <c r="X329" s="3">
        <v>0.17950549357115</v>
      </c>
      <c r="Y329" s="3">
        <v>0.17950549357115</v>
      </c>
      <c r="Z329" s="3">
        <v>0.24944382578492899</v>
      </c>
      <c r="AA329" s="3">
        <v>0.45825756949558399</v>
      </c>
      <c r="AB329" s="3">
        <v>0.54670731556189001</v>
      </c>
      <c r="AC329" s="3">
        <v>0.61101009266077799</v>
      </c>
    </row>
    <row r="330" spans="1:29">
      <c r="A330" s="2" t="s">
        <v>241</v>
      </c>
      <c r="B330" s="2" t="s">
        <v>242</v>
      </c>
      <c r="C330" s="3">
        <v>0</v>
      </c>
      <c r="D330" s="3">
        <v>0</v>
      </c>
      <c r="E330" s="3">
        <v>0</v>
      </c>
      <c r="F330" s="3">
        <v>0</v>
      </c>
      <c r="G330" s="3">
        <v>0</v>
      </c>
      <c r="H330" s="3">
        <v>0</v>
      </c>
      <c r="I330" s="3">
        <v>0</v>
      </c>
      <c r="J330" s="3">
        <v>3.3333333333333298E-2</v>
      </c>
      <c r="K330" s="3">
        <v>0</v>
      </c>
      <c r="L330" s="3">
        <v>3.3333333333333298E-2</v>
      </c>
      <c r="M330" s="3">
        <v>0.133333333333333</v>
      </c>
      <c r="N330" s="3">
        <v>0.53333333333333299</v>
      </c>
      <c r="O330" s="3">
        <v>0.56666666666666599</v>
      </c>
      <c r="P330" s="2"/>
      <c r="Q330" s="3">
        <v>0</v>
      </c>
      <c r="R330" s="3">
        <v>0</v>
      </c>
      <c r="S330" s="3">
        <v>0</v>
      </c>
      <c r="T330" s="3">
        <v>0</v>
      </c>
      <c r="U330" s="3">
        <v>0</v>
      </c>
      <c r="V330" s="3">
        <v>0</v>
      </c>
      <c r="W330" s="3">
        <v>0</v>
      </c>
      <c r="X330" s="3">
        <v>0.17950549357115</v>
      </c>
      <c r="Y330" s="3">
        <v>0</v>
      </c>
      <c r="Z330" s="3">
        <v>0.17950549357115</v>
      </c>
      <c r="AA330" s="3">
        <v>0.33993463423951897</v>
      </c>
      <c r="AB330" s="3">
        <v>0.61824123303304701</v>
      </c>
      <c r="AC330" s="3">
        <v>0.80346471954626297</v>
      </c>
    </row>
    <row r="331" spans="1:29">
      <c r="A331" s="2" t="s">
        <v>292</v>
      </c>
      <c r="B331" s="2"/>
      <c r="C331" s="3">
        <v>0</v>
      </c>
      <c r="D331" s="3">
        <v>0</v>
      </c>
      <c r="E331" s="3">
        <v>0</v>
      </c>
      <c r="F331" s="3">
        <v>0</v>
      </c>
      <c r="G331" s="3">
        <v>0</v>
      </c>
      <c r="H331" s="3">
        <v>0</v>
      </c>
      <c r="I331" s="3">
        <v>0</v>
      </c>
      <c r="J331" s="3">
        <v>0</v>
      </c>
      <c r="K331" s="3">
        <v>3.3333333333333298E-2</v>
      </c>
      <c r="L331" s="3">
        <v>3.3333333333333298E-2</v>
      </c>
      <c r="M331" s="3">
        <v>6.6666666666666596E-2</v>
      </c>
      <c r="N331" s="3">
        <v>0.46666666666666601</v>
      </c>
      <c r="O331" s="3">
        <v>0.56666666666666599</v>
      </c>
      <c r="P331" s="2"/>
      <c r="Q331" s="3">
        <v>0</v>
      </c>
      <c r="R331" s="3">
        <v>0</v>
      </c>
      <c r="S331" s="3">
        <v>0</v>
      </c>
      <c r="T331" s="3">
        <v>0</v>
      </c>
      <c r="U331" s="3">
        <v>0</v>
      </c>
      <c r="V331" s="3">
        <v>0</v>
      </c>
      <c r="W331" s="3">
        <v>0</v>
      </c>
      <c r="X331" s="3">
        <v>0</v>
      </c>
      <c r="Y331" s="3">
        <v>0.17950549357115</v>
      </c>
      <c r="Z331" s="3">
        <v>0.17950549357115</v>
      </c>
      <c r="AA331" s="3">
        <v>0.24944382578492899</v>
      </c>
      <c r="AB331" s="3">
        <v>0.71802197428460002</v>
      </c>
      <c r="AC331" s="3">
        <v>0.88254681965824799</v>
      </c>
    </row>
    <row r="332" spans="1:29">
      <c r="A332" s="2" t="s">
        <v>244</v>
      </c>
      <c r="B332" s="2"/>
      <c r="C332" s="3">
        <v>0</v>
      </c>
      <c r="D332" s="3">
        <v>0</v>
      </c>
      <c r="E332" s="3">
        <v>0</v>
      </c>
      <c r="F332" s="3">
        <v>0</v>
      </c>
      <c r="G332" s="3">
        <v>0</v>
      </c>
      <c r="H332" s="3">
        <v>0</v>
      </c>
      <c r="I332" s="3">
        <v>0</v>
      </c>
      <c r="J332" s="3">
        <v>0</v>
      </c>
      <c r="K332" s="3">
        <v>0</v>
      </c>
      <c r="L332" s="3">
        <v>0</v>
      </c>
      <c r="M332" s="3">
        <v>0</v>
      </c>
      <c r="N332" s="3">
        <v>0.2</v>
      </c>
      <c r="O332" s="3">
        <v>0.5</v>
      </c>
      <c r="P332" s="2"/>
      <c r="Q332" s="3">
        <v>0</v>
      </c>
      <c r="R332" s="3">
        <v>0</v>
      </c>
      <c r="S332" s="3">
        <v>0</v>
      </c>
      <c r="T332" s="3">
        <v>0</v>
      </c>
      <c r="U332" s="3">
        <v>0</v>
      </c>
      <c r="V332" s="3">
        <v>0</v>
      </c>
      <c r="W332" s="3">
        <v>0</v>
      </c>
      <c r="X332" s="3">
        <v>0</v>
      </c>
      <c r="Y332" s="3">
        <v>0</v>
      </c>
      <c r="Z332" s="3">
        <v>0</v>
      </c>
      <c r="AA332" s="3">
        <v>0</v>
      </c>
      <c r="AB332" s="3">
        <v>0.4</v>
      </c>
      <c r="AC332" s="3">
        <v>0.67082039324993603</v>
      </c>
    </row>
    <row r="333" spans="1:29">
      <c r="A333" s="2" t="s">
        <v>1234</v>
      </c>
      <c r="B333" s="2"/>
      <c r="C333" s="3">
        <v>0</v>
      </c>
      <c r="D333" s="3">
        <v>0</v>
      </c>
      <c r="E333" s="3">
        <v>0</v>
      </c>
      <c r="F333" s="3">
        <v>0</v>
      </c>
      <c r="G333" s="3">
        <v>0</v>
      </c>
      <c r="H333" s="3">
        <v>0</v>
      </c>
      <c r="I333" s="3">
        <v>0</v>
      </c>
      <c r="J333" s="3">
        <v>0</v>
      </c>
      <c r="K333" s="3">
        <v>0</v>
      </c>
      <c r="L333" s="3">
        <v>0</v>
      </c>
      <c r="M333" s="3">
        <v>0</v>
      </c>
      <c r="N333" s="3">
        <v>3.3333333333333298E-2</v>
      </c>
      <c r="O333" s="3">
        <v>0.5</v>
      </c>
      <c r="P333" s="2"/>
      <c r="Q333" s="3">
        <v>0</v>
      </c>
      <c r="R333" s="3">
        <v>0</v>
      </c>
      <c r="S333" s="3">
        <v>0</v>
      </c>
      <c r="T333" s="3">
        <v>0</v>
      </c>
      <c r="U333" s="3">
        <v>0</v>
      </c>
      <c r="V333" s="3">
        <v>0</v>
      </c>
      <c r="W333" s="3">
        <v>0</v>
      </c>
      <c r="X333" s="3">
        <v>0</v>
      </c>
      <c r="Y333" s="3">
        <v>0</v>
      </c>
      <c r="Z333" s="3">
        <v>0</v>
      </c>
      <c r="AA333" s="3">
        <v>0</v>
      </c>
      <c r="AB333" s="3">
        <v>0.17950549357115</v>
      </c>
      <c r="AC333" s="3">
        <v>0.67082039324993603</v>
      </c>
    </row>
    <row r="334" spans="1:29">
      <c r="A334" s="2" t="s">
        <v>332</v>
      </c>
      <c r="B334" s="2"/>
      <c r="C334" s="3">
        <v>0</v>
      </c>
      <c r="D334" s="3">
        <v>0</v>
      </c>
      <c r="E334" s="3">
        <v>0</v>
      </c>
      <c r="F334" s="3">
        <v>0</v>
      </c>
      <c r="G334" s="3">
        <v>0</v>
      </c>
      <c r="H334" s="3">
        <v>0</v>
      </c>
      <c r="I334" s="3">
        <v>0</v>
      </c>
      <c r="J334" s="3">
        <v>0</v>
      </c>
      <c r="K334" s="3">
        <v>0</v>
      </c>
      <c r="L334" s="3">
        <v>3.3333333333333298E-2</v>
      </c>
      <c r="M334" s="3">
        <v>3.3333333333333298E-2</v>
      </c>
      <c r="N334" s="3">
        <v>0.33333333333333298</v>
      </c>
      <c r="O334" s="3">
        <v>0.46666666666666601</v>
      </c>
      <c r="P334" s="2"/>
      <c r="Q334" s="3">
        <v>0</v>
      </c>
      <c r="R334" s="3">
        <v>0</v>
      </c>
      <c r="S334" s="3">
        <v>0</v>
      </c>
      <c r="T334" s="3">
        <v>0</v>
      </c>
      <c r="U334" s="3">
        <v>0</v>
      </c>
      <c r="V334" s="3">
        <v>0</v>
      </c>
      <c r="W334" s="3">
        <v>0</v>
      </c>
      <c r="X334" s="3">
        <v>0</v>
      </c>
      <c r="Y334" s="3">
        <v>0</v>
      </c>
      <c r="Z334" s="3">
        <v>0.17950549357115</v>
      </c>
      <c r="AA334" s="3">
        <v>0.17950549357115</v>
      </c>
      <c r="AB334" s="3">
        <v>0.53748384988657005</v>
      </c>
      <c r="AC334" s="3">
        <v>0.71802197428460002</v>
      </c>
    </row>
    <row r="335" spans="1:29">
      <c r="A335" s="2" t="s">
        <v>358</v>
      </c>
      <c r="B335" s="2"/>
      <c r="C335" s="3">
        <v>0</v>
      </c>
      <c r="D335" s="3">
        <v>0</v>
      </c>
      <c r="E335" s="3">
        <v>0</v>
      </c>
      <c r="F335" s="3">
        <v>0</v>
      </c>
      <c r="G335" s="3">
        <v>0</v>
      </c>
      <c r="H335" s="3">
        <v>0</v>
      </c>
      <c r="I335" s="3">
        <v>0</v>
      </c>
      <c r="J335" s="3">
        <v>0</v>
      </c>
      <c r="K335" s="3">
        <v>0</v>
      </c>
      <c r="L335" s="3">
        <v>0</v>
      </c>
      <c r="M335" s="3">
        <v>3.3333333333333298E-2</v>
      </c>
      <c r="N335" s="3">
        <v>0.133333333333333</v>
      </c>
      <c r="O335" s="3">
        <v>0.46666666666666601</v>
      </c>
      <c r="P335" s="2"/>
      <c r="Q335" s="3">
        <v>0</v>
      </c>
      <c r="R335" s="3">
        <v>0</v>
      </c>
      <c r="S335" s="3">
        <v>0</v>
      </c>
      <c r="T335" s="3">
        <v>0</v>
      </c>
      <c r="U335" s="3">
        <v>0</v>
      </c>
      <c r="V335" s="3">
        <v>0</v>
      </c>
      <c r="W335" s="3">
        <v>0</v>
      </c>
      <c r="X335" s="3">
        <v>0</v>
      </c>
      <c r="Y335" s="3">
        <v>0</v>
      </c>
      <c r="Z335" s="3">
        <v>0</v>
      </c>
      <c r="AA335" s="3">
        <v>0.17950549357115</v>
      </c>
      <c r="AB335" s="3">
        <v>0.33993463423951897</v>
      </c>
      <c r="AC335" s="3">
        <v>0.56174331821175705</v>
      </c>
    </row>
    <row r="336" spans="1:29">
      <c r="A336" s="2" t="s">
        <v>1028</v>
      </c>
      <c r="B336" s="2"/>
      <c r="C336" s="3">
        <v>0</v>
      </c>
      <c r="D336" s="3">
        <v>0</v>
      </c>
      <c r="E336" s="3">
        <v>0</v>
      </c>
      <c r="F336" s="3">
        <v>0</v>
      </c>
      <c r="G336" s="3">
        <v>0</v>
      </c>
      <c r="H336" s="3">
        <v>0</v>
      </c>
      <c r="I336" s="3">
        <v>0</v>
      </c>
      <c r="J336" s="3">
        <v>0</v>
      </c>
      <c r="K336" s="3">
        <v>0</v>
      </c>
      <c r="L336" s="3">
        <v>0</v>
      </c>
      <c r="M336" s="3">
        <v>0</v>
      </c>
      <c r="N336" s="3">
        <v>0.1</v>
      </c>
      <c r="O336" s="3">
        <v>0.46666666666666601</v>
      </c>
      <c r="P336" s="2"/>
      <c r="Q336" s="3">
        <v>0</v>
      </c>
      <c r="R336" s="3">
        <v>0</v>
      </c>
      <c r="S336" s="3">
        <v>0</v>
      </c>
      <c r="T336" s="3">
        <v>0</v>
      </c>
      <c r="U336" s="3">
        <v>0</v>
      </c>
      <c r="V336" s="3">
        <v>0</v>
      </c>
      <c r="W336" s="3">
        <v>0</v>
      </c>
      <c r="X336" s="3">
        <v>0</v>
      </c>
      <c r="Y336" s="3">
        <v>0</v>
      </c>
      <c r="Z336" s="3">
        <v>0</v>
      </c>
      <c r="AA336" s="3">
        <v>0</v>
      </c>
      <c r="AB336" s="3">
        <v>0.3</v>
      </c>
      <c r="AC336" s="3">
        <v>0.61824123303304601</v>
      </c>
    </row>
    <row r="337" spans="1:29">
      <c r="A337" s="2" t="s">
        <v>288</v>
      </c>
      <c r="B337" s="2"/>
      <c r="C337" s="3">
        <v>0</v>
      </c>
      <c r="D337" s="3">
        <v>0</v>
      </c>
      <c r="E337" s="3">
        <v>0</v>
      </c>
      <c r="F337" s="3">
        <v>0</v>
      </c>
      <c r="G337" s="3">
        <v>0</v>
      </c>
      <c r="H337" s="3">
        <v>0</v>
      </c>
      <c r="I337" s="3">
        <v>0</v>
      </c>
      <c r="J337" s="3">
        <v>0</v>
      </c>
      <c r="K337" s="3">
        <v>0</v>
      </c>
      <c r="L337" s="3">
        <v>0</v>
      </c>
      <c r="M337" s="3">
        <v>0</v>
      </c>
      <c r="N337" s="3">
        <v>6.6666666666666596E-2</v>
      </c>
      <c r="O337" s="3">
        <v>0.46666666666666601</v>
      </c>
      <c r="P337" s="2"/>
      <c r="Q337" s="3">
        <v>0</v>
      </c>
      <c r="R337" s="3">
        <v>0</v>
      </c>
      <c r="S337" s="3">
        <v>0</v>
      </c>
      <c r="T337" s="3">
        <v>0</v>
      </c>
      <c r="U337" s="3">
        <v>0</v>
      </c>
      <c r="V337" s="3">
        <v>0</v>
      </c>
      <c r="W337" s="3">
        <v>0</v>
      </c>
      <c r="X337" s="3">
        <v>0</v>
      </c>
      <c r="Y337" s="3">
        <v>0</v>
      </c>
      <c r="Z337" s="3">
        <v>0</v>
      </c>
      <c r="AA337" s="3">
        <v>0</v>
      </c>
      <c r="AB337" s="3">
        <v>0.24944382578492899</v>
      </c>
      <c r="AC337" s="3">
        <v>0.71802197428460002</v>
      </c>
    </row>
    <row r="338" spans="1:29">
      <c r="A338" s="2" t="s">
        <v>536</v>
      </c>
      <c r="B338" s="2"/>
      <c r="C338" s="3">
        <v>0</v>
      </c>
      <c r="D338" s="3">
        <v>0</v>
      </c>
      <c r="E338" s="3">
        <v>0</v>
      </c>
      <c r="F338" s="3">
        <v>0</v>
      </c>
      <c r="G338" s="3">
        <v>0</v>
      </c>
      <c r="H338" s="3">
        <v>0</v>
      </c>
      <c r="I338" s="3">
        <v>0</v>
      </c>
      <c r="J338" s="3">
        <v>0.1</v>
      </c>
      <c r="K338" s="3">
        <v>3.3333333333333298E-2</v>
      </c>
      <c r="L338" s="3">
        <v>3.3333333333333298E-2</v>
      </c>
      <c r="M338" s="3">
        <v>0.233333333333333</v>
      </c>
      <c r="N338" s="3">
        <v>0.36666666666666597</v>
      </c>
      <c r="O338" s="3">
        <v>0.43333333333333302</v>
      </c>
      <c r="P338" s="2"/>
      <c r="Q338" s="3">
        <v>0</v>
      </c>
      <c r="R338" s="3">
        <v>0</v>
      </c>
      <c r="S338" s="3">
        <v>0</v>
      </c>
      <c r="T338" s="3">
        <v>0</v>
      </c>
      <c r="U338" s="3">
        <v>0</v>
      </c>
      <c r="V338" s="3">
        <v>0</v>
      </c>
      <c r="W338" s="3">
        <v>0</v>
      </c>
      <c r="X338" s="3">
        <v>0.3</v>
      </c>
      <c r="Y338" s="3">
        <v>0.17950549357115</v>
      </c>
      <c r="Z338" s="3">
        <v>0.17950549357115</v>
      </c>
      <c r="AA338" s="3">
        <v>0.55876848714133998</v>
      </c>
      <c r="AB338" s="3">
        <v>0.54670731556189001</v>
      </c>
      <c r="AC338" s="3">
        <v>0.71569701845279599</v>
      </c>
    </row>
    <row r="339" spans="1:29">
      <c r="A339" s="2" t="s">
        <v>1218</v>
      </c>
      <c r="B339" s="2"/>
      <c r="C339" s="3">
        <v>0</v>
      </c>
      <c r="D339" s="3">
        <v>0</v>
      </c>
      <c r="E339" s="3">
        <v>0</v>
      </c>
      <c r="F339" s="3">
        <v>0</v>
      </c>
      <c r="G339" s="3">
        <v>0</v>
      </c>
      <c r="H339" s="3">
        <v>0</v>
      </c>
      <c r="I339" s="3">
        <v>0</v>
      </c>
      <c r="J339" s="3">
        <v>0</v>
      </c>
      <c r="K339" s="3">
        <v>0</v>
      </c>
      <c r="L339" s="3">
        <v>0</v>
      </c>
      <c r="M339" s="3">
        <v>3.3333333333333298E-2</v>
      </c>
      <c r="N339" s="3">
        <v>0.1</v>
      </c>
      <c r="O339" s="3">
        <v>0.43333333333333302</v>
      </c>
      <c r="P339" s="2"/>
      <c r="Q339" s="3">
        <v>0</v>
      </c>
      <c r="R339" s="3">
        <v>0</v>
      </c>
      <c r="S339" s="3">
        <v>0</v>
      </c>
      <c r="T339" s="3">
        <v>0</v>
      </c>
      <c r="U339" s="3">
        <v>0</v>
      </c>
      <c r="V339" s="3">
        <v>0</v>
      </c>
      <c r="W339" s="3">
        <v>0</v>
      </c>
      <c r="X339" s="3">
        <v>0</v>
      </c>
      <c r="Y339" s="3">
        <v>0</v>
      </c>
      <c r="Z339" s="3">
        <v>0</v>
      </c>
      <c r="AA339" s="3">
        <v>0.17950549357115</v>
      </c>
      <c r="AB339" s="3">
        <v>0.3</v>
      </c>
      <c r="AC339" s="3">
        <v>0.49553562491061598</v>
      </c>
    </row>
    <row r="340" spans="1:29">
      <c r="A340" s="2" t="s">
        <v>274</v>
      </c>
      <c r="B340" s="2"/>
      <c r="C340" s="3">
        <v>0</v>
      </c>
      <c r="D340" s="3">
        <v>0</v>
      </c>
      <c r="E340" s="3">
        <v>0</v>
      </c>
      <c r="F340" s="3">
        <v>0</v>
      </c>
      <c r="G340" s="3">
        <v>0</v>
      </c>
      <c r="H340" s="3">
        <v>0</v>
      </c>
      <c r="I340" s="3">
        <v>0</v>
      </c>
      <c r="J340" s="3">
        <v>0</v>
      </c>
      <c r="K340" s="3">
        <v>0</v>
      </c>
      <c r="L340" s="3">
        <v>6.6666666666666596E-2</v>
      </c>
      <c r="M340" s="3">
        <v>3.3333333333333298E-2</v>
      </c>
      <c r="N340" s="3">
        <v>0.266666666666666</v>
      </c>
      <c r="O340" s="3">
        <v>0.43333333333333302</v>
      </c>
      <c r="P340" s="2"/>
      <c r="Q340" s="3">
        <v>0</v>
      </c>
      <c r="R340" s="3">
        <v>0</v>
      </c>
      <c r="S340" s="3">
        <v>0</v>
      </c>
      <c r="T340" s="3">
        <v>0</v>
      </c>
      <c r="U340" s="3">
        <v>0</v>
      </c>
      <c r="V340" s="3">
        <v>0</v>
      </c>
      <c r="W340" s="3">
        <v>0</v>
      </c>
      <c r="X340" s="3">
        <v>0</v>
      </c>
      <c r="Y340" s="3">
        <v>0</v>
      </c>
      <c r="Z340" s="3">
        <v>0.35901098714230001</v>
      </c>
      <c r="AA340" s="3">
        <v>0.17950549357115</v>
      </c>
      <c r="AB340" s="3">
        <v>0.67986926847903795</v>
      </c>
      <c r="AC340" s="3">
        <v>0.84393259341147697</v>
      </c>
    </row>
    <row r="341" spans="1:29">
      <c r="A341" s="2" t="s">
        <v>149</v>
      </c>
      <c r="B341" s="2"/>
      <c r="C341" s="3">
        <v>0</v>
      </c>
      <c r="D341" s="3">
        <v>0</v>
      </c>
      <c r="E341" s="3">
        <v>0</v>
      </c>
      <c r="F341" s="3">
        <v>0</v>
      </c>
      <c r="G341" s="3">
        <v>0</v>
      </c>
      <c r="H341" s="3">
        <v>0</v>
      </c>
      <c r="I341" s="3">
        <v>0</v>
      </c>
      <c r="J341" s="3">
        <v>3.3333333333333298E-2</v>
      </c>
      <c r="K341" s="3">
        <v>3.3333333333333298E-2</v>
      </c>
      <c r="L341" s="3">
        <v>6.6666666666666596E-2</v>
      </c>
      <c r="M341" s="3">
        <v>0.266666666666666</v>
      </c>
      <c r="N341" s="3">
        <v>0.5</v>
      </c>
      <c r="O341" s="3">
        <v>0.43333333333333302</v>
      </c>
      <c r="P341" s="2"/>
      <c r="Q341" s="3">
        <v>0</v>
      </c>
      <c r="R341" s="3">
        <v>0</v>
      </c>
      <c r="S341" s="3">
        <v>0</v>
      </c>
      <c r="T341" s="3">
        <v>0</v>
      </c>
      <c r="U341" s="3">
        <v>0</v>
      </c>
      <c r="V341" s="3">
        <v>0</v>
      </c>
      <c r="W341" s="3">
        <v>0</v>
      </c>
      <c r="X341" s="3">
        <v>0.17950549357115</v>
      </c>
      <c r="Y341" s="3">
        <v>0.17950549357115</v>
      </c>
      <c r="Z341" s="3">
        <v>0.24944382578492899</v>
      </c>
      <c r="AA341" s="3">
        <v>0.44221663871405298</v>
      </c>
      <c r="AB341" s="3">
        <v>0.5</v>
      </c>
      <c r="AC341" s="3">
        <v>0.61553951042064603</v>
      </c>
    </row>
    <row r="342" spans="1:29">
      <c r="A342" s="2" t="s">
        <v>577</v>
      </c>
      <c r="B342" s="2"/>
      <c r="C342" s="3">
        <v>0</v>
      </c>
      <c r="D342" s="3">
        <v>0</v>
      </c>
      <c r="E342" s="3">
        <v>0</v>
      </c>
      <c r="F342" s="3">
        <v>0</v>
      </c>
      <c r="G342" s="3">
        <v>0</v>
      </c>
      <c r="H342" s="3">
        <v>3.3333333333333298E-2</v>
      </c>
      <c r="I342" s="3">
        <v>0.16666666666666599</v>
      </c>
      <c r="J342" s="3">
        <v>0.43333333333333302</v>
      </c>
      <c r="K342" s="3">
        <v>0.46666666666666601</v>
      </c>
      <c r="L342" s="3">
        <v>0.6</v>
      </c>
      <c r="M342" s="3">
        <v>0.8</v>
      </c>
      <c r="N342" s="3">
        <v>0.6</v>
      </c>
      <c r="O342" s="3">
        <v>0.4</v>
      </c>
      <c r="P342" s="2"/>
      <c r="Q342" s="3">
        <v>0</v>
      </c>
      <c r="R342" s="3">
        <v>0</v>
      </c>
      <c r="S342" s="3">
        <v>0</v>
      </c>
      <c r="T342" s="3">
        <v>0</v>
      </c>
      <c r="U342" s="3">
        <v>0</v>
      </c>
      <c r="V342" s="3">
        <v>0.17950549357115</v>
      </c>
      <c r="W342" s="3">
        <v>0.37267799624996401</v>
      </c>
      <c r="X342" s="3">
        <v>0.61553951042064603</v>
      </c>
      <c r="Y342" s="3">
        <v>1.05619863451699</v>
      </c>
      <c r="Z342" s="3">
        <v>0.66332495807107905</v>
      </c>
      <c r="AA342" s="3">
        <v>0.79162280580252697</v>
      </c>
      <c r="AB342" s="3">
        <v>0.71180521680208697</v>
      </c>
      <c r="AC342" s="3">
        <v>0.61101009266077799</v>
      </c>
    </row>
    <row r="343" spans="1:29">
      <c r="A343" s="2" t="s">
        <v>490</v>
      </c>
      <c r="B343" s="2"/>
      <c r="C343" s="3">
        <v>0</v>
      </c>
      <c r="D343" s="3">
        <v>0</v>
      </c>
      <c r="E343" s="3">
        <v>0</v>
      </c>
      <c r="F343" s="3">
        <v>0</v>
      </c>
      <c r="G343" s="3">
        <v>0</v>
      </c>
      <c r="H343" s="3">
        <v>0</v>
      </c>
      <c r="I343" s="3">
        <v>0</v>
      </c>
      <c r="J343" s="3">
        <v>0</v>
      </c>
      <c r="K343" s="3">
        <v>0</v>
      </c>
      <c r="L343" s="3">
        <v>3.3333333333333298E-2</v>
      </c>
      <c r="M343" s="3">
        <v>6.6666666666666596E-2</v>
      </c>
      <c r="N343" s="3">
        <v>0.3</v>
      </c>
      <c r="O343" s="3">
        <v>0.4</v>
      </c>
      <c r="P343" s="2"/>
      <c r="Q343" s="3">
        <v>0</v>
      </c>
      <c r="R343" s="3">
        <v>0</v>
      </c>
      <c r="S343" s="3">
        <v>0</v>
      </c>
      <c r="T343" s="3">
        <v>0</v>
      </c>
      <c r="U343" s="3">
        <v>0</v>
      </c>
      <c r="V343" s="3">
        <v>0</v>
      </c>
      <c r="W343" s="3">
        <v>0</v>
      </c>
      <c r="X343" s="3">
        <v>0</v>
      </c>
      <c r="Y343" s="3">
        <v>0</v>
      </c>
      <c r="Z343" s="3">
        <v>0.17950549357115</v>
      </c>
      <c r="AA343" s="3">
        <v>0.24944382578492899</v>
      </c>
      <c r="AB343" s="3">
        <v>0.52599112793531599</v>
      </c>
      <c r="AC343" s="3">
        <v>0.61101009266077799</v>
      </c>
    </row>
    <row r="344" spans="1:29">
      <c r="A344" s="2" t="s">
        <v>512</v>
      </c>
      <c r="B344" s="2"/>
      <c r="C344" s="3">
        <v>0</v>
      </c>
      <c r="D344" s="3">
        <v>0</v>
      </c>
      <c r="E344" s="3">
        <v>0</v>
      </c>
      <c r="F344" s="3">
        <v>0</v>
      </c>
      <c r="G344" s="3">
        <v>0</v>
      </c>
      <c r="H344" s="3">
        <v>0</v>
      </c>
      <c r="I344" s="3">
        <v>0</v>
      </c>
      <c r="J344" s="3">
        <v>3.3333333333333298E-2</v>
      </c>
      <c r="K344" s="3">
        <v>0.16666666666666599</v>
      </c>
      <c r="L344" s="3">
        <v>6.6666666666666596E-2</v>
      </c>
      <c r="M344" s="3">
        <v>0.1</v>
      </c>
      <c r="N344" s="3">
        <v>0.43333333333333302</v>
      </c>
      <c r="O344" s="3">
        <v>0.4</v>
      </c>
      <c r="P344" s="2"/>
      <c r="Q344" s="3">
        <v>0</v>
      </c>
      <c r="R344" s="3">
        <v>0</v>
      </c>
      <c r="S344" s="3">
        <v>0</v>
      </c>
      <c r="T344" s="3">
        <v>0</v>
      </c>
      <c r="U344" s="3">
        <v>0</v>
      </c>
      <c r="V344" s="3">
        <v>0</v>
      </c>
      <c r="W344" s="3">
        <v>0</v>
      </c>
      <c r="X344" s="3">
        <v>0.17950549357115</v>
      </c>
      <c r="Y344" s="3">
        <v>0.37267799624996401</v>
      </c>
      <c r="Z344" s="3">
        <v>0.24944382578492899</v>
      </c>
      <c r="AA344" s="3">
        <v>0.3</v>
      </c>
      <c r="AB344" s="3">
        <v>0.667499479816692</v>
      </c>
      <c r="AC344" s="3">
        <v>0.553774924194538</v>
      </c>
    </row>
    <row r="345" spans="1:29">
      <c r="A345" s="2" t="s">
        <v>199</v>
      </c>
      <c r="B345" s="2"/>
      <c r="C345" s="3">
        <v>0</v>
      </c>
      <c r="D345" s="3">
        <v>0</v>
      </c>
      <c r="E345" s="3">
        <v>0</v>
      </c>
      <c r="F345" s="3">
        <v>0</v>
      </c>
      <c r="G345" s="3">
        <v>0</v>
      </c>
      <c r="H345" s="3">
        <v>0</v>
      </c>
      <c r="I345" s="3">
        <v>0</v>
      </c>
      <c r="J345" s="3">
        <v>0</v>
      </c>
      <c r="K345" s="3">
        <v>0</v>
      </c>
      <c r="L345" s="3">
        <v>3.3333333333333298E-2</v>
      </c>
      <c r="M345" s="3">
        <v>0.133333333333333</v>
      </c>
      <c r="N345" s="3">
        <v>0.233333333333333</v>
      </c>
      <c r="O345" s="3">
        <v>0.36666666666666597</v>
      </c>
      <c r="P345" s="2"/>
      <c r="Q345" s="3">
        <v>0</v>
      </c>
      <c r="R345" s="3">
        <v>0</v>
      </c>
      <c r="S345" s="3">
        <v>0</v>
      </c>
      <c r="T345" s="3">
        <v>0</v>
      </c>
      <c r="U345" s="3">
        <v>0</v>
      </c>
      <c r="V345" s="3">
        <v>0</v>
      </c>
      <c r="W345" s="3">
        <v>0</v>
      </c>
      <c r="X345" s="3">
        <v>0</v>
      </c>
      <c r="Y345" s="3">
        <v>0</v>
      </c>
      <c r="Z345" s="3">
        <v>0.17950549357115</v>
      </c>
      <c r="AA345" s="3">
        <v>0.33993463423951897</v>
      </c>
      <c r="AB345" s="3">
        <v>0.42295258468164998</v>
      </c>
      <c r="AC345" s="3">
        <v>0.60461190490723504</v>
      </c>
    </row>
    <row r="346" spans="1:29">
      <c r="A346" s="2" t="s">
        <v>426</v>
      </c>
      <c r="B346" s="2"/>
      <c r="C346" s="3">
        <v>0</v>
      </c>
      <c r="D346" s="3">
        <v>0</v>
      </c>
      <c r="E346" s="3">
        <v>0</v>
      </c>
      <c r="F346" s="3">
        <v>0</v>
      </c>
      <c r="G346" s="3">
        <v>0</v>
      </c>
      <c r="H346" s="3">
        <v>0</v>
      </c>
      <c r="I346" s="3">
        <v>0</v>
      </c>
      <c r="J346" s="3">
        <v>0</v>
      </c>
      <c r="K346" s="3">
        <v>6.6666666666666596E-2</v>
      </c>
      <c r="L346" s="3">
        <v>0</v>
      </c>
      <c r="M346" s="3">
        <v>0.1</v>
      </c>
      <c r="N346" s="3">
        <v>0.36666666666666597</v>
      </c>
      <c r="O346" s="3">
        <v>0.36666666666666597</v>
      </c>
      <c r="P346" s="2"/>
      <c r="Q346" s="3">
        <v>0</v>
      </c>
      <c r="R346" s="3">
        <v>0</v>
      </c>
      <c r="S346" s="3">
        <v>0</v>
      </c>
      <c r="T346" s="3">
        <v>0</v>
      </c>
      <c r="U346" s="3">
        <v>0</v>
      </c>
      <c r="V346" s="3">
        <v>0</v>
      </c>
      <c r="W346" s="3">
        <v>0</v>
      </c>
      <c r="X346" s="3">
        <v>0</v>
      </c>
      <c r="Y346" s="3">
        <v>0.24944382578492899</v>
      </c>
      <c r="Z346" s="3">
        <v>0</v>
      </c>
      <c r="AA346" s="3">
        <v>0.3</v>
      </c>
      <c r="AB346" s="3">
        <v>0.54670731556189001</v>
      </c>
      <c r="AC346" s="3">
        <v>0.54670731556189001</v>
      </c>
    </row>
    <row r="347" spans="1:29">
      <c r="A347" s="2" t="s">
        <v>402</v>
      </c>
      <c r="B347" s="2"/>
      <c r="C347" s="3">
        <v>0</v>
      </c>
      <c r="D347" s="3">
        <v>0</v>
      </c>
      <c r="E347" s="3">
        <v>0</v>
      </c>
      <c r="F347" s="3">
        <v>0</v>
      </c>
      <c r="G347" s="3">
        <v>0</v>
      </c>
      <c r="H347" s="3">
        <v>0</v>
      </c>
      <c r="I347" s="3">
        <v>0</v>
      </c>
      <c r="J347" s="3">
        <v>0</v>
      </c>
      <c r="K347" s="3">
        <v>0</v>
      </c>
      <c r="L347" s="3">
        <v>6.6666666666666596E-2</v>
      </c>
      <c r="M347" s="3">
        <v>0.2</v>
      </c>
      <c r="N347" s="3">
        <v>0.2</v>
      </c>
      <c r="O347" s="3">
        <v>0.36666666666666597</v>
      </c>
      <c r="P347" s="2"/>
      <c r="Q347" s="3">
        <v>0</v>
      </c>
      <c r="R347" s="3">
        <v>0</v>
      </c>
      <c r="S347" s="3">
        <v>0</v>
      </c>
      <c r="T347" s="3">
        <v>0</v>
      </c>
      <c r="U347" s="3">
        <v>0</v>
      </c>
      <c r="V347" s="3">
        <v>0</v>
      </c>
      <c r="W347" s="3">
        <v>0</v>
      </c>
      <c r="X347" s="3">
        <v>0</v>
      </c>
      <c r="Y347" s="3">
        <v>0</v>
      </c>
      <c r="Z347" s="3">
        <v>0.24944382578492899</v>
      </c>
      <c r="AA347" s="3">
        <v>0.4</v>
      </c>
      <c r="AB347" s="3">
        <v>0.4</v>
      </c>
      <c r="AC347" s="3">
        <v>0.54670731556189001</v>
      </c>
    </row>
    <row r="348" spans="1:29">
      <c r="A348" s="2" t="s">
        <v>568</v>
      </c>
      <c r="B348" s="2"/>
      <c r="C348" s="3">
        <v>0</v>
      </c>
      <c r="D348" s="3">
        <v>0</v>
      </c>
      <c r="E348" s="3">
        <v>0</v>
      </c>
      <c r="F348" s="3">
        <v>0</v>
      </c>
      <c r="G348" s="3">
        <v>0</v>
      </c>
      <c r="H348" s="3">
        <v>0</v>
      </c>
      <c r="I348" s="3">
        <v>6.6666666666666596E-2</v>
      </c>
      <c r="J348" s="3">
        <v>0</v>
      </c>
      <c r="K348" s="3">
        <v>0.233333333333333</v>
      </c>
      <c r="L348" s="3">
        <v>0.36666666666666597</v>
      </c>
      <c r="M348" s="3">
        <v>0.16666666666666599</v>
      </c>
      <c r="N348" s="3">
        <v>0.3</v>
      </c>
      <c r="O348" s="3">
        <v>0.33333333333333298</v>
      </c>
      <c r="P348" s="2"/>
      <c r="Q348" s="3">
        <v>0</v>
      </c>
      <c r="R348" s="3">
        <v>0</v>
      </c>
      <c r="S348" s="3">
        <v>0</v>
      </c>
      <c r="T348" s="3">
        <v>0</v>
      </c>
      <c r="U348" s="3">
        <v>0</v>
      </c>
      <c r="V348" s="3">
        <v>0</v>
      </c>
      <c r="W348" s="3">
        <v>0.24944382578492899</v>
      </c>
      <c r="X348" s="3">
        <v>0</v>
      </c>
      <c r="Y348" s="3">
        <v>0.49553562491061598</v>
      </c>
      <c r="Z348" s="3">
        <v>0.657436097443867</v>
      </c>
      <c r="AA348" s="3">
        <v>0.37267799624996401</v>
      </c>
      <c r="AB348" s="3">
        <v>0.52599112793531599</v>
      </c>
      <c r="AC348" s="3">
        <v>0.53748384988656905</v>
      </c>
    </row>
    <row r="349" spans="1:29">
      <c r="A349" s="2" t="s">
        <v>238</v>
      </c>
      <c r="B349" s="2"/>
      <c r="C349" s="3">
        <v>0</v>
      </c>
      <c r="D349" s="3">
        <v>0</v>
      </c>
      <c r="E349" s="3">
        <v>0</v>
      </c>
      <c r="F349" s="3">
        <v>0</v>
      </c>
      <c r="G349" s="3">
        <v>0</v>
      </c>
      <c r="H349" s="3">
        <v>0</v>
      </c>
      <c r="I349" s="3">
        <v>3.3333333333333298E-2</v>
      </c>
      <c r="J349" s="3">
        <v>3.3333333333333298E-2</v>
      </c>
      <c r="K349" s="3">
        <v>0.3</v>
      </c>
      <c r="L349" s="3">
        <v>0.33333333333333298</v>
      </c>
      <c r="M349" s="3">
        <v>0.36666666666666597</v>
      </c>
      <c r="N349" s="3">
        <v>0.43333333333333302</v>
      </c>
      <c r="O349" s="3">
        <v>0.33333333333333298</v>
      </c>
      <c r="P349" s="2"/>
      <c r="Q349" s="3">
        <v>0</v>
      </c>
      <c r="R349" s="3">
        <v>0</v>
      </c>
      <c r="S349" s="3">
        <v>0</v>
      </c>
      <c r="T349" s="3">
        <v>0</v>
      </c>
      <c r="U349" s="3">
        <v>0</v>
      </c>
      <c r="V349" s="3">
        <v>0</v>
      </c>
      <c r="W349" s="3">
        <v>0.17950549357115</v>
      </c>
      <c r="X349" s="3">
        <v>0.17950549357115</v>
      </c>
      <c r="Y349" s="3">
        <v>0.58594652770823097</v>
      </c>
      <c r="Z349" s="3">
        <v>0.59628479399994305</v>
      </c>
      <c r="AA349" s="3">
        <v>0.60461190490723504</v>
      </c>
      <c r="AB349" s="3">
        <v>0.76084748070088803</v>
      </c>
      <c r="AC349" s="3">
        <v>0.59628479399994305</v>
      </c>
    </row>
    <row r="350" spans="1:29">
      <c r="A350" s="2" t="s">
        <v>521</v>
      </c>
      <c r="B350" s="2"/>
      <c r="C350" s="3">
        <v>0</v>
      </c>
      <c r="D350" s="3">
        <v>0</v>
      </c>
      <c r="E350" s="3">
        <v>0</v>
      </c>
      <c r="F350" s="3">
        <v>0</v>
      </c>
      <c r="G350" s="3">
        <v>0</v>
      </c>
      <c r="H350" s="3">
        <v>0</v>
      </c>
      <c r="I350" s="3">
        <v>0</v>
      </c>
      <c r="J350" s="3">
        <v>0</v>
      </c>
      <c r="K350" s="3">
        <v>0</v>
      </c>
      <c r="L350" s="3">
        <v>0</v>
      </c>
      <c r="M350" s="3">
        <v>0.2</v>
      </c>
      <c r="N350" s="3">
        <v>0.133333333333333</v>
      </c>
      <c r="O350" s="3">
        <v>0.33333333333333298</v>
      </c>
      <c r="P350" s="2"/>
      <c r="Q350" s="3">
        <v>0</v>
      </c>
      <c r="R350" s="3">
        <v>0</v>
      </c>
      <c r="S350" s="3">
        <v>0</v>
      </c>
      <c r="T350" s="3">
        <v>0</v>
      </c>
      <c r="U350" s="3">
        <v>0</v>
      </c>
      <c r="V350" s="3">
        <v>0</v>
      </c>
      <c r="W350" s="3">
        <v>0</v>
      </c>
      <c r="X350" s="3">
        <v>0</v>
      </c>
      <c r="Y350" s="3">
        <v>0</v>
      </c>
      <c r="Z350" s="3">
        <v>0</v>
      </c>
      <c r="AA350" s="3">
        <v>0.4</v>
      </c>
      <c r="AB350" s="3">
        <v>0.33993463423951897</v>
      </c>
      <c r="AC350" s="3">
        <v>0.47140452079103101</v>
      </c>
    </row>
    <row r="351" spans="1:29">
      <c r="A351" s="2" t="s">
        <v>414</v>
      </c>
      <c r="B351" s="2"/>
      <c r="C351" s="3">
        <v>0</v>
      </c>
      <c r="D351" s="3">
        <v>0</v>
      </c>
      <c r="E351" s="3">
        <v>0</v>
      </c>
      <c r="F351" s="3">
        <v>0</v>
      </c>
      <c r="G351" s="3">
        <v>0</v>
      </c>
      <c r="H351" s="3">
        <v>0</v>
      </c>
      <c r="I351" s="3">
        <v>0</v>
      </c>
      <c r="J351" s="3">
        <v>0</v>
      </c>
      <c r="K351" s="3">
        <v>0</v>
      </c>
      <c r="L351" s="3">
        <v>0</v>
      </c>
      <c r="M351" s="3">
        <v>6.6666666666666596E-2</v>
      </c>
      <c r="N351" s="3">
        <v>0.1</v>
      </c>
      <c r="O351" s="3">
        <v>0.33333333333333298</v>
      </c>
      <c r="P351" s="2"/>
      <c r="Q351" s="3">
        <v>0</v>
      </c>
      <c r="R351" s="3">
        <v>0</v>
      </c>
      <c r="S351" s="3">
        <v>0</v>
      </c>
      <c r="T351" s="3">
        <v>0</v>
      </c>
      <c r="U351" s="3">
        <v>0</v>
      </c>
      <c r="V351" s="3">
        <v>0</v>
      </c>
      <c r="W351" s="3">
        <v>0</v>
      </c>
      <c r="X351" s="3">
        <v>0</v>
      </c>
      <c r="Y351" s="3">
        <v>0</v>
      </c>
      <c r="Z351" s="3">
        <v>0</v>
      </c>
      <c r="AA351" s="3">
        <v>0.24944382578492899</v>
      </c>
      <c r="AB351" s="3">
        <v>0.3</v>
      </c>
      <c r="AC351" s="3">
        <v>0.47140452079103101</v>
      </c>
    </row>
    <row r="352" spans="1:29">
      <c r="A352" s="2" t="s">
        <v>594</v>
      </c>
      <c r="B352" s="2"/>
      <c r="C352" s="3">
        <v>0</v>
      </c>
      <c r="D352" s="3">
        <v>0</v>
      </c>
      <c r="E352" s="3">
        <v>0</v>
      </c>
      <c r="F352" s="3">
        <v>0</v>
      </c>
      <c r="G352" s="3">
        <v>0</v>
      </c>
      <c r="H352" s="3">
        <v>3.3333333333333298E-2</v>
      </c>
      <c r="I352" s="3">
        <v>6.6666666666666596E-2</v>
      </c>
      <c r="J352" s="3">
        <v>0.53333333333333299</v>
      </c>
      <c r="K352" s="3">
        <v>0.63333333333333297</v>
      </c>
      <c r="L352" s="3">
        <v>1</v>
      </c>
      <c r="M352" s="3">
        <v>1.1000000000000001</v>
      </c>
      <c r="N352" s="3">
        <v>0.46666666666666601</v>
      </c>
      <c r="O352" s="3">
        <v>0.33333333333333298</v>
      </c>
      <c r="P352" s="2"/>
      <c r="Q352" s="3">
        <v>0</v>
      </c>
      <c r="R352" s="3">
        <v>0</v>
      </c>
      <c r="S352" s="3">
        <v>0</v>
      </c>
      <c r="T352" s="3">
        <v>0</v>
      </c>
      <c r="U352" s="3">
        <v>0</v>
      </c>
      <c r="V352" s="3">
        <v>0.17950549357115</v>
      </c>
      <c r="W352" s="3">
        <v>0.24944382578492899</v>
      </c>
      <c r="X352" s="3">
        <v>0.66999170807472597</v>
      </c>
      <c r="Y352" s="3">
        <v>0.70632067001390297</v>
      </c>
      <c r="Z352" s="3">
        <v>0.81649658092772603</v>
      </c>
      <c r="AA352" s="3">
        <v>0.97809338340808005</v>
      </c>
      <c r="AB352" s="3">
        <v>0.80553639823963796</v>
      </c>
      <c r="AC352" s="3">
        <v>0.53748384988656905</v>
      </c>
    </row>
    <row r="353" spans="1:29">
      <c r="A353" s="2" t="s">
        <v>319</v>
      </c>
      <c r="B353" s="2"/>
      <c r="C353" s="3">
        <v>0</v>
      </c>
      <c r="D353" s="3">
        <v>0</v>
      </c>
      <c r="E353" s="3">
        <v>0</v>
      </c>
      <c r="F353" s="3">
        <v>0</v>
      </c>
      <c r="G353" s="3">
        <v>0</v>
      </c>
      <c r="H353" s="3">
        <v>0</v>
      </c>
      <c r="I353" s="3">
        <v>0</v>
      </c>
      <c r="J353" s="3">
        <v>0</v>
      </c>
      <c r="K353" s="3">
        <v>0</v>
      </c>
      <c r="L353" s="3">
        <v>3.3333333333333298E-2</v>
      </c>
      <c r="M353" s="3">
        <v>0</v>
      </c>
      <c r="N353" s="3">
        <v>0.16666666666666599</v>
      </c>
      <c r="O353" s="3">
        <v>0.3</v>
      </c>
      <c r="P353" s="2"/>
      <c r="Q353" s="3">
        <v>0</v>
      </c>
      <c r="R353" s="3">
        <v>0</v>
      </c>
      <c r="S353" s="3">
        <v>0</v>
      </c>
      <c r="T353" s="3">
        <v>0</v>
      </c>
      <c r="U353" s="3">
        <v>0</v>
      </c>
      <c r="V353" s="3">
        <v>0</v>
      </c>
      <c r="W353" s="3">
        <v>0</v>
      </c>
      <c r="X353" s="3">
        <v>0</v>
      </c>
      <c r="Y353" s="3">
        <v>0</v>
      </c>
      <c r="Z353" s="3">
        <v>0.17950549357115</v>
      </c>
      <c r="AA353" s="3">
        <v>0</v>
      </c>
      <c r="AB353" s="3">
        <v>0.45338235029118101</v>
      </c>
      <c r="AC353" s="3">
        <v>0.58594652770823097</v>
      </c>
    </row>
    <row r="354" spans="1:29">
      <c r="A354" s="2" t="s">
        <v>1067</v>
      </c>
      <c r="B354" s="2"/>
      <c r="C354" s="3">
        <v>0</v>
      </c>
      <c r="D354" s="3">
        <v>0</v>
      </c>
      <c r="E354" s="3">
        <v>0</v>
      </c>
      <c r="F354" s="3">
        <v>0</v>
      </c>
      <c r="G354" s="3">
        <v>0</v>
      </c>
      <c r="H354" s="3">
        <v>0</v>
      </c>
      <c r="I354" s="3">
        <v>0</v>
      </c>
      <c r="J354" s="3">
        <v>0</v>
      </c>
      <c r="K354" s="3">
        <v>0</v>
      </c>
      <c r="L354" s="3">
        <v>3.3333333333333298E-2</v>
      </c>
      <c r="M354" s="3">
        <v>0</v>
      </c>
      <c r="N354" s="3">
        <v>6.6666666666666596E-2</v>
      </c>
      <c r="O354" s="3">
        <v>0.266666666666666</v>
      </c>
      <c r="P354" s="2"/>
      <c r="Q354" s="3">
        <v>0</v>
      </c>
      <c r="R354" s="3">
        <v>0</v>
      </c>
      <c r="S354" s="3">
        <v>0</v>
      </c>
      <c r="T354" s="3">
        <v>0</v>
      </c>
      <c r="U354" s="3">
        <v>0</v>
      </c>
      <c r="V354" s="3">
        <v>0</v>
      </c>
      <c r="W354" s="3">
        <v>0</v>
      </c>
      <c r="X354" s="3">
        <v>0</v>
      </c>
      <c r="Y354" s="3">
        <v>0</v>
      </c>
      <c r="Z354" s="3">
        <v>0.17950549357115</v>
      </c>
      <c r="AA354" s="3">
        <v>0</v>
      </c>
      <c r="AB354" s="3">
        <v>0.24944382578492899</v>
      </c>
      <c r="AC354" s="3">
        <v>0.62893207547044006</v>
      </c>
    </row>
    <row r="355" spans="1:29">
      <c r="A355" s="2" t="s">
        <v>1005</v>
      </c>
      <c r="B355" s="2"/>
      <c r="C355" s="3">
        <v>0</v>
      </c>
      <c r="D355" s="3">
        <v>0</v>
      </c>
      <c r="E355" s="3">
        <v>0</v>
      </c>
      <c r="F355" s="3">
        <v>0</v>
      </c>
      <c r="G355" s="3">
        <v>0</v>
      </c>
      <c r="H355" s="3">
        <v>0</v>
      </c>
      <c r="I355" s="3">
        <v>0</v>
      </c>
      <c r="J355" s="3">
        <v>0</v>
      </c>
      <c r="K355" s="3">
        <v>0</v>
      </c>
      <c r="L355" s="3">
        <v>3.3333333333333298E-2</v>
      </c>
      <c r="M355" s="3">
        <v>0</v>
      </c>
      <c r="N355" s="3">
        <v>0.233333333333333</v>
      </c>
      <c r="O355" s="3">
        <v>0.233333333333333</v>
      </c>
      <c r="P355" s="2"/>
      <c r="Q355" s="3">
        <v>0</v>
      </c>
      <c r="R355" s="3">
        <v>0</v>
      </c>
      <c r="S355" s="3">
        <v>0</v>
      </c>
      <c r="T355" s="3">
        <v>0</v>
      </c>
      <c r="U355" s="3">
        <v>0</v>
      </c>
      <c r="V355" s="3">
        <v>0</v>
      </c>
      <c r="W355" s="3">
        <v>0</v>
      </c>
      <c r="X355" s="3">
        <v>0</v>
      </c>
      <c r="Y355" s="3">
        <v>0</v>
      </c>
      <c r="Z355" s="3">
        <v>0.17950549357115</v>
      </c>
      <c r="AA355" s="3">
        <v>0</v>
      </c>
      <c r="AB355" s="3">
        <v>0.49553562491061598</v>
      </c>
      <c r="AC355" s="3">
        <v>0.49553562491061598</v>
      </c>
    </row>
    <row r="356" spans="1:29">
      <c r="A356" s="2" t="s">
        <v>567</v>
      </c>
      <c r="B356" s="2"/>
      <c r="C356" s="3">
        <v>0</v>
      </c>
      <c r="D356" s="3">
        <v>0</v>
      </c>
      <c r="E356" s="3">
        <v>0</v>
      </c>
      <c r="F356" s="3">
        <v>0</v>
      </c>
      <c r="G356" s="3">
        <v>0</v>
      </c>
      <c r="H356" s="3">
        <v>0</v>
      </c>
      <c r="I356" s="3">
        <v>3.3333333333333298E-2</v>
      </c>
      <c r="J356" s="3">
        <v>0</v>
      </c>
      <c r="K356" s="3">
        <v>6.6666666666666596E-2</v>
      </c>
      <c r="L356" s="3">
        <v>0.2</v>
      </c>
      <c r="M356" s="3">
        <v>0.133333333333333</v>
      </c>
      <c r="N356" s="3">
        <v>0.1</v>
      </c>
      <c r="O356" s="3">
        <v>0.233333333333333</v>
      </c>
      <c r="P356" s="2"/>
      <c r="Q356" s="3">
        <v>0</v>
      </c>
      <c r="R356" s="3">
        <v>0</v>
      </c>
      <c r="S356" s="3">
        <v>0</v>
      </c>
      <c r="T356" s="3">
        <v>0</v>
      </c>
      <c r="U356" s="3">
        <v>0</v>
      </c>
      <c r="V356" s="3">
        <v>0</v>
      </c>
      <c r="W356" s="3">
        <v>0.17950549357115</v>
      </c>
      <c r="X356" s="3">
        <v>0</v>
      </c>
      <c r="Y356" s="3">
        <v>0.24944382578492899</v>
      </c>
      <c r="Z356" s="3">
        <v>0.47609522856952302</v>
      </c>
      <c r="AA356" s="3">
        <v>0.33993463423951897</v>
      </c>
      <c r="AB356" s="3">
        <v>0.3</v>
      </c>
      <c r="AC356" s="3">
        <v>0.42295258468164998</v>
      </c>
    </row>
    <row r="357" spans="1:29">
      <c r="A357" s="2" t="s">
        <v>572</v>
      </c>
      <c r="B357" s="2"/>
      <c r="C357" s="3">
        <v>0</v>
      </c>
      <c r="D357" s="3">
        <v>0</v>
      </c>
      <c r="E357" s="3">
        <v>0</v>
      </c>
      <c r="F357" s="3">
        <v>0</v>
      </c>
      <c r="G357" s="3">
        <v>0</v>
      </c>
      <c r="H357" s="3">
        <v>0</v>
      </c>
      <c r="I357" s="3">
        <v>3.3333333333333298E-2</v>
      </c>
      <c r="J357" s="3">
        <v>0</v>
      </c>
      <c r="K357" s="3">
        <v>6.6666666666666596E-2</v>
      </c>
      <c r="L357" s="3">
        <v>0.233333333333333</v>
      </c>
      <c r="M357" s="3">
        <v>0.133333333333333</v>
      </c>
      <c r="N357" s="3">
        <v>0.1</v>
      </c>
      <c r="O357" s="3">
        <v>0.233333333333333</v>
      </c>
      <c r="P357" s="2"/>
      <c r="Q357" s="3">
        <v>0</v>
      </c>
      <c r="R357" s="3">
        <v>0</v>
      </c>
      <c r="S357" s="3">
        <v>0</v>
      </c>
      <c r="T357" s="3">
        <v>0</v>
      </c>
      <c r="U357" s="3">
        <v>0</v>
      </c>
      <c r="V357" s="3">
        <v>0</v>
      </c>
      <c r="W357" s="3">
        <v>0.17950549357115</v>
      </c>
      <c r="X357" s="3">
        <v>0</v>
      </c>
      <c r="Y357" s="3">
        <v>0.24944382578492899</v>
      </c>
      <c r="Z357" s="3">
        <v>0.49553562491061598</v>
      </c>
      <c r="AA357" s="3">
        <v>0.33993463423951897</v>
      </c>
      <c r="AB357" s="3">
        <v>0.3</v>
      </c>
      <c r="AC357" s="3">
        <v>0.42295258468164998</v>
      </c>
    </row>
    <row r="358" spans="1:29">
      <c r="A358" s="2" t="s">
        <v>416</v>
      </c>
      <c r="B358" s="2" t="s">
        <v>417</v>
      </c>
      <c r="C358" s="3">
        <v>0</v>
      </c>
      <c r="D358" s="3">
        <v>0</v>
      </c>
      <c r="E358" s="3">
        <v>0</v>
      </c>
      <c r="F358" s="3">
        <v>0</v>
      </c>
      <c r="G358" s="3">
        <v>0</v>
      </c>
      <c r="H358" s="3">
        <v>0</v>
      </c>
      <c r="I358" s="3">
        <v>0</v>
      </c>
      <c r="J358" s="3">
        <v>3.3333333333333298E-2</v>
      </c>
      <c r="K358" s="3">
        <v>0</v>
      </c>
      <c r="L358" s="3">
        <v>0</v>
      </c>
      <c r="M358" s="3">
        <v>6.6666666666666596E-2</v>
      </c>
      <c r="N358" s="3">
        <v>0.2</v>
      </c>
      <c r="O358" s="3">
        <v>0.233333333333333</v>
      </c>
      <c r="P358" s="2"/>
      <c r="Q358" s="3">
        <v>0</v>
      </c>
      <c r="R358" s="3">
        <v>0</v>
      </c>
      <c r="S358" s="3">
        <v>0</v>
      </c>
      <c r="T358" s="3">
        <v>0</v>
      </c>
      <c r="U358" s="3">
        <v>0</v>
      </c>
      <c r="V358" s="3">
        <v>0</v>
      </c>
      <c r="W358" s="3">
        <v>0</v>
      </c>
      <c r="X358" s="3">
        <v>0.17950549357115</v>
      </c>
      <c r="Y358" s="3">
        <v>0</v>
      </c>
      <c r="Z358" s="3">
        <v>0</v>
      </c>
      <c r="AA358" s="3">
        <v>0.24944382578492899</v>
      </c>
      <c r="AB358" s="3">
        <v>0.4</v>
      </c>
      <c r="AC358" s="3">
        <v>0.49553562491061598</v>
      </c>
    </row>
    <row r="359" spans="1:29">
      <c r="A359" s="2" t="s">
        <v>318</v>
      </c>
      <c r="B359" s="2"/>
      <c r="C359" s="3">
        <v>0</v>
      </c>
      <c r="D359" s="3">
        <v>0</v>
      </c>
      <c r="E359" s="3">
        <v>0</v>
      </c>
      <c r="F359" s="3">
        <v>0</v>
      </c>
      <c r="G359" s="3">
        <v>0</v>
      </c>
      <c r="H359" s="3">
        <v>0</v>
      </c>
      <c r="I359" s="3">
        <v>0</v>
      </c>
      <c r="J359" s="3">
        <v>0</v>
      </c>
      <c r="K359" s="3">
        <v>0</v>
      </c>
      <c r="L359" s="3">
        <v>3.3333333333333298E-2</v>
      </c>
      <c r="M359" s="3">
        <v>0</v>
      </c>
      <c r="N359" s="3">
        <v>0.233333333333333</v>
      </c>
      <c r="O359" s="3">
        <v>0.233333333333333</v>
      </c>
      <c r="P359" s="2"/>
      <c r="Q359" s="3">
        <v>0</v>
      </c>
      <c r="R359" s="3">
        <v>0</v>
      </c>
      <c r="S359" s="3">
        <v>0</v>
      </c>
      <c r="T359" s="3">
        <v>0</v>
      </c>
      <c r="U359" s="3">
        <v>0</v>
      </c>
      <c r="V359" s="3">
        <v>0</v>
      </c>
      <c r="W359" s="3">
        <v>0</v>
      </c>
      <c r="X359" s="3">
        <v>0</v>
      </c>
      <c r="Y359" s="3">
        <v>0</v>
      </c>
      <c r="Z359" s="3">
        <v>0.17950549357115</v>
      </c>
      <c r="AA359" s="3">
        <v>0</v>
      </c>
      <c r="AB359" s="3">
        <v>0.49553562491061598</v>
      </c>
      <c r="AC359" s="3">
        <v>0.42295258468164998</v>
      </c>
    </row>
    <row r="360" spans="1:29">
      <c r="A360" s="2" t="s">
        <v>313</v>
      </c>
      <c r="B360" s="2"/>
      <c r="C360" s="3">
        <v>0</v>
      </c>
      <c r="D360" s="3">
        <v>0</v>
      </c>
      <c r="E360" s="3">
        <v>0</v>
      </c>
      <c r="F360" s="3">
        <v>0</v>
      </c>
      <c r="G360" s="3">
        <v>0</v>
      </c>
      <c r="H360" s="3">
        <v>0</v>
      </c>
      <c r="I360" s="3">
        <v>0</v>
      </c>
      <c r="J360" s="3">
        <v>0</v>
      </c>
      <c r="K360" s="3">
        <v>3.3333333333333298E-2</v>
      </c>
      <c r="L360" s="3">
        <v>3.3333333333333298E-2</v>
      </c>
      <c r="M360" s="3">
        <v>3.3333333333333298E-2</v>
      </c>
      <c r="N360" s="3">
        <v>0.266666666666666</v>
      </c>
      <c r="O360" s="3">
        <v>0.233333333333333</v>
      </c>
      <c r="P360" s="2"/>
      <c r="Q360" s="3">
        <v>0</v>
      </c>
      <c r="R360" s="3">
        <v>0</v>
      </c>
      <c r="S360" s="3">
        <v>0</v>
      </c>
      <c r="T360" s="3">
        <v>0</v>
      </c>
      <c r="U360" s="3">
        <v>0</v>
      </c>
      <c r="V360" s="3">
        <v>0</v>
      </c>
      <c r="W360" s="3">
        <v>0</v>
      </c>
      <c r="X360" s="3">
        <v>0</v>
      </c>
      <c r="Y360" s="3">
        <v>0.17950549357115</v>
      </c>
      <c r="Z360" s="3">
        <v>0.17950549357115</v>
      </c>
      <c r="AA360" s="3">
        <v>0.17950549357115</v>
      </c>
      <c r="AB360" s="3">
        <v>0.51207638319124005</v>
      </c>
      <c r="AC360" s="3">
        <v>0.49553562491061598</v>
      </c>
    </row>
    <row r="361" spans="1:29">
      <c r="A361" s="2" t="s">
        <v>550</v>
      </c>
      <c r="B361" s="2"/>
      <c r="C361" s="3">
        <v>0</v>
      </c>
      <c r="D361" s="3">
        <v>0</v>
      </c>
      <c r="E361" s="3">
        <v>0</v>
      </c>
      <c r="F361" s="3">
        <v>0</v>
      </c>
      <c r="G361" s="3">
        <v>0</v>
      </c>
      <c r="H361" s="3">
        <v>0</v>
      </c>
      <c r="I361" s="3">
        <v>0</v>
      </c>
      <c r="J361" s="3">
        <v>0</v>
      </c>
      <c r="K361" s="3">
        <v>3.3333333333333298E-2</v>
      </c>
      <c r="L361" s="3">
        <v>3.3333333333333298E-2</v>
      </c>
      <c r="M361" s="3">
        <v>0</v>
      </c>
      <c r="N361" s="3">
        <v>6.6666666666666596E-2</v>
      </c>
      <c r="O361" s="3">
        <v>0.2</v>
      </c>
      <c r="P361" s="2"/>
      <c r="Q361" s="3">
        <v>0</v>
      </c>
      <c r="R361" s="3">
        <v>0</v>
      </c>
      <c r="S361" s="3">
        <v>0</v>
      </c>
      <c r="T361" s="3">
        <v>0</v>
      </c>
      <c r="U361" s="3">
        <v>0</v>
      </c>
      <c r="V361" s="3">
        <v>0</v>
      </c>
      <c r="W361" s="3">
        <v>0</v>
      </c>
      <c r="X361" s="3">
        <v>0</v>
      </c>
      <c r="Y361" s="3">
        <v>0.17950549357115</v>
      </c>
      <c r="Z361" s="3">
        <v>0.17950549357115</v>
      </c>
      <c r="AA361" s="3">
        <v>0</v>
      </c>
      <c r="AB361" s="3">
        <v>0.24944382578492899</v>
      </c>
      <c r="AC361" s="3">
        <v>0.4</v>
      </c>
    </row>
    <row r="362" spans="1:29">
      <c r="A362" s="2" t="s">
        <v>314</v>
      </c>
      <c r="B362" s="2"/>
      <c r="C362" s="3">
        <v>0</v>
      </c>
      <c r="D362" s="3">
        <v>0</v>
      </c>
      <c r="E362" s="3">
        <v>0</v>
      </c>
      <c r="F362" s="3">
        <v>0</v>
      </c>
      <c r="G362" s="3">
        <v>0</v>
      </c>
      <c r="H362" s="3">
        <v>0</v>
      </c>
      <c r="I362" s="3">
        <v>0</v>
      </c>
      <c r="J362" s="3">
        <v>0</v>
      </c>
      <c r="K362" s="3">
        <v>0</v>
      </c>
      <c r="L362" s="3">
        <v>3.3333333333333298E-2</v>
      </c>
      <c r="M362" s="3">
        <v>3.3333333333333298E-2</v>
      </c>
      <c r="N362" s="3">
        <v>0.266666666666666</v>
      </c>
      <c r="O362" s="3">
        <v>0.2</v>
      </c>
      <c r="P362" s="2"/>
      <c r="Q362" s="3">
        <v>0</v>
      </c>
      <c r="R362" s="3">
        <v>0</v>
      </c>
      <c r="S362" s="3">
        <v>0</v>
      </c>
      <c r="T362" s="3">
        <v>0</v>
      </c>
      <c r="U362" s="3">
        <v>0</v>
      </c>
      <c r="V362" s="3">
        <v>0</v>
      </c>
      <c r="W362" s="3">
        <v>0</v>
      </c>
      <c r="X362" s="3">
        <v>0</v>
      </c>
      <c r="Y362" s="3">
        <v>0</v>
      </c>
      <c r="Z362" s="3">
        <v>0.17950549357115</v>
      </c>
      <c r="AA362" s="3">
        <v>0.17950549357115</v>
      </c>
      <c r="AB362" s="3">
        <v>0.44221663871405298</v>
      </c>
      <c r="AC362" s="3">
        <v>0.4</v>
      </c>
    </row>
    <row r="363" spans="1:29">
      <c r="A363" s="2" t="s">
        <v>224</v>
      </c>
      <c r="B363" s="2"/>
      <c r="C363" s="3">
        <v>0</v>
      </c>
      <c r="D363" s="3">
        <v>0</v>
      </c>
      <c r="E363" s="3">
        <v>0</v>
      </c>
      <c r="F363" s="3">
        <v>0</v>
      </c>
      <c r="G363" s="3">
        <v>0</v>
      </c>
      <c r="H363" s="3">
        <v>0</v>
      </c>
      <c r="I363" s="3">
        <v>0</v>
      </c>
      <c r="J363" s="3">
        <v>0</v>
      </c>
      <c r="K363" s="3">
        <v>0</v>
      </c>
      <c r="L363" s="3">
        <v>3.3333333333333298E-2</v>
      </c>
      <c r="M363" s="3">
        <v>3.3333333333333298E-2</v>
      </c>
      <c r="N363" s="3">
        <v>0</v>
      </c>
      <c r="O363" s="3">
        <v>0.2</v>
      </c>
      <c r="P363" s="2"/>
      <c r="Q363" s="3">
        <v>0</v>
      </c>
      <c r="R363" s="3">
        <v>0</v>
      </c>
      <c r="S363" s="3">
        <v>0</v>
      </c>
      <c r="T363" s="3">
        <v>0</v>
      </c>
      <c r="U363" s="3">
        <v>0</v>
      </c>
      <c r="V363" s="3">
        <v>0</v>
      </c>
      <c r="W363" s="3">
        <v>0</v>
      </c>
      <c r="X363" s="3">
        <v>0</v>
      </c>
      <c r="Y363" s="3">
        <v>0</v>
      </c>
      <c r="Z363" s="3">
        <v>0.17950549357115</v>
      </c>
      <c r="AA363" s="3">
        <v>0.17950549357115</v>
      </c>
      <c r="AB363" s="3">
        <v>0</v>
      </c>
      <c r="AC363" s="3">
        <v>0.4</v>
      </c>
    </row>
    <row r="364" spans="1:29">
      <c r="A364" s="2" t="s">
        <v>558</v>
      </c>
      <c r="B364" s="2"/>
      <c r="C364" s="3">
        <v>0</v>
      </c>
      <c r="D364" s="3">
        <v>0</v>
      </c>
      <c r="E364" s="3">
        <v>0</v>
      </c>
      <c r="F364" s="3">
        <v>0</v>
      </c>
      <c r="G364" s="3">
        <v>0</v>
      </c>
      <c r="H364" s="3">
        <v>0</v>
      </c>
      <c r="I364" s="3">
        <v>0</v>
      </c>
      <c r="J364" s="3">
        <v>0</v>
      </c>
      <c r="K364" s="3">
        <v>0</v>
      </c>
      <c r="L364" s="3">
        <v>0</v>
      </c>
      <c r="M364" s="3">
        <v>6.6666666666666596E-2</v>
      </c>
      <c r="N364" s="3">
        <v>0.1</v>
      </c>
      <c r="O364" s="3">
        <v>0.2</v>
      </c>
      <c r="P364" s="2"/>
      <c r="Q364" s="3">
        <v>0</v>
      </c>
      <c r="R364" s="3">
        <v>0</v>
      </c>
      <c r="S364" s="3">
        <v>0</v>
      </c>
      <c r="T364" s="3">
        <v>0</v>
      </c>
      <c r="U364" s="3">
        <v>0</v>
      </c>
      <c r="V364" s="3">
        <v>0</v>
      </c>
      <c r="W364" s="3">
        <v>0</v>
      </c>
      <c r="X364" s="3">
        <v>0</v>
      </c>
      <c r="Y364" s="3">
        <v>0</v>
      </c>
      <c r="Z364" s="3">
        <v>0</v>
      </c>
      <c r="AA364" s="3">
        <v>0.24944382578492899</v>
      </c>
      <c r="AB364" s="3">
        <v>0.3</v>
      </c>
      <c r="AC364" s="3">
        <v>0.4</v>
      </c>
    </row>
    <row r="365" spans="1:29">
      <c r="A365" s="2" t="s">
        <v>1185</v>
      </c>
      <c r="B365" s="2"/>
      <c r="C365" s="3">
        <v>0</v>
      </c>
      <c r="D365" s="3">
        <v>0</v>
      </c>
      <c r="E365" s="3">
        <v>0</v>
      </c>
      <c r="F365" s="3">
        <v>0</v>
      </c>
      <c r="G365" s="3">
        <v>0</v>
      </c>
      <c r="H365" s="3">
        <v>0</v>
      </c>
      <c r="I365" s="3">
        <v>0</v>
      </c>
      <c r="J365" s="3">
        <v>0.233333333333333</v>
      </c>
      <c r="K365" s="3">
        <v>0.36666666666666597</v>
      </c>
      <c r="L365" s="3">
        <v>0.36666666666666597</v>
      </c>
      <c r="M365" s="3">
        <v>0.5</v>
      </c>
      <c r="N365" s="3">
        <v>0.16666666666666599</v>
      </c>
      <c r="O365" s="3">
        <v>0.2</v>
      </c>
      <c r="P365" s="2"/>
      <c r="Q365" s="3">
        <v>0</v>
      </c>
      <c r="R365" s="3">
        <v>0</v>
      </c>
      <c r="S365" s="3">
        <v>0</v>
      </c>
      <c r="T365" s="3">
        <v>0</v>
      </c>
      <c r="U365" s="3">
        <v>0</v>
      </c>
      <c r="V365" s="3">
        <v>0</v>
      </c>
      <c r="W365" s="3">
        <v>0</v>
      </c>
      <c r="X365" s="3">
        <v>0.42295258468164998</v>
      </c>
      <c r="Y365" s="3">
        <v>0.54670731556189001</v>
      </c>
      <c r="Z365" s="3">
        <v>0.48189440982669801</v>
      </c>
      <c r="AA365" s="3">
        <v>0.67082039324993603</v>
      </c>
      <c r="AB365" s="3">
        <v>0.45338235029118101</v>
      </c>
      <c r="AC365" s="3">
        <v>0.4</v>
      </c>
    </row>
    <row r="366" spans="1:29">
      <c r="A366" s="2" t="s">
        <v>310</v>
      </c>
      <c r="B366" s="2"/>
      <c r="C366" s="3">
        <v>0</v>
      </c>
      <c r="D366" s="3">
        <v>0</v>
      </c>
      <c r="E366" s="3">
        <v>0</v>
      </c>
      <c r="F366" s="3">
        <v>0</v>
      </c>
      <c r="G366" s="3">
        <v>0</v>
      </c>
      <c r="H366" s="3">
        <v>0</v>
      </c>
      <c r="I366" s="3">
        <v>0</v>
      </c>
      <c r="J366" s="3">
        <v>0</v>
      </c>
      <c r="K366" s="3">
        <v>0</v>
      </c>
      <c r="L366" s="3">
        <v>3.3333333333333298E-2</v>
      </c>
      <c r="M366" s="3">
        <v>3.3333333333333298E-2</v>
      </c>
      <c r="N366" s="3">
        <v>0.233333333333333</v>
      </c>
      <c r="O366" s="3">
        <v>0.2</v>
      </c>
      <c r="P366" s="2"/>
      <c r="Q366" s="3">
        <v>0</v>
      </c>
      <c r="R366" s="3">
        <v>0</v>
      </c>
      <c r="S366" s="3">
        <v>0</v>
      </c>
      <c r="T366" s="3">
        <v>0</v>
      </c>
      <c r="U366" s="3">
        <v>0</v>
      </c>
      <c r="V366" s="3">
        <v>0</v>
      </c>
      <c r="W366" s="3">
        <v>0</v>
      </c>
      <c r="X366" s="3">
        <v>0</v>
      </c>
      <c r="Y366" s="3">
        <v>0</v>
      </c>
      <c r="Z366" s="3">
        <v>0.17950549357115</v>
      </c>
      <c r="AA366" s="3">
        <v>0.17950549357115</v>
      </c>
      <c r="AB366" s="3">
        <v>0.42295258468164998</v>
      </c>
      <c r="AC366" s="3">
        <v>0.4</v>
      </c>
    </row>
    <row r="367" spans="1:29">
      <c r="A367" s="2" t="s">
        <v>277</v>
      </c>
      <c r="B367" s="2"/>
      <c r="C367" s="3">
        <v>0</v>
      </c>
      <c r="D367" s="3">
        <v>0</v>
      </c>
      <c r="E367" s="3">
        <v>0</v>
      </c>
      <c r="F367" s="3">
        <v>0</v>
      </c>
      <c r="G367" s="3">
        <v>0</v>
      </c>
      <c r="H367" s="3">
        <v>0</v>
      </c>
      <c r="I367" s="3">
        <v>0</v>
      </c>
      <c r="J367" s="3">
        <v>6.6666666666666596E-2</v>
      </c>
      <c r="K367" s="3">
        <v>3.3333333333333298E-2</v>
      </c>
      <c r="L367" s="3">
        <v>0</v>
      </c>
      <c r="M367" s="3">
        <v>6.6666666666666596E-2</v>
      </c>
      <c r="N367" s="3">
        <v>0.133333333333333</v>
      </c>
      <c r="O367" s="3">
        <v>0.16666666666666599</v>
      </c>
      <c r="P367" s="2"/>
      <c r="Q367" s="3">
        <v>0</v>
      </c>
      <c r="R367" s="3">
        <v>0</v>
      </c>
      <c r="S367" s="3">
        <v>0</v>
      </c>
      <c r="T367" s="3">
        <v>0</v>
      </c>
      <c r="U367" s="3">
        <v>0</v>
      </c>
      <c r="V367" s="3">
        <v>0</v>
      </c>
      <c r="W367" s="3">
        <v>0</v>
      </c>
      <c r="X367" s="3">
        <v>0.24944382578492899</v>
      </c>
      <c r="Y367" s="3">
        <v>0.17950549357115</v>
      </c>
      <c r="Z367" s="3">
        <v>0</v>
      </c>
      <c r="AA367" s="3">
        <v>0.24944382578492899</v>
      </c>
      <c r="AB367" s="3">
        <v>0.33993463423951897</v>
      </c>
      <c r="AC367" s="3">
        <v>0.37267799624996401</v>
      </c>
    </row>
    <row r="368" spans="1:29">
      <c r="A368" s="2" t="s">
        <v>280</v>
      </c>
      <c r="B368" s="2"/>
      <c r="C368" s="3">
        <v>0</v>
      </c>
      <c r="D368" s="3">
        <v>0</v>
      </c>
      <c r="E368" s="3">
        <v>0</v>
      </c>
      <c r="F368" s="3">
        <v>0</v>
      </c>
      <c r="G368" s="3">
        <v>0</v>
      </c>
      <c r="H368" s="3">
        <v>0</v>
      </c>
      <c r="I368" s="3">
        <v>0</v>
      </c>
      <c r="J368" s="3">
        <v>0</v>
      </c>
      <c r="K368" s="3">
        <v>0</v>
      </c>
      <c r="L368" s="3">
        <v>3.3333333333333298E-2</v>
      </c>
      <c r="M368" s="3">
        <v>0</v>
      </c>
      <c r="N368" s="3">
        <v>6.6666666666666596E-2</v>
      </c>
      <c r="O368" s="3">
        <v>0.16666666666666599</v>
      </c>
      <c r="P368" s="2"/>
      <c r="Q368" s="3">
        <v>0</v>
      </c>
      <c r="R368" s="3">
        <v>0</v>
      </c>
      <c r="S368" s="3">
        <v>0</v>
      </c>
      <c r="T368" s="3">
        <v>0</v>
      </c>
      <c r="U368" s="3">
        <v>0</v>
      </c>
      <c r="V368" s="3">
        <v>0</v>
      </c>
      <c r="W368" s="3">
        <v>0</v>
      </c>
      <c r="X368" s="3">
        <v>0</v>
      </c>
      <c r="Y368" s="3">
        <v>0</v>
      </c>
      <c r="Z368" s="3">
        <v>0.17950549357115</v>
      </c>
      <c r="AA368" s="3">
        <v>0</v>
      </c>
      <c r="AB368" s="3">
        <v>0.24944382578492899</v>
      </c>
      <c r="AC368" s="3">
        <v>0.37267799624996401</v>
      </c>
    </row>
    <row r="369" spans="1:29">
      <c r="A369" s="2" t="s">
        <v>1114</v>
      </c>
      <c r="B369" s="2"/>
      <c r="C369" s="3">
        <v>0</v>
      </c>
      <c r="D369" s="3">
        <v>0</v>
      </c>
      <c r="E369" s="3">
        <v>0</v>
      </c>
      <c r="F369" s="3">
        <v>0</v>
      </c>
      <c r="G369" s="3">
        <v>0</v>
      </c>
      <c r="H369" s="3">
        <v>0</v>
      </c>
      <c r="I369" s="3">
        <v>0</v>
      </c>
      <c r="J369" s="3">
        <v>0</v>
      </c>
      <c r="K369" s="3">
        <v>0</v>
      </c>
      <c r="L369" s="3">
        <v>0</v>
      </c>
      <c r="M369" s="3">
        <v>0</v>
      </c>
      <c r="N369" s="3">
        <v>3.3333333333333298E-2</v>
      </c>
      <c r="O369" s="3">
        <v>0.16666666666666599</v>
      </c>
      <c r="P369" s="2"/>
      <c r="Q369" s="3">
        <v>0</v>
      </c>
      <c r="R369" s="3">
        <v>0</v>
      </c>
      <c r="S369" s="3">
        <v>0</v>
      </c>
      <c r="T369" s="3">
        <v>0</v>
      </c>
      <c r="U369" s="3">
        <v>0</v>
      </c>
      <c r="V369" s="3">
        <v>0</v>
      </c>
      <c r="W369" s="3">
        <v>0</v>
      </c>
      <c r="X369" s="3">
        <v>0</v>
      </c>
      <c r="Y369" s="3">
        <v>0</v>
      </c>
      <c r="Z369" s="3">
        <v>0</v>
      </c>
      <c r="AA369" s="3">
        <v>0</v>
      </c>
      <c r="AB369" s="3">
        <v>0.17950549357115</v>
      </c>
      <c r="AC369" s="3">
        <v>0.37267799624996401</v>
      </c>
    </row>
    <row r="370" spans="1:29">
      <c r="A370" s="2" t="s">
        <v>211</v>
      </c>
      <c r="B370" s="2"/>
      <c r="C370" s="3">
        <v>0</v>
      </c>
      <c r="D370" s="3">
        <v>0</v>
      </c>
      <c r="E370" s="3">
        <v>0</v>
      </c>
      <c r="F370" s="3">
        <v>0</v>
      </c>
      <c r="G370" s="3">
        <v>0</v>
      </c>
      <c r="H370" s="3">
        <v>0</v>
      </c>
      <c r="I370" s="3">
        <v>0</v>
      </c>
      <c r="J370" s="3">
        <v>0</v>
      </c>
      <c r="K370" s="3">
        <v>3.3333333333333298E-2</v>
      </c>
      <c r="L370" s="3">
        <v>3.3333333333333298E-2</v>
      </c>
      <c r="M370" s="3">
        <v>6.6666666666666596E-2</v>
      </c>
      <c r="N370" s="3">
        <v>3.3333333333333298E-2</v>
      </c>
      <c r="O370" s="3">
        <v>0.16666666666666599</v>
      </c>
      <c r="P370" s="2"/>
      <c r="Q370" s="3">
        <v>0</v>
      </c>
      <c r="R370" s="3">
        <v>0</v>
      </c>
      <c r="S370" s="3">
        <v>0</v>
      </c>
      <c r="T370" s="3">
        <v>0</v>
      </c>
      <c r="U370" s="3">
        <v>0</v>
      </c>
      <c r="V370" s="3">
        <v>0</v>
      </c>
      <c r="W370" s="3">
        <v>0</v>
      </c>
      <c r="X370" s="3">
        <v>0</v>
      </c>
      <c r="Y370" s="3">
        <v>0.17950549357115</v>
      </c>
      <c r="Z370" s="3">
        <v>0.17950549357115</v>
      </c>
      <c r="AA370" s="3">
        <v>0.35901098714230001</v>
      </c>
      <c r="AB370" s="3">
        <v>0.17950549357115</v>
      </c>
      <c r="AC370" s="3">
        <v>0.37267799624996401</v>
      </c>
    </row>
    <row r="371" spans="1:29">
      <c r="A371" s="2" t="s">
        <v>41</v>
      </c>
      <c r="B371" s="2" t="s">
        <v>42</v>
      </c>
      <c r="C371" s="3">
        <v>0</v>
      </c>
      <c r="D371" s="3">
        <v>0</v>
      </c>
      <c r="E371" s="3">
        <v>0</v>
      </c>
      <c r="F371" s="3">
        <v>0</v>
      </c>
      <c r="G371" s="3">
        <v>0</v>
      </c>
      <c r="H371" s="3">
        <v>0</v>
      </c>
      <c r="I371" s="3">
        <v>0</v>
      </c>
      <c r="J371" s="3">
        <v>0</v>
      </c>
      <c r="K371" s="3">
        <v>3.3333333333333298E-2</v>
      </c>
      <c r="L371" s="3">
        <v>0</v>
      </c>
      <c r="M371" s="3">
        <v>3.3333333333333298E-2</v>
      </c>
      <c r="N371" s="3">
        <v>3.3333333333333298E-2</v>
      </c>
      <c r="O371" s="3">
        <v>0.16666666666666599</v>
      </c>
      <c r="P371" s="2"/>
      <c r="Q371" s="3">
        <v>0</v>
      </c>
      <c r="R371" s="3">
        <v>0</v>
      </c>
      <c r="S371" s="3">
        <v>0</v>
      </c>
      <c r="T371" s="3">
        <v>0</v>
      </c>
      <c r="U371" s="3">
        <v>0</v>
      </c>
      <c r="V371" s="3">
        <v>0</v>
      </c>
      <c r="W371" s="3">
        <v>0</v>
      </c>
      <c r="X371" s="3">
        <v>0</v>
      </c>
      <c r="Y371" s="3">
        <v>0.17950549357115</v>
      </c>
      <c r="Z371" s="3">
        <v>0</v>
      </c>
      <c r="AA371" s="3">
        <v>0.17950549357115</v>
      </c>
      <c r="AB371" s="3">
        <v>0.17950549357115</v>
      </c>
      <c r="AC371" s="3">
        <v>0.37267799624996401</v>
      </c>
    </row>
    <row r="372" spans="1:29">
      <c r="A372" s="2" t="s">
        <v>593</v>
      </c>
      <c r="B372" s="2"/>
      <c r="C372" s="3">
        <v>0</v>
      </c>
      <c r="D372" s="3">
        <v>0</v>
      </c>
      <c r="E372" s="3">
        <v>0</v>
      </c>
      <c r="F372" s="3">
        <v>0</v>
      </c>
      <c r="G372" s="3">
        <v>0</v>
      </c>
      <c r="H372" s="3">
        <v>0</v>
      </c>
      <c r="I372" s="3">
        <v>3.3333333333333298E-2</v>
      </c>
      <c r="J372" s="3">
        <v>3.3333333333333298E-2</v>
      </c>
      <c r="K372" s="3">
        <v>0.2</v>
      </c>
      <c r="L372" s="3">
        <v>0.133333333333333</v>
      </c>
      <c r="M372" s="3">
        <v>0.2</v>
      </c>
      <c r="N372" s="3">
        <v>0</v>
      </c>
      <c r="O372" s="3">
        <v>0.16666666666666599</v>
      </c>
      <c r="P372" s="2"/>
      <c r="Q372" s="3">
        <v>0</v>
      </c>
      <c r="R372" s="3">
        <v>0</v>
      </c>
      <c r="S372" s="3">
        <v>0</v>
      </c>
      <c r="T372" s="3">
        <v>0</v>
      </c>
      <c r="U372" s="3">
        <v>0</v>
      </c>
      <c r="V372" s="3">
        <v>0</v>
      </c>
      <c r="W372" s="3">
        <v>0.17950549357115</v>
      </c>
      <c r="X372" s="3">
        <v>0.17950549357115</v>
      </c>
      <c r="Y372" s="3">
        <v>0.4</v>
      </c>
      <c r="Z372" s="3">
        <v>0.33993463423951897</v>
      </c>
      <c r="AA372" s="3">
        <v>0.4</v>
      </c>
      <c r="AB372" s="3">
        <v>0</v>
      </c>
      <c r="AC372" s="3">
        <v>0.37267799624996401</v>
      </c>
    </row>
    <row r="373" spans="1:29">
      <c r="A373" s="2" t="s">
        <v>287</v>
      </c>
      <c r="B373" s="2"/>
      <c r="C373" s="3">
        <v>0</v>
      </c>
      <c r="D373" s="3">
        <v>0</v>
      </c>
      <c r="E373" s="3">
        <v>0</v>
      </c>
      <c r="F373" s="3">
        <v>0</v>
      </c>
      <c r="G373" s="3">
        <v>0</v>
      </c>
      <c r="H373" s="3">
        <v>0</v>
      </c>
      <c r="I373" s="3">
        <v>0</v>
      </c>
      <c r="J373" s="3">
        <v>0</v>
      </c>
      <c r="K373" s="3">
        <v>0</v>
      </c>
      <c r="L373" s="3">
        <v>3.3333333333333298E-2</v>
      </c>
      <c r="M373" s="3">
        <v>0</v>
      </c>
      <c r="N373" s="3">
        <v>0.1</v>
      </c>
      <c r="O373" s="3">
        <v>0.133333333333333</v>
      </c>
      <c r="P373" s="2"/>
      <c r="Q373" s="3">
        <v>0</v>
      </c>
      <c r="R373" s="3">
        <v>0</v>
      </c>
      <c r="S373" s="3">
        <v>0</v>
      </c>
      <c r="T373" s="3">
        <v>0</v>
      </c>
      <c r="U373" s="3">
        <v>0</v>
      </c>
      <c r="V373" s="3">
        <v>0</v>
      </c>
      <c r="W373" s="3">
        <v>0</v>
      </c>
      <c r="X373" s="3">
        <v>0</v>
      </c>
      <c r="Y373" s="3">
        <v>0</v>
      </c>
      <c r="Z373" s="3">
        <v>0.17950549357115</v>
      </c>
      <c r="AA373" s="3">
        <v>0</v>
      </c>
      <c r="AB373" s="3">
        <v>0.3</v>
      </c>
      <c r="AC373" s="3">
        <v>0.33993463423951897</v>
      </c>
    </row>
    <row r="374" spans="1:29">
      <c r="A374" s="2" t="s">
        <v>289</v>
      </c>
      <c r="B374" s="2"/>
      <c r="C374" s="3">
        <v>0</v>
      </c>
      <c r="D374" s="3">
        <v>0</v>
      </c>
      <c r="E374" s="3">
        <v>0</v>
      </c>
      <c r="F374" s="3">
        <v>0</v>
      </c>
      <c r="G374" s="3">
        <v>0</v>
      </c>
      <c r="H374" s="3">
        <v>0</v>
      </c>
      <c r="I374" s="3">
        <v>0</v>
      </c>
      <c r="J374" s="3">
        <v>0</v>
      </c>
      <c r="K374" s="3">
        <v>0</v>
      </c>
      <c r="L374" s="3">
        <v>3.3333333333333298E-2</v>
      </c>
      <c r="M374" s="3">
        <v>0</v>
      </c>
      <c r="N374" s="3">
        <v>3.3333333333333298E-2</v>
      </c>
      <c r="O374" s="3">
        <v>0.133333333333333</v>
      </c>
      <c r="P374" s="2"/>
      <c r="Q374" s="3">
        <v>0</v>
      </c>
      <c r="R374" s="3">
        <v>0</v>
      </c>
      <c r="S374" s="3">
        <v>0</v>
      </c>
      <c r="T374" s="3">
        <v>0</v>
      </c>
      <c r="U374" s="3">
        <v>0</v>
      </c>
      <c r="V374" s="3">
        <v>0</v>
      </c>
      <c r="W374" s="3">
        <v>0</v>
      </c>
      <c r="X374" s="3">
        <v>0</v>
      </c>
      <c r="Y374" s="3">
        <v>0</v>
      </c>
      <c r="Z374" s="3">
        <v>0.17950549357115</v>
      </c>
      <c r="AA374" s="3">
        <v>0</v>
      </c>
      <c r="AB374" s="3">
        <v>0.17950549357115</v>
      </c>
      <c r="AC374" s="3">
        <v>0.33993463423951897</v>
      </c>
    </row>
    <row r="375" spans="1:29">
      <c r="A375" s="2" t="s">
        <v>580</v>
      </c>
      <c r="B375" s="2"/>
      <c r="C375" s="3">
        <v>0</v>
      </c>
      <c r="D375" s="3">
        <v>0</v>
      </c>
      <c r="E375" s="3">
        <v>0</v>
      </c>
      <c r="F375" s="3">
        <v>0</v>
      </c>
      <c r="G375" s="3">
        <v>0</v>
      </c>
      <c r="H375" s="3">
        <v>0</v>
      </c>
      <c r="I375" s="3">
        <v>0</v>
      </c>
      <c r="J375" s="3">
        <v>0</v>
      </c>
      <c r="K375" s="3">
        <v>0</v>
      </c>
      <c r="L375" s="3">
        <v>0</v>
      </c>
      <c r="M375" s="3">
        <v>3.3333333333333298E-2</v>
      </c>
      <c r="N375" s="3">
        <v>0.1</v>
      </c>
      <c r="O375" s="3">
        <v>0.133333333333333</v>
      </c>
      <c r="P375" s="2"/>
      <c r="Q375" s="3">
        <v>0</v>
      </c>
      <c r="R375" s="3">
        <v>0</v>
      </c>
      <c r="S375" s="3">
        <v>0</v>
      </c>
      <c r="T375" s="3">
        <v>0</v>
      </c>
      <c r="U375" s="3">
        <v>0</v>
      </c>
      <c r="V375" s="3">
        <v>0</v>
      </c>
      <c r="W375" s="3">
        <v>0</v>
      </c>
      <c r="X375" s="3">
        <v>0</v>
      </c>
      <c r="Y375" s="3">
        <v>0</v>
      </c>
      <c r="Z375" s="3">
        <v>0</v>
      </c>
      <c r="AA375" s="3">
        <v>0.17950549357115</v>
      </c>
      <c r="AB375" s="3">
        <v>0.3</v>
      </c>
      <c r="AC375" s="3">
        <v>0.33993463423951897</v>
      </c>
    </row>
    <row r="376" spans="1:29">
      <c r="A376" s="2" t="s">
        <v>268</v>
      </c>
      <c r="B376" s="2"/>
      <c r="C376" s="3">
        <v>0</v>
      </c>
      <c r="D376" s="3">
        <v>0</v>
      </c>
      <c r="E376" s="3">
        <v>0</v>
      </c>
      <c r="F376" s="3">
        <v>0</v>
      </c>
      <c r="G376" s="3">
        <v>0</v>
      </c>
      <c r="H376" s="3">
        <v>0</v>
      </c>
      <c r="I376" s="3">
        <v>0</v>
      </c>
      <c r="J376" s="3">
        <v>0</v>
      </c>
      <c r="K376" s="3">
        <v>0</v>
      </c>
      <c r="L376" s="3">
        <v>0</v>
      </c>
      <c r="M376" s="3">
        <v>0</v>
      </c>
      <c r="N376" s="3">
        <v>6.6666666666666596E-2</v>
      </c>
      <c r="O376" s="3">
        <v>0.133333333333333</v>
      </c>
      <c r="P376" s="2"/>
      <c r="Q376" s="3">
        <v>0</v>
      </c>
      <c r="R376" s="3">
        <v>0</v>
      </c>
      <c r="S376" s="3">
        <v>0</v>
      </c>
      <c r="T376" s="3">
        <v>0</v>
      </c>
      <c r="U376" s="3">
        <v>0</v>
      </c>
      <c r="V376" s="3">
        <v>0</v>
      </c>
      <c r="W376" s="3">
        <v>0</v>
      </c>
      <c r="X376" s="3">
        <v>0</v>
      </c>
      <c r="Y376" s="3">
        <v>0</v>
      </c>
      <c r="Z376" s="3">
        <v>0</v>
      </c>
      <c r="AA376" s="3">
        <v>0</v>
      </c>
      <c r="AB376" s="3">
        <v>0.24944382578492899</v>
      </c>
      <c r="AC376" s="3">
        <v>0.33993463423951897</v>
      </c>
    </row>
    <row r="377" spans="1:29">
      <c r="A377" s="2" t="s">
        <v>352</v>
      </c>
      <c r="B377" s="2"/>
      <c r="C377" s="3">
        <v>0</v>
      </c>
      <c r="D377" s="3">
        <v>0</v>
      </c>
      <c r="E377" s="3">
        <v>0</v>
      </c>
      <c r="F377" s="3">
        <v>0</v>
      </c>
      <c r="G377" s="3">
        <v>0</v>
      </c>
      <c r="H377" s="3">
        <v>0</v>
      </c>
      <c r="I377" s="3">
        <v>0</v>
      </c>
      <c r="J377" s="3">
        <v>0</v>
      </c>
      <c r="K377" s="3">
        <v>0</v>
      </c>
      <c r="L377" s="3">
        <v>0</v>
      </c>
      <c r="M377" s="3">
        <v>0</v>
      </c>
      <c r="N377" s="3">
        <v>6.6666666666666596E-2</v>
      </c>
      <c r="O377" s="3">
        <v>0.133333333333333</v>
      </c>
      <c r="P377" s="2"/>
      <c r="Q377" s="3">
        <v>0</v>
      </c>
      <c r="R377" s="3">
        <v>0</v>
      </c>
      <c r="S377" s="3">
        <v>0</v>
      </c>
      <c r="T377" s="3">
        <v>0</v>
      </c>
      <c r="U377" s="3">
        <v>0</v>
      </c>
      <c r="V377" s="3">
        <v>0</v>
      </c>
      <c r="W377" s="3">
        <v>0</v>
      </c>
      <c r="X377" s="3">
        <v>0</v>
      </c>
      <c r="Y377" s="3">
        <v>0</v>
      </c>
      <c r="Z377" s="3">
        <v>0</v>
      </c>
      <c r="AA377" s="3">
        <v>0</v>
      </c>
      <c r="AB377" s="3">
        <v>0.24944382578492899</v>
      </c>
      <c r="AC377" s="3">
        <v>0.33993463423951897</v>
      </c>
    </row>
    <row r="378" spans="1:29">
      <c r="A378" s="2" t="s">
        <v>374</v>
      </c>
      <c r="B378" s="2" t="s">
        <v>375</v>
      </c>
      <c r="C378" s="3">
        <v>0</v>
      </c>
      <c r="D378" s="3">
        <v>0</v>
      </c>
      <c r="E378" s="3">
        <v>0</v>
      </c>
      <c r="F378" s="3">
        <v>0</v>
      </c>
      <c r="G378" s="3">
        <v>0</v>
      </c>
      <c r="H378" s="3">
        <v>0</v>
      </c>
      <c r="I378" s="3">
        <v>0</v>
      </c>
      <c r="J378" s="3">
        <v>0</v>
      </c>
      <c r="K378" s="3">
        <v>0</v>
      </c>
      <c r="L378" s="3">
        <v>0</v>
      </c>
      <c r="M378" s="3">
        <v>3.3333333333333298E-2</v>
      </c>
      <c r="N378" s="3">
        <v>0.1</v>
      </c>
      <c r="O378" s="3">
        <v>0.133333333333333</v>
      </c>
      <c r="P378" s="2"/>
      <c r="Q378" s="3">
        <v>0</v>
      </c>
      <c r="R378" s="3">
        <v>0</v>
      </c>
      <c r="S378" s="3">
        <v>0</v>
      </c>
      <c r="T378" s="3">
        <v>0</v>
      </c>
      <c r="U378" s="3">
        <v>0</v>
      </c>
      <c r="V378" s="3">
        <v>0</v>
      </c>
      <c r="W378" s="3">
        <v>0</v>
      </c>
      <c r="X378" s="3">
        <v>0</v>
      </c>
      <c r="Y378" s="3">
        <v>0</v>
      </c>
      <c r="Z378" s="3">
        <v>0</v>
      </c>
      <c r="AA378" s="3">
        <v>0.17950549357115</v>
      </c>
      <c r="AB378" s="3">
        <v>0.3</v>
      </c>
      <c r="AC378" s="3">
        <v>0.33993463423951897</v>
      </c>
    </row>
    <row r="379" spans="1:29">
      <c r="A379" s="2" t="s">
        <v>266</v>
      </c>
      <c r="B379" s="2"/>
      <c r="C379" s="3">
        <v>0</v>
      </c>
      <c r="D379" s="3">
        <v>0</v>
      </c>
      <c r="E379" s="3">
        <v>0</v>
      </c>
      <c r="F379" s="3">
        <v>0</v>
      </c>
      <c r="G379" s="3">
        <v>0</v>
      </c>
      <c r="H379" s="3">
        <v>0</v>
      </c>
      <c r="I379" s="3">
        <v>0</v>
      </c>
      <c r="J379" s="3">
        <v>0</v>
      </c>
      <c r="K379" s="3">
        <v>0</v>
      </c>
      <c r="L379" s="3">
        <v>0</v>
      </c>
      <c r="M379" s="3">
        <v>0</v>
      </c>
      <c r="N379" s="3">
        <v>6.6666666666666596E-2</v>
      </c>
      <c r="O379" s="3">
        <v>0.133333333333333</v>
      </c>
      <c r="P379" s="2"/>
      <c r="Q379" s="3">
        <v>0</v>
      </c>
      <c r="R379" s="3">
        <v>0</v>
      </c>
      <c r="S379" s="3">
        <v>0</v>
      </c>
      <c r="T379" s="3">
        <v>0</v>
      </c>
      <c r="U379" s="3">
        <v>0</v>
      </c>
      <c r="V379" s="3">
        <v>0</v>
      </c>
      <c r="W379" s="3">
        <v>0</v>
      </c>
      <c r="X379" s="3">
        <v>0</v>
      </c>
      <c r="Y379" s="3">
        <v>0</v>
      </c>
      <c r="Z379" s="3">
        <v>0</v>
      </c>
      <c r="AA379" s="3">
        <v>0</v>
      </c>
      <c r="AB379" s="3">
        <v>0.24944382578492899</v>
      </c>
      <c r="AC379" s="3">
        <v>0.42687494916218899</v>
      </c>
    </row>
    <row r="380" spans="1:29">
      <c r="A380" s="2" t="s">
        <v>478</v>
      </c>
      <c r="B380" s="2"/>
      <c r="C380" s="3">
        <v>0</v>
      </c>
      <c r="D380" s="3">
        <v>0</v>
      </c>
      <c r="E380" s="3">
        <v>0</v>
      </c>
      <c r="F380" s="3">
        <v>0</v>
      </c>
      <c r="G380" s="3">
        <v>0</v>
      </c>
      <c r="H380" s="3">
        <v>0</v>
      </c>
      <c r="I380" s="3">
        <v>0</v>
      </c>
      <c r="J380" s="3">
        <v>0</v>
      </c>
      <c r="K380" s="3">
        <v>0</v>
      </c>
      <c r="L380" s="3">
        <v>3.3333333333333298E-2</v>
      </c>
      <c r="M380" s="3">
        <v>0</v>
      </c>
      <c r="N380" s="3">
        <v>6.6666666666666596E-2</v>
      </c>
      <c r="O380" s="3">
        <v>0.1</v>
      </c>
      <c r="P380" s="2"/>
      <c r="Q380" s="3">
        <v>0</v>
      </c>
      <c r="R380" s="3">
        <v>0</v>
      </c>
      <c r="S380" s="3">
        <v>0</v>
      </c>
      <c r="T380" s="3">
        <v>0</v>
      </c>
      <c r="U380" s="3">
        <v>0</v>
      </c>
      <c r="V380" s="3">
        <v>0</v>
      </c>
      <c r="W380" s="3">
        <v>0</v>
      </c>
      <c r="X380" s="3">
        <v>0</v>
      </c>
      <c r="Y380" s="3">
        <v>0</v>
      </c>
      <c r="Z380" s="3">
        <v>0.17950549357115</v>
      </c>
      <c r="AA380" s="3">
        <v>0</v>
      </c>
      <c r="AB380" s="3">
        <v>0.24944382578492899</v>
      </c>
      <c r="AC380" s="3">
        <v>0.3</v>
      </c>
    </row>
    <row r="381" spans="1:29">
      <c r="A381" s="2" t="s">
        <v>1016</v>
      </c>
      <c r="B381" s="2" t="s">
        <v>1017</v>
      </c>
      <c r="C381" s="3">
        <v>0</v>
      </c>
      <c r="D381" s="3">
        <v>0</v>
      </c>
      <c r="E381" s="3">
        <v>0</v>
      </c>
      <c r="F381" s="3">
        <v>0</v>
      </c>
      <c r="G381" s="3">
        <v>0</v>
      </c>
      <c r="H381" s="3">
        <v>0</v>
      </c>
      <c r="I381" s="3">
        <v>0</v>
      </c>
      <c r="J381" s="3">
        <v>0</v>
      </c>
      <c r="K381" s="3">
        <v>0</v>
      </c>
      <c r="L381" s="3">
        <v>0</v>
      </c>
      <c r="M381" s="3">
        <v>0</v>
      </c>
      <c r="N381" s="3">
        <v>0</v>
      </c>
      <c r="O381" s="3">
        <v>0.1</v>
      </c>
      <c r="P381" s="2"/>
      <c r="Q381" s="3">
        <v>0</v>
      </c>
      <c r="R381" s="3">
        <v>0</v>
      </c>
      <c r="S381" s="3">
        <v>0</v>
      </c>
      <c r="T381" s="3">
        <v>0</v>
      </c>
      <c r="U381" s="3">
        <v>0</v>
      </c>
      <c r="V381" s="3">
        <v>0</v>
      </c>
      <c r="W381" s="3">
        <v>0</v>
      </c>
      <c r="X381" s="3">
        <v>0</v>
      </c>
      <c r="Y381" s="3">
        <v>0</v>
      </c>
      <c r="Z381" s="3">
        <v>0</v>
      </c>
      <c r="AA381" s="3">
        <v>0</v>
      </c>
      <c r="AB381" s="3">
        <v>0</v>
      </c>
      <c r="AC381" s="3">
        <v>0.39581140290126299</v>
      </c>
    </row>
    <row r="382" spans="1:29">
      <c r="A382" s="2" t="s">
        <v>429</v>
      </c>
      <c r="B382" s="2"/>
      <c r="C382" s="3">
        <v>0</v>
      </c>
      <c r="D382" s="3">
        <v>0</v>
      </c>
      <c r="E382" s="3">
        <v>0</v>
      </c>
      <c r="F382" s="3">
        <v>0</v>
      </c>
      <c r="G382" s="3">
        <v>0</v>
      </c>
      <c r="H382" s="3">
        <v>0</v>
      </c>
      <c r="I382" s="3">
        <v>0</v>
      </c>
      <c r="J382" s="3">
        <v>0</v>
      </c>
      <c r="K382" s="3">
        <v>0</v>
      </c>
      <c r="L382" s="3">
        <v>6.6666666666666596E-2</v>
      </c>
      <c r="M382" s="3">
        <v>3.3333333333333298E-2</v>
      </c>
      <c r="N382" s="3">
        <v>6.6666666666666596E-2</v>
      </c>
      <c r="O382" s="3">
        <v>0.1</v>
      </c>
      <c r="P382" s="2"/>
      <c r="Q382" s="3">
        <v>0</v>
      </c>
      <c r="R382" s="3">
        <v>0</v>
      </c>
      <c r="S382" s="3">
        <v>0</v>
      </c>
      <c r="T382" s="3">
        <v>0</v>
      </c>
      <c r="U382" s="3">
        <v>0</v>
      </c>
      <c r="V382" s="3">
        <v>0</v>
      </c>
      <c r="W382" s="3">
        <v>0</v>
      </c>
      <c r="X382" s="3">
        <v>0</v>
      </c>
      <c r="Y382" s="3">
        <v>0</v>
      </c>
      <c r="Z382" s="3">
        <v>0.24944382578492899</v>
      </c>
      <c r="AA382" s="3">
        <v>0.17950549357115</v>
      </c>
      <c r="AB382" s="3">
        <v>0.24944382578492899</v>
      </c>
      <c r="AC382" s="3">
        <v>0.3</v>
      </c>
    </row>
    <row r="383" spans="1:29">
      <c r="A383" s="2" t="s">
        <v>379</v>
      </c>
      <c r="B383" s="2"/>
      <c r="C383" s="3">
        <v>0</v>
      </c>
      <c r="D383" s="3">
        <v>0</v>
      </c>
      <c r="E383" s="3">
        <v>0</v>
      </c>
      <c r="F383" s="3">
        <v>0</v>
      </c>
      <c r="G383" s="3">
        <v>0</v>
      </c>
      <c r="H383" s="3">
        <v>0</v>
      </c>
      <c r="I383" s="3">
        <v>0</v>
      </c>
      <c r="J383" s="3">
        <v>0</v>
      </c>
      <c r="K383" s="3">
        <v>0</v>
      </c>
      <c r="L383" s="3">
        <v>0</v>
      </c>
      <c r="M383" s="3">
        <v>0</v>
      </c>
      <c r="N383" s="3">
        <v>6.6666666666666596E-2</v>
      </c>
      <c r="O383" s="3">
        <v>0.1</v>
      </c>
      <c r="P383" s="2"/>
      <c r="Q383" s="3">
        <v>0</v>
      </c>
      <c r="R383" s="3">
        <v>0</v>
      </c>
      <c r="S383" s="3">
        <v>0</v>
      </c>
      <c r="T383" s="3">
        <v>0</v>
      </c>
      <c r="U383" s="3">
        <v>0</v>
      </c>
      <c r="V383" s="3">
        <v>0</v>
      </c>
      <c r="W383" s="3">
        <v>0</v>
      </c>
      <c r="X383" s="3">
        <v>0</v>
      </c>
      <c r="Y383" s="3">
        <v>0</v>
      </c>
      <c r="Z383" s="3">
        <v>0</v>
      </c>
      <c r="AA383" s="3">
        <v>0</v>
      </c>
      <c r="AB383" s="3">
        <v>0.24944382578492899</v>
      </c>
      <c r="AC383" s="3">
        <v>0.3</v>
      </c>
    </row>
    <row r="384" spans="1:29">
      <c r="A384" s="2" t="s">
        <v>479</v>
      </c>
      <c r="B384" s="2"/>
      <c r="C384" s="3">
        <v>0</v>
      </c>
      <c r="D384" s="3">
        <v>0</v>
      </c>
      <c r="E384" s="3">
        <v>0</v>
      </c>
      <c r="F384" s="3">
        <v>0</v>
      </c>
      <c r="G384" s="3">
        <v>0</v>
      </c>
      <c r="H384" s="3">
        <v>0</v>
      </c>
      <c r="I384" s="3">
        <v>0</v>
      </c>
      <c r="J384" s="3">
        <v>0</v>
      </c>
      <c r="K384" s="3">
        <v>0</v>
      </c>
      <c r="L384" s="3">
        <v>3.3333333333333298E-2</v>
      </c>
      <c r="M384" s="3">
        <v>0</v>
      </c>
      <c r="N384" s="3">
        <v>6.6666666666666596E-2</v>
      </c>
      <c r="O384" s="3">
        <v>0.1</v>
      </c>
      <c r="P384" s="2"/>
      <c r="Q384" s="3">
        <v>0</v>
      </c>
      <c r="R384" s="3">
        <v>0</v>
      </c>
      <c r="S384" s="3">
        <v>0</v>
      </c>
      <c r="T384" s="3">
        <v>0</v>
      </c>
      <c r="U384" s="3">
        <v>0</v>
      </c>
      <c r="V384" s="3">
        <v>0</v>
      </c>
      <c r="W384" s="3">
        <v>0</v>
      </c>
      <c r="X384" s="3">
        <v>0</v>
      </c>
      <c r="Y384" s="3">
        <v>0</v>
      </c>
      <c r="Z384" s="3">
        <v>0.17950549357115</v>
      </c>
      <c r="AA384" s="3">
        <v>0</v>
      </c>
      <c r="AB384" s="3">
        <v>0.24944382578492899</v>
      </c>
      <c r="AC384" s="3">
        <v>0.3</v>
      </c>
    </row>
    <row r="385" spans="1:29">
      <c r="A385" s="2" t="s">
        <v>476</v>
      </c>
      <c r="B385" s="2"/>
      <c r="C385" s="3">
        <v>0</v>
      </c>
      <c r="D385" s="3">
        <v>0</v>
      </c>
      <c r="E385" s="3">
        <v>0</v>
      </c>
      <c r="F385" s="3">
        <v>0</v>
      </c>
      <c r="G385" s="3">
        <v>0</v>
      </c>
      <c r="H385" s="3">
        <v>0</v>
      </c>
      <c r="I385" s="3">
        <v>0</v>
      </c>
      <c r="J385" s="3">
        <v>0</v>
      </c>
      <c r="K385" s="3">
        <v>0</v>
      </c>
      <c r="L385" s="3">
        <v>3.3333333333333298E-2</v>
      </c>
      <c r="M385" s="3">
        <v>0</v>
      </c>
      <c r="N385" s="3">
        <v>6.6666666666666596E-2</v>
      </c>
      <c r="O385" s="3">
        <v>0.1</v>
      </c>
      <c r="P385" s="2"/>
      <c r="Q385" s="3">
        <v>0</v>
      </c>
      <c r="R385" s="3">
        <v>0</v>
      </c>
      <c r="S385" s="3">
        <v>0</v>
      </c>
      <c r="T385" s="3">
        <v>0</v>
      </c>
      <c r="U385" s="3">
        <v>0</v>
      </c>
      <c r="V385" s="3">
        <v>0</v>
      </c>
      <c r="W385" s="3">
        <v>0</v>
      </c>
      <c r="X385" s="3">
        <v>0</v>
      </c>
      <c r="Y385" s="3">
        <v>0</v>
      </c>
      <c r="Z385" s="3">
        <v>0.17950549357115</v>
      </c>
      <c r="AA385" s="3">
        <v>0</v>
      </c>
      <c r="AB385" s="3">
        <v>0.24944382578492899</v>
      </c>
      <c r="AC385" s="3">
        <v>0.3</v>
      </c>
    </row>
    <row r="386" spans="1:29">
      <c r="A386" s="2" t="s">
        <v>354</v>
      </c>
      <c r="B386" s="2"/>
      <c r="C386" s="3">
        <v>0</v>
      </c>
      <c r="D386" s="3">
        <v>0</v>
      </c>
      <c r="E386" s="3">
        <v>0</v>
      </c>
      <c r="F386" s="3">
        <v>0</v>
      </c>
      <c r="G386" s="3">
        <v>0</v>
      </c>
      <c r="H386" s="3">
        <v>0</v>
      </c>
      <c r="I386" s="3">
        <v>0</v>
      </c>
      <c r="J386" s="3">
        <v>0</v>
      </c>
      <c r="K386" s="3">
        <v>0</v>
      </c>
      <c r="L386" s="3">
        <v>0</v>
      </c>
      <c r="M386" s="3">
        <v>0</v>
      </c>
      <c r="N386" s="3">
        <v>0</v>
      </c>
      <c r="O386" s="3">
        <v>0.1</v>
      </c>
      <c r="P386" s="2"/>
      <c r="Q386" s="3">
        <v>0</v>
      </c>
      <c r="R386" s="3">
        <v>0</v>
      </c>
      <c r="S386" s="3">
        <v>0</v>
      </c>
      <c r="T386" s="3">
        <v>0</v>
      </c>
      <c r="U386" s="3">
        <v>0</v>
      </c>
      <c r="V386" s="3">
        <v>0</v>
      </c>
      <c r="W386" s="3">
        <v>0</v>
      </c>
      <c r="X386" s="3">
        <v>0</v>
      </c>
      <c r="Y386" s="3">
        <v>0</v>
      </c>
      <c r="Z386" s="3">
        <v>0</v>
      </c>
      <c r="AA386" s="3">
        <v>0</v>
      </c>
      <c r="AB386" s="3">
        <v>0</v>
      </c>
      <c r="AC386" s="3">
        <v>0.3</v>
      </c>
    </row>
    <row r="387" spans="1:29">
      <c r="A387" s="2" t="s">
        <v>514</v>
      </c>
      <c r="B387" s="2"/>
      <c r="C387" s="3">
        <v>0</v>
      </c>
      <c r="D387" s="3">
        <v>0</v>
      </c>
      <c r="E387" s="3">
        <v>0</v>
      </c>
      <c r="F387" s="3">
        <v>0</v>
      </c>
      <c r="G387" s="3">
        <v>0</v>
      </c>
      <c r="H387" s="3">
        <v>0</v>
      </c>
      <c r="I387" s="3">
        <v>0</v>
      </c>
      <c r="J387" s="3">
        <v>0</v>
      </c>
      <c r="K387" s="3">
        <v>0</v>
      </c>
      <c r="L387" s="3">
        <v>0</v>
      </c>
      <c r="M387" s="3">
        <v>0</v>
      </c>
      <c r="N387" s="3">
        <v>3.3333333333333298E-2</v>
      </c>
      <c r="O387" s="3">
        <v>0.1</v>
      </c>
      <c r="P387" s="2"/>
      <c r="Q387" s="3">
        <v>0</v>
      </c>
      <c r="R387" s="3">
        <v>0</v>
      </c>
      <c r="S387" s="3">
        <v>0</v>
      </c>
      <c r="T387" s="3">
        <v>0</v>
      </c>
      <c r="U387" s="3">
        <v>0</v>
      </c>
      <c r="V387" s="3">
        <v>0</v>
      </c>
      <c r="W387" s="3">
        <v>0</v>
      </c>
      <c r="X387" s="3">
        <v>0</v>
      </c>
      <c r="Y387" s="3">
        <v>0</v>
      </c>
      <c r="Z387" s="3">
        <v>0</v>
      </c>
      <c r="AA387" s="3">
        <v>0</v>
      </c>
      <c r="AB387" s="3">
        <v>0.17950549357115</v>
      </c>
      <c r="AC387" s="3">
        <v>0.3</v>
      </c>
    </row>
    <row r="388" spans="1:29">
      <c r="A388" s="2" t="s">
        <v>477</v>
      </c>
      <c r="B388" s="2"/>
      <c r="C388" s="3">
        <v>0</v>
      </c>
      <c r="D388" s="3">
        <v>0</v>
      </c>
      <c r="E388" s="3">
        <v>0</v>
      </c>
      <c r="F388" s="3">
        <v>0</v>
      </c>
      <c r="G388" s="3">
        <v>0</v>
      </c>
      <c r="H388" s="3">
        <v>0</v>
      </c>
      <c r="I388" s="3">
        <v>0</v>
      </c>
      <c r="J388" s="3">
        <v>0</v>
      </c>
      <c r="K388" s="3">
        <v>0</v>
      </c>
      <c r="L388" s="3">
        <v>3.3333333333333298E-2</v>
      </c>
      <c r="M388" s="3">
        <v>0</v>
      </c>
      <c r="N388" s="3">
        <v>0.1</v>
      </c>
      <c r="O388" s="3">
        <v>0.1</v>
      </c>
      <c r="P388" s="2"/>
      <c r="Q388" s="3">
        <v>0</v>
      </c>
      <c r="R388" s="3">
        <v>0</v>
      </c>
      <c r="S388" s="3">
        <v>0</v>
      </c>
      <c r="T388" s="3">
        <v>0</v>
      </c>
      <c r="U388" s="3">
        <v>0</v>
      </c>
      <c r="V388" s="3">
        <v>0</v>
      </c>
      <c r="W388" s="3">
        <v>0</v>
      </c>
      <c r="X388" s="3">
        <v>0</v>
      </c>
      <c r="Y388" s="3">
        <v>0</v>
      </c>
      <c r="Z388" s="3">
        <v>0.17950549357115</v>
      </c>
      <c r="AA388" s="3">
        <v>0</v>
      </c>
      <c r="AB388" s="3">
        <v>0.3</v>
      </c>
      <c r="AC388" s="3">
        <v>0.3</v>
      </c>
    </row>
    <row r="389" spans="1:29">
      <c r="A389" s="2" t="s">
        <v>480</v>
      </c>
      <c r="B389" s="2"/>
      <c r="C389" s="3">
        <v>0</v>
      </c>
      <c r="D389" s="3">
        <v>0</v>
      </c>
      <c r="E389" s="3">
        <v>0</v>
      </c>
      <c r="F389" s="3">
        <v>0</v>
      </c>
      <c r="G389" s="3">
        <v>0</v>
      </c>
      <c r="H389" s="3">
        <v>0</v>
      </c>
      <c r="I389" s="3">
        <v>0</v>
      </c>
      <c r="J389" s="3">
        <v>0</v>
      </c>
      <c r="K389" s="3">
        <v>0</v>
      </c>
      <c r="L389" s="3">
        <v>3.3333333333333298E-2</v>
      </c>
      <c r="M389" s="3">
        <v>0</v>
      </c>
      <c r="N389" s="3">
        <v>6.6666666666666596E-2</v>
      </c>
      <c r="O389" s="3">
        <v>0.1</v>
      </c>
      <c r="P389" s="2"/>
      <c r="Q389" s="3">
        <v>0</v>
      </c>
      <c r="R389" s="3">
        <v>0</v>
      </c>
      <c r="S389" s="3">
        <v>0</v>
      </c>
      <c r="T389" s="3">
        <v>0</v>
      </c>
      <c r="U389" s="3">
        <v>0</v>
      </c>
      <c r="V389" s="3">
        <v>0</v>
      </c>
      <c r="W389" s="3">
        <v>0</v>
      </c>
      <c r="X389" s="3">
        <v>0</v>
      </c>
      <c r="Y389" s="3">
        <v>0</v>
      </c>
      <c r="Z389" s="3">
        <v>0.17950549357115</v>
      </c>
      <c r="AA389" s="3">
        <v>0</v>
      </c>
      <c r="AB389" s="3">
        <v>0.24944382578492899</v>
      </c>
      <c r="AC389" s="3">
        <v>0.3</v>
      </c>
    </row>
    <row r="390" spans="1:29">
      <c r="A390" s="2" t="s">
        <v>431</v>
      </c>
      <c r="B390" s="2"/>
      <c r="C390" s="3">
        <v>0</v>
      </c>
      <c r="D390" s="3">
        <v>0</v>
      </c>
      <c r="E390" s="3">
        <v>0</v>
      </c>
      <c r="F390" s="3">
        <v>0</v>
      </c>
      <c r="G390" s="3">
        <v>0</v>
      </c>
      <c r="H390" s="3">
        <v>0</v>
      </c>
      <c r="I390" s="3">
        <v>0</v>
      </c>
      <c r="J390" s="3">
        <v>0</v>
      </c>
      <c r="K390" s="3">
        <v>6.6666666666666596E-2</v>
      </c>
      <c r="L390" s="3">
        <v>6.6666666666666596E-2</v>
      </c>
      <c r="M390" s="3">
        <v>6.6666666666666596E-2</v>
      </c>
      <c r="N390" s="3">
        <v>0.233333333333333</v>
      </c>
      <c r="O390" s="3">
        <v>0.1</v>
      </c>
      <c r="P390" s="2"/>
      <c r="Q390" s="3">
        <v>0</v>
      </c>
      <c r="R390" s="3">
        <v>0</v>
      </c>
      <c r="S390" s="3">
        <v>0</v>
      </c>
      <c r="T390" s="3">
        <v>0</v>
      </c>
      <c r="U390" s="3">
        <v>0</v>
      </c>
      <c r="V390" s="3">
        <v>0</v>
      </c>
      <c r="W390" s="3">
        <v>0</v>
      </c>
      <c r="X390" s="3">
        <v>0</v>
      </c>
      <c r="Y390" s="3">
        <v>0.24944382578492899</v>
      </c>
      <c r="Z390" s="3">
        <v>0.24944382578492899</v>
      </c>
      <c r="AA390" s="3">
        <v>0.24944382578492899</v>
      </c>
      <c r="AB390" s="3">
        <v>0.49553562491061598</v>
      </c>
      <c r="AC390" s="3">
        <v>0.3</v>
      </c>
    </row>
    <row r="391" spans="1:29">
      <c r="A391" s="2" t="s">
        <v>481</v>
      </c>
      <c r="B391" s="2"/>
      <c r="C391" s="3">
        <v>0</v>
      </c>
      <c r="D391" s="3">
        <v>0</v>
      </c>
      <c r="E391" s="3">
        <v>0</v>
      </c>
      <c r="F391" s="3">
        <v>0</v>
      </c>
      <c r="G391" s="3">
        <v>0</v>
      </c>
      <c r="H391" s="3">
        <v>0</v>
      </c>
      <c r="I391" s="3">
        <v>0</v>
      </c>
      <c r="J391" s="3">
        <v>0</v>
      </c>
      <c r="K391" s="3">
        <v>0</v>
      </c>
      <c r="L391" s="3">
        <v>3.3333333333333298E-2</v>
      </c>
      <c r="M391" s="3">
        <v>0</v>
      </c>
      <c r="N391" s="3">
        <v>6.6666666666666596E-2</v>
      </c>
      <c r="O391" s="3">
        <v>0.1</v>
      </c>
      <c r="P391" s="2"/>
      <c r="Q391" s="3">
        <v>0</v>
      </c>
      <c r="R391" s="3">
        <v>0</v>
      </c>
      <c r="S391" s="3">
        <v>0</v>
      </c>
      <c r="T391" s="3">
        <v>0</v>
      </c>
      <c r="U391" s="3">
        <v>0</v>
      </c>
      <c r="V391" s="3">
        <v>0</v>
      </c>
      <c r="W391" s="3">
        <v>0</v>
      </c>
      <c r="X391" s="3">
        <v>0</v>
      </c>
      <c r="Y391" s="3">
        <v>0</v>
      </c>
      <c r="Z391" s="3">
        <v>0.17950549357115</v>
      </c>
      <c r="AA391" s="3">
        <v>0</v>
      </c>
      <c r="AB391" s="3">
        <v>0.24944382578492899</v>
      </c>
      <c r="AC391" s="3">
        <v>0.3</v>
      </c>
    </row>
    <row r="392" spans="1:29">
      <c r="A392" s="2" t="s">
        <v>482</v>
      </c>
      <c r="B392" s="2"/>
      <c r="C392" s="3">
        <v>0</v>
      </c>
      <c r="D392" s="3">
        <v>0</v>
      </c>
      <c r="E392" s="3">
        <v>0</v>
      </c>
      <c r="F392" s="3">
        <v>0</v>
      </c>
      <c r="G392" s="3">
        <v>0</v>
      </c>
      <c r="H392" s="3">
        <v>0</v>
      </c>
      <c r="I392" s="3">
        <v>0</v>
      </c>
      <c r="J392" s="3">
        <v>0</v>
      </c>
      <c r="K392" s="3">
        <v>0</v>
      </c>
      <c r="L392" s="3">
        <v>3.3333333333333298E-2</v>
      </c>
      <c r="M392" s="3">
        <v>0</v>
      </c>
      <c r="N392" s="3">
        <v>6.6666666666666596E-2</v>
      </c>
      <c r="O392" s="3">
        <v>0.1</v>
      </c>
      <c r="P392" s="2"/>
      <c r="Q392" s="3">
        <v>0</v>
      </c>
      <c r="R392" s="3">
        <v>0</v>
      </c>
      <c r="S392" s="3">
        <v>0</v>
      </c>
      <c r="T392" s="3">
        <v>0</v>
      </c>
      <c r="U392" s="3">
        <v>0</v>
      </c>
      <c r="V392" s="3">
        <v>0</v>
      </c>
      <c r="W392" s="3">
        <v>0</v>
      </c>
      <c r="X392" s="3">
        <v>0</v>
      </c>
      <c r="Y392" s="3">
        <v>0</v>
      </c>
      <c r="Z392" s="3">
        <v>0.17950549357115</v>
      </c>
      <c r="AA392" s="3">
        <v>0</v>
      </c>
      <c r="AB392" s="3">
        <v>0.24944382578492899</v>
      </c>
      <c r="AC392" s="3">
        <v>0.3</v>
      </c>
    </row>
    <row r="393" spans="1:29">
      <c r="A393" s="2" t="s">
        <v>483</v>
      </c>
      <c r="B393" s="2"/>
      <c r="C393" s="3">
        <v>0</v>
      </c>
      <c r="D393" s="3">
        <v>0</v>
      </c>
      <c r="E393" s="3">
        <v>0</v>
      </c>
      <c r="F393" s="3">
        <v>0</v>
      </c>
      <c r="G393" s="3">
        <v>0</v>
      </c>
      <c r="H393" s="3">
        <v>0</v>
      </c>
      <c r="I393" s="3">
        <v>0</v>
      </c>
      <c r="J393" s="3">
        <v>0</v>
      </c>
      <c r="K393" s="3">
        <v>0</v>
      </c>
      <c r="L393" s="3">
        <v>3.3333333333333298E-2</v>
      </c>
      <c r="M393" s="3">
        <v>0</v>
      </c>
      <c r="N393" s="3">
        <v>6.6666666666666596E-2</v>
      </c>
      <c r="O393" s="3">
        <v>0.1</v>
      </c>
      <c r="P393" s="2"/>
      <c r="Q393" s="3">
        <v>0</v>
      </c>
      <c r="R393" s="3">
        <v>0</v>
      </c>
      <c r="S393" s="3">
        <v>0</v>
      </c>
      <c r="T393" s="3">
        <v>0</v>
      </c>
      <c r="U393" s="3">
        <v>0</v>
      </c>
      <c r="V393" s="3">
        <v>0</v>
      </c>
      <c r="W393" s="3">
        <v>0</v>
      </c>
      <c r="X393" s="3">
        <v>0</v>
      </c>
      <c r="Y393" s="3">
        <v>0</v>
      </c>
      <c r="Z393" s="3">
        <v>0.17950549357115</v>
      </c>
      <c r="AA393" s="3">
        <v>0</v>
      </c>
      <c r="AB393" s="3">
        <v>0.24944382578492899</v>
      </c>
      <c r="AC393" s="3">
        <v>0.3</v>
      </c>
    </row>
    <row r="394" spans="1:29">
      <c r="A394" s="2" t="s">
        <v>484</v>
      </c>
      <c r="B394" s="2"/>
      <c r="C394" s="3">
        <v>0</v>
      </c>
      <c r="D394" s="3">
        <v>0</v>
      </c>
      <c r="E394" s="3">
        <v>0</v>
      </c>
      <c r="F394" s="3">
        <v>0</v>
      </c>
      <c r="G394" s="3">
        <v>0</v>
      </c>
      <c r="H394" s="3">
        <v>0</v>
      </c>
      <c r="I394" s="3">
        <v>0</v>
      </c>
      <c r="J394" s="3">
        <v>0</v>
      </c>
      <c r="K394" s="3">
        <v>0</v>
      </c>
      <c r="L394" s="3">
        <v>3.3333333333333298E-2</v>
      </c>
      <c r="M394" s="3">
        <v>0</v>
      </c>
      <c r="N394" s="3">
        <v>6.6666666666666596E-2</v>
      </c>
      <c r="O394" s="3">
        <v>0.1</v>
      </c>
      <c r="P394" s="2"/>
      <c r="Q394" s="3">
        <v>0</v>
      </c>
      <c r="R394" s="3">
        <v>0</v>
      </c>
      <c r="S394" s="3">
        <v>0</v>
      </c>
      <c r="T394" s="3">
        <v>0</v>
      </c>
      <c r="U394" s="3">
        <v>0</v>
      </c>
      <c r="V394" s="3">
        <v>0</v>
      </c>
      <c r="W394" s="3">
        <v>0</v>
      </c>
      <c r="X394" s="3">
        <v>0</v>
      </c>
      <c r="Y394" s="3">
        <v>0</v>
      </c>
      <c r="Z394" s="3">
        <v>0.17950549357115</v>
      </c>
      <c r="AA394" s="3">
        <v>0</v>
      </c>
      <c r="AB394" s="3">
        <v>0.24944382578492899</v>
      </c>
      <c r="AC394" s="3">
        <v>0.3</v>
      </c>
    </row>
    <row r="395" spans="1:29">
      <c r="A395" s="2" t="s">
        <v>336</v>
      </c>
      <c r="B395" s="2" t="s">
        <v>337</v>
      </c>
      <c r="C395" s="3">
        <v>0</v>
      </c>
      <c r="D395" s="3">
        <v>0</v>
      </c>
      <c r="E395" s="3">
        <v>0</v>
      </c>
      <c r="F395" s="3">
        <v>0</v>
      </c>
      <c r="G395" s="3">
        <v>0</v>
      </c>
      <c r="H395" s="3">
        <v>0</v>
      </c>
      <c r="I395" s="3">
        <v>0</v>
      </c>
      <c r="J395" s="3">
        <v>0</v>
      </c>
      <c r="K395" s="3">
        <v>0</v>
      </c>
      <c r="L395" s="3">
        <v>0</v>
      </c>
      <c r="M395" s="3">
        <v>0</v>
      </c>
      <c r="N395" s="3">
        <v>6.6666666666666596E-2</v>
      </c>
      <c r="O395" s="3">
        <v>0.1</v>
      </c>
      <c r="P395" s="2"/>
      <c r="Q395" s="3">
        <v>0</v>
      </c>
      <c r="R395" s="3">
        <v>0</v>
      </c>
      <c r="S395" s="3">
        <v>0</v>
      </c>
      <c r="T395" s="3">
        <v>0</v>
      </c>
      <c r="U395" s="3">
        <v>0</v>
      </c>
      <c r="V395" s="3">
        <v>0</v>
      </c>
      <c r="W395" s="3">
        <v>0</v>
      </c>
      <c r="X395" s="3">
        <v>0</v>
      </c>
      <c r="Y395" s="3">
        <v>0</v>
      </c>
      <c r="Z395" s="3">
        <v>0</v>
      </c>
      <c r="AA395" s="3">
        <v>0</v>
      </c>
      <c r="AB395" s="3">
        <v>0.24944382578492899</v>
      </c>
      <c r="AC395" s="3">
        <v>0.3</v>
      </c>
    </row>
    <row r="396" spans="1:29">
      <c r="A396" s="2" t="s">
        <v>485</v>
      </c>
      <c r="B396" s="2"/>
      <c r="C396" s="3">
        <v>0</v>
      </c>
      <c r="D396" s="3">
        <v>0</v>
      </c>
      <c r="E396" s="3">
        <v>0</v>
      </c>
      <c r="F396" s="3">
        <v>0</v>
      </c>
      <c r="G396" s="3">
        <v>0</v>
      </c>
      <c r="H396" s="3">
        <v>0</v>
      </c>
      <c r="I396" s="3">
        <v>0</v>
      </c>
      <c r="J396" s="3">
        <v>0</v>
      </c>
      <c r="K396" s="3">
        <v>0</v>
      </c>
      <c r="L396" s="3">
        <v>3.3333333333333298E-2</v>
      </c>
      <c r="M396" s="3">
        <v>0</v>
      </c>
      <c r="N396" s="3">
        <v>6.6666666666666596E-2</v>
      </c>
      <c r="O396" s="3">
        <v>0.1</v>
      </c>
      <c r="P396" s="2"/>
      <c r="Q396" s="3">
        <v>0</v>
      </c>
      <c r="R396" s="3">
        <v>0</v>
      </c>
      <c r="S396" s="3">
        <v>0</v>
      </c>
      <c r="T396" s="3">
        <v>0</v>
      </c>
      <c r="U396" s="3">
        <v>0</v>
      </c>
      <c r="V396" s="3">
        <v>0</v>
      </c>
      <c r="W396" s="3">
        <v>0</v>
      </c>
      <c r="X396" s="3">
        <v>0</v>
      </c>
      <c r="Y396" s="3">
        <v>0</v>
      </c>
      <c r="Z396" s="3">
        <v>0.17950549357115</v>
      </c>
      <c r="AA396" s="3">
        <v>0</v>
      </c>
      <c r="AB396" s="3">
        <v>0.24944382578492899</v>
      </c>
      <c r="AC396" s="3">
        <v>0.3</v>
      </c>
    </row>
    <row r="397" spans="1:29">
      <c r="A397" s="2" t="s">
        <v>1004</v>
      </c>
      <c r="B397" s="2"/>
      <c r="C397" s="3">
        <v>0</v>
      </c>
      <c r="D397" s="3">
        <v>0</v>
      </c>
      <c r="E397" s="3">
        <v>0</v>
      </c>
      <c r="F397" s="3">
        <v>0</v>
      </c>
      <c r="G397" s="3">
        <v>0</v>
      </c>
      <c r="H397" s="3">
        <v>0</v>
      </c>
      <c r="I397" s="3">
        <v>0</v>
      </c>
      <c r="J397" s="3">
        <v>0</v>
      </c>
      <c r="K397" s="3">
        <v>0</v>
      </c>
      <c r="L397" s="3">
        <v>0</v>
      </c>
      <c r="M397" s="3">
        <v>0</v>
      </c>
      <c r="N397" s="3">
        <v>3.3333333333333298E-2</v>
      </c>
      <c r="O397" s="3">
        <v>6.6666666666666596E-2</v>
      </c>
      <c r="P397" s="2"/>
      <c r="Q397" s="3">
        <v>0</v>
      </c>
      <c r="R397" s="3">
        <v>0</v>
      </c>
      <c r="S397" s="3">
        <v>0</v>
      </c>
      <c r="T397" s="3">
        <v>0</v>
      </c>
      <c r="U397" s="3">
        <v>0</v>
      </c>
      <c r="V397" s="3">
        <v>0</v>
      </c>
      <c r="W397" s="3">
        <v>0</v>
      </c>
      <c r="X397" s="3">
        <v>0</v>
      </c>
      <c r="Y397" s="3">
        <v>0</v>
      </c>
      <c r="Z397" s="3">
        <v>0</v>
      </c>
      <c r="AA397" s="3">
        <v>0</v>
      </c>
      <c r="AB397" s="3">
        <v>0.17950549357115</v>
      </c>
      <c r="AC397" s="3">
        <v>0.24944382578492899</v>
      </c>
    </row>
    <row r="398" spans="1:29">
      <c r="A398" s="2" t="s">
        <v>357</v>
      </c>
      <c r="B398" s="2"/>
      <c r="C398" s="3">
        <v>0</v>
      </c>
      <c r="D398" s="3">
        <v>0</v>
      </c>
      <c r="E398" s="3">
        <v>0</v>
      </c>
      <c r="F398" s="3">
        <v>0</v>
      </c>
      <c r="G398" s="3">
        <v>0</v>
      </c>
      <c r="H398" s="3">
        <v>0</v>
      </c>
      <c r="I398" s="3">
        <v>0</v>
      </c>
      <c r="J398" s="3">
        <v>0</v>
      </c>
      <c r="K398" s="3">
        <v>0</v>
      </c>
      <c r="L398" s="3">
        <v>0</v>
      </c>
      <c r="M398" s="3">
        <v>0</v>
      </c>
      <c r="N398" s="3">
        <v>0</v>
      </c>
      <c r="O398" s="3">
        <v>6.6666666666666596E-2</v>
      </c>
      <c r="P398" s="2"/>
      <c r="Q398" s="3">
        <v>0</v>
      </c>
      <c r="R398" s="3">
        <v>0</v>
      </c>
      <c r="S398" s="3">
        <v>0</v>
      </c>
      <c r="T398" s="3">
        <v>0</v>
      </c>
      <c r="U398" s="3">
        <v>0</v>
      </c>
      <c r="V398" s="3">
        <v>0</v>
      </c>
      <c r="W398" s="3">
        <v>0</v>
      </c>
      <c r="X398" s="3">
        <v>0</v>
      </c>
      <c r="Y398" s="3">
        <v>0</v>
      </c>
      <c r="Z398" s="3">
        <v>0</v>
      </c>
      <c r="AA398" s="3">
        <v>0</v>
      </c>
      <c r="AB398" s="3">
        <v>0</v>
      </c>
      <c r="AC398" s="3">
        <v>0.24944382578492899</v>
      </c>
    </row>
    <row r="399" spans="1:29">
      <c r="A399" s="2" t="s">
        <v>1021</v>
      </c>
      <c r="B399" s="2"/>
      <c r="C399" s="3">
        <v>0</v>
      </c>
      <c r="D399" s="3">
        <v>0</v>
      </c>
      <c r="E399" s="3">
        <v>0</v>
      </c>
      <c r="F399" s="3">
        <v>0</v>
      </c>
      <c r="G399" s="3">
        <v>0</v>
      </c>
      <c r="H399" s="3">
        <v>0</v>
      </c>
      <c r="I399" s="3">
        <v>0</v>
      </c>
      <c r="J399" s="3">
        <v>0</v>
      </c>
      <c r="K399" s="3">
        <v>0</v>
      </c>
      <c r="L399" s="3">
        <v>0</v>
      </c>
      <c r="M399" s="3">
        <v>0</v>
      </c>
      <c r="N399" s="3">
        <v>3.3333333333333298E-2</v>
      </c>
      <c r="O399" s="3">
        <v>6.6666666666666596E-2</v>
      </c>
      <c r="P399" s="2"/>
      <c r="Q399" s="3">
        <v>0</v>
      </c>
      <c r="R399" s="3">
        <v>0</v>
      </c>
      <c r="S399" s="3">
        <v>0</v>
      </c>
      <c r="T399" s="3">
        <v>0</v>
      </c>
      <c r="U399" s="3">
        <v>0</v>
      </c>
      <c r="V399" s="3">
        <v>0</v>
      </c>
      <c r="W399" s="3">
        <v>0</v>
      </c>
      <c r="X399" s="3">
        <v>0</v>
      </c>
      <c r="Y399" s="3">
        <v>0</v>
      </c>
      <c r="Z399" s="3">
        <v>0</v>
      </c>
      <c r="AA399" s="3">
        <v>0</v>
      </c>
      <c r="AB399" s="3">
        <v>0.17950549357115</v>
      </c>
      <c r="AC399" s="3">
        <v>0.24944382578492899</v>
      </c>
    </row>
    <row r="400" spans="1:29">
      <c r="A400" s="2" t="s">
        <v>360</v>
      </c>
      <c r="B400" s="2"/>
      <c r="C400" s="3">
        <v>0</v>
      </c>
      <c r="D400" s="3">
        <v>0</v>
      </c>
      <c r="E400" s="3">
        <v>0</v>
      </c>
      <c r="F400" s="3">
        <v>0</v>
      </c>
      <c r="G400" s="3">
        <v>0</v>
      </c>
      <c r="H400" s="3">
        <v>0</v>
      </c>
      <c r="I400" s="3">
        <v>0</v>
      </c>
      <c r="J400" s="3">
        <v>0</v>
      </c>
      <c r="K400" s="3">
        <v>0</v>
      </c>
      <c r="L400" s="3">
        <v>0</v>
      </c>
      <c r="M400" s="3">
        <v>0</v>
      </c>
      <c r="N400" s="3">
        <v>0</v>
      </c>
      <c r="O400" s="3">
        <v>6.6666666666666596E-2</v>
      </c>
      <c r="P400" s="2"/>
      <c r="Q400" s="3">
        <v>0</v>
      </c>
      <c r="R400" s="3">
        <v>0</v>
      </c>
      <c r="S400" s="3">
        <v>0</v>
      </c>
      <c r="T400" s="3">
        <v>0</v>
      </c>
      <c r="U400" s="3">
        <v>0</v>
      </c>
      <c r="V400" s="3">
        <v>0</v>
      </c>
      <c r="W400" s="3">
        <v>0</v>
      </c>
      <c r="X400" s="3">
        <v>0</v>
      </c>
      <c r="Y400" s="3">
        <v>0</v>
      </c>
      <c r="Z400" s="3">
        <v>0</v>
      </c>
      <c r="AA400" s="3">
        <v>0</v>
      </c>
      <c r="AB400" s="3">
        <v>0</v>
      </c>
      <c r="AC400" s="3">
        <v>0.24944382578492899</v>
      </c>
    </row>
    <row r="401" spans="1:29">
      <c r="A401" s="2" t="s">
        <v>295</v>
      </c>
      <c r="B401" s="2"/>
      <c r="C401" s="3">
        <v>0</v>
      </c>
      <c r="D401" s="3">
        <v>0</v>
      </c>
      <c r="E401" s="3">
        <v>0</v>
      </c>
      <c r="F401" s="3">
        <v>0</v>
      </c>
      <c r="G401" s="3">
        <v>0</v>
      </c>
      <c r="H401" s="3">
        <v>0</v>
      </c>
      <c r="I401" s="3">
        <v>0</v>
      </c>
      <c r="J401" s="3">
        <v>0</v>
      </c>
      <c r="K401" s="3">
        <v>0</v>
      </c>
      <c r="L401" s="3">
        <v>0</v>
      </c>
      <c r="M401" s="3">
        <v>3.3333333333333298E-2</v>
      </c>
      <c r="N401" s="3">
        <v>0</v>
      </c>
      <c r="O401" s="3">
        <v>6.6666666666666596E-2</v>
      </c>
      <c r="P401" s="2"/>
      <c r="Q401" s="3">
        <v>0</v>
      </c>
      <c r="R401" s="3">
        <v>0</v>
      </c>
      <c r="S401" s="3">
        <v>0</v>
      </c>
      <c r="T401" s="3">
        <v>0</v>
      </c>
      <c r="U401" s="3">
        <v>0</v>
      </c>
      <c r="V401" s="3">
        <v>0</v>
      </c>
      <c r="W401" s="3">
        <v>0</v>
      </c>
      <c r="X401" s="3">
        <v>0</v>
      </c>
      <c r="Y401" s="3">
        <v>0</v>
      </c>
      <c r="Z401" s="3">
        <v>0</v>
      </c>
      <c r="AA401" s="3">
        <v>0.17950549357115</v>
      </c>
      <c r="AB401" s="3">
        <v>0</v>
      </c>
      <c r="AC401" s="3">
        <v>0.24944382578492899</v>
      </c>
    </row>
    <row r="402" spans="1:29">
      <c r="A402" s="2" t="s">
        <v>1306</v>
      </c>
      <c r="B402" s="2"/>
      <c r="C402" s="3">
        <v>0</v>
      </c>
      <c r="D402" s="3">
        <v>0</v>
      </c>
      <c r="E402" s="3">
        <v>0</v>
      </c>
      <c r="F402" s="3">
        <v>0</v>
      </c>
      <c r="G402" s="3">
        <v>0</v>
      </c>
      <c r="H402" s="3">
        <v>0</v>
      </c>
      <c r="I402" s="3">
        <v>0</v>
      </c>
      <c r="J402" s="3">
        <v>0</v>
      </c>
      <c r="K402" s="3">
        <v>3.3333333333333298E-2</v>
      </c>
      <c r="L402" s="3">
        <v>3.3333333333333298E-2</v>
      </c>
      <c r="M402" s="3">
        <v>0</v>
      </c>
      <c r="N402" s="3">
        <v>3.3333333333333298E-2</v>
      </c>
      <c r="O402" s="3">
        <v>6.6666666666666596E-2</v>
      </c>
      <c r="P402" s="2"/>
      <c r="Q402" s="3">
        <v>0</v>
      </c>
      <c r="R402" s="3">
        <v>0</v>
      </c>
      <c r="S402" s="3">
        <v>0</v>
      </c>
      <c r="T402" s="3">
        <v>0</v>
      </c>
      <c r="U402" s="3">
        <v>0</v>
      </c>
      <c r="V402" s="3">
        <v>0</v>
      </c>
      <c r="W402" s="3">
        <v>0</v>
      </c>
      <c r="X402" s="3">
        <v>0</v>
      </c>
      <c r="Y402" s="3">
        <v>0.17950549357115</v>
      </c>
      <c r="Z402" s="3">
        <v>0.17950549357115</v>
      </c>
      <c r="AA402" s="3">
        <v>0</v>
      </c>
      <c r="AB402" s="3">
        <v>0.17950549357115</v>
      </c>
      <c r="AC402" s="3">
        <v>0.24944382578492899</v>
      </c>
    </row>
    <row r="403" spans="1:29">
      <c r="A403" s="2" t="s">
        <v>1131</v>
      </c>
      <c r="B403" s="2"/>
      <c r="C403" s="3">
        <v>0</v>
      </c>
      <c r="D403" s="3">
        <v>0</v>
      </c>
      <c r="E403" s="3">
        <v>0</v>
      </c>
      <c r="F403" s="3">
        <v>0</v>
      </c>
      <c r="G403" s="3">
        <v>0</v>
      </c>
      <c r="H403" s="3">
        <v>0</v>
      </c>
      <c r="I403" s="3">
        <v>0</v>
      </c>
      <c r="J403" s="3">
        <v>0</v>
      </c>
      <c r="K403" s="3">
        <v>0</v>
      </c>
      <c r="L403" s="3">
        <v>0</v>
      </c>
      <c r="M403" s="3">
        <v>0</v>
      </c>
      <c r="N403" s="3">
        <v>3.3333333333333298E-2</v>
      </c>
      <c r="O403" s="3">
        <v>6.6666666666666596E-2</v>
      </c>
      <c r="P403" s="2"/>
      <c r="Q403" s="3">
        <v>0</v>
      </c>
      <c r="R403" s="3">
        <v>0</v>
      </c>
      <c r="S403" s="3">
        <v>0</v>
      </c>
      <c r="T403" s="3">
        <v>0</v>
      </c>
      <c r="U403" s="3">
        <v>0</v>
      </c>
      <c r="V403" s="3">
        <v>0</v>
      </c>
      <c r="W403" s="3">
        <v>0</v>
      </c>
      <c r="X403" s="3">
        <v>0</v>
      </c>
      <c r="Y403" s="3">
        <v>0</v>
      </c>
      <c r="Z403" s="3">
        <v>0</v>
      </c>
      <c r="AA403" s="3">
        <v>0</v>
      </c>
      <c r="AB403" s="3">
        <v>0.17950549357115</v>
      </c>
      <c r="AC403" s="3">
        <v>0.24944382578492899</v>
      </c>
    </row>
    <row r="404" spans="1:29">
      <c r="A404" s="2" t="s">
        <v>1307</v>
      </c>
      <c r="B404" s="2"/>
      <c r="C404" s="3">
        <v>0</v>
      </c>
      <c r="D404" s="3">
        <v>0</v>
      </c>
      <c r="E404" s="3">
        <v>0</v>
      </c>
      <c r="F404" s="3">
        <v>0</v>
      </c>
      <c r="G404" s="3">
        <v>0</v>
      </c>
      <c r="H404" s="3">
        <v>0</v>
      </c>
      <c r="I404" s="3">
        <v>0</v>
      </c>
      <c r="J404" s="3">
        <v>0</v>
      </c>
      <c r="K404" s="3">
        <v>0</v>
      </c>
      <c r="L404" s="3">
        <v>0</v>
      </c>
      <c r="M404" s="3">
        <v>0</v>
      </c>
      <c r="N404" s="3">
        <v>0</v>
      </c>
      <c r="O404" s="3">
        <v>6.6666666666666596E-2</v>
      </c>
      <c r="P404" s="2"/>
      <c r="Q404" s="3">
        <v>0</v>
      </c>
      <c r="R404" s="3">
        <v>0</v>
      </c>
      <c r="S404" s="3">
        <v>0</v>
      </c>
      <c r="T404" s="3">
        <v>0</v>
      </c>
      <c r="U404" s="3">
        <v>0</v>
      </c>
      <c r="V404" s="3">
        <v>0</v>
      </c>
      <c r="W404" s="3">
        <v>0</v>
      </c>
      <c r="X404" s="3">
        <v>0</v>
      </c>
      <c r="Y404" s="3">
        <v>0</v>
      </c>
      <c r="Z404" s="3">
        <v>0</v>
      </c>
      <c r="AA404" s="3">
        <v>0</v>
      </c>
      <c r="AB404" s="3">
        <v>0</v>
      </c>
      <c r="AC404" s="3">
        <v>0.24944382578492899</v>
      </c>
    </row>
    <row r="405" spans="1:29">
      <c r="A405" s="2" t="s">
        <v>1308</v>
      </c>
      <c r="B405" s="2"/>
      <c r="C405" s="3">
        <v>0</v>
      </c>
      <c r="D405" s="3">
        <v>0</v>
      </c>
      <c r="E405" s="3">
        <v>0</v>
      </c>
      <c r="F405" s="3">
        <v>0</v>
      </c>
      <c r="G405" s="3">
        <v>0</v>
      </c>
      <c r="H405" s="3">
        <v>0</v>
      </c>
      <c r="I405" s="3">
        <v>0</v>
      </c>
      <c r="J405" s="3">
        <v>0</v>
      </c>
      <c r="K405" s="3">
        <v>0</v>
      </c>
      <c r="L405" s="3">
        <v>0</v>
      </c>
      <c r="M405" s="3">
        <v>3.3333333333333298E-2</v>
      </c>
      <c r="N405" s="3">
        <v>3.3333333333333298E-2</v>
      </c>
      <c r="O405" s="3">
        <v>6.6666666666666596E-2</v>
      </c>
      <c r="P405" s="2"/>
      <c r="Q405" s="3">
        <v>0</v>
      </c>
      <c r="R405" s="3">
        <v>0</v>
      </c>
      <c r="S405" s="3">
        <v>0</v>
      </c>
      <c r="T405" s="3">
        <v>0</v>
      </c>
      <c r="U405" s="3">
        <v>0</v>
      </c>
      <c r="V405" s="3">
        <v>0</v>
      </c>
      <c r="W405" s="3">
        <v>0</v>
      </c>
      <c r="X405" s="3">
        <v>0</v>
      </c>
      <c r="Y405" s="3">
        <v>0</v>
      </c>
      <c r="Z405" s="3">
        <v>0</v>
      </c>
      <c r="AA405" s="3">
        <v>0.17950549357115</v>
      </c>
      <c r="AB405" s="3">
        <v>0.17950549357115</v>
      </c>
      <c r="AC405" s="3">
        <v>0.24944382578492899</v>
      </c>
    </row>
    <row r="406" spans="1:29">
      <c r="A406" s="2" t="s">
        <v>430</v>
      </c>
      <c r="B406" s="2"/>
      <c r="C406" s="3">
        <v>0</v>
      </c>
      <c r="D406" s="3">
        <v>0</v>
      </c>
      <c r="E406" s="3">
        <v>0</v>
      </c>
      <c r="F406" s="3">
        <v>0</v>
      </c>
      <c r="G406" s="3">
        <v>0</v>
      </c>
      <c r="H406" s="3">
        <v>0</v>
      </c>
      <c r="I406" s="3">
        <v>0</v>
      </c>
      <c r="J406" s="3">
        <v>0</v>
      </c>
      <c r="K406" s="3">
        <v>0</v>
      </c>
      <c r="L406" s="3">
        <v>0</v>
      </c>
      <c r="M406" s="3">
        <v>0</v>
      </c>
      <c r="N406" s="3">
        <v>3.3333333333333298E-2</v>
      </c>
      <c r="O406" s="3">
        <v>6.6666666666666596E-2</v>
      </c>
      <c r="P406" s="2"/>
      <c r="Q406" s="3">
        <v>0</v>
      </c>
      <c r="R406" s="3">
        <v>0</v>
      </c>
      <c r="S406" s="3">
        <v>0</v>
      </c>
      <c r="T406" s="3">
        <v>0</v>
      </c>
      <c r="U406" s="3">
        <v>0</v>
      </c>
      <c r="V406" s="3">
        <v>0</v>
      </c>
      <c r="W406" s="3">
        <v>0</v>
      </c>
      <c r="X406" s="3">
        <v>0</v>
      </c>
      <c r="Y406" s="3">
        <v>0</v>
      </c>
      <c r="Z406" s="3">
        <v>0</v>
      </c>
      <c r="AA406" s="3">
        <v>0</v>
      </c>
      <c r="AB406" s="3">
        <v>0.17950549357115</v>
      </c>
      <c r="AC406" s="3">
        <v>0.24944382578492899</v>
      </c>
    </row>
    <row r="407" spans="1:29">
      <c r="A407" s="2" t="s">
        <v>464</v>
      </c>
      <c r="B407" s="2"/>
      <c r="C407" s="3">
        <v>0</v>
      </c>
      <c r="D407" s="3">
        <v>0</v>
      </c>
      <c r="E407" s="3">
        <v>0</v>
      </c>
      <c r="F407" s="3">
        <v>0</v>
      </c>
      <c r="G407" s="3">
        <v>0</v>
      </c>
      <c r="H407" s="3">
        <v>0</v>
      </c>
      <c r="I407" s="3">
        <v>0</v>
      </c>
      <c r="J407" s="3">
        <v>0</v>
      </c>
      <c r="K407" s="3">
        <v>0</v>
      </c>
      <c r="L407" s="3">
        <v>0</v>
      </c>
      <c r="M407" s="3">
        <v>0</v>
      </c>
      <c r="N407" s="3">
        <v>0</v>
      </c>
      <c r="O407" s="3">
        <v>6.6666666666666596E-2</v>
      </c>
      <c r="P407" s="2"/>
      <c r="Q407" s="3">
        <v>0</v>
      </c>
      <c r="R407" s="3">
        <v>0</v>
      </c>
      <c r="S407" s="3">
        <v>0</v>
      </c>
      <c r="T407" s="3">
        <v>0</v>
      </c>
      <c r="U407" s="3">
        <v>0</v>
      </c>
      <c r="V407" s="3">
        <v>0</v>
      </c>
      <c r="W407" s="3">
        <v>0</v>
      </c>
      <c r="X407" s="3">
        <v>0</v>
      </c>
      <c r="Y407" s="3">
        <v>0</v>
      </c>
      <c r="Z407" s="3">
        <v>0</v>
      </c>
      <c r="AA407" s="3">
        <v>0</v>
      </c>
      <c r="AB407" s="3">
        <v>0</v>
      </c>
      <c r="AC407" s="3">
        <v>0.24944382578492899</v>
      </c>
    </row>
    <row r="408" spans="1:29">
      <c r="A408" s="2" t="s">
        <v>1245</v>
      </c>
      <c r="B408" s="2" t="s">
        <v>1246</v>
      </c>
      <c r="C408" s="3">
        <v>0</v>
      </c>
      <c r="D408" s="3">
        <v>0</v>
      </c>
      <c r="E408" s="3">
        <v>0</v>
      </c>
      <c r="F408" s="3">
        <v>0</v>
      </c>
      <c r="G408" s="3">
        <v>0</v>
      </c>
      <c r="H408" s="3">
        <v>0</v>
      </c>
      <c r="I408" s="3">
        <v>0</v>
      </c>
      <c r="J408" s="3">
        <v>0</v>
      </c>
      <c r="K408" s="3">
        <v>0</v>
      </c>
      <c r="L408" s="3">
        <v>0</v>
      </c>
      <c r="M408" s="3">
        <v>0</v>
      </c>
      <c r="N408" s="3">
        <v>0</v>
      </c>
      <c r="O408" s="3">
        <v>6.6666666666666596E-2</v>
      </c>
      <c r="P408" s="2"/>
      <c r="Q408" s="3">
        <v>0</v>
      </c>
      <c r="R408" s="3">
        <v>0</v>
      </c>
      <c r="S408" s="3">
        <v>0</v>
      </c>
      <c r="T408" s="3">
        <v>0</v>
      </c>
      <c r="U408" s="3">
        <v>0</v>
      </c>
      <c r="V408" s="3">
        <v>0</v>
      </c>
      <c r="W408" s="3">
        <v>0</v>
      </c>
      <c r="X408" s="3">
        <v>0</v>
      </c>
      <c r="Y408" s="3">
        <v>0</v>
      </c>
      <c r="Z408" s="3">
        <v>0</v>
      </c>
      <c r="AA408" s="3">
        <v>0</v>
      </c>
      <c r="AB408" s="3">
        <v>0</v>
      </c>
      <c r="AC408" s="3">
        <v>0.24944382578492899</v>
      </c>
    </row>
    <row r="409" spans="1:29">
      <c r="A409" s="2" t="s">
        <v>132</v>
      </c>
      <c r="B409" s="2"/>
      <c r="C409" s="3">
        <v>0</v>
      </c>
      <c r="D409" s="3">
        <v>0</v>
      </c>
      <c r="E409" s="3">
        <v>0</v>
      </c>
      <c r="F409" s="3">
        <v>0</v>
      </c>
      <c r="G409" s="3">
        <v>0</v>
      </c>
      <c r="H409" s="3">
        <v>0</v>
      </c>
      <c r="I409" s="3">
        <v>0</v>
      </c>
      <c r="J409" s="3">
        <v>0</v>
      </c>
      <c r="K409" s="3">
        <v>0</v>
      </c>
      <c r="L409" s="3">
        <v>0</v>
      </c>
      <c r="M409" s="3">
        <v>0</v>
      </c>
      <c r="N409" s="3">
        <v>3.3333333333333298E-2</v>
      </c>
      <c r="O409" s="3">
        <v>6.6666666666666596E-2</v>
      </c>
      <c r="P409" s="2"/>
      <c r="Q409" s="3">
        <v>0</v>
      </c>
      <c r="R409" s="3">
        <v>0</v>
      </c>
      <c r="S409" s="3">
        <v>0</v>
      </c>
      <c r="T409" s="3">
        <v>0</v>
      </c>
      <c r="U409" s="3">
        <v>0</v>
      </c>
      <c r="V409" s="3">
        <v>0</v>
      </c>
      <c r="W409" s="3">
        <v>0</v>
      </c>
      <c r="X409" s="3">
        <v>0</v>
      </c>
      <c r="Y409" s="3">
        <v>0</v>
      </c>
      <c r="Z409" s="3">
        <v>0</v>
      </c>
      <c r="AA409" s="3">
        <v>0</v>
      </c>
      <c r="AB409" s="3">
        <v>0.17950549357115</v>
      </c>
      <c r="AC409" s="3">
        <v>0.24944382578492899</v>
      </c>
    </row>
    <row r="410" spans="1:29">
      <c r="A410" s="2" t="s">
        <v>1309</v>
      </c>
      <c r="B410" s="2"/>
      <c r="C410" s="3">
        <v>0</v>
      </c>
      <c r="D410" s="3">
        <v>0</v>
      </c>
      <c r="E410" s="3">
        <v>0</v>
      </c>
      <c r="F410" s="3">
        <v>0</v>
      </c>
      <c r="G410" s="3">
        <v>0</v>
      </c>
      <c r="H410" s="3">
        <v>0</v>
      </c>
      <c r="I410" s="3">
        <v>0</v>
      </c>
      <c r="J410" s="3">
        <v>0</v>
      </c>
      <c r="K410" s="3">
        <v>0</v>
      </c>
      <c r="L410" s="3">
        <v>0</v>
      </c>
      <c r="M410" s="3">
        <v>3.3333333333333298E-2</v>
      </c>
      <c r="N410" s="3">
        <v>3.3333333333333298E-2</v>
      </c>
      <c r="O410" s="3">
        <v>3.3333333333333298E-2</v>
      </c>
      <c r="P410" s="2"/>
      <c r="Q410" s="3">
        <v>0</v>
      </c>
      <c r="R410" s="3">
        <v>0</v>
      </c>
      <c r="S410" s="3">
        <v>0</v>
      </c>
      <c r="T410" s="3">
        <v>0</v>
      </c>
      <c r="U410" s="3">
        <v>0</v>
      </c>
      <c r="V410" s="3">
        <v>0</v>
      </c>
      <c r="W410" s="3">
        <v>0</v>
      </c>
      <c r="X410" s="3">
        <v>0</v>
      </c>
      <c r="Y410" s="3">
        <v>0</v>
      </c>
      <c r="Z410" s="3">
        <v>0</v>
      </c>
      <c r="AA410" s="3">
        <v>0.17950549357115</v>
      </c>
      <c r="AB410" s="3">
        <v>0.17950549357115</v>
      </c>
      <c r="AC410" s="3">
        <v>0.17950549357115</v>
      </c>
    </row>
    <row r="411" spans="1:29">
      <c r="A411" s="2" t="s">
        <v>1310</v>
      </c>
      <c r="B411" s="2"/>
      <c r="C411" s="3">
        <v>0</v>
      </c>
      <c r="D411" s="3">
        <v>0</v>
      </c>
      <c r="E411" s="3">
        <v>0</v>
      </c>
      <c r="F411" s="3">
        <v>0</v>
      </c>
      <c r="G411" s="3">
        <v>0</v>
      </c>
      <c r="H411" s="3">
        <v>0</v>
      </c>
      <c r="I411" s="3">
        <v>0</v>
      </c>
      <c r="J411" s="3">
        <v>0</v>
      </c>
      <c r="K411" s="3">
        <v>0</v>
      </c>
      <c r="L411" s="3">
        <v>0</v>
      </c>
      <c r="M411" s="3">
        <v>3.3333333333333298E-2</v>
      </c>
      <c r="N411" s="3">
        <v>3.3333333333333298E-2</v>
      </c>
      <c r="O411" s="3">
        <v>3.3333333333333298E-2</v>
      </c>
      <c r="P411" s="2"/>
      <c r="Q411" s="3">
        <v>0</v>
      </c>
      <c r="R411" s="3">
        <v>0</v>
      </c>
      <c r="S411" s="3">
        <v>0</v>
      </c>
      <c r="T411" s="3">
        <v>0</v>
      </c>
      <c r="U411" s="3">
        <v>0</v>
      </c>
      <c r="V411" s="3">
        <v>0</v>
      </c>
      <c r="W411" s="3">
        <v>0</v>
      </c>
      <c r="X411" s="3">
        <v>0</v>
      </c>
      <c r="Y411" s="3">
        <v>0</v>
      </c>
      <c r="Z411" s="3">
        <v>0</v>
      </c>
      <c r="AA411" s="3">
        <v>0.17950549357115</v>
      </c>
      <c r="AB411" s="3">
        <v>0.17950549357115</v>
      </c>
      <c r="AC411" s="3">
        <v>0.17950549357115</v>
      </c>
    </row>
    <row r="412" spans="1:29">
      <c r="A412" s="2" t="s">
        <v>327</v>
      </c>
      <c r="B412" s="2"/>
      <c r="C412" s="3">
        <v>0</v>
      </c>
      <c r="D412" s="3">
        <v>0</v>
      </c>
      <c r="E412" s="3">
        <v>0</v>
      </c>
      <c r="F412" s="3">
        <v>0</v>
      </c>
      <c r="G412" s="3">
        <v>0</v>
      </c>
      <c r="H412" s="3">
        <v>0</v>
      </c>
      <c r="I412" s="3">
        <v>0</v>
      </c>
      <c r="J412" s="3">
        <v>0</v>
      </c>
      <c r="K412" s="3">
        <v>0</v>
      </c>
      <c r="L412" s="3">
        <v>0</v>
      </c>
      <c r="M412" s="3">
        <v>0</v>
      </c>
      <c r="N412" s="3">
        <v>0</v>
      </c>
      <c r="O412" s="3">
        <v>3.3333333333333298E-2</v>
      </c>
      <c r="P412" s="2"/>
      <c r="Q412" s="3">
        <v>0</v>
      </c>
      <c r="R412" s="3">
        <v>0</v>
      </c>
      <c r="S412" s="3">
        <v>0</v>
      </c>
      <c r="T412" s="3">
        <v>0</v>
      </c>
      <c r="U412" s="3">
        <v>0</v>
      </c>
      <c r="V412" s="3">
        <v>0</v>
      </c>
      <c r="W412" s="3">
        <v>0</v>
      </c>
      <c r="X412" s="3">
        <v>0</v>
      </c>
      <c r="Y412" s="3">
        <v>0</v>
      </c>
      <c r="Z412" s="3">
        <v>0</v>
      </c>
      <c r="AA412" s="3">
        <v>0</v>
      </c>
      <c r="AB412" s="3">
        <v>0</v>
      </c>
      <c r="AC412" s="3">
        <v>0.17950549357115</v>
      </c>
    </row>
    <row r="413" spans="1:29">
      <c r="A413" s="2" t="s">
        <v>347</v>
      </c>
      <c r="B413" s="2"/>
      <c r="C413" s="3">
        <v>0</v>
      </c>
      <c r="D413" s="3">
        <v>0</v>
      </c>
      <c r="E413" s="3">
        <v>0</v>
      </c>
      <c r="F413" s="3">
        <v>0</v>
      </c>
      <c r="G413" s="3">
        <v>0</v>
      </c>
      <c r="H413" s="3">
        <v>0</v>
      </c>
      <c r="I413" s="3">
        <v>0</v>
      </c>
      <c r="J413" s="3">
        <v>0</v>
      </c>
      <c r="K413" s="3">
        <v>0</v>
      </c>
      <c r="L413" s="3">
        <v>0</v>
      </c>
      <c r="M413" s="3">
        <v>0</v>
      </c>
      <c r="N413" s="3">
        <v>0</v>
      </c>
      <c r="O413" s="3">
        <v>3.3333333333333298E-2</v>
      </c>
      <c r="P413" s="2"/>
      <c r="Q413" s="3">
        <v>0</v>
      </c>
      <c r="R413" s="3">
        <v>0</v>
      </c>
      <c r="S413" s="3">
        <v>0</v>
      </c>
      <c r="T413" s="3">
        <v>0</v>
      </c>
      <c r="U413" s="3">
        <v>0</v>
      </c>
      <c r="V413" s="3">
        <v>0</v>
      </c>
      <c r="W413" s="3">
        <v>0</v>
      </c>
      <c r="X413" s="3">
        <v>0</v>
      </c>
      <c r="Y413" s="3">
        <v>0</v>
      </c>
      <c r="Z413" s="3">
        <v>0</v>
      </c>
      <c r="AA413" s="3">
        <v>0</v>
      </c>
      <c r="AB413" s="3">
        <v>0</v>
      </c>
      <c r="AC413" s="3">
        <v>0.17950549357115</v>
      </c>
    </row>
    <row r="414" spans="1:29">
      <c r="A414" s="2" t="s">
        <v>284</v>
      </c>
      <c r="B414" s="2"/>
      <c r="C414" s="3">
        <v>0</v>
      </c>
      <c r="D414" s="3">
        <v>0</v>
      </c>
      <c r="E414" s="3">
        <v>0</v>
      </c>
      <c r="F414" s="3">
        <v>0</v>
      </c>
      <c r="G414" s="3">
        <v>0</v>
      </c>
      <c r="H414" s="3">
        <v>0</v>
      </c>
      <c r="I414" s="3">
        <v>0</v>
      </c>
      <c r="J414" s="3">
        <v>0</v>
      </c>
      <c r="K414" s="3">
        <v>0</v>
      </c>
      <c r="L414" s="3">
        <v>0</v>
      </c>
      <c r="M414" s="3">
        <v>0</v>
      </c>
      <c r="N414" s="3">
        <v>0</v>
      </c>
      <c r="O414" s="3">
        <v>3.3333333333333298E-2</v>
      </c>
      <c r="P414" s="2"/>
      <c r="Q414" s="3">
        <v>0</v>
      </c>
      <c r="R414" s="3">
        <v>0</v>
      </c>
      <c r="S414" s="3">
        <v>0</v>
      </c>
      <c r="T414" s="3">
        <v>0</v>
      </c>
      <c r="U414" s="3">
        <v>0</v>
      </c>
      <c r="V414" s="3">
        <v>0</v>
      </c>
      <c r="W414" s="3">
        <v>0</v>
      </c>
      <c r="X414" s="3">
        <v>0</v>
      </c>
      <c r="Y414" s="3">
        <v>0</v>
      </c>
      <c r="Z414" s="3">
        <v>0</v>
      </c>
      <c r="AA414" s="3">
        <v>0</v>
      </c>
      <c r="AB414" s="3">
        <v>0</v>
      </c>
      <c r="AC414" s="3">
        <v>0.17950549357115</v>
      </c>
    </row>
    <row r="415" spans="1:29">
      <c r="A415" s="2" t="s">
        <v>1311</v>
      </c>
      <c r="B415" s="2"/>
      <c r="C415" s="3">
        <v>0</v>
      </c>
      <c r="D415" s="3">
        <v>0</v>
      </c>
      <c r="E415" s="3">
        <v>0</v>
      </c>
      <c r="F415" s="3">
        <v>0</v>
      </c>
      <c r="G415" s="3">
        <v>0</v>
      </c>
      <c r="H415" s="3">
        <v>0</v>
      </c>
      <c r="I415" s="3">
        <v>0</v>
      </c>
      <c r="J415" s="3">
        <v>0</v>
      </c>
      <c r="K415" s="3">
        <v>0</v>
      </c>
      <c r="L415" s="3">
        <v>0</v>
      </c>
      <c r="M415" s="3">
        <v>3.3333333333333298E-2</v>
      </c>
      <c r="N415" s="3">
        <v>3.3333333333333298E-2</v>
      </c>
      <c r="O415" s="3">
        <v>3.3333333333333298E-2</v>
      </c>
      <c r="P415" s="2"/>
      <c r="Q415" s="3">
        <v>0</v>
      </c>
      <c r="R415" s="3">
        <v>0</v>
      </c>
      <c r="S415" s="3">
        <v>0</v>
      </c>
      <c r="T415" s="3">
        <v>0</v>
      </c>
      <c r="U415" s="3">
        <v>0</v>
      </c>
      <c r="V415" s="3">
        <v>0</v>
      </c>
      <c r="W415" s="3">
        <v>0</v>
      </c>
      <c r="X415" s="3">
        <v>0</v>
      </c>
      <c r="Y415" s="3">
        <v>0</v>
      </c>
      <c r="Z415" s="3">
        <v>0</v>
      </c>
      <c r="AA415" s="3">
        <v>0.17950549357115</v>
      </c>
      <c r="AB415" s="3">
        <v>0.17950549357115</v>
      </c>
      <c r="AC415" s="3">
        <v>0.17950549357115</v>
      </c>
    </row>
    <row r="416" spans="1:29">
      <c r="A416" s="2" t="s">
        <v>87</v>
      </c>
      <c r="B416" s="2" t="s">
        <v>88</v>
      </c>
      <c r="C416" s="3">
        <v>0</v>
      </c>
      <c r="D416" s="3">
        <v>0</v>
      </c>
      <c r="E416" s="3">
        <v>0</v>
      </c>
      <c r="F416" s="3">
        <v>0</v>
      </c>
      <c r="G416" s="3">
        <v>6.6666666666666596E-2</v>
      </c>
      <c r="H416" s="3">
        <v>0</v>
      </c>
      <c r="I416" s="3">
        <v>0</v>
      </c>
      <c r="J416" s="3">
        <v>3.3333333333333298E-2</v>
      </c>
      <c r="K416" s="3">
        <v>0.133333333333333</v>
      </c>
      <c r="L416" s="3">
        <v>6.6666666666666596E-2</v>
      </c>
      <c r="M416" s="3">
        <v>6.6666666666666596E-2</v>
      </c>
      <c r="N416" s="3">
        <v>3.3333333333333298E-2</v>
      </c>
      <c r="O416" s="3">
        <v>3.3333333333333298E-2</v>
      </c>
      <c r="P416" s="2"/>
      <c r="Q416" s="3">
        <v>0</v>
      </c>
      <c r="R416" s="3">
        <v>0</v>
      </c>
      <c r="S416" s="3">
        <v>0</v>
      </c>
      <c r="T416" s="3">
        <v>0</v>
      </c>
      <c r="U416" s="3">
        <v>0.24944382578492899</v>
      </c>
      <c r="V416" s="3">
        <v>0</v>
      </c>
      <c r="W416" s="3">
        <v>0</v>
      </c>
      <c r="X416" s="3">
        <v>0.17950549357115</v>
      </c>
      <c r="Y416" s="3">
        <v>0.33993463423951897</v>
      </c>
      <c r="Z416" s="3">
        <v>0.24944382578492899</v>
      </c>
      <c r="AA416" s="3">
        <v>0.24944382578492899</v>
      </c>
      <c r="AB416" s="3">
        <v>0.17950549357115</v>
      </c>
      <c r="AC416" s="3">
        <v>0.17950549357115</v>
      </c>
    </row>
    <row r="417" spans="1:29">
      <c r="A417" s="2" t="s">
        <v>1312</v>
      </c>
      <c r="B417" s="2"/>
      <c r="C417" s="3">
        <v>0</v>
      </c>
      <c r="D417" s="3">
        <v>0</v>
      </c>
      <c r="E417" s="3">
        <v>0</v>
      </c>
      <c r="F417" s="3">
        <v>0</v>
      </c>
      <c r="G417" s="3">
        <v>0</v>
      </c>
      <c r="H417" s="3">
        <v>0</v>
      </c>
      <c r="I417" s="3">
        <v>0</v>
      </c>
      <c r="J417" s="3">
        <v>0</v>
      </c>
      <c r="K417" s="3">
        <v>0</v>
      </c>
      <c r="L417" s="3">
        <v>0</v>
      </c>
      <c r="M417" s="3">
        <v>3.3333333333333298E-2</v>
      </c>
      <c r="N417" s="3">
        <v>3.3333333333333298E-2</v>
      </c>
      <c r="O417" s="3">
        <v>3.3333333333333298E-2</v>
      </c>
      <c r="P417" s="2"/>
      <c r="Q417" s="3">
        <v>0</v>
      </c>
      <c r="R417" s="3">
        <v>0</v>
      </c>
      <c r="S417" s="3">
        <v>0</v>
      </c>
      <c r="T417" s="3">
        <v>0</v>
      </c>
      <c r="U417" s="3">
        <v>0</v>
      </c>
      <c r="V417" s="3">
        <v>0</v>
      </c>
      <c r="W417" s="3">
        <v>0</v>
      </c>
      <c r="X417" s="3">
        <v>0</v>
      </c>
      <c r="Y417" s="3">
        <v>0</v>
      </c>
      <c r="Z417" s="3">
        <v>0</v>
      </c>
      <c r="AA417" s="3">
        <v>0.17950549357115</v>
      </c>
      <c r="AB417" s="3">
        <v>0.17950549357115</v>
      </c>
      <c r="AC417" s="3">
        <v>0.17950549357115</v>
      </c>
    </row>
    <row r="418" spans="1:29">
      <c r="A418" s="2" t="s">
        <v>1313</v>
      </c>
      <c r="B418" s="2"/>
      <c r="C418" s="3">
        <v>0</v>
      </c>
      <c r="D418" s="3">
        <v>0</v>
      </c>
      <c r="E418" s="3">
        <v>0</v>
      </c>
      <c r="F418" s="3">
        <v>0</v>
      </c>
      <c r="G418" s="3">
        <v>0</v>
      </c>
      <c r="H418" s="3">
        <v>0</v>
      </c>
      <c r="I418" s="3">
        <v>0</v>
      </c>
      <c r="J418" s="3">
        <v>0</v>
      </c>
      <c r="K418" s="3">
        <v>0</v>
      </c>
      <c r="L418" s="3">
        <v>0</v>
      </c>
      <c r="M418" s="3">
        <v>3.3333333333333298E-2</v>
      </c>
      <c r="N418" s="3">
        <v>3.3333333333333298E-2</v>
      </c>
      <c r="O418" s="3">
        <v>3.3333333333333298E-2</v>
      </c>
      <c r="P418" s="2"/>
      <c r="Q418" s="3">
        <v>0</v>
      </c>
      <c r="R418" s="3">
        <v>0</v>
      </c>
      <c r="S418" s="3">
        <v>0</v>
      </c>
      <c r="T418" s="3">
        <v>0</v>
      </c>
      <c r="U418" s="3">
        <v>0</v>
      </c>
      <c r="V418" s="3">
        <v>0</v>
      </c>
      <c r="W418" s="3">
        <v>0</v>
      </c>
      <c r="X418" s="3">
        <v>0</v>
      </c>
      <c r="Y418" s="3">
        <v>0</v>
      </c>
      <c r="Z418" s="3">
        <v>0</v>
      </c>
      <c r="AA418" s="3">
        <v>0.17950549357115</v>
      </c>
      <c r="AB418" s="3">
        <v>0.17950549357115</v>
      </c>
      <c r="AC418" s="3">
        <v>0.17950549357115</v>
      </c>
    </row>
    <row r="419" spans="1:29">
      <c r="A419" s="2" t="s">
        <v>1314</v>
      </c>
      <c r="B419" s="2"/>
      <c r="C419" s="3">
        <v>0</v>
      </c>
      <c r="D419" s="3">
        <v>0</v>
      </c>
      <c r="E419" s="3">
        <v>0</v>
      </c>
      <c r="F419" s="3">
        <v>0</v>
      </c>
      <c r="G419" s="3">
        <v>0</v>
      </c>
      <c r="H419" s="3">
        <v>0</v>
      </c>
      <c r="I419" s="3">
        <v>0</v>
      </c>
      <c r="J419" s="3">
        <v>0</v>
      </c>
      <c r="K419" s="3">
        <v>0</v>
      </c>
      <c r="L419" s="3">
        <v>0</v>
      </c>
      <c r="M419" s="3">
        <v>3.3333333333333298E-2</v>
      </c>
      <c r="N419" s="3">
        <v>3.3333333333333298E-2</v>
      </c>
      <c r="O419" s="3">
        <v>3.3333333333333298E-2</v>
      </c>
      <c r="P419" s="2"/>
      <c r="Q419" s="3">
        <v>0</v>
      </c>
      <c r="R419" s="3">
        <v>0</v>
      </c>
      <c r="S419" s="3">
        <v>0</v>
      </c>
      <c r="T419" s="3">
        <v>0</v>
      </c>
      <c r="U419" s="3">
        <v>0</v>
      </c>
      <c r="V419" s="3">
        <v>0</v>
      </c>
      <c r="W419" s="3">
        <v>0</v>
      </c>
      <c r="X419" s="3">
        <v>0</v>
      </c>
      <c r="Y419" s="3">
        <v>0</v>
      </c>
      <c r="Z419" s="3">
        <v>0</v>
      </c>
      <c r="AA419" s="3">
        <v>0.17950549357115</v>
      </c>
      <c r="AB419" s="3">
        <v>0.17950549357115</v>
      </c>
      <c r="AC419" s="3">
        <v>0.17950549357115</v>
      </c>
    </row>
    <row r="420" spans="1:29">
      <c r="A420" s="2" t="s">
        <v>1315</v>
      </c>
      <c r="B420" s="2"/>
      <c r="C420" s="3">
        <v>0</v>
      </c>
      <c r="D420" s="3">
        <v>0</v>
      </c>
      <c r="E420" s="3">
        <v>0</v>
      </c>
      <c r="F420" s="3">
        <v>0</v>
      </c>
      <c r="G420" s="3">
        <v>0</v>
      </c>
      <c r="H420" s="3">
        <v>0</v>
      </c>
      <c r="I420" s="3">
        <v>0</v>
      </c>
      <c r="J420" s="3">
        <v>0</v>
      </c>
      <c r="K420" s="3">
        <v>0</v>
      </c>
      <c r="L420" s="3">
        <v>0</v>
      </c>
      <c r="M420" s="3">
        <v>3.3333333333333298E-2</v>
      </c>
      <c r="N420" s="3">
        <v>3.3333333333333298E-2</v>
      </c>
      <c r="O420" s="3">
        <v>3.3333333333333298E-2</v>
      </c>
      <c r="P420" s="2"/>
      <c r="Q420" s="3">
        <v>0</v>
      </c>
      <c r="R420" s="3">
        <v>0</v>
      </c>
      <c r="S420" s="3">
        <v>0</v>
      </c>
      <c r="T420" s="3">
        <v>0</v>
      </c>
      <c r="U420" s="3">
        <v>0</v>
      </c>
      <c r="V420" s="3">
        <v>0</v>
      </c>
      <c r="W420" s="3">
        <v>0</v>
      </c>
      <c r="X420" s="3">
        <v>0</v>
      </c>
      <c r="Y420" s="3">
        <v>0</v>
      </c>
      <c r="Z420" s="3">
        <v>0</v>
      </c>
      <c r="AA420" s="3">
        <v>0.17950549357115</v>
      </c>
      <c r="AB420" s="3">
        <v>0.17950549357115</v>
      </c>
      <c r="AC420" s="3">
        <v>0.17950549357115</v>
      </c>
    </row>
    <row r="421" spans="1:29">
      <c r="A421" s="2" t="s">
        <v>1316</v>
      </c>
      <c r="B421" s="2"/>
      <c r="C421" s="3">
        <v>0</v>
      </c>
      <c r="D421" s="3">
        <v>0</v>
      </c>
      <c r="E421" s="3">
        <v>0</v>
      </c>
      <c r="F421" s="3">
        <v>0</v>
      </c>
      <c r="G421" s="3">
        <v>0</v>
      </c>
      <c r="H421" s="3">
        <v>0</v>
      </c>
      <c r="I421" s="3">
        <v>0</v>
      </c>
      <c r="J421" s="3">
        <v>0</v>
      </c>
      <c r="K421" s="3">
        <v>0</v>
      </c>
      <c r="L421" s="3">
        <v>0</v>
      </c>
      <c r="M421" s="3">
        <v>3.3333333333333298E-2</v>
      </c>
      <c r="N421" s="3">
        <v>3.3333333333333298E-2</v>
      </c>
      <c r="O421" s="3">
        <v>3.3333333333333298E-2</v>
      </c>
      <c r="P421" s="2"/>
      <c r="Q421" s="3">
        <v>0</v>
      </c>
      <c r="R421" s="3">
        <v>0</v>
      </c>
      <c r="S421" s="3">
        <v>0</v>
      </c>
      <c r="T421" s="3">
        <v>0</v>
      </c>
      <c r="U421" s="3">
        <v>0</v>
      </c>
      <c r="V421" s="3">
        <v>0</v>
      </c>
      <c r="W421" s="3">
        <v>0</v>
      </c>
      <c r="X421" s="3">
        <v>0</v>
      </c>
      <c r="Y421" s="3">
        <v>0</v>
      </c>
      <c r="Z421" s="3">
        <v>0</v>
      </c>
      <c r="AA421" s="3">
        <v>0.17950549357115</v>
      </c>
      <c r="AB421" s="3">
        <v>0.17950549357115</v>
      </c>
      <c r="AC421" s="3">
        <v>0.17950549357115</v>
      </c>
    </row>
    <row r="422" spans="1:29">
      <c r="A422" s="2" t="s">
        <v>368</v>
      </c>
      <c r="B422" s="2"/>
      <c r="C422" s="3">
        <v>0</v>
      </c>
      <c r="D422" s="3">
        <v>0</v>
      </c>
      <c r="E422" s="3">
        <v>0</v>
      </c>
      <c r="F422" s="3">
        <v>0</v>
      </c>
      <c r="G422" s="3">
        <v>0</v>
      </c>
      <c r="H422" s="3">
        <v>0</v>
      </c>
      <c r="I422" s="3">
        <v>0</v>
      </c>
      <c r="J422" s="3">
        <v>0</v>
      </c>
      <c r="K422" s="3">
        <v>0</v>
      </c>
      <c r="L422" s="3">
        <v>0</v>
      </c>
      <c r="M422" s="3">
        <v>0</v>
      </c>
      <c r="N422" s="3">
        <v>0</v>
      </c>
      <c r="O422" s="3">
        <v>3.3333333333333298E-2</v>
      </c>
      <c r="P422" s="2"/>
      <c r="Q422" s="3">
        <v>0</v>
      </c>
      <c r="R422" s="3">
        <v>0</v>
      </c>
      <c r="S422" s="3">
        <v>0</v>
      </c>
      <c r="T422" s="3">
        <v>0</v>
      </c>
      <c r="U422" s="3">
        <v>0</v>
      </c>
      <c r="V422" s="3">
        <v>0</v>
      </c>
      <c r="W422" s="3">
        <v>0</v>
      </c>
      <c r="X422" s="3">
        <v>0</v>
      </c>
      <c r="Y422" s="3">
        <v>0</v>
      </c>
      <c r="Z422" s="3">
        <v>0</v>
      </c>
      <c r="AA422" s="3">
        <v>0</v>
      </c>
      <c r="AB422" s="3">
        <v>0</v>
      </c>
      <c r="AC422" s="3">
        <v>0.17950549357115</v>
      </c>
    </row>
    <row r="423" spans="1:29">
      <c r="A423" s="2" t="s">
        <v>1317</v>
      </c>
      <c r="B423" s="2"/>
      <c r="C423" s="3">
        <v>0</v>
      </c>
      <c r="D423" s="3">
        <v>0</v>
      </c>
      <c r="E423" s="3">
        <v>0</v>
      </c>
      <c r="F423" s="3">
        <v>0</v>
      </c>
      <c r="G423" s="3">
        <v>0</v>
      </c>
      <c r="H423" s="3">
        <v>0</v>
      </c>
      <c r="I423" s="3">
        <v>0</v>
      </c>
      <c r="J423" s="3">
        <v>0</v>
      </c>
      <c r="K423" s="3">
        <v>0</v>
      </c>
      <c r="L423" s="3">
        <v>0</v>
      </c>
      <c r="M423" s="3">
        <v>3.3333333333333298E-2</v>
      </c>
      <c r="N423" s="3">
        <v>3.3333333333333298E-2</v>
      </c>
      <c r="O423" s="3">
        <v>3.3333333333333298E-2</v>
      </c>
      <c r="P423" s="2"/>
      <c r="Q423" s="3">
        <v>0</v>
      </c>
      <c r="R423" s="3">
        <v>0</v>
      </c>
      <c r="S423" s="3">
        <v>0</v>
      </c>
      <c r="T423" s="3">
        <v>0</v>
      </c>
      <c r="U423" s="3">
        <v>0</v>
      </c>
      <c r="V423" s="3">
        <v>0</v>
      </c>
      <c r="W423" s="3">
        <v>0</v>
      </c>
      <c r="X423" s="3">
        <v>0</v>
      </c>
      <c r="Y423" s="3">
        <v>0</v>
      </c>
      <c r="Z423" s="3">
        <v>0</v>
      </c>
      <c r="AA423" s="3">
        <v>0.17950549357115</v>
      </c>
      <c r="AB423" s="3">
        <v>0.17950549357115</v>
      </c>
      <c r="AC423" s="3">
        <v>0.17950549357115</v>
      </c>
    </row>
    <row r="424" spans="1:29">
      <c r="A424" s="2" t="s">
        <v>1318</v>
      </c>
      <c r="B424" s="2"/>
      <c r="C424" s="3">
        <v>0</v>
      </c>
      <c r="D424" s="3">
        <v>0</v>
      </c>
      <c r="E424" s="3">
        <v>0</v>
      </c>
      <c r="F424" s="3">
        <v>0</v>
      </c>
      <c r="G424" s="3">
        <v>0</v>
      </c>
      <c r="H424" s="3">
        <v>0</v>
      </c>
      <c r="I424" s="3">
        <v>0</v>
      </c>
      <c r="J424" s="3">
        <v>0</v>
      </c>
      <c r="K424" s="3">
        <v>0</v>
      </c>
      <c r="L424" s="3">
        <v>0</v>
      </c>
      <c r="M424" s="3">
        <v>0</v>
      </c>
      <c r="N424" s="3">
        <v>0</v>
      </c>
      <c r="O424" s="3">
        <v>3.3333333333333298E-2</v>
      </c>
      <c r="P424" s="2"/>
      <c r="Q424" s="3">
        <v>0</v>
      </c>
      <c r="R424" s="3">
        <v>0</v>
      </c>
      <c r="S424" s="3">
        <v>0</v>
      </c>
      <c r="T424" s="3">
        <v>0</v>
      </c>
      <c r="U424" s="3">
        <v>0</v>
      </c>
      <c r="V424" s="3">
        <v>0</v>
      </c>
      <c r="W424" s="3">
        <v>0</v>
      </c>
      <c r="X424" s="3">
        <v>0</v>
      </c>
      <c r="Y424" s="3">
        <v>0</v>
      </c>
      <c r="Z424" s="3">
        <v>0</v>
      </c>
      <c r="AA424" s="3">
        <v>0</v>
      </c>
      <c r="AB424" s="3">
        <v>0</v>
      </c>
      <c r="AC424" s="3">
        <v>0.17950549357115</v>
      </c>
    </row>
    <row r="425" spans="1:29">
      <c r="A425" s="2" t="s">
        <v>1134</v>
      </c>
      <c r="B425" s="2"/>
      <c r="C425" s="3">
        <v>0</v>
      </c>
      <c r="D425" s="3">
        <v>0</v>
      </c>
      <c r="E425" s="3">
        <v>0</v>
      </c>
      <c r="F425" s="3">
        <v>0</v>
      </c>
      <c r="G425" s="3">
        <v>0</v>
      </c>
      <c r="H425" s="3">
        <v>0</v>
      </c>
      <c r="I425" s="3">
        <v>0</v>
      </c>
      <c r="J425" s="3">
        <v>0.266666666666666</v>
      </c>
      <c r="K425" s="3">
        <v>0.233333333333333</v>
      </c>
      <c r="L425" s="3">
        <v>0.2</v>
      </c>
      <c r="M425" s="3">
        <v>0.233333333333333</v>
      </c>
      <c r="N425" s="3">
        <v>3.3333333333333298E-2</v>
      </c>
      <c r="O425" s="3">
        <v>3.3333333333333298E-2</v>
      </c>
      <c r="P425" s="2"/>
      <c r="Q425" s="3">
        <v>0</v>
      </c>
      <c r="R425" s="3">
        <v>0</v>
      </c>
      <c r="S425" s="3">
        <v>0</v>
      </c>
      <c r="T425" s="3">
        <v>0</v>
      </c>
      <c r="U425" s="3">
        <v>0</v>
      </c>
      <c r="V425" s="3">
        <v>0</v>
      </c>
      <c r="W425" s="3">
        <v>0</v>
      </c>
      <c r="X425" s="3">
        <v>0.51207638319124005</v>
      </c>
      <c r="Y425" s="3">
        <v>0.49553562491061598</v>
      </c>
      <c r="Z425" s="3">
        <v>0.4</v>
      </c>
      <c r="AA425" s="3">
        <v>0.42295258468164998</v>
      </c>
      <c r="AB425" s="3">
        <v>0.17950549357115</v>
      </c>
      <c r="AC425" s="3">
        <v>0.17950549357115</v>
      </c>
    </row>
    <row r="426" spans="1:29">
      <c r="A426" s="2" t="s">
        <v>366</v>
      </c>
      <c r="B426" s="2"/>
      <c r="C426" s="3">
        <v>0</v>
      </c>
      <c r="D426" s="3">
        <v>0</v>
      </c>
      <c r="E426" s="3">
        <v>0</v>
      </c>
      <c r="F426" s="3">
        <v>0</v>
      </c>
      <c r="G426" s="3">
        <v>0</v>
      </c>
      <c r="H426" s="3">
        <v>0</v>
      </c>
      <c r="I426" s="3">
        <v>0</v>
      </c>
      <c r="J426" s="3">
        <v>0</v>
      </c>
      <c r="K426" s="3">
        <v>0</v>
      </c>
      <c r="L426" s="3">
        <v>0</v>
      </c>
      <c r="M426" s="3">
        <v>0</v>
      </c>
      <c r="N426" s="3">
        <v>0</v>
      </c>
      <c r="O426" s="3">
        <v>3.3333333333333298E-2</v>
      </c>
      <c r="P426" s="2"/>
      <c r="Q426" s="3">
        <v>0</v>
      </c>
      <c r="R426" s="3">
        <v>0</v>
      </c>
      <c r="S426" s="3">
        <v>0</v>
      </c>
      <c r="T426" s="3">
        <v>0</v>
      </c>
      <c r="U426" s="3">
        <v>0</v>
      </c>
      <c r="V426" s="3">
        <v>0</v>
      </c>
      <c r="W426" s="3">
        <v>0</v>
      </c>
      <c r="X426" s="3">
        <v>0</v>
      </c>
      <c r="Y426" s="3">
        <v>0</v>
      </c>
      <c r="Z426" s="3">
        <v>0</v>
      </c>
      <c r="AA426" s="3">
        <v>0</v>
      </c>
      <c r="AB426" s="3">
        <v>0</v>
      </c>
      <c r="AC426" s="3">
        <v>0.17950549357115</v>
      </c>
    </row>
    <row r="427" spans="1:29">
      <c r="A427" s="2" t="s">
        <v>449</v>
      </c>
      <c r="B427" s="2"/>
      <c r="C427" s="3">
        <v>0</v>
      </c>
      <c r="D427" s="3">
        <v>0</v>
      </c>
      <c r="E427" s="3">
        <v>0</v>
      </c>
      <c r="F427" s="3">
        <v>0</v>
      </c>
      <c r="G427" s="3">
        <v>0</v>
      </c>
      <c r="H427" s="3">
        <v>0</v>
      </c>
      <c r="I427" s="3">
        <v>0</v>
      </c>
      <c r="J427" s="3">
        <v>0</v>
      </c>
      <c r="K427" s="3">
        <v>0</v>
      </c>
      <c r="L427" s="3">
        <v>0</v>
      </c>
      <c r="M427" s="3">
        <v>0</v>
      </c>
      <c r="N427" s="3">
        <v>0</v>
      </c>
      <c r="O427" s="3">
        <v>3.3333333333333298E-2</v>
      </c>
      <c r="P427" s="2"/>
      <c r="Q427" s="3">
        <v>0</v>
      </c>
      <c r="R427" s="3">
        <v>0</v>
      </c>
      <c r="S427" s="3">
        <v>0</v>
      </c>
      <c r="T427" s="3">
        <v>0</v>
      </c>
      <c r="U427" s="3">
        <v>0</v>
      </c>
      <c r="V427" s="3">
        <v>0</v>
      </c>
      <c r="W427" s="3">
        <v>0</v>
      </c>
      <c r="X427" s="3">
        <v>0</v>
      </c>
      <c r="Y427" s="3">
        <v>0</v>
      </c>
      <c r="Z427" s="3">
        <v>0</v>
      </c>
      <c r="AA427" s="3">
        <v>0</v>
      </c>
      <c r="AB427" s="3">
        <v>0</v>
      </c>
      <c r="AC427" s="3">
        <v>0.17950549357115</v>
      </c>
    </row>
    <row r="428" spans="1:29">
      <c r="A428" s="2" t="s">
        <v>1319</v>
      </c>
      <c r="B428" s="2"/>
      <c r="C428" s="3">
        <v>0</v>
      </c>
      <c r="D428" s="3">
        <v>0</v>
      </c>
      <c r="E428" s="3">
        <v>0</v>
      </c>
      <c r="F428" s="3">
        <v>0</v>
      </c>
      <c r="G428" s="3">
        <v>0</v>
      </c>
      <c r="H428" s="3">
        <v>0</v>
      </c>
      <c r="I428" s="3">
        <v>0</v>
      </c>
      <c r="J428" s="3">
        <v>0</v>
      </c>
      <c r="K428" s="3">
        <v>0</v>
      </c>
      <c r="L428" s="3">
        <v>0</v>
      </c>
      <c r="M428" s="3">
        <v>3.3333333333333298E-2</v>
      </c>
      <c r="N428" s="3">
        <v>3.3333333333333298E-2</v>
      </c>
      <c r="O428" s="3">
        <v>3.3333333333333298E-2</v>
      </c>
      <c r="P428" s="2"/>
      <c r="Q428" s="3">
        <v>0</v>
      </c>
      <c r="R428" s="3">
        <v>0</v>
      </c>
      <c r="S428" s="3">
        <v>0</v>
      </c>
      <c r="T428" s="3">
        <v>0</v>
      </c>
      <c r="U428" s="3">
        <v>0</v>
      </c>
      <c r="V428" s="3">
        <v>0</v>
      </c>
      <c r="W428" s="3">
        <v>0</v>
      </c>
      <c r="X428" s="3">
        <v>0</v>
      </c>
      <c r="Y428" s="3">
        <v>0</v>
      </c>
      <c r="Z428" s="3">
        <v>0</v>
      </c>
      <c r="AA428" s="3">
        <v>0.17950549357115</v>
      </c>
      <c r="AB428" s="3">
        <v>0.17950549357115</v>
      </c>
      <c r="AC428" s="3">
        <v>0.17950549357115</v>
      </c>
    </row>
    <row r="429" spans="1:29">
      <c r="A429" s="2" t="s">
        <v>1320</v>
      </c>
      <c r="B429" s="2"/>
      <c r="C429" s="3">
        <v>0</v>
      </c>
      <c r="D429" s="3">
        <v>0</v>
      </c>
      <c r="E429" s="3">
        <v>0</v>
      </c>
      <c r="F429" s="3">
        <v>0</v>
      </c>
      <c r="G429" s="3">
        <v>0</v>
      </c>
      <c r="H429" s="3">
        <v>0</v>
      </c>
      <c r="I429" s="3">
        <v>0</v>
      </c>
      <c r="J429" s="3">
        <v>0</v>
      </c>
      <c r="K429" s="3">
        <v>0</v>
      </c>
      <c r="L429" s="3">
        <v>0</v>
      </c>
      <c r="M429" s="3">
        <v>3.3333333333333298E-2</v>
      </c>
      <c r="N429" s="3">
        <v>3.3333333333333298E-2</v>
      </c>
      <c r="O429" s="3">
        <v>3.3333333333333298E-2</v>
      </c>
      <c r="P429" s="2"/>
      <c r="Q429" s="3">
        <v>0</v>
      </c>
      <c r="R429" s="3">
        <v>0</v>
      </c>
      <c r="S429" s="3">
        <v>0</v>
      </c>
      <c r="T429" s="3">
        <v>0</v>
      </c>
      <c r="U429" s="3">
        <v>0</v>
      </c>
      <c r="V429" s="3">
        <v>0</v>
      </c>
      <c r="W429" s="3">
        <v>0</v>
      </c>
      <c r="X429" s="3">
        <v>0</v>
      </c>
      <c r="Y429" s="3">
        <v>0</v>
      </c>
      <c r="Z429" s="3">
        <v>0</v>
      </c>
      <c r="AA429" s="3">
        <v>0.17950549357115</v>
      </c>
      <c r="AB429" s="3">
        <v>0.17950549357115</v>
      </c>
      <c r="AC429" s="3">
        <v>0.17950549357115</v>
      </c>
    </row>
    <row r="430" spans="1:29">
      <c r="A430" s="2" t="s">
        <v>1321</v>
      </c>
      <c r="B430" s="2"/>
      <c r="C430" s="3">
        <v>0</v>
      </c>
      <c r="D430" s="3">
        <v>0</v>
      </c>
      <c r="E430" s="3">
        <v>0</v>
      </c>
      <c r="F430" s="3">
        <v>0</v>
      </c>
      <c r="G430" s="3">
        <v>0</v>
      </c>
      <c r="H430" s="3">
        <v>0</v>
      </c>
      <c r="I430" s="3">
        <v>0</v>
      </c>
      <c r="J430" s="3">
        <v>0</v>
      </c>
      <c r="K430" s="3">
        <v>0</v>
      </c>
      <c r="L430" s="3">
        <v>0</v>
      </c>
      <c r="M430" s="3">
        <v>3.3333333333333298E-2</v>
      </c>
      <c r="N430" s="3">
        <v>3.3333333333333298E-2</v>
      </c>
      <c r="O430" s="3">
        <v>3.3333333333333298E-2</v>
      </c>
      <c r="P430" s="2"/>
      <c r="Q430" s="3">
        <v>0</v>
      </c>
      <c r="R430" s="3">
        <v>0</v>
      </c>
      <c r="S430" s="3">
        <v>0</v>
      </c>
      <c r="T430" s="3">
        <v>0</v>
      </c>
      <c r="U430" s="3">
        <v>0</v>
      </c>
      <c r="V430" s="3">
        <v>0</v>
      </c>
      <c r="W430" s="3">
        <v>0</v>
      </c>
      <c r="X430" s="3">
        <v>0</v>
      </c>
      <c r="Y430" s="3">
        <v>0</v>
      </c>
      <c r="Z430" s="3">
        <v>0</v>
      </c>
      <c r="AA430" s="3">
        <v>0.17950549357115</v>
      </c>
      <c r="AB430" s="3">
        <v>0.17950549357115</v>
      </c>
      <c r="AC430" s="3">
        <v>0.17950549357115</v>
      </c>
    </row>
    <row r="431" spans="1:29">
      <c r="A431" s="2" t="s">
        <v>422</v>
      </c>
      <c r="B431" s="2"/>
      <c r="C431" s="3">
        <v>0</v>
      </c>
      <c r="D431" s="3">
        <v>0</v>
      </c>
      <c r="E431" s="3">
        <v>0</v>
      </c>
      <c r="F431" s="3">
        <v>0</v>
      </c>
      <c r="G431" s="3">
        <v>0</v>
      </c>
      <c r="H431" s="3">
        <v>0</v>
      </c>
      <c r="I431" s="3">
        <v>0</v>
      </c>
      <c r="J431" s="3">
        <v>0</v>
      </c>
      <c r="K431" s="3">
        <v>0</v>
      </c>
      <c r="L431" s="3">
        <v>0</v>
      </c>
      <c r="M431" s="3">
        <v>0</v>
      </c>
      <c r="N431" s="3">
        <v>3.3333333333333298E-2</v>
      </c>
      <c r="O431" s="3">
        <v>3.3333333333333298E-2</v>
      </c>
      <c r="P431" s="2"/>
      <c r="Q431" s="3">
        <v>0</v>
      </c>
      <c r="R431" s="3">
        <v>0</v>
      </c>
      <c r="S431" s="3">
        <v>0</v>
      </c>
      <c r="T431" s="3">
        <v>0</v>
      </c>
      <c r="U431" s="3">
        <v>0</v>
      </c>
      <c r="V431" s="3">
        <v>0</v>
      </c>
      <c r="W431" s="3">
        <v>0</v>
      </c>
      <c r="X431" s="3">
        <v>0</v>
      </c>
      <c r="Y431" s="3">
        <v>0</v>
      </c>
      <c r="Z431" s="3">
        <v>0</v>
      </c>
      <c r="AA431" s="3">
        <v>0</v>
      </c>
      <c r="AB431" s="3">
        <v>0.17950549357115</v>
      </c>
      <c r="AC431" s="3">
        <v>0.17950549357115</v>
      </c>
    </row>
    <row r="432" spans="1:29">
      <c r="A432" s="2" t="s">
        <v>1322</v>
      </c>
      <c r="B432" s="2"/>
      <c r="C432" s="3">
        <v>0</v>
      </c>
      <c r="D432" s="3">
        <v>0</v>
      </c>
      <c r="E432" s="3">
        <v>0</v>
      </c>
      <c r="F432" s="3">
        <v>0</v>
      </c>
      <c r="G432" s="3">
        <v>0</v>
      </c>
      <c r="H432" s="3">
        <v>0</v>
      </c>
      <c r="I432" s="3">
        <v>0</v>
      </c>
      <c r="J432" s="3">
        <v>0</v>
      </c>
      <c r="K432" s="3">
        <v>0</v>
      </c>
      <c r="L432" s="3">
        <v>0</v>
      </c>
      <c r="M432" s="3">
        <v>3.3333333333333298E-2</v>
      </c>
      <c r="N432" s="3">
        <v>3.3333333333333298E-2</v>
      </c>
      <c r="O432" s="3">
        <v>3.3333333333333298E-2</v>
      </c>
      <c r="P432" s="2"/>
      <c r="Q432" s="3">
        <v>0</v>
      </c>
      <c r="R432" s="3">
        <v>0</v>
      </c>
      <c r="S432" s="3">
        <v>0</v>
      </c>
      <c r="T432" s="3">
        <v>0</v>
      </c>
      <c r="U432" s="3">
        <v>0</v>
      </c>
      <c r="V432" s="3">
        <v>0</v>
      </c>
      <c r="W432" s="3">
        <v>0</v>
      </c>
      <c r="X432" s="3">
        <v>0</v>
      </c>
      <c r="Y432" s="3">
        <v>0</v>
      </c>
      <c r="Z432" s="3">
        <v>0</v>
      </c>
      <c r="AA432" s="3">
        <v>0.17950549357115</v>
      </c>
      <c r="AB432" s="3">
        <v>0.17950549357115</v>
      </c>
      <c r="AC432" s="3">
        <v>0.17950549357115</v>
      </c>
    </row>
    <row r="433" spans="1:29">
      <c r="A433" s="2" t="s">
        <v>1323</v>
      </c>
      <c r="B433" s="2"/>
      <c r="C433" s="3">
        <v>0</v>
      </c>
      <c r="D433" s="3">
        <v>0</v>
      </c>
      <c r="E433" s="3">
        <v>0</v>
      </c>
      <c r="F433" s="3">
        <v>0</v>
      </c>
      <c r="G433" s="3">
        <v>0</v>
      </c>
      <c r="H433" s="3">
        <v>0</v>
      </c>
      <c r="I433" s="3">
        <v>0</v>
      </c>
      <c r="J433" s="3">
        <v>0</v>
      </c>
      <c r="K433" s="3">
        <v>0</v>
      </c>
      <c r="L433" s="3">
        <v>0</v>
      </c>
      <c r="M433" s="3">
        <v>0</v>
      </c>
      <c r="N433" s="3">
        <v>0</v>
      </c>
      <c r="O433" s="3">
        <v>3.3333333333333298E-2</v>
      </c>
      <c r="P433" s="2"/>
      <c r="Q433" s="3">
        <v>0</v>
      </c>
      <c r="R433" s="3">
        <v>0</v>
      </c>
      <c r="S433" s="3">
        <v>0</v>
      </c>
      <c r="T433" s="3">
        <v>0</v>
      </c>
      <c r="U433" s="3">
        <v>0</v>
      </c>
      <c r="V433" s="3">
        <v>0</v>
      </c>
      <c r="W433" s="3">
        <v>0</v>
      </c>
      <c r="X433" s="3">
        <v>0</v>
      </c>
      <c r="Y433" s="3">
        <v>0</v>
      </c>
      <c r="Z433" s="3">
        <v>0</v>
      </c>
      <c r="AA433" s="3">
        <v>0</v>
      </c>
      <c r="AB433" s="3">
        <v>0</v>
      </c>
      <c r="AC433" s="3">
        <v>0.17950549357115</v>
      </c>
    </row>
    <row r="434" spans="1:29">
      <c r="A434" s="2" t="s">
        <v>1324</v>
      </c>
      <c r="B434" s="2"/>
      <c r="C434" s="3">
        <v>0</v>
      </c>
      <c r="D434" s="3">
        <v>0</v>
      </c>
      <c r="E434" s="3">
        <v>0</v>
      </c>
      <c r="F434" s="3">
        <v>0</v>
      </c>
      <c r="G434" s="3">
        <v>0</v>
      </c>
      <c r="H434" s="3">
        <v>0</v>
      </c>
      <c r="I434" s="3">
        <v>0</v>
      </c>
      <c r="J434" s="3">
        <v>0</v>
      </c>
      <c r="K434" s="3">
        <v>0</v>
      </c>
      <c r="L434" s="3">
        <v>0</v>
      </c>
      <c r="M434" s="3">
        <v>0</v>
      </c>
      <c r="N434" s="3">
        <v>0</v>
      </c>
      <c r="O434" s="3">
        <v>3.3333333333333298E-2</v>
      </c>
      <c r="P434" s="2"/>
      <c r="Q434" s="3">
        <v>0</v>
      </c>
      <c r="R434" s="3">
        <v>0</v>
      </c>
      <c r="S434" s="3">
        <v>0</v>
      </c>
      <c r="T434" s="3">
        <v>0</v>
      </c>
      <c r="U434" s="3">
        <v>0</v>
      </c>
      <c r="V434" s="3">
        <v>0</v>
      </c>
      <c r="W434" s="3">
        <v>0</v>
      </c>
      <c r="X434" s="3">
        <v>0</v>
      </c>
      <c r="Y434" s="3">
        <v>0</v>
      </c>
      <c r="Z434" s="3">
        <v>0</v>
      </c>
      <c r="AA434" s="3">
        <v>0</v>
      </c>
      <c r="AB434" s="3">
        <v>0</v>
      </c>
      <c r="AC434" s="3">
        <v>0.17950549357115</v>
      </c>
    </row>
    <row r="435" spans="1:29">
      <c r="A435" s="2" t="s">
        <v>1325</v>
      </c>
      <c r="B435" s="2"/>
      <c r="C435" s="3">
        <v>0</v>
      </c>
      <c r="D435" s="3">
        <v>0</v>
      </c>
      <c r="E435" s="3">
        <v>0</v>
      </c>
      <c r="F435" s="3">
        <v>0</v>
      </c>
      <c r="G435" s="3">
        <v>0</v>
      </c>
      <c r="H435" s="3">
        <v>0</v>
      </c>
      <c r="I435" s="3">
        <v>0</v>
      </c>
      <c r="J435" s="3">
        <v>0</v>
      </c>
      <c r="K435" s="3">
        <v>0</v>
      </c>
      <c r="L435" s="3">
        <v>0</v>
      </c>
      <c r="M435" s="3">
        <v>3.3333333333333298E-2</v>
      </c>
      <c r="N435" s="3">
        <v>3.3333333333333298E-2</v>
      </c>
      <c r="O435" s="3">
        <v>3.3333333333333298E-2</v>
      </c>
      <c r="P435" s="2"/>
      <c r="Q435" s="3">
        <v>0</v>
      </c>
      <c r="R435" s="3">
        <v>0</v>
      </c>
      <c r="S435" s="3">
        <v>0</v>
      </c>
      <c r="T435" s="3">
        <v>0</v>
      </c>
      <c r="U435" s="3">
        <v>0</v>
      </c>
      <c r="V435" s="3">
        <v>0</v>
      </c>
      <c r="W435" s="3">
        <v>0</v>
      </c>
      <c r="X435" s="3">
        <v>0</v>
      </c>
      <c r="Y435" s="3">
        <v>0</v>
      </c>
      <c r="Z435" s="3">
        <v>0</v>
      </c>
      <c r="AA435" s="3">
        <v>0.17950549357115</v>
      </c>
      <c r="AB435" s="3">
        <v>0.17950549357115</v>
      </c>
      <c r="AC435" s="3">
        <v>0.17950549357115</v>
      </c>
    </row>
    <row r="436" spans="1:29">
      <c r="A436" s="2" t="s">
        <v>1326</v>
      </c>
      <c r="B436" s="2"/>
      <c r="C436" s="3">
        <v>0</v>
      </c>
      <c r="D436" s="3">
        <v>0</v>
      </c>
      <c r="E436" s="3">
        <v>0</v>
      </c>
      <c r="F436" s="3">
        <v>0</v>
      </c>
      <c r="G436" s="3">
        <v>0</v>
      </c>
      <c r="H436" s="3">
        <v>0</v>
      </c>
      <c r="I436" s="3">
        <v>0</v>
      </c>
      <c r="J436" s="3">
        <v>0</v>
      </c>
      <c r="K436" s="3">
        <v>0</v>
      </c>
      <c r="L436" s="3">
        <v>0</v>
      </c>
      <c r="M436" s="3">
        <v>3.3333333333333298E-2</v>
      </c>
      <c r="N436" s="3">
        <v>3.3333333333333298E-2</v>
      </c>
      <c r="O436" s="3">
        <v>3.3333333333333298E-2</v>
      </c>
      <c r="P436" s="2"/>
      <c r="Q436" s="3">
        <v>0</v>
      </c>
      <c r="R436" s="3">
        <v>0</v>
      </c>
      <c r="S436" s="3">
        <v>0</v>
      </c>
      <c r="T436" s="3">
        <v>0</v>
      </c>
      <c r="U436" s="3">
        <v>0</v>
      </c>
      <c r="V436" s="3">
        <v>0</v>
      </c>
      <c r="W436" s="3">
        <v>0</v>
      </c>
      <c r="X436" s="3">
        <v>0</v>
      </c>
      <c r="Y436" s="3">
        <v>0</v>
      </c>
      <c r="Z436" s="3">
        <v>0</v>
      </c>
      <c r="AA436" s="3">
        <v>0.17950549357115</v>
      </c>
      <c r="AB436" s="3">
        <v>0.17950549357115</v>
      </c>
      <c r="AC436" s="3">
        <v>0.17950549357115</v>
      </c>
    </row>
    <row r="437" spans="1:29">
      <c r="A437" s="2" t="s">
        <v>1327</v>
      </c>
      <c r="B437" s="2"/>
      <c r="C437" s="3">
        <v>0</v>
      </c>
      <c r="D437" s="3">
        <v>0</v>
      </c>
      <c r="E437" s="3">
        <v>0</v>
      </c>
      <c r="F437" s="3">
        <v>0</v>
      </c>
      <c r="G437" s="3">
        <v>0</v>
      </c>
      <c r="H437" s="3">
        <v>0</v>
      </c>
      <c r="I437" s="3">
        <v>0</v>
      </c>
      <c r="J437" s="3">
        <v>0</v>
      </c>
      <c r="K437" s="3">
        <v>0</v>
      </c>
      <c r="L437" s="3">
        <v>0</v>
      </c>
      <c r="M437" s="3">
        <v>3.3333333333333298E-2</v>
      </c>
      <c r="N437" s="3">
        <v>3.3333333333333298E-2</v>
      </c>
      <c r="O437" s="3">
        <v>3.3333333333333298E-2</v>
      </c>
      <c r="P437" s="2"/>
      <c r="Q437" s="3">
        <v>0</v>
      </c>
      <c r="R437" s="3">
        <v>0</v>
      </c>
      <c r="S437" s="3">
        <v>0</v>
      </c>
      <c r="T437" s="3">
        <v>0</v>
      </c>
      <c r="U437" s="3">
        <v>0</v>
      </c>
      <c r="V437" s="3">
        <v>0</v>
      </c>
      <c r="W437" s="3">
        <v>0</v>
      </c>
      <c r="X437" s="3">
        <v>0</v>
      </c>
      <c r="Y437" s="3">
        <v>0</v>
      </c>
      <c r="Z437" s="3">
        <v>0</v>
      </c>
      <c r="AA437" s="3">
        <v>0.17950549357115</v>
      </c>
      <c r="AB437" s="3">
        <v>0.17950549357115</v>
      </c>
      <c r="AC437" s="3">
        <v>0.17950549357115</v>
      </c>
    </row>
    <row r="438" spans="1:29">
      <c r="A438" s="2" t="s">
        <v>1328</v>
      </c>
      <c r="B438" s="2"/>
      <c r="C438" s="3">
        <v>0</v>
      </c>
      <c r="D438" s="3">
        <v>0</v>
      </c>
      <c r="E438" s="3">
        <v>0</v>
      </c>
      <c r="F438" s="3">
        <v>0</v>
      </c>
      <c r="G438" s="3">
        <v>0</v>
      </c>
      <c r="H438" s="3">
        <v>0</v>
      </c>
      <c r="I438" s="3">
        <v>0</v>
      </c>
      <c r="J438" s="3">
        <v>0</v>
      </c>
      <c r="K438" s="3">
        <v>0</v>
      </c>
      <c r="L438" s="3">
        <v>0</v>
      </c>
      <c r="M438" s="3">
        <v>3.3333333333333298E-2</v>
      </c>
      <c r="N438" s="3">
        <v>3.3333333333333298E-2</v>
      </c>
      <c r="O438" s="3">
        <v>3.3333333333333298E-2</v>
      </c>
      <c r="P438" s="2"/>
      <c r="Q438" s="3">
        <v>0</v>
      </c>
      <c r="R438" s="3">
        <v>0</v>
      </c>
      <c r="S438" s="3">
        <v>0</v>
      </c>
      <c r="T438" s="3">
        <v>0</v>
      </c>
      <c r="U438" s="3">
        <v>0</v>
      </c>
      <c r="V438" s="3">
        <v>0</v>
      </c>
      <c r="W438" s="3">
        <v>0</v>
      </c>
      <c r="X438" s="3">
        <v>0</v>
      </c>
      <c r="Y438" s="3">
        <v>0</v>
      </c>
      <c r="Z438" s="3">
        <v>0</v>
      </c>
      <c r="AA438" s="3">
        <v>0.17950549357115</v>
      </c>
      <c r="AB438" s="3">
        <v>0.17950549357115</v>
      </c>
      <c r="AC438" s="3">
        <v>0.17950549357115</v>
      </c>
    </row>
    <row r="439" spans="1:29">
      <c r="A439" s="2" t="s">
        <v>362</v>
      </c>
      <c r="B439" s="2"/>
      <c r="C439" s="3">
        <v>0</v>
      </c>
      <c r="D439" s="3">
        <v>0</v>
      </c>
      <c r="E439" s="3">
        <v>0</v>
      </c>
      <c r="F439" s="3">
        <v>0</v>
      </c>
      <c r="G439" s="3">
        <v>0</v>
      </c>
      <c r="H439" s="3">
        <v>0</v>
      </c>
      <c r="I439" s="3">
        <v>0</v>
      </c>
      <c r="J439" s="3">
        <v>0</v>
      </c>
      <c r="K439" s="3">
        <v>0</v>
      </c>
      <c r="L439" s="3">
        <v>0</v>
      </c>
      <c r="M439" s="3">
        <v>0</v>
      </c>
      <c r="N439" s="3">
        <v>0</v>
      </c>
      <c r="O439" s="3">
        <v>3.3333333333333298E-2</v>
      </c>
      <c r="P439" s="2"/>
      <c r="Q439" s="3">
        <v>0</v>
      </c>
      <c r="R439" s="3">
        <v>0</v>
      </c>
      <c r="S439" s="3">
        <v>0</v>
      </c>
      <c r="T439" s="3">
        <v>0</v>
      </c>
      <c r="U439" s="3">
        <v>0</v>
      </c>
      <c r="V439" s="3">
        <v>0</v>
      </c>
      <c r="W439" s="3">
        <v>0</v>
      </c>
      <c r="X439" s="3">
        <v>0</v>
      </c>
      <c r="Y439" s="3">
        <v>0</v>
      </c>
      <c r="Z439" s="3">
        <v>0</v>
      </c>
      <c r="AA439" s="3">
        <v>0</v>
      </c>
      <c r="AB439" s="3">
        <v>0</v>
      </c>
      <c r="AC439" s="3">
        <v>0.17950549357115</v>
      </c>
    </row>
    <row r="440" spans="1:29">
      <c r="A440" s="2" t="s">
        <v>591</v>
      </c>
      <c r="B440" s="2"/>
      <c r="C440" s="3">
        <v>0</v>
      </c>
      <c r="D440" s="3">
        <v>0</v>
      </c>
      <c r="E440" s="3">
        <v>0</v>
      </c>
      <c r="F440" s="3">
        <v>0</v>
      </c>
      <c r="G440" s="3">
        <v>0</v>
      </c>
      <c r="H440" s="3">
        <v>0</v>
      </c>
      <c r="I440" s="3">
        <v>3.3333333333333298E-2</v>
      </c>
      <c r="J440" s="3">
        <v>0</v>
      </c>
      <c r="K440" s="3">
        <v>6.6666666666666596E-2</v>
      </c>
      <c r="L440" s="3">
        <v>0.133333333333333</v>
      </c>
      <c r="M440" s="3">
        <v>0</v>
      </c>
      <c r="N440" s="3">
        <v>3.3333333333333298E-2</v>
      </c>
      <c r="O440" s="3">
        <v>3.3333333333333298E-2</v>
      </c>
      <c r="P440" s="2"/>
      <c r="Q440" s="3">
        <v>0</v>
      </c>
      <c r="R440" s="3">
        <v>0</v>
      </c>
      <c r="S440" s="3">
        <v>0</v>
      </c>
      <c r="T440" s="3">
        <v>0</v>
      </c>
      <c r="U440" s="3">
        <v>0</v>
      </c>
      <c r="V440" s="3">
        <v>0</v>
      </c>
      <c r="W440" s="3">
        <v>0.17950549357115</v>
      </c>
      <c r="X440" s="3">
        <v>0</v>
      </c>
      <c r="Y440" s="3">
        <v>0.24944382578492899</v>
      </c>
      <c r="Z440" s="3">
        <v>0.33993463423951897</v>
      </c>
      <c r="AA440" s="3">
        <v>0</v>
      </c>
      <c r="AB440" s="3">
        <v>0.17950549357115</v>
      </c>
      <c r="AC440" s="3">
        <v>0.17950549357115</v>
      </c>
    </row>
    <row r="441" spans="1:29">
      <c r="A441" s="2" t="s">
        <v>1329</v>
      </c>
      <c r="B441" s="2"/>
      <c r="C441" s="3">
        <v>0</v>
      </c>
      <c r="D441" s="3">
        <v>0</v>
      </c>
      <c r="E441" s="3">
        <v>0</v>
      </c>
      <c r="F441" s="3">
        <v>0</v>
      </c>
      <c r="G441" s="3">
        <v>0</v>
      </c>
      <c r="H441" s="3">
        <v>0</v>
      </c>
      <c r="I441" s="3">
        <v>0</v>
      </c>
      <c r="J441" s="3">
        <v>0</v>
      </c>
      <c r="K441" s="3">
        <v>0</v>
      </c>
      <c r="L441" s="3">
        <v>0</v>
      </c>
      <c r="M441" s="3">
        <v>3.3333333333333298E-2</v>
      </c>
      <c r="N441" s="3">
        <v>3.3333333333333298E-2</v>
      </c>
      <c r="O441" s="3">
        <v>3.3333333333333298E-2</v>
      </c>
      <c r="P441" s="2"/>
      <c r="Q441" s="3">
        <v>0</v>
      </c>
      <c r="R441" s="3">
        <v>0</v>
      </c>
      <c r="S441" s="3">
        <v>0</v>
      </c>
      <c r="T441" s="3">
        <v>0</v>
      </c>
      <c r="U441" s="3">
        <v>0</v>
      </c>
      <c r="V441" s="3">
        <v>0</v>
      </c>
      <c r="W441" s="3">
        <v>0</v>
      </c>
      <c r="X441" s="3">
        <v>0</v>
      </c>
      <c r="Y441" s="3">
        <v>0</v>
      </c>
      <c r="Z441" s="3">
        <v>0</v>
      </c>
      <c r="AA441" s="3">
        <v>0.17950549357115</v>
      </c>
      <c r="AB441" s="3">
        <v>0.17950549357115</v>
      </c>
      <c r="AC441" s="3">
        <v>0.17950549357115</v>
      </c>
    </row>
    <row r="442" spans="1:29">
      <c r="A442" s="2" t="s">
        <v>423</v>
      </c>
      <c r="B442" s="2" t="s">
        <v>424</v>
      </c>
      <c r="C442" s="3">
        <v>0</v>
      </c>
      <c r="D442" s="3">
        <v>0</v>
      </c>
      <c r="E442" s="3">
        <v>0</v>
      </c>
      <c r="F442" s="3">
        <v>0</v>
      </c>
      <c r="G442" s="3">
        <v>0</v>
      </c>
      <c r="H442" s="3">
        <v>0</v>
      </c>
      <c r="I442" s="3">
        <v>0</v>
      </c>
      <c r="J442" s="3">
        <v>0</v>
      </c>
      <c r="K442" s="3">
        <v>0</v>
      </c>
      <c r="L442" s="3">
        <v>0</v>
      </c>
      <c r="M442" s="3">
        <v>0</v>
      </c>
      <c r="N442" s="3">
        <v>0</v>
      </c>
      <c r="O442" s="3">
        <v>3.3333333333333298E-2</v>
      </c>
      <c r="P442" s="2"/>
      <c r="Q442" s="3">
        <v>0</v>
      </c>
      <c r="R442" s="3">
        <v>0</v>
      </c>
      <c r="S442" s="3">
        <v>0</v>
      </c>
      <c r="T442" s="3">
        <v>0</v>
      </c>
      <c r="U442" s="3">
        <v>0</v>
      </c>
      <c r="V442" s="3">
        <v>0</v>
      </c>
      <c r="W442" s="3">
        <v>0</v>
      </c>
      <c r="X442" s="3">
        <v>0</v>
      </c>
      <c r="Y442" s="3">
        <v>0</v>
      </c>
      <c r="Z442" s="3">
        <v>0</v>
      </c>
      <c r="AA442" s="3">
        <v>0</v>
      </c>
      <c r="AB442" s="3">
        <v>0</v>
      </c>
      <c r="AC442" s="3">
        <v>0.17950549357115</v>
      </c>
    </row>
    <row r="443" spans="1:29">
      <c r="A443" s="2" t="s">
        <v>1330</v>
      </c>
      <c r="B443" s="2"/>
      <c r="C443" s="3">
        <v>0</v>
      </c>
      <c r="D443" s="3">
        <v>0</v>
      </c>
      <c r="E443" s="3">
        <v>0</v>
      </c>
      <c r="F443" s="3">
        <v>0</v>
      </c>
      <c r="G443" s="3">
        <v>0</v>
      </c>
      <c r="H443" s="3">
        <v>0</v>
      </c>
      <c r="I443" s="3">
        <v>0</v>
      </c>
      <c r="J443" s="3">
        <v>0</v>
      </c>
      <c r="K443" s="3">
        <v>0</v>
      </c>
      <c r="L443" s="3">
        <v>0</v>
      </c>
      <c r="M443" s="3">
        <v>3.3333333333333298E-2</v>
      </c>
      <c r="N443" s="3">
        <v>3.3333333333333298E-2</v>
      </c>
      <c r="O443" s="3">
        <v>3.3333333333333298E-2</v>
      </c>
      <c r="P443" s="2"/>
      <c r="Q443" s="3">
        <v>0</v>
      </c>
      <c r="R443" s="3">
        <v>0</v>
      </c>
      <c r="S443" s="3">
        <v>0</v>
      </c>
      <c r="T443" s="3">
        <v>0</v>
      </c>
      <c r="U443" s="3">
        <v>0</v>
      </c>
      <c r="V443" s="3">
        <v>0</v>
      </c>
      <c r="W443" s="3">
        <v>0</v>
      </c>
      <c r="X443" s="3">
        <v>0</v>
      </c>
      <c r="Y443" s="3">
        <v>0</v>
      </c>
      <c r="Z443" s="3">
        <v>0</v>
      </c>
      <c r="AA443" s="3">
        <v>0.17950549357115</v>
      </c>
      <c r="AB443" s="3">
        <v>0.17950549357115</v>
      </c>
      <c r="AC443" s="3">
        <v>0.17950549357115</v>
      </c>
    </row>
    <row r="444" spans="1:29">
      <c r="A444" s="2" t="s">
        <v>380</v>
      </c>
      <c r="B444" s="2" t="s">
        <v>381</v>
      </c>
      <c r="C444" s="3">
        <v>0</v>
      </c>
      <c r="D444" s="3">
        <v>0</v>
      </c>
      <c r="E444" s="3">
        <v>0</v>
      </c>
      <c r="F444" s="3">
        <v>0</v>
      </c>
      <c r="G444" s="3">
        <v>0</v>
      </c>
      <c r="H444" s="3">
        <v>0</v>
      </c>
      <c r="I444" s="3">
        <v>0</v>
      </c>
      <c r="J444" s="3">
        <v>0</v>
      </c>
      <c r="K444" s="3">
        <v>0</v>
      </c>
      <c r="L444" s="3">
        <v>0</v>
      </c>
      <c r="M444" s="3">
        <v>0</v>
      </c>
      <c r="N444" s="3">
        <v>3.3333333333333298E-2</v>
      </c>
      <c r="O444" s="3">
        <v>3.3333333333333298E-2</v>
      </c>
      <c r="P444" s="2"/>
      <c r="Q444" s="3">
        <v>0</v>
      </c>
      <c r="R444" s="3">
        <v>0</v>
      </c>
      <c r="S444" s="3">
        <v>0</v>
      </c>
      <c r="T444" s="3">
        <v>0</v>
      </c>
      <c r="U444" s="3">
        <v>0</v>
      </c>
      <c r="V444" s="3">
        <v>0</v>
      </c>
      <c r="W444" s="3">
        <v>0</v>
      </c>
      <c r="X444" s="3">
        <v>0</v>
      </c>
      <c r="Y444" s="3">
        <v>0</v>
      </c>
      <c r="Z444" s="3">
        <v>0</v>
      </c>
      <c r="AA444" s="3">
        <v>0</v>
      </c>
      <c r="AB444" s="3">
        <v>0.17950549357115</v>
      </c>
      <c r="AC444" s="3">
        <v>0.17950549357115</v>
      </c>
    </row>
    <row r="445" spans="1:29">
      <c r="A445" s="2" t="s">
        <v>1331</v>
      </c>
      <c r="B445" s="2"/>
      <c r="C445" s="3">
        <v>0</v>
      </c>
      <c r="D445" s="3">
        <v>0</v>
      </c>
      <c r="E445" s="3">
        <v>0</v>
      </c>
      <c r="F445" s="3">
        <v>0</v>
      </c>
      <c r="G445" s="3">
        <v>0</v>
      </c>
      <c r="H445" s="3">
        <v>0</v>
      </c>
      <c r="I445" s="3">
        <v>0</v>
      </c>
      <c r="J445" s="3">
        <v>0</v>
      </c>
      <c r="K445" s="3">
        <v>0</v>
      </c>
      <c r="L445" s="3">
        <v>0</v>
      </c>
      <c r="M445" s="3">
        <v>3.3333333333333298E-2</v>
      </c>
      <c r="N445" s="3">
        <v>3.3333333333333298E-2</v>
      </c>
      <c r="O445" s="3">
        <v>3.3333333333333298E-2</v>
      </c>
      <c r="P445" s="2"/>
      <c r="Q445" s="3">
        <v>0</v>
      </c>
      <c r="R445" s="3">
        <v>0</v>
      </c>
      <c r="S445" s="3">
        <v>0</v>
      </c>
      <c r="T445" s="3">
        <v>0</v>
      </c>
      <c r="U445" s="3">
        <v>0</v>
      </c>
      <c r="V445" s="3">
        <v>0</v>
      </c>
      <c r="W445" s="3">
        <v>0</v>
      </c>
      <c r="X445" s="3">
        <v>0</v>
      </c>
      <c r="Y445" s="3">
        <v>0</v>
      </c>
      <c r="Z445" s="3">
        <v>0</v>
      </c>
      <c r="AA445" s="3">
        <v>0.17950549357115</v>
      </c>
      <c r="AB445" s="3">
        <v>0.17950549357115</v>
      </c>
      <c r="AC445" s="3">
        <v>0.17950549357115</v>
      </c>
    </row>
    <row r="446" spans="1:29">
      <c r="A446" s="2" t="s">
        <v>427</v>
      </c>
      <c r="B446" s="2"/>
      <c r="C446" s="3">
        <v>0</v>
      </c>
      <c r="D446" s="3">
        <v>0</v>
      </c>
      <c r="E446" s="3">
        <v>0</v>
      </c>
      <c r="F446" s="3">
        <v>0</v>
      </c>
      <c r="G446" s="3">
        <v>0</v>
      </c>
      <c r="H446" s="3">
        <v>0</v>
      </c>
      <c r="I446" s="3">
        <v>0</v>
      </c>
      <c r="J446" s="3">
        <v>0</v>
      </c>
      <c r="K446" s="3">
        <v>0</v>
      </c>
      <c r="L446" s="3">
        <v>0</v>
      </c>
      <c r="M446" s="3">
        <v>3.3333333333333298E-2</v>
      </c>
      <c r="N446" s="3">
        <v>0.133333333333333</v>
      </c>
      <c r="O446" s="3">
        <v>3.3333333333333298E-2</v>
      </c>
      <c r="P446" s="2"/>
      <c r="Q446" s="3">
        <v>0</v>
      </c>
      <c r="R446" s="3">
        <v>0</v>
      </c>
      <c r="S446" s="3">
        <v>0</v>
      </c>
      <c r="T446" s="3">
        <v>0</v>
      </c>
      <c r="U446" s="3">
        <v>0</v>
      </c>
      <c r="V446" s="3">
        <v>0</v>
      </c>
      <c r="W446" s="3">
        <v>0</v>
      </c>
      <c r="X446" s="3">
        <v>0</v>
      </c>
      <c r="Y446" s="3">
        <v>0</v>
      </c>
      <c r="Z446" s="3">
        <v>0</v>
      </c>
      <c r="AA446" s="3">
        <v>0.17950549357115</v>
      </c>
      <c r="AB446" s="3">
        <v>0.33993463423951897</v>
      </c>
      <c r="AC446" s="3">
        <v>0.17950549357115</v>
      </c>
    </row>
    <row r="447" spans="1:29">
      <c r="A447" s="2" t="s">
        <v>1332</v>
      </c>
      <c r="B447" s="2"/>
      <c r="C447" s="3">
        <v>0</v>
      </c>
      <c r="D447" s="3">
        <v>0</v>
      </c>
      <c r="E447" s="3">
        <v>0</v>
      </c>
      <c r="F447" s="3">
        <v>0</v>
      </c>
      <c r="G447" s="3">
        <v>0</v>
      </c>
      <c r="H447" s="3">
        <v>0</v>
      </c>
      <c r="I447" s="3">
        <v>0</v>
      </c>
      <c r="J447" s="3">
        <v>0</v>
      </c>
      <c r="K447" s="3">
        <v>0</v>
      </c>
      <c r="L447" s="3">
        <v>0</v>
      </c>
      <c r="M447" s="3">
        <v>3.3333333333333298E-2</v>
      </c>
      <c r="N447" s="3">
        <v>3.3333333333333298E-2</v>
      </c>
      <c r="O447" s="3">
        <v>3.3333333333333298E-2</v>
      </c>
      <c r="P447" s="2"/>
      <c r="Q447" s="3">
        <v>0</v>
      </c>
      <c r="R447" s="3">
        <v>0</v>
      </c>
      <c r="S447" s="3">
        <v>0</v>
      </c>
      <c r="T447" s="3">
        <v>0</v>
      </c>
      <c r="U447" s="3">
        <v>0</v>
      </c>
      <c r="V447" s="3">
        <v>0</v>
      </c>
      <c r="W447" s="3">
        <v>0</v>
      </c>
      <c r="X447" s="3">
        <v>0</v>
      </c>
      <c r="Y447" s="3">
        <v>0</v>
      </c>
      <c r="Z447" s="3">
        <v>0</v>
      </c>
      <c r="AA447" s="3">
        <v>0.17950549357115</v>
      </c>
      <c r="AB447" s="3">
        <v>0.17950549357115</v>
      </c>
      <c r="AC447" s="3">
        <v>0.17950549357115</v>
      </c>
    </row>
    <row r="448" spans="1:29">
      <c r="A448" s="2" t="s">
        <v>454</v>
      </c>
      <c r="B448" s="2"/>
      <c r="C448" s="3">
        <v>0</v>
      </c>
      <c r="D448" s="3">
        <v>0</v>
      </c>
      <c r="E448" s="3">
        <v>0</v>
      </c>
      <c r="F448" s="3">
        <v>0</v>
      </c>
      <c r="G448" s="3">
        <v>0</v>
      </c>
      <c r="H448" s="3">
        <v>0</v>
      </c>
      <c r="I448" s="3">
        <v>0</v>
      </c>
      <c r="J448" s="3">
        <v>0</v>
      </c>
      <c r="K448" s="3">
        <v>0</v>
      </c>
      <c r="L448" s="3">
        <v>0</v>
      </c>
      <c r="M448" s="3">
        <v>0</v>
      </c>
      <c r="N448" s="3">
        <v>3.3333333333333298E-2</v>
      </c>
      <c r="O448" s="3">
        <v>0</v>
      </c>
      <c r="P448" s="2"/>
      <c r="Q448" s="3">
        <v>0</v>
      </c>
      <c r="R448" s="3">
        <v>0</v>
      </c>
      <c r="S448" s="3">
        <v>0</v>
      </c>
      <c r="T448" s="3">
        <v>0</v>
      </c>
      <c r="U448" s="3">
        <v>0</v>
      </c>
      <c r="V448" s="3">
        <v>0</v>
      </c>
      <c r="W448" s="3">
        <v>0</v>
      </c>
      <c r="X448" s="3">
        <v>0</v>
      </c>
      <c r="Y448" s="3">
        <v>0</v>
      </c>
      <c r="Z448" s="3">
        <v>0</v>
      </c>
      <c r="AA448" s="3">
        <v>0</v>
      </c>
      <c r="AB448" s="3">
        <v>0.17950549357115</v>
      </c>
      <c r="AC448" s="3">
        <v>0</v>
      </c>
    </row>
    <row r="449" spans="1:29">
      <c r="A449" s="2" t="s">
        <v>302</v>
      </c>
      <c r="B449" s="2"/>
      <c r="C449" s="3">
        <v>0</v>
      </c>
      <c r="D449" s="3">
        <v>0</v>
      </c>
      <c r="E449" s="3">
        <v>0</v>
      </c>
      <c r="F449" s="3">
        <v>0</v>
      </c>
      <c r="G449" s="3">
        <v>0</v>
      </c>
      <c r="H449" s="3">
        <v>0</v>
      </c>
      <c r="I449" s="3">
        <v>0</v>
      </c>
      <c r="J449" s="3">
        <v>0</v>
      </c>
      <c r="K449" s="3">
        <v>0</v>
      </c>
      <c r="L449" s="3">
        <v>0</v>
      </c>
      <c r="M449" s="3">
        <v>0</v>
      </c>
      <c r="N449" s="3">
        <v>3.3333333333333298E-2</v>
      </c>
      <c r="O449" s="3">
        <v>0</v>
      </c>
      <c r="P449" s="2"/>
      <c r="Q449" s="3">
        <v>0</v>
      </c>
      <c r="R449" s="3">
        <v>0</v>
      </c>
      <c r="S449" s="3">
        <v>0</v>
      </c>
      <c r="T449" s="3">
        <v>0</v>
      </c>
      <c r="U449" s="3">
        <v>0</v>
      </c>
      <c r="V449" s="3">
        <v>0</v>
      </c>
      <c r="W449" s="3">
        <v>0</v>
      </c>
      <c r="X449" s="3">
        <v>0</v>
      </c>
      <c r="Y449" s="3">
        <v>0</v>
      </c>
      <c r="Z449" s="3">
        <v>0</v>
      </c>
      <c r="AA449" s="3">
        <v>0</v>
      </c>
      <c r="AB449" s="3">
        <v>0.17950549357115</v>
      </c>
      <c r="AC449" s="3">
        <v>0</v>
      </c>
    </row>
    <row r="450" spans="1:29">
      <c r="A450" s="2" t="s">
        <v>565</v>
      </c>
      <c r="B450" s="2"/>
      <c r="C450" s="3">
        <v>0</v>
      </c>
      <c r="D450" s="3">
        <v>0</v>
      </c>
      <c r="E450" s="3">
        <v>0</v>
      </c>
      <c r="F450" s="3">
        <v>0</v>
      </c>
      <c r="G450" s="3">
        <v>0</v>
      </c>
      <c r="H450" s="3">
        <v>0</v>
      </c>
      <c r="I450" s="3">
        <v>3.3333333333333298E-2</v>
      </c>
      <c r="J450" s="3">
        <v>0</v>
      </c>
      <c r="K450" s="3">
        <v>0</v>
      </c>
      <c r="L450" s="3">
        <v>6.6666666666666596E-2</v>
      </c>
      <c r="M450" s="3">
        <v>0</v>
      </c>
      <c r="N450" s="3">
        <v>3.3333333333333298E-2</v>
      </c>
      <c r="O450" s="3">
        <v>0</v>
      </c>
      <c r="P450" s="2"/>
      <c r="Q450" s="3">
        <v>0</v>
      </c>
      <c r="R450" s="3">
        <v>0</v>
      </c>
      <c r="S450" s="3">
        <v>0</v>
      </c>
      <c r="T450" s="3">
        <v>0</v>
      </c>
      <c r="U450" s="3">
        <v>0</v>
      </c>
      <c r="V450" s="3">
        <v>0</v>
      </c>
      <c r="W450" s="3">
        <v>0.17950549357115</v>
      </c>
      <c r="X450" s="3">
        <v>0</v>
      </c>
      <c r="Y450" s="3">
        <v>0</v>
      </c>
      <c r="Z450" s="3">
        <v>0.24944382578492899</v>
      </c>
      <c r="AA450" s="3">
        <v>0</v>
      </c>
      <c r="AB450" s="3">
        <v>0.17950549357115</v>
      </c>
      <c r="AC450" s="3">
        <v>0</v>
      </c>
    </row>
    <row r="451" spans="1:29">
      <c r="A451" s="2" t="s">
        <v>447</v>
      </c>
      <c r="B451" s="2"/>
      <c r="C451" s="3">
        <v>0</v>
      </c>
      <c r="D451" s="3">
        <v>0</v>
      </c>
      <c r="E451" s="3">
        <v>0</v>
      </c>
      <c r="F451" s="3">
        <v>0</v>
      </c>
      <c r="G451" s="3">
        <v>0</v>
      </c>
      <c r="H451" s="3">
        <v>0</v>
      </c>
      <c r="I451" s="3">
        <v>0</v>
      </c>
      <c r="J451" s="3">
        <v>0</v>
      </c>
      <c r="K451" s="3">
        <v>0</v>
      </c>
      <c r="L451" s="3">
        <v>0</v>
      </c>
      <c r="M451" s="3">
        <v>3.3333333333333298E-2</v>
      </c>
      <c r="N451" s="3">
        <v>0</v>
      </c>
      <c r="O451" s="3">
        <v>0</v>
      </c>
      <c r="P451" s="2"/>
      <c r="Q451" s="3">
        <v>0</v>
      </c>
      <c r="R451" s="3">
        <v>0</v>
      </c>
      <c r="S451" s="3">
        <v>0</v>
      </c>
      <c r="T451" s="3">
        <v>0</v>
      </c>
      <c r="U451" s="3">
        <v>0</v>
      </c>
      <c r="V451" s="3">
        <v>0</v>
      </c>
      <c r="W451" s="3">
        <v>0</v>
      </c>
      <c r="X451" s="3">
        <v>0</v>
      </c>
      <c r="Y451" s="3">
        <v>0</v>
      </c>
      <c r="Z451" s="3">
        <v>0</v>
      </c>
      <c r="AA451" s="3">
        <v>0.17950549357115</v>
      </c>
      <c r="AB451" s="3">
        <v>0</v>
      </c>
      <c r="AC451" s="3">
        <v>0</v>
      </c>
    </row>
    <row r="452" spans="1:29">
      <c r="A452" s="2" t="s">
        <v>1333</v>
      </c>
      <c r="B452" s="2"/>
      <c r="C452" s="3">
        <v>0</v>
      </c>
      <c r="D452" s="3">
        <v>0</v>
      </c>
      <c r="E452" s="3">
        <v>0</v>
      </c>
      <c r="F452" s="3">
        <v>0</v>
      </c>
      <c r="G452" s="3">
        <v>0</v>
      </c>
      <c r="H452" s="3">
        <v>0</v>
      </c>
      <c r="I452" s="3">
        <v>0</v>
      </c>
      <c r="J452" s="3">
        <v>0</v>
      </c>
      <c r="K452" s="3">
        <v>0</v>
      </c>
      <c r="L452" s="3">
        <v>3.3333333333333298E-2</v>
      </c>
      <c r="M452" s="3">
        <v>0</v>
      </c>
      <c r="N452" s="3">
        <v>0</v>
      </c>
      <c r="O452" s="3">
        <v>0</v>
      </c>
      <c r="P452" s="2"/>
      <c r="Q452" s="3">
        <v>0</v>
      </c>
      <c r="R452" s="3">
        <v>0</v>
      </c>
      <c r="S452" s="3">
        <v>0</v>
      </c>
      <c r="T452" s="3">
        <v>0</v>
      </c>
      <c r="U452" s="3">
        <v>0</v>
      </c>
      <c r="V452" s="3">
        <v>0</v>
      </c>
      <c r="W452" s="3">
        <v>0</v>
      </c>
      <c r="X452" s="3">
        <v>0</v>
      </c>
      <c r="Y452" s="3">
        <v>0</v>
      </c>
      <c r="Z452" s="3">
        <v>0.17950549357115</v>
      </c>
      <c r="AA452" s="3">
        <v>0</v>
      </c>
      <c r="AB452" s="3">
        <v>0</v>
      </c>
      <c r="AC452" s="3">
        <v>0</v>
      </c>
    </row>
    <row r="453" spans="1:29">
      <c r="A453" s="2" t="s">
        <v>1107</v>
      </c>
      <c r="B453" s="2"/>
      <c r="C453" s="3">
        <v>0</v>
      </c>
      <c r="D453" s="3">
        <v>0</v>
      </c>
      <c r="E453" s="3">
        <v>0</v>
      </c>
      <c r="F453" s="3">
        <v>0</v>
      </c>
      <c r="G453" s="3">
        <v>0</v>
      </c>
      <c r="H453" s="3">
        <v>3.3333333333333298E-2</v>
      </c>
      <c r="I453" s="3">
        <v>0</v>
      </c>
      <c r="J453" s="3">
        <v>0.266666666666666</v>
      </c>
      <c r="K453" s="3">
        <v>0.16666666666666599</v>
      </c>
      <c r="L453" s="3">
        <v>0.16666666666666599</v>
      </c>
      <c r="M453" s="3">
        <v>0.133333333333333</v>
      </c>
      <c r="N453" s="3">
        <v>0</v>
      </c>
      <c r="O453" s="3">
        <v>0</v>
      </c>
      <c r="P453" s="2"/>
      <c r="Q453" s="3">
        <v>0</v>
      </c>
      <c r="R453" s="3">
        <v>0</v>
      </c>
      <c r="S453" s="3">
        <v>0</v>
      </c>
      <c r="T453" s="3">
        <v>0</v>
      </c>
      <c r="U453" s="3">
        <v>0</v>
      </c>
      <c r="V453" s="3">
        <v>0.17950549357115</v>
      </c>
      <c r="W453" s="3">
        <v>0</v>
      </c>
      <c r="X453" s="3">
        <v>0.51207638319124005</v>
      </c>
      <c r="Y453" s="3">
        <v>0.45338235029118101</v>
      </c>
      <c r="Z453" s="3">
        <v>0.37267799624996401</v>
      </c>
      <c r="AA453" s="3">
        <v>0.33993463423951897</v>
      </c>
      <c r="AB453" s="3">
        <v>0</v>
      </c>
      <c r="AC453" s="3">
        <v>0</v>
      </c>
    </row>
    <row r="454" spans="1:29">
      <c r="A454" s="2" t="s">
        <v>1334</v>
      </c>
      <c r="B454" s="2"/>
      <c r="C454" s="3">
        <v>0</v>
      </c>
      <c r="D454" s="3">
        <v>0</v>
      </c>
      <c r="E454" s="3">
        <v>0</v>
      </c>
      <c r="F454" s="3">
        <v>0</v>
      </c>
      <c r="G454" s="3">
        <v>0</v>
      </c>
      <c r="H454" s="3">
        <v>0</v>
      </c>
      <c r="I454" s="3">
        <v>0</v>
      </c>
      <c r="J454" s="3">
        <v>0</v>
      </c>
      <c r="K454" s="3">
        <v>3.3333333333333298E-2</v>
      </c>
      <c r="L454" s="3">
        <v>0</v>
      </c>
      <c r="M454" s="3">
        <v>0</v>
      </c>
      <c r="N454" s="3">
        <v>0</v>
      </c>
      <c r="O454" s="3">
        <v>0</v>
      </c>
      <c r="P454" s="2"/>
      <c r="Q454" s="3">
        <v>0</v>
      </c>
      <c r="R454" s="3">
        <v>0</v>
      </c>
      <c r="S454" s="3">
        <v>0</v>
      </c>
      <c r="T454" s="3">
        <v>0</v>
      </c>
      <c r="U454" s="3">
        <v>0</v>
      </c>
      <c r="V454" s="3">
        <v>0</v>
      </c>
      <c r="W454" s="3">
        <v>0</v>
      </c>
      <c r="X454" s="3">
        <v>0</v>
      </c>
      <c r="Y454" s="3">
        <v>0.17950549357115</v>
      </c>
      <c r="Z454" s="3">
        <v>0</v>
      </c>
      <c r="AA454" s="3">
        <v>0</v>
      </c>
      <c r="AB454" s="3">
        <v>0</v>
      </c>
      <c r="AC454" s="3">
        <v>0</v>
      </c>
    </row>
    <row r="455" spans="1:29">
      <c r="A455" s="2" t="s">
        <v>582</v>
      </c>
      <c r="B455" s="2"/>
      <c r="C455" s="3">
        <v>0</v>
      </c>
      <c r="D455" s="3">
        <v>0</v>
      </c>
      <c r="E455" s="3">
        <v>0</v>
      </c>
      <c r="F455" s="3">
        <v>0</v>
      </c>
      <c r="G455" s="3">
        <v>0</v>
      </c>
      <c r="H455" s="3">
        <v>0</v>
      </c>
      <c r="I455" s="3">
        <v>0</v>
      </c>
      <c r="J455" s="3">
        <v>0.1</v>
      </c>
      <c r="K455" s="3">
        <v>0</v>
      </c>
      <c r="L455" s="3">
        <v>0</v>
      </c>
      <c r="M455" s="3">
        <v>0</v>
      </c>
      <c r="N455" s="3">
        <v>0</v>
      </c>
      <c r="O455" s="3">
        <v>0</v>
      </c>
      <c r="P455" s="2"/>
      <c r="Q455" s="3">
        <v>0</v>
      </c>
      <c r="R455" s="3">
        <v>0</v>
      </c>
      <c r="S455" s="3">
        <v>0</v>
      </c>
      <c r="T455" s="3">
        <v>0</v>
      </c>
      <c r="U455" s="3">
        <v>0</v>
      </c>
      <c r="V455" s="3">
        <v>0</v>
      </c>
      <c r="W455" s="3">
        <v>0</v>
      </c>
      <c r="X455" s="3">
        <v>0.3</v>
      </c>
      <c r="Y455" s="3">
        <v>0</v>
      </c>
      <c r="Z455" s="3">
        <v>0</v>
      </c>
      <c r="AA455" s="3">
        <v>0</v>
      </c>
      <c r="AB455" s="3">
        <v>0</v>
      </c>
      <c r="AC455" s="3">
        <v>0</v>
      </c>
    </row>
    <row r="456" spans="1:29">
      <c r="A456" s="2" t="s">
        <v>1335</v>
      </c>
      <c r="B456" s="2"/>
      <c r="C456" s="3">
        <v>0</v>
      </c>
      <c r="D456" s="3">
        <v>0</v>
      </c>
      <c r="E456" s="3">
        <v>0</v>
      </c>
      <c r="F456" s="3">
        <v>0</v>
      </c>
      <c r="G456" s="3">
        <v>0</v>
      </c>
      <c r="H456" s="3">
        <v>0</v>
      </c>
      <c r="I456" s="3">
        <v>0</v>
      </c>
      <c r="J456" s="3">
        <v>0</v>
      </c>
      <c r="K456" s="3">
        <v>0</v>
      </c>
      <c r="L456" s="3">
        <v>3.3333333333333298E-2</v>
      </c>
      <c r="M456" s="3">
        <v>0</v>
      </c>
      <c r="N456" s="3">
        <v>3.3333333333333298E-2</v>
      </c>
      <c r="O456" s="3">
        <v>0</v>
      </c>
      <c r="P456" s="2"/>
      <c r="Q456" s="3">
        <v>0</v>
      </c>
      <c r="R456" s="3">
        <v>0</v>
      </c>
      <c r="S456" s="3">
        <v>0</v>
      </c>
      <c r="T456" s="3">
        <v>0</v>
      </c>
      <c r="U456" s="3">
        <v>0</v>
      </c>
      <c r="V456" s="3">
        <v>0</v>
      </c>
      <c r="W456" s="3">
        <v>0</v>
      </c>
      <c r="X456" s="3">
        <v>0</v>
      </c>
      <c r="Y456" s="3">
        <v>0</v>
      </c>
      <c r="Z456" s="3">
        <v>0.17950549357115</v>
      </c>
      <c r="AA456" s="3">
        <v>0</v>
      </c>
      <c r="AB456" s="3">
        <v>0.17950549357115</v>
      </c>
      <c r="AC456" s="3">
        <v>0</v>
      </c>
    </row>
    <row r="457" spans="1:29">
      <c r="A457" s="2" t="s">
        <v>526</v>
      </c>
      <c r="B457" s="2" t="s">
        <v>527</v>
      </c>
      <c r="C457" s="3">
        <v>0</v>
      </c>
      <c r="D457" s="3">
        <v>0</v>
      </c>
      <c r="E457" s="3">
        <v>0</v>
      </c>
      <c r="F457" s="3">
        <v>0</v>
      </c>
      <c r="G457" s="3">
        <v>0</v>
      </c>
      <c r="H457" s="3">
        <v>0</v>
      </c>
      <c r="I457" s="3">
        <v>0</v>
      </c>
      <c r="J457" s="3">
        <v>0</v>
      </c>
      <c r="K457" s="3">
        <v>0</v>
      </c>
      <c r="L457" s="3">
        <v>3.3333333333333298E-2</v>
      </c>
      <c r="M457" s="3">
        <v>0</v>
      </c>
      <c r="N457" s="3">
        <v>0.1</v>
      </c>
      <c r="O457" s="3">
        <v>0</v>
      </c>
      <c r="P457" s="2"/>
      <c r="Q457" s="3">
        <v>0</v>
      </c>
      <c r="R457" s="3">
        <v>0</v>
      </c>
      <c r="S457" s="3">
        <v>0</v>
      </c>
      <c r="T457" s="3">
        <v>0</v>
      </c>
      <c r="U457" s="3">
        <v>0</v>
      </c>
      <c r="V457" s="3">
        <v>0</v>
      </c>
      <c r="W457" s="3">
        <v>0</v>
      </c>
      <c r="X457" s="3">
        <v>0</v>
      </c>
      <c r="Y457" s="3">
        <v>0</v>
      </c>
      <c r="Z457" s="3">
        <v>0.17950549357115</v>
      </c>
      <c r="AA457" s="3">
        <v>0</v>
      </c>
      <c r="AB457" s="3">
        <v>0.3</v>
      </c>
      <c r="AC457" s="3">
        <v>0</v>
      </c>
    </row>
    <row r="458" spans="1:29">
      <c r="A458" s="2" t="s">
        <v>1336</v>
      </c>
      <c r="B458" s="2"/>
      <c r="C458" s="3">
        <v>0</v>
      </c>
      <c r="D458" s="3">
        <v>0</v>
      </c>
      <c r="E458" s="3">
        <v>0</v>
      </c>
      <c r="F458" s="3">
        <v>0</v>
      </c>
      <c r="G458" s="3">
        <v>0</v>
      </c>
      <c r="H458" s="3">
        <v>0</v>
      </c>
      <c r="I458" s="3">
        <v>0</v>
      </c>
      <c r="J458" s="3">
        <v>0</v>
      </c>
      <c r="K458" s="3">
        <v>0</v>
      </c>
      <c r="L458" s="3">
        <v>3.3333333333333298E-2</v>
      </c>
      <c r="M458" s="3">
        <v>0</v>
      </c>
      <c r="N458" s="3">
        <v>3.3333333333333298E-2</v>
      </c>
      <c r="O458" s="3">
        <v>0</v>
      </c>
      <c r="P458" s="2"/>
      <c r="Q458" s="3">
        <v>0</v>
      </c>
      <c r="R458" s="3">
        <v>0</v>
      </c>
      <c r="S458" s="3">
        <v>0</v>
      </c>
      <c r="T458" s="3">
        <v>0</v>
      </c>
      <c r="U458" s="3">
        <v>0</v>
      </c>
      <c r="V458" s="3">
        <v>0</v>
      </c>
      <c r="W458" s="3">
        <v>0</v>
      </c>
      <c r="X458" s="3">
        <v>0</v>
      </c>
      <c r="Y458" s="3">
        <v>0</v>
      </c>
      <c r="Z458" s="3">
        <v>0.17950549357115</v>
      </c>
      <c r="AA458" s="3">
        <v>0</v>
      </c>
      <c r="AB458" s="3">
        <v>0.17950549357115</v>
      </c>
      <c r="AC458" s="3">
        <v>0</v>
      </c>
    </row>
    <row r="459" spans="1:29">
      <c r="A459" s="2" t="s">
        <v>1337</v>
      </c>
      <c r="B459" s="2"/>
      <c r="C459" s="3">
        <v>0</v>
      </c>
      <c r="D459" s="3">
        <v>0</v>
      </c>
      <c r="E459" s="3">
        <v>0</v>
      </c>
      <c r="F459" s="3">
        <v>0</v>
      </c>
      <c r="G459" s="3">
        <v>0</v>
      </c>
      <c r="H459" s="3">
        <v>0</v>
      </c>
      <c r="I459" s="3">
        <v>0</v>
      </c>
      <c r="J459" s="3">
        <v>0</v>
      </c>
      <c r="K459" s="3">
        <v>0</v>
      </c>
      <c r="L459" s="3">
        <v>0</v>
      </c>
      <c r="M459" s="3">
        <v>0</v>
      </c>
      <c r="N459" s="3">
        <v>3.3333333333333298E-2</v>
      </c>
      <c r="O459" s="3">
        <v>0</v>
      </c>
      <c r="P459" s="2"/>
      <c r="Q459" s="3">
        <v>0</v>
      </c>
      <c r="R459" s="3">
        <v>0</v>
      </c>
      <c r="S459" s="3">
        <v>0</v>
      </c>
      <c r="T459" s="3">
        <v>0</v>
      </c>
      <c r="U459" s="3">
        <v>0</v>
      </c>
      <c r="V459" s="3">
        <v>0</v>
      </c>
      <c r="W459" s="3">
        <v>0</v>
      </c>
      <c r="X459" s="3">
        <v>0</v>
      </c>
      <c r="Y459" s="3">
        <v>0</v>
      </c>
      <c r="Z459" s="3">
        <v>0</v>
      </c>
      <c r="AA459" s="3">
        <v>0</v>
      </c>
      <c r="AB459" s="3">
        <v>0.17950549357115</v>
      </c>
      <c r="AC459" s="3">
        <v>0</v>
      </c>
    </row>
    <row r="460" spans="1:29">
      <c r="A460" s="2" t="s">
        <v>1262</v>
      </c>
      <c r="B460" s="2"/>
      <c r="C460" s="3">
        <v>0</v>
      </c>
      <c r="D460" s="3">
        <v>0</v>
      </c>
      <c r="E460" s="3">
        <v>0</v>
      </c>
      <c r="F460" s="3">
        <v>0</v>
      </c>
      <c r="G460" s="3">
        <v>0</v>
      </c>
      <c r="H460" s="3">
        <v>0</v>
      </c>
      <c r="I460" s="3">
        <v>0</v>
      </c>
      <c r="J460" s="3">
        <v>0</v>
      </c>
      <c r="K460" s="3">
        <v>0</v>
      </c>
      <c r="L460" s="3">
        <v>3.3333333333333298E-2</v>
      </c>
      <c r="M460" s="3">
        <v>0</v>
      </c>
      <c r="N460" s="3">
        <v>0</v>
      </c>
      <c r="O460" s="3">
        <v>0</v>
      </c>
      <c r="P460" s="2"/>
      <c r="Q460" s="3">
        <v>0</v>
      </c>
      <c r="R460" s="3">
        <v>0</v>
      </c>
      <c r="S460" s="3">
        <v>0</v>
      </c>
      <c r="T460" s="3">
        <v>0</v>
      </c>
      <c r="U460" s="3">
        <v>0</v>
      </c>
      <c r="V460" s="3">
        <v>0</v>
      </c>
      <c r="W460" s="3">
        <v>0</v>
      </c>
      <c r="X460" s="3">
        <v>0</v>
      </c>
      <c r="Y460" s="3">
        <v>0</v>
      </c>
      <c r="Z460" s="3">
        <v>0.17950549357115</v>
      </c>
      <c r="AA460" s="3">
        <v>0</v>
      </c>
      <c r="AB460" s="3">
        <v>0</v>
      </c>
      <c r="AC460" s="3">
        <v>0</v>
      </c>
    </row>
    <row r="461" spans="1:29">
      <c r="A461" s="2" t="s">
        <v>351</v>
      </c>
      <c r="B461" s="2"/>
      <c r="C461" s="3">
        <v>0</v>
      </c>
      <c r="D461" s="3">
        <v>0</v>
      </c>
      <c r="E461" s="3">
        <v>0</v>
      </c>
      <c r="F461" s="3">
        <v>0</v>
      </c>
      <c r="G461" s="3">
        <v>0</v>
      </c>
      <c r="H461" s="3">
        <v>0</v>
      </c>
      <c r="I461" s="3">
        <v>0</v>
      </c>
      <c r="J461" s="3">
        <v>0</v>
      </c>
      <c r="K461" s="3">
        <v>0</v>
      </c>
      <c r="L461" s="3">
        <v>0</v>
      </c>
      <c r="M461" s="3">
        <v>0</v>
      </c>
      <c r="N461" s="3">
        <v>3.3333333333333298E-2</v>
      </c>
      <c r="O461" s="3">
        <v>0</v>
      </c>
      <c r="P461" s="2"/>
      <c r="Q461" s="3">
        <v>0</v>
      </c>
      <c r="R461" s="3">
        <v>0</v>
      </c>
      <c r="S461" s="3">
        <v>0</v>
      </c>
      <c r="T461" s="3">
        <v>0</v>
      </c>
      <c r="U461" s="3">
        <v>0</v>
      </c>
      <c r="V461" s="3">
        <v>0</v>
      </c>
      <c r="W461" s="3">
        <v>0</v>
      </c>
      <c r="X461" s="3">
        <v>0</v>
      </c>
      <c r="Y461" s="3">
        <v>0</v>
      </c>
      <c r="Z461" s="3">
        <v>0</v>
      </c>
      <c r="AA461" s="3">
        <v>0</v>
      </c>
      <c r="AB461" s="3">
        <v>0.17950549357115</v>
      </c>
      <c r="AC461" s="3">
        <v>0</v>
      </c>
    </row>
    <row r="462" spans="1:29">
      <c r="A462" s="2" t="s">
        <v>596</v>
      </c>
      <c r="B462" s="2"/>
      <c r="C462" s="3">
        <v>0</v>
      </c>
      <c r="D462" s="3">
        <v>0</v>
      </c>
      <c r="E462" s="3">
        <v>0</v>
      </c>
      <c r="F462" s="3">
        <v>0</v>
      </c>
      <c r="G462" s="3">
        <v>0</v>
      </c>
      <c r="H462" s="3">
        <v>0</v>
      </c>
      <c r="I462" s="3">
        <v>0</v>
      </c>
      <c r="J462" s="3">
        <v>0</v>
      </c>
      <c r="K462" s="3">
        <v>0</v>
      </c>
      <c r="L462" s="3">
        <v>0</v>
      </c>
      <c r="M462" s="3">
        <v>3.3333333333333298E-2</v>
      </c>
      <c r="N462" s="3">
        <v>3.3333333333333298E-2</v>
      </c>
      <c r="O462" s="3">
        <v>0</v>
      </c>
      <c r="P462" s="2"/>
      <c r="Q462" s="3">
        <v>0</v>
      </c>
      <c r="R462" s="3">
        <v>0</v>
      </c>
      <c r="S462" s="3">
        <v>0</v>
      </c>
      <c r="T462" s="3">
        <v>0</v>
      </c>
      <c r="U462" s="3">
        <v>0</v>
      </c>
      <c r="V462" s="3">
        <v>0</v>
      </c>
      <c r="W462" s="3">
        <v>0</v>
      </c>
      <c r="X462" s="3">
        <v>0</v>
      </c>
      <c r="Y462" s="3">
        <v>0</v>
      </c>
      <c r="Z462" s="3">
        <v>0</v>
      </c>
      <c r="AA462" s="3">
        <v>0.17950549357115</v>
      </c>
      <c r="AB462" s="3">
        <v>0.17950549357115</v>
      </c>
      <c r="AC462" s="3">
        <v>0</v>
      </c>
    </row>
    <row r="463" spans="1:2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S203"/>
  <sheetViews>
    <sheetView workbookViewId="0"/>
  </sheetViews>
  <sheetFormatPr defaultColWidth="12.6640625" defaultRowHeight="15.75" customHeight="1"/>
  <cols>
    <col min="1" max="1" width="25.88671875" customWidth="1"/>
  </cols>
  <sheetData>
    <row r="1" spans="1:19">
      <c r="A1" s="1" t="s">
        <v>0</v>
      </c>
      <c r="B1" s="2" t="s">
        <v>1</v>
      </c>
      <c r="C1" s="2" t="s">
        <v>597</v>
      </c>
      <c r="D1" s="2" t="s">
        <v>598</v>
      </c>
      <c r="E1" s="2" t="s">
        <v>599</v>
      </c>
      <c r="F1" s="2" t="s">
        <v>600</v>
      </c>
      <c r="G1" s="2" t="s">
        <v>601</v>
      </c>
      <c r="H1" s="2" t="s">
        <v>602</v>
      </c>
      <c r="I1" s="2" t="s">
        <v>603</v>
      </c>
      <c r="J1" s="2" t="s">
        <v>604</v>
      </c>
      <c r="K1" s="2" t="s">
        <v>22</v>
      </c>
      <c r="L1" s="2" t="s">
        <v>597</v>
      </c>
      <c r="M1" s="2" t="s">
        <v>598</v>
      </c>
      <c r="N1" s="2" t="s">
        <v>599</v>
      </c>
      <c r="O1" s="2" t="s">
        <v>600</v>
      </c>
      <c r="P1" s="2" t="s">
        <v>601</v>
      </c>
      <c r="Q1" s="2" t="s">
        <v>602</v>
      </c>
      <c r="R1" s="2" t="s">
        <v>603</v>
      </c>
      <c r="S1" s="2" t="s">
        <v>604</v>
      </c>
    </row>
    <row r="2" spans="1:19">
      <c r="A2" s="2" t="s">
        <v>1242</v>
      </c>
      <c r="B2" s="2" t="s">
        <v>1243</v>
      </c>
      <c r="C2" s="3">
        <v>0</v>
      </c>
      <c r="D2" s="3">
        <v>0</v>
      </c>
      <c r="E2" s="3">
        <v>0</v>
      </c>
      <c r="F2" s="3">
        <v>0</v>
      </c>
      <c r="G2" s="3">
        <v>0</v>
      </c>
      <c r="H2" s="3">
        <v>0</v>
      </c>
      <c r="I2" s="3">
        <v>0</v>
      </c>
      <c r="J2" s="3">
        <v>0</v>
      </c>
      <c r="K2" s="2"/>
      <c r="L2" s="3">
        <v>0</v>
      </c>
      <c r="M2" s="3">
        <v>0</v>
      </c>
      <c r="N2" s="3">
        <v>0</v>
      </c>
      <c r="O2" s="3">
        <v>0</v>
      </c>
      <c r="P2" s="3">
        <v>0</v>
      </c>
      <c r="Q2" s="3">
        <v>0</v>
      </c>
      <c r="R2" s="3">
        <v>0</v>
      </c>
      <c r="S2" s="3">
        <v>0</v>
      </c>
    </row>
    <row r="3" spans="1:19">
      <c r="A3" s="2" t="s">
        <v>1222</v>
      </c>
      <c r="B3" s="2" t="s">
        <v>1223</v>
      </c>
      <c r="C3" s="3">
        <v>0</v>
      </c>
      <c r="D3" s="3">
        <v>0</v>
      </c>
      <c r="E3" s="3">
        <v>0</v>
      </c>
      <c r="F3" s="3">
        <v>0</v>
      </c>
      <c r="G3" s="3">
        <v>0</v>
      </c>
      <c r="H3" s="3">
        <v>0</v>
      </c>
      <c r="I3" s="3">
        <v>0</v>
      </c>
      <c r="J3" s="3">
        <v>0</v>
      </c>
      <c r="K3" s="2"/>
      <c r="L3" s="3">
        <v>0</v>
      </c>
      <c r="M3" s="3">
        <v>0</v>
      </c>
      <c r="N3" s="3">
        <v>0</v>
      </c>
      <c r="O3" s="3">
        <v>0</v>
      </c>
      <c r="P3" s="3">
        <v>0</v>
      </c>
      <c r="Q3" s="3">
        <v>0</v>
      </c>
      <c r="R3" s="3">
        <v>0</v>
      </c>
      <c r="S3" s="3">
        <v>0</v>
      </c>
    </row>
    <row r="4" spans="1:19">
      <c r="A4" s="2" t="s">
        <v>1031</v>
      </c>
      <c r="B4" s="2" t="s">
        <v>1032</v>
      </c>
      <c r="C4" s="3">
        <v>0</v>
      </c>
      <c r="D4" s="3">
        <v>0</v>
      </c>
      <c r="E4" s="3">
        <v>0</v>
      </c>
      <c r="F4" s="3">
        <v>0</v>
      </c>
      <c r="G4" s="3">
        <v>0</v>
      </c>
      <c r="H4" s="3">
        <v>0</v>
      </c>
      <c r="I4" s="3">
        <v>0</v>
      </c>
      <c r="J4" s="3">
        <v>0</v>
      </c>
      <c r="K4" s="2"/>
      <c r="L4" s="3">
        <v>0</v>
      </c>
      <c r="M4" s="3">
        <v>0</v>
      </c>
      <c r="N4" s="3">
        <v>0</v>
      </c>
      <c r="O4" s="3">
        <v>0</v>
      </c>
      <c r="P4" s="3">
        <v>0</v>
      </c>
      <c r="Q4" s="3">
        <v>0</v>
      </c>
      <c r="R4" s="3">
        <v>0</v>
      </c>
      <c r="S4" s="3">
        <v>0</v>
      </c>
    </row>
    <row r="5" spans="1:19">
      <c r="A5" s="2" t="s">
        <v>1266</v>
      </c>
      <c r="B5" s="2" t="s">
        <v>1267</v>
      </c>
      <c r="C5" s="3">
        <v>0</v>
      </c>
      <c r="D5" s="3">
        <v>0</v>
      </c>
      <c r="E5" s="3">
        <v>0</v>
      </c>
      <c r="F5" s="3">
        <v>0</v>
      </c>
      <c r="G5" s="3">
        <v>0</v>
      </c>
      <c r="H5" s="3">
        <v>0</v>
      </c>
      <c r="I5" s="3">
        <v>0</v>
      </c>
      <c r="J5" s="3">
        <v>0</v>
      </c>
      <c r="K5" s="2"/>
      <c r="L5" s="3">
        <v>0</v>
      </c>
      <c r="M5" s="3">
        <v>0</v>
      </c>
      <c r="N5" s="3">
        <v>0</v>
      </c>
      <c r="O5" s="3">
        <v>0</v>
      </c>
      <c r="P5" s="3">
        <v>0</v>
      </c>
      <c r="Q5" s="3">
        <v>0</v>
      </c>
      <c r="R5" s="3">
        <v>0</v>
      </c>
      <c r="S5" s="3">
        <v>0</v>
      </c>
    </row>
    <row r="6" spans="1:19">
      <c r="A6" s="2" t="s">
        <v>1153</v>
      </c>
      <c r="B6" s="2" t="s">
        <v>1154</v>
      </c>
      <c r="C6" s="3">
        <v>0</v>
      </c>
      <c r="D6" s="3">
        <v>0</v>
      </c>
      <c r="E6" s="3">
        <v>0</v>
      </c>
      <c r="F6" s="3">
        <v>0</v>
      </c>
      <c r="G6" s="3">
        <v>0</v>
      </c>
      <c r="H6" s="3">
        <v>0</v>
      </c>
      <c r="I6" s="3">
        <v>0</v>
      </c>
      <c r="J6" s="3">
        <v>0</v>
      </c>
      <c r="K6" s="2"/>
      <c r="L6" s="3">
        <v>0</v>
      </c>
      <c r="M6" s="3">
        <v>0</v>
      </c>
      <c r="N6" s="3">
        <v>0</v>
      </c>
      <c r="O6" s="3">
        <v>0</v>
      </c>
      <c r="P6" s="3">
        <v>0</v>
      </c>
      <c r="Q6" s="3">
        <v>0</v>
      </c>
      <c r="R6" s="3">
        <v>0</v>
      </c>
      <c r="S6" s="3">
        <v>0</v>
      </c>
    </row>
    <row r="7" spans="1:19">
      <c r="A7" s="2" t="s">
        <v>1278</v>
      </c>
      <c r="B7" s="2" t="s">
        <v>1279</v>
      </c>
      <c r="C7" s="3">
        <v>0</v>
      </c>
      <c r="D7" s="3">
        <v>0</v>
      </c>
      <c r="E7" s="3">
        <v>0</v>
      </c>
      <c r="F7" s="3">
        <v>0</v>
      </c>
      <c r="G7" s="3">
        <v>0</v>
      </c>
      <c r="H7" s="3">
        <v>0</v>
      </c>
      <c r="I7" s="3">
        <v>0</v>
      </c>
      <c r="J7" s="3">
        <v>0</v>
      </c>
      <c r="K7" s="2"/>
      <c r="L7" s="3">
        <v>0</v>
      </c>
      <c r="M7" s="3">
        <v>0</v>
      </c>
      <c r="N7" s="3">
        <v>0</v>
      </c>
      <c r="O7" s="3">
        <v>0</v>
      </c>
      <c r="P7" s="3">
        <v>0</v>
      </c>
      <c r="Q7" s="3">
        <v>0</v>
      </c>
      <c r="R7" s="3">
        <v>0</v>
      </c>
      <c r="S7" s="3">
        <v>0</v>
      </c>
    </row>
    <row r="8" spans="1:19">
      <c r="A8" s="2" t="s">
        <v>1239</v>
      </c>
      <c r="B8" s="2" t="s">
        <v>1240</v>
      </c>
      <c r="C8" s="3">
        <v>0</v>
      </c>
      <c r="D8" s="3">
        <v>0</v>
      </c>
      <c r="E8" s="3">
        <v>0</v>
      </c>
      <c r="F8" s="3">
        <v>0</v>
      </c>
      <c r="G8" s="3">
        <v>0</v>
      </c>
      <c r="H8" s="3">
        <v>0</v>
      </c>
      <c r="I8" s="3">
        <v>0</v>
      </c>
      <c r="J8" s="3">
        <v>0</v>
      </c>
      <c r="K8" s="2"/>
      <c r="L8" s="3">
        <v>0</v>
      </c>
      <c r="M8" s="3">
        <v>0</v>
      </c>
      <c r="N8" s="3">
        <v>0</v>
      </c>
      <c r="O8" s="3">
        <v>0</v>
      </c>
      <c r="P8" s="3">
        <v>0</v>
      </c>
      <c r="Q8" s="3">
        <v>0</v>
      </c>
      <c r="R8" s="3">
        <v>0</v>
      </c>
      <c r="S8" s="3">
        <v>0</v>
      </c>
    </row>
    <row r="9" spans="1:19">
      <c r="A9" s="2" t="s">
        <v>1074</v>
      </c>
      <c r="B9" s="2" t="s">
        <v>1075</v>
      </c>
      <c r="C9" s="3">
        <v>0</v>
      </c>
      <c r="D9" s="3">
        <v>0</v>
      </c>
      <c r="E9" s="3">
        <v>0</v>
      </c>
      <c r="F9" s="3">
        <v>0</v>
      </c>
      <c r="G9" s="3">
        <v>0</v>
      </c>
      <c r="H9" s="3">
        <v>0</v>
      </c>
      <c r="I9" s="3">
        <v>0</v>
      </c>
      <c r="J9" s="3">
        <v>0</v>
      </c>
      <c r="K9" s="2"/>
      <c r="L9" s="3">
        <v>0</v>
      </c>
      <c r="M9" s="3">
        <v>0</v>
      </c>
      <c r="N9" s="3">
        <v>0</v>
      </c>
      <c r="O9" s="3">
        <v>0</v>
      </c>
      <c r="P9" s="3">
        <v>0</v>
      </c>
      <c r="Q9" s="3">
        <v>0</v>
      </c>
      <c r="R9" s="3">
        <v>0</v>
      </c>
      <c r="S9" s="3">
        <v>0</v>
      </c>
    </row>
    <row r="10" spans="1:19">
      <c r="A10" s="2" t="s">
        <v>1063</v>
      </c>
      <c r="B10" s="2" t="s">
        <v>1064</v>
      </c>
      <c r="C10" s="3">
        <v>0</v>
      </c>
      <c r="D10" s="3">
        <v>0</v>
      </c>
      <c r="E10" s="3">
        <v>0</v>
      </c>
      <c r="F10" s="3">
        <v>0</v>
      </c>
      <c r="G10" s="3">
        <v>0</v>
      </c>
      <c r="H10" s="3">
        <v>0</v>
      </c>
      <c r="I10" s="3">
        <v>0</v>
      </c>
      <c r="J10" s="3">
        <v>0</v>
      </c>
      <c r="K10" s="2"/>
      <c r="L10" s="3">
        <v>0</v>
      </c>
      <c r="M10" s="3">
        <v>0</v>
      </c>
      <c r="N10" s="3">
        <v>0</v>
      </c>
      <c r="O10" s="3">
        <v>0</v>
      </c>
      <c r="P10" s="3">
        <v>0</v>
      </c>
      <c r="Q10" s="3">
        <v>0</v>
      </c>
      <c r="R10" s="3">
        <v>0</v>
      </c>
      <c r="S10" s="3">
        <v>0</v>
      </c>
    </row>
    <row r="11" spans="1:19">
      <c r="A11" s="2" t="s">
        <v>1119</v>
      </c>
      <c r="B11" s="2" t="s">
        <v>1120</v>
      </c>
      <c r="C11" s="3">
        <v>0</v>
      </c>
      <c r="D11" s="3">
        <v>0</v>
      </c>
      <c r="E11" s="3">
        <v>0</v>
      </c>
      <c r="F11" s="3">
        <v>0</v>
      </c>
      <c r="G11" s="3">
        <v>0</v>
      </c>
      <c r="H11" s="3">
        <v>0</v>
      </c>
      <c r="I11" s="3">
        <v>0</v>
      </c>
      <c r="J11" s="3">
        <v>0</v>
      </c>
      <c r="K11" s="2"/>
      <c r="L11" s="3">
        <v>0</v>
      </c>
      <c r="M11" s="3">
        <v>0</v>
      </c>
      <c r="N11" s="3">
        <v>0</v>
      </c>
      <c r="O11" s="3">
        <v>0</v>
      </c>
      <c r="P11" s="3">
        <v>0</v>
      </c>
      <c r="Q11" s="3">
        <v>0</v>
      </c>
      <c r="R11" s="3">
        <v>0</v>
      </c>
      <c r="S11" s="3">
        <v>0</v>
      </c>
    </row>
    <row r="12" spans="1:19">
      <c r="A12" s="2" t="s">
        <v>1035</v>
      </c>
      <c r="B12" s="2" t="s">
        <v>1036</v>
      </c>
      <c r="C12" s="3">
        <v>0</v>
      </c>
      <c r="D12" s="3">
        <v>0</v>
      </c>
      <c r="E12" s="3">
        <v>0</v>
      </c>
      <c r="F12" s="3">
        <v>0</v>
      </c>
      <c r="G12" s="3">
        <v>0</v>
      </c>
      <c r="H12" s="3">
        <v>0</v>
      </c>
      <c r="I12" s="3">
        <v>0</v>
      </c>
      <c r="J12" s="3">
        <v>0</v>
      </c>
      <c r="K12" s="2"/>
      <c r="L12" s="3">
        <v>0</v>
      </c>
      <c r="M12" s="3">
        <v>0</v>
      </c>
      <c r="N12" s="3">
        <v>0</v>
      </c>
      <c r="O12" s="3">
        <v>0</v>
      </c>
      <c r="P12" s="3">
        <v>0</v>
      </c>
      <c r="Q12" s="3">
        <v>0</v>
      </c>
      <c r="R12" s="3">
        <v>0</v>
      </c>
      <c r="S12" s="3">
        <v>0</v>
      </c>
    </row>
    <row r="13" spans="1:19">
      <c r="A13" s="2" t="s">
        <v>1149</v>
      </c>
      <c r="B13" s="2" t="s">
        <v>1150</v>
      </c>
      <c r="C13" s="3">
        <v>0</v>
      </c>
      <c r="D13" s="3">
        <v>0</v>
      </c>
      <c r="E13" s="3">
        <v>0</v>
      </c>
      <c r="F13" s="3">
        <v>0</v>
      </c>
      <c r="G13" s="3">
        <v>0</v>
      </c>
      <c r="H13" s="3">
        <v>0</v>
      </c>
      <c r="I13" s="3">
        <v>0</v>
      </c>
      <c r="J13" s="3">
        <v>0</v>
      </c>
      <c r="K13" s="2"/>
      <c r="L13" s="3">
        <v>0</v>
      </c>
      <c r="M13" s="3">
        <v>0</v>
      </c>
      <c r="N13" s="3">
        <v>0</v>
      </c>
      <c r="O13" s="3">
        <v>0</v>
      </c>
      <c r="P13" s="3">
        <v>0</v>
      </c>
      <c r="Q13" s="3">
        <v>0</v>
      </c>
      <c r="R13" s="3">
        <v>0</v>
      </c>
      <c r="S13" s="3">
        <v>0</v>
      </c>
    </row>
    <row r="14" spans="1:19">
      <c r="A14" s="2" t="s">
        <v>1038</v>
      </c>
      <c r="B14" s="2" t="s">
        <v>1039</v>
      </c>
      <c r="C14" s="3">
        <v>0</v>
      </c>
      <c r="D14" s="3">
        <v>0</v>
      </c>
      <c r="E14" s="3">
        <v>0</v>
      </c>
      <c r="F14" s="3">
        <v>0</v>
      </c>
      <c r="G14" s="3">
        <v>0</v>
      </c>
      <c r="H14" s="3">
        <v>0</v>
      </c>
      <c r="I14" s="3">
        <v>0</v>
      </c>
      <c r="J14" s="3">
        <v>0</v>
      </c>
      <c r="K14" s="2"/>
      <c r="L14" s="3">
        <v>0</v>
      </c>
      <c r="M14" s="3">
        <v>0</v>
      </c>
      <c r="N14" s="3">
        <v>0</v>
      </c>
      <c r="O14" s="3">
        <v>0</v>
      </c>
      <c r="P14" s="3">
        <v>0</v>
      </c>
      <c r="Q14" s="3">
        <v>0</v>
      </c>
      <c r="R14" s="3">
        <v>0</v>
      </c>
      <c r="S14" s="3">
        <v>0</v>
      </c>
    </row>
    <row r="15" spans="1:19">
      <c r="A15" s="2" t="s">
        <v>1026</v>
      </c>
      <c r="B15" s="2" t="s">
        <v>1027</v>
      </c>
      <c r="C15" s="3">
        <v>0</v>
      </c>
      <c r="D15" s="3">
        <v>0</v>
      </c>
      <c r="E15" s="3">
        <v>0</v>
      </c>
      <c r="F15" s="3">
        <v>0</v>
      </c>
      <c r="G15" s="3">
        <v>0</v>
      </c>
      <c r="H15" s="3">
        <v>0</v>
      </c>
      <c r="I15" s="3">
        <v>0</v>
      </c>
      <c r="J15" s="3">
        <v>0</v>
      </c>
      <c r="K15" s="2"/>
      <c r="L15" s="3">
        <v>0</v>
      </c>
      <c r="M15" s="3">
        <v>0</v>
      </c>
      <c r="N15" s="3">
        <v>0</v>
      </c>
      <c r="O15" s="3">
        <v>0</v>
      </c>
      <c r="P15" s="3">
        <v>0</v>
      </c>
      <c r="Q15" s="3">
        <v>0</v>
      </c>
      <c r="R15" s="3">
        <v>0</v>
      </c>
      <c r="S15" s="3">
        <v>0</v>
      </c>
    </row>
    <row r="16" spans="1:19">
      <c r="A16" s="2" t="s">
        <v>1002</v>
      </c>
      <c r="B16" s="2" t="s">
        <v>1003</v>
      </c>
      <c r="C16" s="3">
        <v>0</v>
      </c>
      <c r="D16" s="3">
        <v>0</v>
      </c>
      <c r="E16" s="3">
        <v>0</v>
      </c>
      <c r="F16" s="3">
        <v>0</v>
      </c>
      <c r="G16" s="3">
        <v>0</v>
      </c>
      <c r="H16" s="3">
        <v>0</v>
      </c>
      <c r="I16" s="3">
        <v>0</v>
      </c>
      <c r="J16" s="3">
        <v>0</v>
      </c>
      <c r="K16" s="2"/>
      <c r="L16" s="3">
        <v>0</v>
      </c>
      <c r="M16" s="3">
        <v>0</v>
      </c>
      <c r="N16" s="3">
        <v>0</v>
      </c>
      <c r="O16" s="3">
        <v>0</v>
      </c>
      <c r="P16" s="3">
        <v>0</v>
      </c>
      <c r="Q16" s="3">
        <v>0</v>
      </c>
      <c r="R16" s="3">
        <v>0</v>
      </c>
      <c r="S16" s="3">
        <v>0</v>
      </c>
    </row>
    <row r="17" spans="1:19">
      <c r="A17" s="2" t="s">
        <v>1203</v>
      </c>
      <c r="B17" s="2" t="s">
        <v>1204</v>
      </c>
      <c r="C17" s="3">
        <v>0</v>
      </c>
      <c r="D17" s="3">
        <v>0</v>
      </c>
      <c r="E17" s="3">
        <v>0</v>
      </c>
      <c r="F17" s="3">
        <v>0</v>
      </c>
      <c r="G17" s="3">
        <v>0</v>
      </c>
      <c r="H17" s="3">
        <v>0</v>
      </c>
      <c r="I17" s="3">
        <v>0</v>
      </c>
      <c r="J17" s="3">
        <v>0</v>
      </c>
      <c r="K17" s="2"/>
      <c r="L17" s="3">
        <v>0</v>
      </c>
      <c r="M17" s="3">
        <v>0</v>
      </c>
      <c r="N17" s="3">
        <v>0</v>
      </c>
      <c r="O17" s="3">
        <v>0</v>
      </c>
      <c r="P17" s="3">
        <v>0</v>
      </c>
      <c r="Q17" s="3">
        <v>0</v>
      </c>
      <c r="R17" s="3">
        <v>0</v>
      </c>
      <c r="S17" s="3">
        <v>0</v>
      </c>
    </row>
    <row r="18" spans="1:19">
      <c r="A18" s="2" t="s">
        <v>1125</v>
      </c>
      <c r="B18" s="2" t="s">
        <v>1126</v>
      </c>
      <c r="C18" s="3">
        <v>0</v>
      </c>
      <c r="D18" s="3">
        <v>0</v>
      </c>
      <c r="E18" s="3">
        <v>0</v>
      </c>
      <c r="F18" s="3">
        <v>0</v>
      </c>
      <c r="G18" s="3">
        <v>0</v>
      </c>
      <c r="H18" s="3">
        <v>0</v>
      </c>
      <c r="I18" s="3">
        <v>0</v>
      </c>
      <c r="J18" s="3">
        <v>0</v>
      </c>
      <c r="K18" s="2"/>
      <c r="L18" s="3">
        <v>0</v>
      </c>
      <c r="M18" s="3">
        <v>0</v>
      </c>
      <c r="N18" s="3">
        <v>0</v>
      </c>
      <c r="O18" s="3">
        <v>0</v>
      </c>
      <c r="P18" s="3">
        <v>0</v>
      </c>
      <c r="Q18" s="3">
        <v>0</v>
      </c>
      <c r="R18" s="3">
        <v>0</v>
      </c>
      <c r="S18" s="3">
        <v>0</v>
      </c>
    </row>
    <row r="19" spans="1:19">
      <c r="A19" s="2" t="s">
        <v>1210</v>
      </c>
      <c r="B19" s="2" t="s">
        <v>1211</v>
      </c>
      <c r="C19" s="3">
        <v>0</v>
      </c>
      <c r="D19" s="3">
        <v>0</v>
      </c>
      <c r="E19" s="3">
        <v>0</v>
      </c>
      <c r="F19" s="3">
        <v>0</v>
      </c>
      <c r="G19" s="3">
        <v>0</v>
      </c>
      <c r="H19" s="3">
        <v>0</v>
      </c>
      <c r="I19" s="3">
        <v>0</v>
      </c>
      <c r="J19" s="3">
        <v>0</v>
      </c>
      <c r="K19" s="2"/>
      <c r="L19" s="3">
        <v>0</v>
      </c>
      <c r="M19" s="3">
        <v>0</v>
      </c>
      <c r="N19" s="3">
        <v>0</v>
      </c>
      <c r="O19" s="3">
        <v>0</v>
      </c>
      <c r="P19" s="3">
        <v>0</v>
      </c>
      <c r="Q19" s="3">
        <v>0</v>
      </c>
      <c r="R19" s="3">
        <v>0</v>
      </c>
      <c r="S19" s="3">
        <v>0</v>
      </c>
    </row>
    <row r="20" spans="1:19">
      <c r="A20" s="2" t="s">
        <v>92</v>
      </c>
      <c r="B20" s="2" t="s">
        <v>93</v>
      </c>
      <c r="C20" s="3">
        <v>0</v>
      </c>
      <c r="D20" s="3">
        <v>0</v>
      </c>
      <c r="E20" s="3">
        <v>0</v>
      </c>
      <c r="F20" s="3">
        <v>0</v>
      </c>
      <c r="G20" s="3">
        <v>0</v>
      </c>
      <c r="H20" s="3">
        <v>0</v>
      </c>
      <c r="I20" s="3">
        <v>0</v>
      </c>
      <c r="J20" s="3">
        <v>0</v>
      </c>
      <c r="K20" s="2"/>
      <c r="L20" s="3">
        <v>0</v>
      </c>
      <c r="M20" s="3">
        <v>0</v>
      </c>
      <c r="N20" s="3">
        <v>0</v>
      </c>
      <c r="O20" s="3">
        <v>0</v>
      </c>
      <c r="P20" s="3">
        <v>0</v>
      </c>
      <c r="Q20" s="3">
        <v>0</v>
      </c>
      <c r="R20" s="3">
        <v>0</v>
      </c>
      <c r="S20" s="3">
        <v>0</v>
      </c>
    </row>
    <row r="21" spans="1:19">
      <c r="A21" s="2" t="s">
        <v>1261</v>
      </c>
      <c r="B21" s="2"/>
      <c r="C21" s="3">
        <v>0</v>
      </c>
      <c r="D21" s="3">
        <v>0</v>
      </c>
      <c r="E21" s="3">
        <v>0</v>
      </c>
      <c r="F21" s="3">
        <v>0</v>
      </c>
      <c r="G21" s="3">
        <v>0</v>
      </c>
      <c r="H21" s="3">
        <v>0</v>
      </c>
      <c r="I21" s="3">
        <v>0</v>
      </c>
      <c r="J21" s="3">
        <v>0</v>
      </c>
      <c r="K21" s="2"/>
      <c r="L21" s="3">
        <v>0</v>
      </c>
      <c r="M21" s="3">
        <v>0</v>
      </c>
      <c r="N21" s="3">
        <v>0</v>
      </c>
      <c r="O21" s="3">
        <v>0</v>
      </c>
      <c r="P21" s="3">
        <v>0</v>
      </c>
      <c r="Q21" s="3">
        <v>0</v>
      </c>
      <c r="R21" s="3">
        <v>0</v>
      </c>
      <c r="S21" s="3">
        <v>0</v>
      </c>
    </row>
    <row r="22" spans="1:19">
      <c r="A22" s="2" t="s">
        <v>1097</v>
      </c>
      <c r="B22" s="2"/>
      <c r="C22" s="3">
        <v>0</v>
      </c>
      <c r="D22" s="3">
        <v>0</v>
      </c>
      <c r="E22" s="3">
        <v>0</v>
      </c>
      <c r="F22" s="3">
        <v>0</v>
      </c>
      <c r="G22" s="3">
        <v>0</v>
      </c>
      <c r="H22" s="3">
        <v>0</v>
      </c>
      <c r="I22" s="3">
        <v>0</v>
      </c>
      <c r="J22" s="3">
        <v>0</v>
      </c>
      <c r="K22" s="2"/>
      <c r="L22" s="3">
        <v>0</v>
      </c>
      <c r="M22" s="3">
        <v>0</v>
      </c>
      <c r="N22" s="3">
        <v>0</v>
      </c>
      <c r="O22" s="3">
        <v>0</v>
      </c>
      <c r="P22" s="3">
        <v>0</v>
      </c>
      <c r="Q22" s="3">
        <v>0</v>
      </c>
      <c r="R22" s="3">
        <v>0</v>
      </c>
      <c r="S22" s="3">
        <v>0</v>
      </c>
    </row>
    <row r="23" spans="1:19">
      <c r="A23" s="2" t="s">
        <v>66</v>
      </c>
      <c r="B23" s="2" t="s">
        <v>67</v>
      </c>
      <c r="C23" s="3">
        <v>0</v>
      </c>
      <c r="D23" s="3">
        <v>0</v>
      </c>
      <c r="E23" s="3">
        <v>0</v>
      </c>
      <c r="F23" s="3">
        <v>3.3333333333333298E-2</v>
      </c>
      <c r="G23" s="3">
        <v>0.3</v>
      </c>
      <c r="H23" s="3">
        <v>0.86666666666666603</v>
      </c>
      <c r="I23" s="3">
        <v>1.8</v>
      </c>
      <c r="J23" s="3">
        <v>3.1333333333333302</v>
      </c>
      <c r="K23" s="2"/>
      <c r="L23" s="3">
        <v>0</v>
      </c>
      <c r="M23" s="3">
        <v>0</v>
      </c>
      <c r="N23" s="3">
        <v>0</v>
      </c>
      <c r="O23" s="3">
        <v>0.17950549357115</v>
      </c>
      <c r="P23" s="3">
        <v>0.52599112793531599</v>
      </c>
      <c r="Q23" s="3">
        <v>0.84590516936330096</v>
      </c>
      <c r="R23" s="3">
        <v>1.04562580942387</v>
      </c>
      <c r="S23" s="3">
        <v>1.49962958389359</v>
      </c>
    </row>
    <row r="24" spans="1:19">
      <c r="A24" s="2" t="s">
        <v>81</v>
      </c>
      <c r="B24" s="2" t="s">
        <v>82</v>
      </c>
      <c r="C24" s="3">
        <v>0</v>
      </c>
      <c r="D24" s="3">
        <v>0</v>
      </c>
      <c r="E24" s="3">
        <v>0</v>
      </c>
      <c r="F24" s="3">
        <v>0</v>
      </c>
      <c r="G24" s="3">
        <v>0</v>
      </c>
      <c r="H24" s="3">
        <v>0</v>
      </c>
      <c r="I24" s="3">
        <v>0</v>
      </c>
      <c r="J24" s="3">
        <v>0</v>
      </c>
      <c r="K24" s="2"/>
      <c r="L24" s="3">
        <v>0</v>
      </c>
      <c r="M24" s="3">
        <v>0</v>
      </c>
      <c r="N24" s="3">
        <v>0</v>
      </c>
      <c r="O24" s="3">
        <v>0</v>
      </c>
      <c r="P24" s="3">
        <v>0</v>
      </c>
      <c r="Q24" s="3">
        <v>0</v>
      </c>
      <c r="R24" s="3">
        <v>0</v>
      </c>
      <c r="S24" s="3">
        <v>0</v>
      </c>
    </row>
    <row r="25" spans="1:19">
      <c r="A25" s="2" t="s">
        <v>83</v>
      </c>
      <c r="B25" s="2" t="s">
        <v>84</v>
      </c>
      <c r="C25" s="3">
        <v>1.0333333333333301</v>
      </c>
      <c r="D25" s="3">
        <v>6.8333333333333304</v>
      </c>
      <c r="E25" s="3">
        <v>16.1666666666666</v>
      </c>
      <c r="F25" s="3">
        <v>25.9</v>
      </c>
      <c r="G25" s="3">
        <v>36.933333333333302</v>
      </c>
      <c r="H25" s="3">
        <v>49.6</v>
      </c>
      <c r="I25" s="3">
        <v>57.966666666666598</v>
      </c>
      <c r="J25" s="3">
        <v>63.466666666666598</v>
      </c>
      <c r="K25" s="2"/>
      <c r="L25" s="3">
        <v>0.83599574693229695</v>
      </c>
      <c r="M25" s="3">
        <v>3.0559595692497101</v>
      </c>
      <c r="N25" s="3">
        <v>4.0994579587496096</v>
      </c>
      <c r="O25" s="3">
        <v>5.7639685402796301</v>
      </c>
      <c r="P25" s="3">
        <v>4.9121165386102996</v>
      </c>
      <c r="Q25" s="3">
        <v>5.6426943918663497</v>
      </c>
      <c r="R25" s="3">
        <v>6.96889916382462</v>
      </c>
      <c r="S25" s="3">
        <v>7.3427212636430301</v>
      </c>
    </row>
    <row r="26" spans="1:19">
      <c r="A26" s="2" t="s">
        <v>119</v>
      </c>
      <c r="B26" s="2" t="s">
        <v>120</v>
      </c>
      <c r="C26" s="3">
        <v>0</v>
      </c>
      <c r="D26" s="3">
        <v>0</v>
      </c>
      <c r="E26" s="3">
        <v>0</v>
      </c>
      <c r="F26" s="3">
        <v>0</v>
      </c>
      <c r="G26" s="3">
        <v>0</v>
      </c>
      <c r="H26" s="3">
        <v>0</v>
      </c>
      <c r="I26" s="3">
        <v>0</v>
      </c>
      <c r="J26" s="3">
        <v>0</v>
      </c>
      <c r="K26" s="2"/>
      <c r="L26" s="3">
        <v>0</v>
      </c>
      <c r="M26" s="3">
        <v>0</v>
      </c>
      <c r="N26" s="3">
        <v>0</v>
      </c>
      <c r="O26" s="3">
        <v>0</v>
      </c>
      <c r="P26" s="3">
        <v>0</v>
      </c>
      <c r="Q26" s="3">
        <v>0</v>
      </c>
      <c r="R26" s="3">
        <v>0</v>
      </c>
      <c r="S26" s="3">
        <v>0</v>
      </c>
    </row>
    <row r="27" spans="1:19">
      <c r="A27" s="2" t="s">
        <v>278</v>
      </c>
      <c r="B27" s="2" t="s">
        <v>279</v>
      </c>
      <c r="C27" s="3">
        <v>0</v>
      </c>
      <c r="D27" s="3">
        <v>0</v>
      </c>
      <c r="E27" s="3">
        <v>0</v>
      </c>
      <c r="F27" s="3">
        <v>0</v>
      </c>
      <c r="G27" s="3">
        <v>0</v>
      </c>
      <c r="H27" s="3">
        <v>0</v>
      </c>
      <c r="I27" s="3">
        <v>0.233333333333333</v>
      </c>
      <c r="J27" s="3">
        <v>0.43333333333333302</v>
      </c>
      <c r="K27" s="2"/>
      <c r="L27" s="3">
        <v>0</v>
      </c>
      <c r="M27" s="3">
        <v>0</v>
      </c>
      <c r="N27" s="3">
        <v>0</v>
      </c>
      <c r="O27" s="3">
        <v>0</v>
      </c>
      <c r="P27" s="3">
        <v>0</v>
      </c>
      <c r="Q27" s="3">
        <v>0</v>
      </c>
      <c r="R27" s="3">
        <v>0.61553951042064603</v>
      </c>
      <c r="S27" s="3">
        <v>0.49553562491061598</v>
      </c>
    </row>
    <row r="28" spans="1:19">
      <c r="A28" s="2" t="s">
        <v>1228</v>
      </c>
      <c r="B28" s="2" t="s">
        <v>1229</v>
      </c>
      <c r="C28" s="3">
        <v>0</v>
      </c>
      <c r="D28" s="3">
        <v>0</v>
      </c>
      <c r="E28" s="3">
        <v>0</v>
      </c>
      <c r="F28" s="3">
        <v>0</v>
      </c>
      <c r="G28" s="3">
        <v>0</v>
      </c>
      <c r="H28" s="3">
        <v>0</v>
      </c>
      <c r="I28" s="3">
        <v>0</v>
      </c>
      <c r="J28" s="3">
        <v>0</v>
      </c>
      <c r="K28" s="2"/>
      <c r="L28" s="3">
        <v>0</v>
      </c>
      <c r="M28" s="3">
        <v>0</v>
      </c>
      <c r="N28" s="3">
        <v>0</v>
      </c>
      <c r="O28" s="3">
        <v>0</v>
      </c>
      <c r="P28" s="3">
        <v>0</v>
      </c>
      <c r="Q28" s="3">
        <v>0</v>
      </c>
      <c r="R28" s="3">
        <v>0</v>
      </c>
      <c r="S28" s="3">
        <v>0</v>
      </c>
    </row>
    <row r="29" spans="1:19">
      <c r="A29" s="2" t="s">
        <v>1230</v>
      </c>
      <c r="B29" s="2"/>
      <c r="C29" s="3">
        <v>0</v>
      </c>
      <c r="D29" s="3">
        <v>0</v>
      </c>
      <c r="E29" s="3">
        <v>0</v>
      </c>
      <c r="F29" s="3">
        <v>0</v>
      </c>
      <c r="G29" s="3">
        <v>0</v>
      </c>
      <c r="H29" s="3">
        <v>0</v>
      </c>
      <c r="I29" s="3">
        <v>0</v>
      </c>
      <c r="J29" s="3">
        <v>0</v>
      </c>
      <c r="K29" s="2"/>
      <c r="L29" s="3">
        <v>0</v>
      </c>
      <c r="M29" s="3">
        <v>0</v>
      </c>
      <c r="N29" s="3">
        <v>0</v>
      </c>
      <c r="O29" s="3">
        <v>0</v>
      </c>
      <c r="P29" s="3">
        <v>0</v>
      </c>
      <c r="Q29" s="3">
        <v>0</v>
      </c>
      <c r="R29" s="3">
        <v>0</v>
      </c>
      <c r="S29" s="3">
        <v>0</v>
      </c>
    </row>
    <row r="30" spans="1:19">
      <c r="A30" s="2" t="s">
        <v>1193</v>
      </c>
      <c r="B30" s="2"/>
      <c r="C30" s="3">
        <v>0</v>
      </c>
      <c r="D30" s="3">
        <v>0</v>
      </c>
      <c r="E30" s="3">
        <v>0</v>
      </c>
      <c r="F30" s="3">
        <v>0</v>
      </c>
      <c r="G30" s="3">
        <v>0</v>
      </c>
      <c r="H30" s="3">
        <v>0</v>
      </c>
      <c r="I30" s="3">
        <v>0</v>
      </c>
      <c r="J30" s="3">
        <v>0</v>
      </c>
      <c r="K30" s="2"/>
      <c r="L30" s="3">
        <v>0</v>
      </c>
      <c r="M30" s="3">
        <v>0</v>
      </c>
      <c r="N30" s="3">
        <v>0</v>
      </c>
      <c r="O30" s="3">
        <v>0</v>
      </c>
      <c r="P30" s="3">
        <v>0</v>
      </c>
      <c r="Q30" s="3">
        <v>0</v>
      </c>
      <c r="R30" s="3">
        <v>0</v>
      </c>
      <c r="S30" s="3">
        <v>0</v>
      </c>
    </row>
    <row r="31" spans="1:19">
      <c r="A31" s="2" t="s">
        <v>1089</v>
      </c>
      <c r="B31" s="2" t="s">
        <v>1090</v>
      </c>
      <c r="C31" s="3">
        <v>0</v>
      </c>
      <c r="D31" s="3">
        <v>0</v>
      </c>
      <c r="E31" s="3">
        <v>0</v>
      </c>
      <c r="F31" s="3">
        <v>0</v>
      </c>
      <c r="G31" s="3">
        <v>0</v>
      </c>
      <c r="H31" s="3">
        <v>0</v>
      </c>
      <c r="I31" s="3">
        <v>0</v>
      </c>
      <c r="J31" s="3">
        <v>0</v>
      </c>
      <c r="K31" s="2"/>
      <c r="L31" s="3">
        <v>0</v>
      </c>
      <c r="M31" s="3">
        <v>0</v>
      </c>
      <c r="N31" s="3">
        <v>0</v>
      </c>
      <c r="O31" s="3">
        <v>0</v>
      </c>
      <c r="P31" s="3">
        <v>0</v>
      </c>
      <c r="Q31" s="3">
        <v>0</v>
      </c>
      <c r="R31" s="3">
        <v>0</v>
      </c>
      <c r="S31" s="3">
        <v>0</v>
      </c>
    </row>
    <row r="32" spans="1:19">
      <c r="A32" s="2" t="s">
        <v>186</v>
      </c>
      <c r="B32" s="2" t="s">
        <v>187</v>
      </c>
      <c r="C32" s="3">
        <v>0</v>
      </c>
      <c r="D32" s="3">
        <v>0</v>
      </c>
      <c r="E32" s="3">
        <v>0</v>
      </c>
      <c r="F32" s="3">
        <v>0</v>
      </c>
      <c r="G32" s="3">
        <v>0</v>
      </c>
      <c r="H32" s="3">
        <v>0</v>
      </c>
      <c r="I32" s="3">
        <v>0</v>
      </c>
      <c r="J32" s="3">
        <v>0</v>
      </c>
      <c r="K32" s="2"/>
      <c r="L32" s="3">
        <v>0</v>
      </c>
      <c r="M32" s="3">
        <v>0</v>
      </c>
      <c r="N32" s="3">
        <v>0</v>
      </c>
      <c r="O32" s="3">
        <v>0</v>
      </c>
      <c r="P32" s="3">
        <v>0</v>
      </c>
      <c r="Q32" s="3">
        <v>0</v>
      </c>
      <c r="R32" s="3">
        <v>0</v>
      </c>
      <c r="S32" s="3">
        <v>0</v>
      </c>
    </row>
    <row r="33" spans="1:19">
      <c r="A33" s="2" t="s">
        <v>69</v>
      </c>
      <c r="B33" s="2"/>
      <c r="C33" s="3">
        <v>0</v>
      </c>
      <c r="D33" s="3">
        <v>0</v>
      </c>
      <c r="E33" s="3">
        <v>0</v>
      </c>
      <c r="F33" s="3">
        <v>0</v>
      </c>
      <c r="G33" s="3">
        <v>0</v>
      </c>
      <c r="H33" s="3">
        <v>0</v>
      </c>
      <c r="I33" s="3">
        <v>0</v>
      </c>
      <c r="J33" s="3">
        <v>0</v>
      </c>
      <c r="K33" s="2"/>
      <c r="L33" s="3">
        <v>0</v>
      </c>
      <c r="M33" s="3">
        <v>0</v>
      </c>
      <c r="N33" s="3">
        <v>0</v>
      </c>
      <c r="O33" s="3">
        <v>0</v>
      </c>
      <c r="P33" s="3">
        <v>0</v>
      </c>
      <c r="Q33" s="3">
        <v>0</v>
      </c>
      <c r="R33" s="3">
        <v>0</v>
      </c>
      <c r="S33" s="3">
        <v>0</v>
      </c>
    </row>
    <row r="34" spans="1:19">
      <c r="A34" s="2" t="s">
        <v>1181</v>
      </c>
      <c r="B34" s="2"/>
      <c r="C34" s="3">
        <v>0</v>
      </c>
      <c r="D34" s="3">
        <v>0</v>
      </c>
      <c r="E34" s="3">
        <v>0</v>
      </c>
      <c r="F34" s="3">
        <v>0</v>
      </c>
      <c r="G34" s="3">
        <v>0</v>
      </c>
      <c r="H34" s="3">
        <v>0</v>
      </c>
      <c r="I34" s="3">
        <v>0</v>
      </c>
      <c r="J34" s="3">
        <v>0</v>
      </c>
      <c r="K34" s="2"/>
      <c r="L34" s="3">
        <v>0</v>
      </c>
      <c r="M34" s="3">
        <v>0</v>
      </c>
      <c r="N34" s="3">
        <v>0</v>
      </c>
      <c r="O34" s="3">
        <v>0</v>
      </c>
      <c r="P34" s="3">
        <v>0</v>
      </c>
      <c r="Q34" s="3">
        <v>0</v>
      </c>
      <c r="R34" s="3">
        <v>0</v>
      </c>
      <c r="S34" s="3">
        <v>0</v>
      </c>
    </row>
    <row r="35" spans="1:19">
      <c r="A35" s="2" t="s">
        <v>1205</v>
      </c>
      <c r="B35" s="2"/>
      <c r="C35" s="3">
        <v>0</v>
      </c>
      <c r="D35" s="3">
        <v>0</v>
      </c>
      <c r="E35" s="3">
        <v>0</v>
      </c>
      <c r="F35" s="3">
        <v>0</v>
      </c>
      <c r="G35" s="3">
        <v>0</v>
      </c>
      <c r="H35" s="3">
        <v>0</v>
      </c>
      <c r="I35" s="3">
        <v>0</v>
      </c>
      <c r="J35" s="3">
        <v>0</v>
      </c>
      <c r="K35" s="2"/>
      <c r="L35" s="3">
        <v>0</v>
      </c>
      <c r="M35" s="3">
        <v>0</v>
      </c>
      <c r="N35" s="3">
        <v>0</v>
      </c>
      <c r="O35" s="3">
        <v>0</v>
      </c>
      <c r="P35" s="3">
        <v>0</v>
      </c>
      <c r="Q35" s="3">
        <v>0</v>
      </c>
      <c r="R35" s="3">
        <v>0</v>
      </c>
      <c r="S35" s="3">
        <v>0</v>
      </c>
    </row>
    <row r="36" spans="1:19">
      <c r="A36" s="2" t="s">
        <v>202</v>
      </c>
      <c r="B36" s="2" t="s">
        <v>203</v>
      </c>
      <c r="C36" s="3">
        <v>0</v>
      </c>
      <c r="D36" s="3">
        <v>0</v>
      </c>
      <c r="E36" s="3">
        <v>0</v>
      </c>
      <c r="F36" s="3">
        <v>0</v>
      </c>
      <c r="G36" s="3">
        <v>0</v>
      </c>
      <c r="H36" s="3">
        <v>0</v>
      </c>
      <c r="I36" s="3">
        <v>0</v>
      </c>
      <c r="J36" s="3">
        <v>0</v>
      </c>
      <c r="K36" s="2"/>
      <c r="L36" s="3">
        <v>0</v>
      </c>
      <c r="M36" s="3">
        <v>0</v>
      </c>
      <c r="N36" s="3">
        <v>0</v>
      </c>
      <c r="O36" s="3">
        <v>0</v>
      </c>
      <c r="P36" s="3">
        <v>0</v>
      </c>
      <c r="Q36" s="3">
        <v>0</v>
      </c>
      <c r="R36" s="3">
        <v>0</v>
      </c>
      <c r="S36" s="3">
        <v>0</v>
      </c>
    </row>
    <row r="37" spans="1:19">
      <c r="A37" s="2" t="s">
        <v>1023</v>
      </c>
      <c r="B37" s="2"/>
      <c r="C37" s="3">
        <v>0</v>
      </c>
      <c r="D37" s="3">
        <v>1.06666666666666</v>
      </c>
      <c r="E37" s="3">
        <v>3.4666666666666601</v>
      </c>
      <c r="F37" s="3">
        <v>6.7666666666666604</v>
      </c>
      <c r="G37" s="3">
        <v>10.466666666666599</v>
      </c>
      <c r="H37" s="3">
        <v>15.1</v>
      </c>
      <c r="I37" s="3">
        <v>19.933333333333302</v>
      </c>
      <c r="J37" s="3">
        <v>28.1666666666666</v>
      </c>
      <c r="K37" s="2"/>
      <c r="L37" s="3">
        <v>0</v>
      </c>
      <c r="M37" s="3">
        <v>0.77172246018601498</v>
      </c>
      <c r="N37" s="3">
        <v>1.5648926125740601</v>
      </c>
      <c r="O37" s="3">
        <v>1.94393644157644</v>
      </c>
      <c r="P37" s="3">
        <v>2.8252826800556101</v>
      </c>
      <c r="Q37" s="3">
        <v>3.2491024401619999</v>
      </c>
      <c r="R37" s="3">
        <v>5.2085399958998897</v>
      </c>
      <c r="S37" s="3">
        <v>7.1604624307527898</v>
      </c>
    </row>
    <row r="38" spans="1:19">
      <c r="A38" s="2" t="s">
        <v>125</v>
      </c>
      <c r="B38" s="2"/>
      <c r="C38" s="3">
        <v>0</v>
      </c>
      <c r="D38" s="3">
        <v>0.96666666666666601</v>
      </c>
      <c r="E38" s="3">
        <v>3.9666666666666601</v>
      </c>
      <c r="F38" s="3">
        <v>11</v>
      </c>
      <c r="G38" s="3">
        <v>21.266666666666602</v>
      </c>
      <c r="H38" s="3">
        <v>32.6666666666666</v>
      </c>
      <c r="I38" s="3">
        <v>40.299999999999997</v>
      </c>
      <c r="J38" s="3">
        <v>45.933333333333302</v>
      </c>
      <c r="K38" s="2"/>
      <c r="L38" s="3">
        <v>0</v>
      </c>
      <c r="M38" s="3">
        <v>1.3535960336164601</v>
      </c>
      <c r="N38" s="3">
        <v>2.7746871695542299</v>
      </c>
      <c r="O38" s="3">
        <v>5.7965506984757704</v>
      </c>
      <c r="P38" s="3">
        <v>5.75577005177316</v>
      </c>
      <c r="Q38" s="3">
        <v>6.0626360236744796</v>
      </c>
      <c r="R38" s="3">
        <v>6.1598160145684</v>
      </c>
      <c r="S38" s="3">
        <v>5.8191255547738603</v>
      </c>
    </row>
    <row r="39" spans="1:19">
      <c r="A39" s="2" t="s">
        <v>1251</v>
      </c>
      <c r="B39" s="2" t="s">
        <v>1252</v>
      </c>
      <c r="C39" s="3">
        <v>0</v>
      </c>
      <c r="D39" s="3">
        <v>0</v>
      </c>
      <c r="E39" s="3">
        <v>0</v>
      </c>
      <c r="F39" s="3">
        <v>0</v>
      </c>
      <c r="G39" s="3">
        <v>0</v>
      </c>
      <c r="H39" s="3">
        <v>0</v>
      </c>
      <c r="I39" s="3">
        <v>0</v>
      </c>
      <c r="J39" s="3">
        <v>0</v>
      </c>
      <c r="K39" s="2"/>
      <c r="L39" s="3">
        <v>0</v>
      </c>
      <c r="M39" s="3">
        <v>0</v>
      </c>
      <c r="N39" s="3">
        <v>0</v>
      </c>
      <c r="O39" s="3">
        <v>0</v>
      </c>
      <c r="P39" s="3">
        <v>0</v>
      </c>
      <c r="Q39" s="3">
        <v>0</v>
      </c>
      <c r="R39" s="3">
        <v>0</v>
      </c>
      <c r="S39" s="3">
        <v>0</v>
      </c>
    </row>
    <row r="40" spans="1:19">
      <c r="A40" s="2" t="s">
        <v>1180</v>
      </c>
      <c r="B40" s="2"/>
      <c r="C40" s="3">
        <v>0</v>
      </c>
      <c r="D40" s="3">
        <v>0</v>
      </c>
      <c r="E40" s="3">
        <v>0</v>
      </c>
      <c r="F40" s="3">
        <v>0</v>
      </c>
      <c r="G40" s="3">
        <v>0</v>
      </c>
      <c r="H40" s="3">
        <v>0</v>
      </c>
      <c r="I40" s="3">
        <v>0</v>
      </c>
      <c r="J40" s="3">
        <v>0</v>
      </c>
      <c r="K40" s="2"/>
      <c r="L40" s="3">
        <v>0</v>
      </c>
      <c r="M40" s="3">
        <v>0</v>
      </c>
      <c r="N40" s="3">
        <v>0</v>
      </c>
      <c r="O40" s="3">
        <v>0</v>
      </c>
      <c r="P40" s="3">
        <v>0</v>
      </c>
      <c r="Q40" s="3">
        <v>0</v>
      </c>
      <c r="R40" s="3">
        <v>0</v>
      </c>
      <c r="S40" s="3">
        <v>0</v>
      </c>
    </row>
    <row r="41" spans="1:19">
      <c r="A41" s="2" t="s">
        <v>74</v>
      </c>
      <c r="B41" s="2"/>
      <c r="C41" s="3">
        <v>0</v>
      </c>
      <c r="D41" s="3">
        <v>0</v>
      </c>
      <c r="E41" s="3">
        <v>0</v>
      </c>
      <c r="F41" s="3">
        <v>0</v>
      </c>
      <c r="G41" s="3">
        <v>0</v>
      </c>
      <c r="H41" s="3">
        <v>0</v>
      </c>
      <c r="I41" s="3">
        <v>0</v>
      </c>
      <c r="J41" s="3">
        <v>0</v>
      </c>
      <c r="K41" s="2"/>
      <c r="L41" s="3">
        <v>0</v>
      </c>
      <c r="M41" s="3">
        <v>0</v>
      </c>
      <c r="N41" s="3">
        <v>0</v>
      </c>
      <c r="O41" s="3">
        <v>0</v>
      </c>
      <c r="P41" s="3">
        <v>0</v>
      </c>
      <c r="Q41" s="3">
        <v>0</v>
      </c>
      <c r="R41" s="3">
        <v>0</v>
      </c>
      <c r="S41" s="3">
        <v>0</v>
      </c>
    </row>
    <row r="42" spans="1:19">
      <c r="A42" s="2" t="s">
        <v>388</v>
      </c>
      <c r="B42" s="2"/>
      <c r="C42" s="3">
        <v>0</v>
      </c>
      <c r="D42" s="3">
        <v>0</v>
      </c>
      <c r="E42" s="3">
        <v>0</v>
      </c>
      <c r="F42" s="3">
        <v>0</v>
      </c>
      <c r="G42" s="3">
        <v>0</v>
      </c>
      <c r="H42" s="3">
        <v>0</v>
      </c>
      <c r="I42" s="3">
        <v>0</v>
      </c>
      <c r="J42" s="3">
        <v>0</v>
      </c>
      <c r="K42" s="2"/>
      <c r="L42" s="3">
        <v>0</v>
      </c>
      <c r="M42" s="3">
        <v>0</v>
      </c>
      <c r="N42" s="3">
        <v>0</v>
      </c>
      <c r="O42" s="3">
        <v>0</v>
      </c>
      <c r="P42" s="3">
        <v>0</v>
      </c>
      <c r="Q42" s="3">
        <v>0</v>
      </c>
      <c r="R42" s="3">
        <v>0</v>
      </c>
      <c r="S42" s="3">
        <v>0</v>
      </c>
    </row>
    <row r="43" spans="1:19">
      <c r="A43" s="2" t="s">
        <v>80</v>
      </c>
      <c r="B43" s="2"/>
      <c r="C43" s="3">
        <v>0</v>
      </c>
      <c r="D43" s="3">
        <v>0</v>
      </c>
      <c r="E43" s="3">
        <v>0</v>
      </c>
      <c r="F43" s="3">
        <v>0</v>
      </c>
      <c r="G43" s="3">
        <v>0</v>
      </c>
      <c r="H43" s="3">
        <v>0</v>
      </c>
      <c r="I43" s="3">
        <v>0</v>
      </c>
      <c r="J43" s="3">
        <v>0</v>
      </c>
      <c r="K43" s="2"/>
      <c r="L43" s="3">
        <v>0</v>
      </c>
      <c r="M43" s="3">
        <v>0</v>
      </c>
      <c r="N43" s="3">
        <v>0</v>
      </c>
      <c r="O43" s="3">
        <v>0</v>
      </c>
      <c r="P43" s="3">
        <v>0</v>
      </c>
      <c r="Q43" s="3">
        <v>0</v>
      </c>
      <c r="R43" s="3">
        <v>0</v>
      </c>
      <c r="S43" s="3">
        <v>0</v>
      </c>
    </row>
    <row r="44" spans="1:19">
      <c r="A44" s="2" t="s">
        <v>469</v>
      </c>
      <c r="B44" s="2"/>
      <c r="C44" s="3">
        <v>0</v>
      </c>
      <c r="D44" s="3">
        <v>0</v>
      </c>
      <c r="E44" s="3">
        <v>0</v>
      </c>
      <c r="F44" s="3">
        <v>0</v>
      </c>
      <c r="G44" s="3">
        <v>0</v>
      </c>
      <c r="H44" s="3">
        <v>0</v>
      </c>
      <c r="I44" s="3">
        <v>0</v>
      </c>
      <c r="J44" s="3">
        <v>0</v>
      </c>
      <c r="K44" s="2"/>
      <c r="L44" s="3">
        <v>0</v>
      </c>
      <c r="M44" s="3">
        <v>0</v>
      </c>
      <c r="N44" s="3">
        <v>0</v>
      </c>
      <c r="O44" s="3">
        <v>0</v>
      </c>
      <c r="P44" s="3">
        <v>0</v>
      </c>
      <c r="Q44" s="3">
        <v>0</v>
      </c>
      <c r="R44" s="3">
        <v>0</v>
      </c>
      <c r="S44" s="3">
        <v>0</v>
      </c>
    </row>
    <row r="45" spans="1:19">
      <c r="A45" s="2" t="s">
        <v>90</v>
      </c>
      <c r="B45" s="2" t="s">
        <v>91</v>
      </c>
      <c r="C45" s="3">
        <v>25.7</v>
      </c>
      <c r="D45" s="3">
        <v>49.033333333333303</v>
      </c>
      <c r="E45" s="3">
        <v>75.400000000000006</v>
      </c>
      <c r="F45" s="3">
        <v>96.5</v>
      </c>
      <c r="G45" s="3">
        <v>127.06666666666599</v>
      </c>
      <c r="H45" s="3">
        <v>148.23333333333301</v>
      </c>
      <c r="I45" s="3">
        <v>170.9</v>
      </c>
      <c r="J45" s="3">
        <v>197.36666666666599</v>
      </c>
      <c r="K45" s="2"/>
      <c r="L45" s="3">
        <v>4.1081220364865798</v>
      </c>
      <c r="M45" s="3">
        <v>8.4675196420728103</v>
      </c>
      <c r="N45" s="3">
        <v>7.5215246681329999</v>
      </c>
      <c r="O45" s="3">
        <v>11.856784274554901</v>
      </c>
      <c r="P45" s="3">
        <v>9.9997777753085799</v>
      </c>
      <c r="Q45" s="3">
        <v>8.7889450763760895</v>
      </c>
      <c r="R45" s="3">
        <v>10.2187735728576</v>
      </c>
      <c r="S45" s="3">
        <v>13.7222042285082</v>
      </c>
    </row>
    <row r="46" spans="1:19">
      <c r="A46" s="2" t="s">
        <v>283</v>
      </c>
      <c r="B46" s="2"/>
      <c r="C46" s="3">
        <v>0</v>
      </c>
      <c r="D46" s="3">
        <v>0</v>
      </c>
      <c r="E46" s="3">
        <v>0</v>
      </c>
      <c r="F46" s="3">
        <v>0</v>
      </c>
      <c r="G46" s="3">
        <v>0</v>
      </c>
      <c r="H46" s="3">
        <v>0</v>
      </c>
      <c r="I46" s="3">
        <v>0</v>
      </c>
      <c r="J46" s="3">
        <v>0</v>
      </c>
      <c r="K46" s="2"/>
      <c r="L46" s="3">
        <v>0</v>
      </c>
      <c r="M46" s="3">
        <v>0</v>
      </c>
      <c r="N46" s="3">
        <v>0</v>
      </c>
      <c r="O46" s="3">
        <v>0</v>
      </c>
      <c r="P46" s="3">
        <v>0</v>
      </c>
      <c r="Q46" s="3">
        <v>0</v>
      </c>
      <c r="R46" s="3">
        <v>0</v>
      </c>
      <c r="S46" s="3">
        <v>0</v>
      </c>
    </row>
    <row r="47" spans="1:19">
      <c r="A47" s="2" t="s">
        <v>1176</v>
      </c>
      <c r="B47" s="2"/>
      <c r="C47" s="3">
        <v>0</v>
      </c>
      <c r="D47" s="3">
        <v>0</v>
      </c>
      <c r="E47" s="3">
        <v>0</v>
      </c>
      <c r="F47" s="3">
        <v>0</v>
      </c>
      <c r="G47" s="3">
        <v>0</v>
      </c>
      <c r="H47" s="3">
        <v>0</v>
      </c>
      <c r="I47" s="3">
        <v>0</v>
      </c>
      <c r="J47" s="3">
        <v>0</v>
      </c>
      <c r="K47" s="2"/>
      <c r="L47" s="3">
        <v>0</v>
      </c>
      <c r="M47" s="3">
        <v>0</v>
      </c>
      <c r="N47" s="3">
        <v>0</v>
      </c>
      <c r="O47" s="3">
        <v>0</v>
      </c>
      <c r="P47" s="3">
        <v>0</v>
      </c>
      <c r="Q47" s="3">
        <v>0</v>
      </c>
      <c r="R47" s="3">
        <v>0</v>
      </c>
      <c r="S47" s="3">
        <v>0</v>
      </c>
    </row>
    <row r="48" spans="1:19">
      <c r="A48" s="2" t="s">
        <v>281</v>
      </c>
      <c r="B48" s="2"/>
      <c r="C48" s="3">
        <v>0</v>
      </c>
      <c r="D48" s="3">
        <v>0</v>
      </c>
      <c r="E48" s="3">
        <v>0</v>
      </c>
      <c r="F48" s="3">
        <v>0</v>
      </c>
      <c r="G48" s="3">
        <v>0</v>
      </c>
      <c r="H48" s="3">
        <v>0</v>
      </c>
      <c r="I48" s="3">
        <v>0</v>
      </c>
      <c r="J48" s="3">
        <v>0</v>
      </c>
      <c r="K48" s="2"/>
      <c r="L48" s="3">
        <v>0</v>
      </c>
      <c r="M48" s="3">
        <v>0</v>
      </c>
      <c r="N48" s="3">
        <v>0</v>
      </c>
      <c r="O48" s="3">
        <v>0</v>
      </c>
      <c r="P48" s="3">
        <v>0</v>
      </c>
      <c r="Q48" s="3">
        <v>0</v>
      </c>
      <c r="R48" s="3">
        <v>0</v>
      </c>
      <c r="S48" s="3">
        <v>0</v>
      </c>
    </row>
    <row r="49" spans="1:19">
      <c r="A49" s="2" t="s">
        <v>1122</v>
      </c>
      <c r="B49" s="2" t="s">
        <v>1123</v>
      </c>
      <c r="C49" s="3">
        <v>0</v>
      </c>
      <c r="D49" s="3">
        <v>0</v>
      </c>
      <c r="E49" s="3">
        <v>0</v>
      </c>
      <c r="F49" s="3">
        <v>0</v>
      </c>
      <c r="G49" s="3">
        <v>0</v>
      </c>
      <c r="H49" s="3">
        <v>0</v>
      </c>
      <c r="I49" s="3">
        <v>0</v>
      </c>
      <c r="J49" s="3">
        <v>0</v>
      </c>
      <c r="K49" s="2"/>
      <c r="L49" s="3">
        <v>0</v>
      </c>
      <c r="M49" s="3">
        <v>0</v>
      </c>
      <c r="N49" s="3">
        <v>0</v>
      </c>
      <c r="O49" s="3">
        <v>0</v>
      </c>
      <c r="P49" s="3">
        <v>0</v>
      </c>
      <c r="Q49" s="3">
        <v>0</v>
      </c>
      <c r="R49" s="3">
        <v>0</v>
      </c>
      <c r="S49" s="3">
        <v>0</v>
      </c>
    </row>
    <row r="50" spans="1:19">
      <c r="A50" s="2" t="s">
        <v>85</v>
      </c>
      <c r="B50" s="2"/>
      <c r="C50" s="3">
        <v>0</v>
      </c>
      <c r="D50" s="3">
        <v>0</v>
      </c>
      <c r="E50" s="3">
        <v>0</v>
      </c>
      <c r="F50" s="3">
        <v>0</v>
      </c>
      <c r="G50" s="3">
        <v>0</v>
      </c>
      <c r="H50" s="3">
        <v>0</v>
      </c>
      <c r="I50" s="3">
        <v>0</v>
      </c>
      <c r="J50" s="3">
        <v>0</v>
      </c>
      <c r="K50" s="2"/>
      <c r="L50" s="3">
        <v>0</v>
      </c>
      <c r="M50" s="3">
        <v>0</v>
      </c>
      <c r="N50" s="3">
        <v>0</v>
      </c>
      <c r="O50" s="3">
        <v>0</v>
      </c>
      <c r="P50" s="3">
        <v>0</v>
      </c>
      <c r="Q50" s="3">
        <v>0</v>
      </c>
      <c r="R50" s="3">
        <v>0</v>
      </c>
      <c r="S50" s="3">
        <v>0</v>
      </c>
    </row>
    <row r="51" spans="1:19">
      <c r="A51" s="2" t="s">
        <v>1219</v>
      </c>
      <c r="B51" s="2"/>
      <c r="C51" s="3">
        <v>0</v>
      </c>
      <c r="D51" s="3">
        <v>0</v>
      </c>
      <c r="E51" s="3">
        <v>0</v>
      </c>
      <c r="F51" s="3">
        <v>0</v>
      </c>
      <c r="G51" s="3">
        <v>0</v>
      </c>
      <c r="H51" s="3">
        <v>0</v>
      </c>
      <c r="I51" s="3">
        <v>0</v>
      </c>
      <c r="J51" s="3">
        <v>0</v>
      </c>
      <c r="K51" s="2"/>
      <c r="L51" s="3">
        <v>0</v>
      </c>
      <c r="M51" s="3">
        <v>0</v>
      </c>
      <c r="N51" s="3">
        <v>0</v>
      </c>
      <c r="O51" s="3">
        <v>0</v>
      </c>
      <c r="P51" s="3">
        <v>0</v>
      </c>
      <c r="Q51" s="3">
        <v>0</v>
      </c>
      <c r="R51" s="3">
        <v>0</v>
      </c>
      <c r="S51" s="3">
        <v>0</v>
      </c>
    </row>
    <row r="52" spans="1:19">
      <c r="A52" s="2" t="s">
        <v>1133</v>
      </c>
      <c r="B52" s="2"/>
      <c r="C52" s="3">
        <v>0</v>
      </c>
      <c r="D52" s="3">
        <v>0</v>
      </c>
      <c r="E52" s="3">
        <v>0</v>
      </c>
      <c r="F52" s="3">
        <v>0</v>
      </c>
      <c r="G52" s="3">
        <v>0</v>
      </c>
      <c r="H52" s="3">
        <v>0</v>
      </c>
      <c r="I52" s="3">
        <v>0</v>
      </c>
      <c r="J52" s="3">
        <v>0</v>
      </c>
      <c r="K52" s="2"/>
      <c r="L52" s="3">
        <v>0</v>
      </c>
      <c r="M52" s="3">
        <v>0</v>
      </c>
      <c r="N52" s="3">
        <v>0</v>
      </c>
      <c r="O52" s="3">
        <v>0</v>
      </c>
      <c r="P52" s="3">
        <v>0</v>
      </c>
      <c r="Q52" s="3">
        <v>0</v>
      </c>
      <c r="R52" s="3">
        <v>0</v>
      </c>
      <c r="S52" s="3">
        <v>0</v>
      </c>
    </row>
    <row r="53" spans="1:19">
      <c r="A53" s="2" t="s">
        <v>1088</v>
      </c>
      <c r="B53" s="2"/>
      <c r="C53" s="3">
        <v>0</v>
      </c>
      <c r="D53" s="3">
        <v>0</v>
      </c>
      <c r="E53" s="3">
        <v>0</v>
      </c>
      <c r="F53" s="3">
        <v>0</v>
      </c>
      <c r="G53" s="3">
        <v>0</v>
      </c>
      <c r="H53" s="3">
        <v>0</v>
      </c>
      <c r="I53" s="3">
        <v>0</v>
      </c>
      <c r="J53" s="3">
        <v>0</v>
      </c>
      <c r="K53" s="2"/>
      <c r="L53" s="3">
        <v>0</v>
      </c>
      <c r="M53" s="3">
        <v>0</v>
      </c>
      <c r="N53" s="3">
        <v>0</v>
      </c>
      <c r="O53" s="3">
        <v>0</v>
      </c>
      <c r="P53" s="3">
        <v>0</v>
      </c>
      <c r="Q53" s="3">
        <v>0</v>
      </c>
      <c r="R53" s="3">
        <v>0</v>
      </c>
      <c r="S53" s="3">
        <v>0</v>
      </c>
    </row>
    <row r="54" spans="1:19">
      <c r="A54" s="2" t="s">
        <v>1093</v>
      </c>
      <c r="B54" s="2"/>
      <c r="C54" s="3">
        <v>0</v>
      </c>
      <c r="D54" s="3">
        <v>0</v>
      </c>
      <c r="E54" s="3">
        <v>0</v>
      </c>
      <c r="F54" s="3">
        <v>0</v>
      </c>
      <c r="G54" s="3">
        <v>0</v>
      </c>
      <c r="H54" s="3">
        <v>0</v>
      </c>
      <c r="I54" s="3">
        <v>0</v>
      </c>
      <c r="J54" s="3">
        <v>0</v>
      </c>
      <c r="K54" s="2"/>
      <c r="L54" s="3">
        <v>0</v>
      </c>
      <c r="M54" s="3">
        <v>0</v>
      </c>
      <c r="N54" s="3">
        <v>0</v>
      </c>
      <c r="O54" s="3">
        <v>0</v>
      </c>
      <c r="P54" s="3">
        <v>0</v>
      </c>
      <c r="Q54" s="3">
        <v>0</v>
      </c>
      <c r="R54" s="3">
        <v>0</v>
      </c>
      <c r="S54" s="3">
        <v>0</v>
      </c>
    </row>
    <row r="55" spans="1:19">
      <c r="A55" s="2" t="s">
        <v>122</v>
      </c>
      <c r="B55" s="2"/>
      <c r="C55" s="3">
        <v>0</v>
      </c>
      <c r="D55" s="3">
        <v>0</v>
      </c>
      <c r="E55" s="3">
        <v>0</v>
      </c>
      <c r="F55" s="3">
        <v>0</v>
      </c>
      <c r="G55" s="3">
        <v>0</v>
      </c>
      <c r="H55" s="3">
        <v>0</v>
      </c>
      <c r="I55" s="3">
        <v>0</v>
      </c>
      <c r="J55" s="3">
        <v>0</v>
      </c>
      <c r="K55" s="2"/>
      <c r="L55" s="3">
        <v>0</v>
      </c>
      <c r="M55" s="3">
        <v>0</v>
      </c>
      <c r="N55" s="3">
        <v>0</v>
      </c>
      <c r="O55" s="3">
        <v>0</v>
      </c>
      <c r="P55" s="3">
        <v>0</v>
      </c>
      <c r="Q55" s="3">
        <v>0</v>
      </c>
      <c r="R55" s="3">
        <v>0</v>
      </c>
      <c r="S55" s="3">
        <v>0</v>
      </c>
    </row>
    <row r="56" spans="1:19">
      <c r="A56" s="2" t="s">
        <v>1208</v>
      </c>
      <c r="B56" s="2"/>
      <c r="C56" s="3">
        <v>0</v>
      </c>
      <c r="D56" s="3">
        <v>0</v>
      </c>
      <c r="E56" s="3">
        <v>0</v>
      </c>
      <c r="F56" s="3">
        <v>0</v>
      </c>
      <c r="G56" s="3">
        <v>0</v>
      </c>
      <c r="H56" s="3">
        <v>0</v>
      </c>
      <c r="I56" s="3">
        <v>0</v>
      </c>
      <c r="J56" s="3">
        <v>0</v>
      </c>
      <c r="K56" s="2"/>
      <c r="L56" s="3">
        <v>0</v>
      </c>
      <c r="M56" s="3">
        <v>0</v>
      </c>
      <c r="N56" s="3">
        <v>0</v>
      </c>
      <c r="O56" s="3">
        <v>0</v>
      </c>
      <c r="P56" s="3">
        <v>0</v>
      </c>
      <c r="Q56" s="3">
        <v>0</v>
      </c>
      <c r="R56" s="3">
        <v>0</v>
      </c>
      <c r="S56" s="3">
        <v>0</v>
      </c>
    </row>
    <row r="57" spans="1:19">
      <c r="A57" s="2" t="s">
        <v>77</v>
      </c>
      <c r="B57" s="2" t="s">
        <v>78</v>
      </c>
      <c r="C57" s="3">
        <v>0.1</v>
      </c>
      <c r="D57" s="3">
        <v>3.2</v>
      </c>
      <c r="E57" s="3">
        <v>9.1999999999999993</v>
      </c>
      <c r="F57" s="3">
        <v>18.3333333333333</v>
      </c>
      <c r="G57" s="3">
        <v>26.6666666666666</v>
      </c>
      <c r="H57" s="3">
        <v>34.3333333333333</v>
      </c>
      <c r="I57" s="3">
        <v>37.299999999999997</v>
      </c>
      <c r="J57" s="3">
        <v>43.8333333333333</v>
      </c>
      <c r="K57" s="2"/>
      <c r="L57" s="3">
        <v>0.3</v>
      </c>
      <c r="M57" s="3">
        <v>2.6507860469428</v>
      </c>
      <c r="N57" s="3">
        <v>4.1101500378128897</v>
      </c>
      <c r="O57" s="3">
        <v>5.4426300831695498</v>
      </c>
      <c r="P57" s="3">
        <v>4.40706503494357</v>
      </c>
      <c r="Q57" s="3">
        <v>3.9355925715054498</v>
      </c>
      <c r="R57" s="3">
        <v>5.23545604508337</v>
      </c>
      <c r="S57" s="3">
        <v>4.9603987294929697</v>
      </c>
    </row>
    <row r="58" spans="1:19">
      <c r="A58" s="2" t="s">
        <v>1100</v>
      </c>
      <c r="B58" s="2"/>
      <c r="C58" s="3">
        <v>0</v>
      </c>
      <c r="D58" s="3">
        <v>0</v>
      </c>
      <c r="E58" s="3">
        <v>0</v>
      </c>
      <c r="F58" s="3">
        <v>0</v>
      </c>
      <c r="G58" s="3">
        <v>0</v>
      </c>
      <c r="H58" s="3">
        <v>0</v>
      </c>
      <c r="I58" s="3">
        <v>0</v>
      </c>
      <c r="J58" s="3">
        <v>0</v>
      </c>
      <c r="K58" s="2"/>
      <c r="L58" s="3">
        <v>0</v>
      </c>
      <c r="M58" s="3">
        <v>0</v>
      </c>
      <c r="N58" s="3">
        <v>0</v>
      </c>
      <c r="O58" s="3">
        <v>0</v>
      </c>
      <c r="P58" s="3">
        <v>0</v>
      </c>
      <c r="Q58" s="3">
        <v>0</v>
      </c>
      <c r="R58" s="3">
        <v>0</v>
      </c>
      <c r="S58" s="3">
        <v>0</v>
      </c>
    </row>
    <row r="59" spans="1:19">
      <c r="A59" s="2" t="s">
        <v>70</v>
      </c>
      <c r="B59" s="2"/>
      <c r="C59" s="3">
        <v>0</v>
      </c>
      <c r="D59" s="3">
        <v>0</v>
      </c>
      <c r="E59" s="3">
        <v>0</v>
      </c>
      <c r="F59" s="3">
        <v>0</v>
      </c>
      <c r="G59" s="3">
        <v>0</v>
      </c>
      <c r="H59" s="3">
        <v>0</v>
      </c>
      <c r="I59" s="3">
        <v>0</v>
      </c>
      <c r="J59" s="3">
        <v>0</v>
      </c>
      <c r="K59" s="2"/>
      <c r="L59" s="3">
        <v>0</v>
      </c>
      <c r="M59" s="3">
        <v>0</v>
      </c>
      <c r="N59" s="3">
        <v>0</v>
      </c>
      <c r="O59" s="3">
        <v>0</v>
      </c>
      <c r="P59" s="3">
        <v>0</v>
      </c>
      <c r="Q59" s="3">
        <v>0</v>
      </c>
      <c r="R59" s="3">
        <v>0</v>
      </c>
      <c r="S59" s="3">
        <v>0</v>
      </c>
    </row>
    <row r="60" spans="1:19">
      <c r="A60" s="2" t="s">
        <v>1001</v>
      </c>
      <c r="B60" s="2"/>
      <c r="C60" s="3">
        <v>0</v>
      </c>
      <c r="D60" s="3">
        <v>0</v>
      </c>
      <c r="E60" s="3">
        <v>0</v>
      </c>
      <c r="F60" s="3">
        <v>0</v>
      </c>
      <c r="G60" s="3">
        <v>0</v>
      </c>
      <c r="H60" s="3">
        <v>0</v>
      </c>
      <c r="I60" s="3">
        <v>0</v>
      </c>
      <c r="J60" s="3">
        <v>0</v>
      </c>
      <c r="K60" s="2"/>
      <c r="L60" s="3">
        <v>0</v>
      </c>
      <c r="M60" s="3">
        <v>0</v>
      </c>
      <c r="N60" s="3">
        <v>0</v>
      </c>
      <c r="O60" s="3">
        <v>0</v>
      </c>
      <c r="P60" s="3">
        <v>0</v>
      </c>
      <c r="Q60" s="3">
        <v>0</v>
      </c>
      <c r="R60" s="3">
        <v>0</v>
      </c>
      <c r="S60" s="3">
        <v>0</v>
      </c>
    </row>
    <row r="61" spans="1:19">
      <c r="A61" s="2" t="s">
        <v>68</v>
      </c>
      <c r="B61" s="2"/>
      <c r="C61" s="3">
        <v>0</v>
      </c>
      <c r="D61" s="3">
        <v>0</v>
      </c>
      <c r="E61" s="3">
        <v>0</v>
      </c>
      <c r="F61" s="3">
        <v>0</v>
      </c>
      <c r="G61" s="3">
        <v>0</v>
      </c>
      <c r="H61" s="3">
        <v>0</v>
      </c>
      <c r="I61" s="3">
        <v>0</v>
      </c>
      <c r="J61" s="3">
        <v>0</v>
      </c>
      <c r="K61" s="2"/>
      <c r="L61" s="3">
        <v>0</v>
      </c>
      <c r="M61" s="3">
        <v>0</v>
      </c>
      <c r="N61" s="3">
        <v>0</v>
      </c>
      <c r="O61" s="3">
        <v>0</v>
      </c>
      <c r="P61" s="3">
        <v>0</v>
      </c>
      <c r="Q61" s="3">
        <v>0</v>
      </c>
      <c r="R61" s="3">
        <v>0</v>
      </c>
      <c r="S61" s="3">
        <v>0</v>
      </c>
    </row>
    <row r="62" spans="1:19">
      <c r="A62" s="2" t="s">
        <v>1236</v>
      </c>
      <c r="B62" s="2"/>
      <c r="C62" s="3">
        <v>0</v>
      </c>
      <c r="D62" s="3">
        <v>0</v>
      </c>
      <c r="E62" s="3">
        <v>0</v>
      </c>
      <c r="F62" s="3">
        <v>0</v>
      </c>
      <c r="G62" s="3">
        <v>0</v>
      </c>
      <c r="H62" s="3">
        <v>0</v>
      </c>
      <c r="I62" s="3">
        <v>0</v>
      </c>
      <c r="J62" s="3">
        <v>0</v>
      </c>
      <c r="K62" s="2"/>
      <c r="L62" s="3">
        <v>0</v>
      </c>
      <c r="M62" s="3">
        <v>0</v>
      </c>
      <c r="N62" s="3">
        <v>0</v>
      </c>
      <c r="O62" s="3">
        <v>0</v>
      </c>
      <c r="P62" s="3">
        <v>0</v>
      </c>
      <c r="Q62" s="3">
        <v>0</v>
      </c>
      <c r="R62" s="3">
        <v>0</v>
      </c>
      <c r="S62" s="3">
        <v>0</v>
      </c>
    </row>
    <row r="63" spans="1:19">
      <c r="A63" s="2" t="s">
        <v>428</v>
      </c>
      <c r="B63" s="2"/>
      <c r="C63" s="3">
        <v>0</v>
      </c>
      <c r="D63" s="3">
        <v>0</v>
      </c>
      <c r="E63" s="3">
        <v>0</v>
      </c>
      <c r="F63" s="3">
        <v>0</v>
      </c>
      <c r="G63" s="3">
        <v>0</v>
      </c>
      <c r="H63" s="3">
        <v>0</v>
      </c>
      <c r="I63" s="3">
        <v>0</v>
      </c>
      <c r="J63" s="3">
        <v>0</v>
      </c>
      <c r="K63" s="2"/>
      <c r="L63" s="3">
        <v>0</v>
      </c>
      <c r="M63" s="3">
        <v>0</v>
      </c>
      <c r="N63" s="3">
        <v>0</v>
      </c>
      <c r="O63" s="3">
        <v>0</v>
      </c>
      <c r="P63" s="3">
        <v>0</v>
      </c>
      <c r="Q63" s="3">
        <v>0</v>
      </c>
      <c r="R63" s="3">
        <v>0</v>
      </c>
      <c r="S63" s="3">
        <v>0</v>
      </c>
    </row>
    <row r="64" spans="1:19">
      <c r="A64" s="2" t="s">
        <v>75</v>
      </c>
      <c r="B64" s="2" t="s">
        <v>76</v>
      </c>
      <c r="C64" s="3">
        <v>0.36666666666666597</v>
      </c>
      <c r="D64" s="3">
        <v>5.9</v>
      </c>
      <c r="E64" s="3">
        <v>15.1666666666666</v>
      </c>
      <c r="F64" s="3">
        <v>26.3333333333333</v>
      </c>
      <c r="G64" s="3">
        <v>40.6</v>
      </c>
      <c r="H64" s="3">
        <v>48.8333333333333</v>
      </c>
      <c r="I64" s="3">
        <v>56.133333333333297</v>
      </c>
      <c r="J64" s="3">
        <v>64.400000000000006</v>
      </c>
      <c r="K64" s="2"/>
      <c r="L64" s="3">
        <v>0.75203427817856505</v>
      </c>
      <c r="M64" s="3">
        <v>3.48664117262827</v>
      </c>
      <c r="N64" s="3">
        <v>4.1237792806545199</v>
      </c>
      <c r="O64" s="3">
        <v>4.80508989394463</v>
      </c>
      <c r="P64" s="3">
        <v>7.7614431647729001</v>
      </c>
      <c r="Q64" s="3">
        <v>7.72046342880759</v>
      </c>
      <c r="R64" s="3">
        <v>6.3073149772484198</v>
      </c>
      <c r="S64" s="3">
        <v>5.9194594347794904</v>
      </c>
    </row>
    <row r="65" spans="1:19">
      <c r="A65" s="2" t="s">
        <v>112</v>
      </c>
      <c r="B65" s="2" t="s">
        <v>113</v>
      </c>
      <c r="C65" s="3">
        <v>28.766666666666602</v>
      </c>
      <c r="D65" s="3">
        <v>54.1</v>
      </c>
      <c r="E65" s="3">
        <v>77.099999999999994</v>
      </c>
      <c r="F65" s="3">
        <v>90.5</v>
      </c>
      <c r="G65" s="3">
        <v>105.06666666666599</v>
      </c>
      <c r="H65" s="3">
        <v>115.7</v>
      </c>
      <c r="I65" s="3">
        <v>122.166666666666</v>
      </c>
      <c r="J65" s="3">
        <v>133.86666666666599</v>
      </c>
      <c r="K65" s="2"/>
      <c r="L65" s="3">
        <v>6.2805696839980598</v>
      </c>
      <c r="M65" s="3">
        <v>8.19084855189009</v>
      </c>
      <c r="N65" s="3">
        <v>7.4715014109168996</v>
      </c>
      <c r="O65" s="3">
        <v>7.6626801229508903</v>
      </c>
      <c r="P65" s="3">
        <v>7.8567734400890599</v>
      </c>
      <c r="Q65" s="3">
        <v>6.0616279441527299</v>
      </c>
      <c r="R65" s="3">
        <v>5.9782011415549396</v>
      </c>
      <c r="S65" s="3">
        <v>6.3073149772484101</v>
      </c>
    </row>
    <row r="66" spans="1:19">
      <c r="A66" s="2" t="s">
        <v>1195</v>
      </c>
      <c r="B66" s="2"/>
      <c r="C66" s="3">
        <v>0</v>
      </c>
      <c r="D66" s="3">
        <v>0</v>
      </c>
      <c r="E66" s="3">
        <v>0</v>
      </c>
      <c r="F66" s="3">
        <v>0</v>
      </c>
      <c r="G66" s="3">
        <v>0</v>
      </c>
      <c r="H66" s="3">
        <v>0</v>
      </c>
      <c r="I66" s="3">
        <v>0</v>
      </c>
      <c r="J66" s="3">
        <v>0</v>
      </c>
      <c r="K66" s="2"/>
      <c r="L66" s="3">
        <v>0</v>
      </c>
      <c r="M66" s="3">
        <v>0</v>
      </c>
      <c r="N66" s="3">
        <v>0</v>
      </c>
      <c r="O66" s="3">
        <v>0</v>
      </c>
      <c r="P66" s="3">
        <v>0</v>
      </c>
      <c r="Q66" s="3">
        <v>0</v>
      </c>
      <c r="R66" s="3">
        <v>0</v>
      </c>
      <c r="S66" s="3">
        <v>0</v>
      </c>
    </row>
    <row r="67" spans="1:19">
      <c r="A67" s="2" t="s">
        <v>111</v>
      </c>
      <c r="B67" s="2"/>
      <c r="C67" s="3">
        <v>0</v>
      </c>
      <c r="D67" s="3">
        <v>0</v>
      </c>
      <c r="E67" s="3">
        <v>0</v>
      </c>
      <c r="F67" s="3">
        <v>0</v>
      </c>
      <c r="G67" s="3">
        <v>0</v>
      </c>
      <c r="H67" s="3">
        <v>0</v>
      </c>
      <c r="I67" s="3">
        <v>0</v>
      </c>
      <c r="J67" s="3">
        <v>0</v>
      </c>
      <c r="K67" s="2"/>
      <c r="L67" s="3">
        <v>0</v>
      </c>
      <c r="M67" s="3">
        <v>0</v>
      </c>
      <c r="N67" s="3">
        <v>0</v>
      </c>
      <c r="O67" s="3">
        <v>0</v>
      </c>
      <c r="P67" s="3">
        <v>0</v>
      </c>
      <c r="Q67" s="3">
        <v>0</v>
      </c>
      <c r="R67" s="3">
        <v>0</v>
      </c>
      <c r="S67" s="3">
        <v>0</v>
      </c>
    </row>
    <row r="68" spans="1:19">
      <c r="A68" s="2" t="s">
        <v>259</v>
      </c>
      <c r="B68" s="2" t="s">
        <v>260</v>
      </c>
      <c r="C68" s="3">
        <v>0</v>
      </c>
      <c r="D68" s="3">
        <v>0</v>
      </c>
      <c r="E68" s="3">
        <v>0</v>
      </c>
      <c r="F68" s="3">
        <v>0</v>
      </c>
      <c r="G68" s="3">
        <v>0</v>
      </c>
      <c r="H68" s="3">
        <v>0</v>
      </c>
      <c r="I68" s="3">
        <v>0</v>
      </c>
      <c r="J68" s="3">
        <v>0</v>
      </c>
      <c r="K68" s="2"/>
      <c r="L68" s="3">
        <v>0</v>
      </c>
      <c r="M68" s="3">
        <v>0</v>
      </c>
      <c r="N68" s="3">
        <v>0</v>
      </c>
      <c r="O68" s="3">
        <v>0</v>
      </c>
      <c r="P68" s="3">
        <v>0</v>
      </c>
      <c r="Q68" s="3">
        <v>0</v>
      </c>
      <c r="R68" s="3">
        <v>0</v>
      </c>
      <c r="S68" s="3">
        <v>0</v>
      </c>
    </row>
    <row r="69" spans="1:19">
      <c r="A69" s="2" t="s">
        <v>121</v>
      </c>
      <c r="B69" s="2"/>
      <c r="C69" s="3">
        <v>0</v>
      </c>
      <c r="D69" s="3">
        <v>0</v>
      </c>
      <c r="E69" s="3">
        <v>0</v>
      </c>
      <c r="F69" s="3">
        <v>0</v>
      </c>
      <c r="G69" s="3">
        <v>0</v>
      </c>
      <c r="H69" s="3">
        <v>0</v>
      </c>
      <c r="I69" s="3">
        <v>0</v>
      </c>
      <c r="J69" s="3">
        <v>0</v>
      </c>
      <c r="K69" s="2"/>
      <c r="L69" s="3">
        <v>0</v>
      </c>
      <c r="M69" s="3">
        <v>0</v>
      </c>
      <c r="N69" s="3">
        <v>0</v>
      </c>
      <c r="O69" s="3">
        <v>0</v>
      </c>
      <c r="P69" s="3">
        <v>0</v>
      </c>
      <c r="Q69" s="3">
        <v>0</v>
      </c>
      <c r="R69" s="3">
        <v>0</v>
      </c>
      <c r="S69" s="3">
        <v>0</v>
      </c>
    </row>
    <row r="70" spans="1:19">
      <c r="A70" s="2" t="s">
        <v>146</v>
      </c>
      <c r="B70" s="2"/>
      <c r="C70" s="3">
        <v>0</v>
      </c>
      <c r="D70" s="3">
        <v>0</v>
      </c>
      <c r="E70" s="3">
        <v>0</v>
      </c>
      <c r="F70" s="3">
        <v>0</v>
      </c>
      <c r="G70" s="3">
        <v>0</v>
      </c>
      <c r="H70" s="3">
        <v>0</v>
      </c>
      <c r="I70" s="3">
        <v>0</v>
      </c>
      <c r="J70" s="3">
        <v>0</v>
      </c>
      <c r="K70" s="2"/>
      <c r="L70" s="3">
        <v>0</v>
      </c>
      <c r="M70" s="3">
        <v>0</v>
      </c>
      <c r="N70" s="3">
        <v>0</v>
      </c>
      <c r="O70" s="3">
        <v>0</v>
      </c>
      <c r="P70" s="3">
        <v>0</v>
      </c>
      <c r="Q70" s="3">
        <v>0</v>
      </c>
      <c r="R70" s="3">
        <v>0</v>
      </c>
      <c r="S70" s="3">
        <v>0</v>
      </c>
    </row>
    <row r="71" spans="1:19">
      <c r="A71" s="2" t="s">
        <v>1065</v>
      </c>
      <c r="B71" s="2"/>
      <c r="C71" s="3">
        <v>0</v>
      </c>
      <c r="D71" s="3">
        <v>0</v>
      </c>
      <c r="E71" s="3">
        <v>0</v>
      </c>
      <c r="F71" s="3">
        <v>0</v>
      </c>
      <c r="G71" s="3">
        <v>0</v>
      </c>
      <c r="H71" s="3">
        <v>0</v>
      </c>
      <c r="I71" s="3">
        <v>0</v>
      </c>
      <c r="J71" s="3">
        <v>0</v>
      </c>
      <c r="K71" s="2"/>
      <c r="L71" s="3">
        <v>0</v>
      </c>
      <c r="M71" s="3">
        <v>0</v>
      </c>
      <c r="N71" s="3">
        <v>0</v>
      </c>
      <c r="O71" s="3">
        <v>0</v>
      </c>
      <c r="P71" s="3">
        <v>0</v>
      </c>
      <c r="Q71" s="3">
        <v>0</v>
      </c>
      <c r="R71" s="3">
        <v>0</v>
      </c>
      <c r="S71" s="3">
        <v>0</v>
      </c>
    </row>
    <row r="72" spans="1:19">
      <c r="A72" s="2" t="s">
        <v>89</v>
      </c>
      <c r="B72" s="2"/>
      <c r="C72" s="3">
        <v>5</v>
      </c>
      <c r="D72" s="3">
        <v>17.033333333333299</v>
      </c>
      <c r="E72" s="3">
        <v>27.566666666666599</v>
      </c>
      <c r="F72" s="3">
        <v>39.933333333333302</v>
      </c>
      <c r="G72" s="3">
        <v>53</v>
      </c>
      <c r="H72" s="3">
        <v>59.3</v>
      </c>
      <c r="I72" s="3">
        <v>66.266666666666595</v>
      </c>
      <c r="J72" s="3">
        <v>75.366666666666603</v>
      </c>
      <c r="K72" s="2"/>
      <c r="L72" s="3">
        <v>1.8618986725025199</v>
      </c>
      <c r="M72" s="3">
        <v>2.8341175385333299</v>
      </c>
      <c r="N72" s="3">
        <v>5.8860475325599904</v>
      </c>
      <c r="O72" s="3">
        <v>4.7534782586602304</v>
      </c>
      <c r="P72" s="3">
        <v>5.9048003070947797</v>
      </c>
      <c r="Q72" s="3">
        <v>5.7221790721134598</v>
      </c>
      <c r="R72" s="3">
        <v>4.6542692468552103</v>
      </c>
      <c r="S72" s="3">
        <v>4.8061303445587997</v>
      </c>
    </row>
    <row r="73" spans="1:19">
      <c r="A73" s="2" t="s">
        <v>164</v>
      </c>
      <c r="B73" s="2"/>
      <c r="C73" s="3">
        <v>0</v>
      </c>
      <c r="D73" s="3">
        <v>0</v>
      </c>
      <c r="E73" s="3">
        <v>0</v>
      </c>
      <c r="F73" s="3">
        <v>0</v>
      </c>
      <c r="G73" s="3">
        <v>0</v>
      </c>
      <c r="H73" s="3">
        <v>0</v>
      </c>
      <c r="I73" s="3">
        <v>0.1</v>
      </c>
      <c r="J73" s="3">
        <v>0.266666666666666</v>
      </c>
      <c r="K73" s="2"/>
      <c r="L73" s="3">
        <v>0</v>
      </c>
      <c r="M73" s="3">
        <v>0</v>
      </c>
      <c r="N73" s="3">
        <v>0</v>
      </c>
      <c r="O73" s="3">
        <v>0</v>
      </c>
      <c r="P73" s="3">
        <v>0</v>
      </c>
      <c r="Q73" s="3">
        <v>0</v>
      </c>
      <c r="R73" s="3">
        <v>0.39581140290126299</v>
      </c>
      <c r="S73" s="3">
        <v>0.67986926847903795</v>
      </c>
    </row>
    <row r="74" spans="1:19">
      <c r="A74" s="2" t="s">
        <v>269</v>
      </c>
      <c r="B74" s="2" t="s">
        <v>270</v>
      </c>
      <c r="C74" s="3">
        <v>0</v>
      </c>
      <c r="D74" s="3">
        <v>0</v>
      </c>
      <c r="E74" s="3">
        <v>0</v>
      </c>
      <c r="F74" s="3">
        <v>0</v>
      </c>
      <c r="G74" s="3">
        <v>0</v>
      </c>
      <c r="H74" s="3">
        <v>0</v>
      </c>
      <c r="I74" s="3">
        <v>0</v>
      </c>
      <c r="J74" s="3">
        <v>0</v>
      </c>
      <c r="K74" s="2"/>
      <c r="L74" s="3">
        <v>0</v>
      </c>
      <c r="M74" s="3">
        <v>0</v>
      </c>
      <c r="N74" s="3">
        <v>0</v>
      </c>
      <c r="O74" s="3">
        <v>0</v>
      </c>
      <c r="P74" s="3">
        <v>0</v>
      </c>
      <c r="Q74" s="3">
        <v>0</v>
      </c>
      <c r="R74" s="3">
        <v>0</v>
      </c>
      <c r="S74" s="3">
        <v>0</v>
      </c>
    </row>
    <row r="75" spans="1:19">
      <c r="A75" s="2" t="s">
        <v>1095</v>
      </c>
      <c r="B75" s="2" t="s">
        <v>1096</v>
      </c>
      <c r="C75" s="3">
        <v>0</v>
      </c>
      <c r="D75" s="3">
        <v>0</v>
      </c>
      <c r="E75" s="3">
        <v>0</v>
      </c>
      <c r="F75" s="3">
        <v>0</v>
      </c>
      <c r="G75" s="3">
        <v>0</v>
      </c>
      <c r="H75" s="3">
        <v>0</v>
      </c>
      <c r="I75" s="3">
        <v>0</v>
      </c>
      <c r="J75" s="3">
        <v>0</v>
      </c>
      <c r="K75" s="2"/>
      <c r="L75" s="3">
        <v>0</v>
      </c>
      <c r="M75" s="3">
        <v>0</v>
      </c>
      <c r="N75" s="3">
        <v>0</v>
      </c>
      <c r="O75" s="3">
        <v>0</v>
      </c>
      <c r="P75" s="3">
        <v>0</v>
      </c>
      <c r="Q75" s="3">
        <v>0</v>
      </c>
      <c r="R75" s="3">
        <v>0</v>
      </c>
      <c r="S75" s="3">
        <v>0</v>
      </c>
    </row>
    <row r="76" spans="1:19">
      <c r="A76" s="2" t="s">
        <v>1118</v>
      </c>
      <c r="B76" s="2"/>
      <c r="C76" s="3">
        <v>0</v>
      </c>
      <c r="D76" s="3">
        <v>0</v>
      </c>
      <c r="E76" s="3">
        <v>0</v>
      </c>
      <c r="F76" s="3">
        <v>0</v>
      </c>
      <c r="G76" s="3">
        <v>0</v>
      </c>
      <c r="H76" s="3">
        <v>0</v>
      </c>
      <c r="I76" s="3">
        <v>0</v>
      </c>
      <c r="J76" s="3">
        <v>0</v>
      </c>
      <c r="K76" s="2"/>
      <c r="L76" s="3">
        <v>0</v>
      </c>
      <c r="M76" s="3">
        <v>0</v>
      </c>
      <c r="N76" s="3">
        <v>0</v>
      </c>
      <c r="O76" s="3">
        <v>0</v>
      </c>
      <c r="P76" s="3">
        <v>0</v>
      </c>
      <c r="Q76" s="3">
        <v>0</v>
      </c>
      <c r="R76" s="3">
        <v>0</v>
      </c>
      <c r="S76" s="3">
        <v>0</v>
      </c>
    </row>
    <row r="77" spans="1:19">
      <c r="A77" s="2" t="s">
        <v>1072</v>
      </c>
      <c r="B77" s="2" t="s">
        <v>1073</v>
      </c>
      <c r="C77" s="3">
        <v>0</v>
      </c>
      <c r="D77" s="3">
        <v>0</v>
      </c>
      <c r="E77" s="3">
        <v>0</v>
      </c>
      <c r="F77" s="3">
        <v>0</v>
      </c>
      <c r="G77" s="3">
        <v>0</v>
      </c>
      <c r="H77" s="3">
        <v>0</v>
      </c>
      <c r="I77" s="3">
        <v>0</v>
      </c>
      <c r="J77" s="3">
        <v>0</v>
      </c>
      <c r="K77" s="2"/>
      <c r="L77" s="3">
        <v>0</v>
      </c>
      <c r="M77" s="3">
        <v>0</v>
      </c>
      <c r="N77" s="3">
        <v>0</v>
      </c>
      <c r="O77" s="3">
        <v>0</v>
      </c>
      <c r="P77" s="3">
        <v>0</v>
      </c>
      <c r="Q77" s="3">
        <v>0</v>
      </c>
      <c r="R77" s="3">
        <v>0</v>
      </c>
      <c r="S77" s="3">
        <v>0</v>
      </c>
    </row>
    <row r="78" spans="1:19">
      <c r="A78" s="2" t="s">
        <v>1079</v>
      </c>
      <c r="B78" s="2"/>
      <c r="C78" s="3">
        <v>0</v>
      </c>
      <c r="D78" s="3">
        <v>0</v>
      </c>
      <c r="E78" s="3">
        <v>0</v>
      </c>
      <c r="F78" s="3">
        <v>0</v>
      </c>
      <c r="G78" s="3">
        <v>0</v>
      </c>
      <c r="H78" s="3">
        <v>0</v>
      </c>
      <c r="I78" s="3">
        <v>0</v>
      </c>
      <c r="J78" s="3">
        <v>0</v>
      </c>
      <c r="K78" s="2"/>
      <c r="L78" s="3">
        <v>0</v>
      </c>
      <c r="M78" s="3">
        <v>0</v>
      </c>
      <c r="N78" s="3">
        <v>0</v>
      </c>
      <c r="O78" s="3">
        <v>0</v>
      </c>
      <c r="P78" s="3">
        <v>0</v>
      </c>
      <c r="Q78" s="3">
        <v>0</v>
      </c>
      <c r="R78" s="3">
        <v>0</v>
      </c>
      <c r="S78" s="3">
        <v>0</v>
      </c>
    </row>
    <row r="79" spans="1:19">
      <c r="A79" s="2" t="s">
        <v>438</v>
      </c>
      <c r="B79" s="2"/>
      <c r="C79" s="3">
        <v>0</v>
      </c>
      <c r="D79" s="3">
        <v>0</v>
      </c>
      <c r="E79" s="3">
        <v>0</v>
      </c>
      <c r="F79" s="3">
        <v>0</v>
      </c>
      <c r="G79" s="3">
        <v>0</v>
      </c>
      <c r="H79" s="3">
        <v>0</v>
      </c>
      <c r="I79" s="3">
        <v>0</v>
      </c>
      <c r="J79" s="3">
        <v>0</v>
      </c>
      <c r="K79" s="2"/>
      <c r="L79" s="3">
        <v>0</v>
      </c>
      <c r="M79" s="3">
        <v>0</v>
      </c>
      <c r="N79" s="3">
        <v>0</v>
      </c>
      <c r="O79" s="3">
        <v>0</v>
      </c>
      <c r="P79" s="3">
        <v>0</v>
      </c>
      <c r="Q79" s="3">
        <v>0</v>
      </c>
      <c r="R79" s="3">
        <v>0</v>
      </c>
      <c r="S79" s="3">
        <v>0</v>
      </c>
    </row>
    <row r="80" spans="1:19">
      <c r="A80" s="2" t="s">
        <v>1062</v>
      </c>
      <c r="B80" s="2"/>
      <c r="C80" s="3">
        <v>0</v>
      </c>
      <c r="D80" s="3">
        <v>0</v>
      </c>
      <c r="E80" s="3">
        <v>0</v>
      </c>
      <c r="F80" s="3">
        <v>0</v>
      </c>
      <c r="G80" s="3">
        <v>0</v>
      </c>
      <c r="H80" s="3">
        <v>0</v>
      </c>
      <c r="I80" s="3">
        <v>0</v>
      </c>
      <c r="J80" s="3">
        <v>0</v>
      </c>
      <c r="K80" s="2"/>
      <c r="L80" s="3">
        <v>0</v>
      </c>
      <c r="M80" s="3">
        <v>0</v>
      </c>
      <c r="N80" s="3">
        <v>0</v>
      </c>
      <c r="O80" s="3">
        <v>0</v>
      </c>
      <c r="P80" s="3">
        <v>0</v>
      </c>
      <c r="Q80" s="3">
        <v>0</v>
      </c>
      <c r="R80" s="3">
        <v>0</v>
      </c>
      <c r="S80" s="3">
        <v>0</v>
      </c>
    </row>
    <row r="81" spans="1:19">
      <c r="A81" s="2" t="s">
        <v>329</v>
      </c>
      <c r="B81" s="2"/>
      <c r="C81" s="3">
        <v>0</v>
      </c>
      <c r="D81" s="3">
        <v>0</v>
      </c>
      <c r="E81" s="3">
        <v>0</v>
      </c>
      <c r="F81" s="3">
        <v>0</v>
      </c>
      <c r="G81" s="3">
        <v>0</v>
      </c>
      <c r="H81" s="3">
        <v>0</v>
      </c>
      <c r="I81" s="3">
        <v>0</v>
      </c>
      <c r="J81" s="3">
        <v>0</v>
      </c>
      <c r="K81" s="2"/>
      <c r="L81" s="3">
        <v>0</v>
      </c>
      <c r="M81" s="3">
        <v>0</v>
      </c>
      <c r="N81" s="3">
        <v>0</v>
      </c>
      <c r="O81" s="3">
        <v>0</v>
      </c>
      <c r="P81" s="3">
        <v>0</v>
      </c>
      <c r="Q81" s="3">
        <v>0</v>
      </c>
      <c r="R81" s="3">
        <v>0</v>
      </c>
      <c r="S81" s="3">
        <v>0</v>
      </c>
    </row>
    <row r="82" spans="1:19">
      <c r="A82" s="2" t="s">
        <v>243</v>
      </c>
      <c r="B82" s="2"/>
      <c r="C82" s="3">
        <v>0</v>
      </c>
      <c r="D82" s="3">
        <v>0</v>
      </c>
      <c r="E82" s="3">
        <v>0</v>
      </c>
      <c r="F82" s="3">
        <v>0</v>
      </c>
      <c r="G82" s="3">
        <v>0</v>
      </c>
      <c r="H82" s="3">
        <v>0</v>
      </c>
      <c r="I82" s="3">
        <v>0</v>
      </c>
      <c r="J82" s="3">
        <v>0</v>
      </c>
      <c r="K82" s="2"/>
      <c r="L82" s="3">
        <v>0</v>
      </c>
      <c r="M82" s="3">
        <v>0</v>
      </c>
      <c r="N82" s="3">
        <v>0</v>
      </c>
      <c r="O82" s="3">
        <v>0</v>
      </c>
      <c r="P82" s="3">
        <v>0</v>
      </c>
      <c r="Q82" s="3">
        <v>0</v>
      </c>
      <c r="R82" s="3">
        <v>0</v>
      </c>
      <c r="S82" s="3">
        <v>0</v>
      </c>
    </row>
    <row r="83" spans="1:19">
      <c r="A83" s="2" t="s">
        <v>99</v>
      </c>
      <c r="B83" s="2"/>
      <c r="C83" s="3">
        <v>3.93333333333333</v>
      </c>
      <c r="D83" s="3">
        <v>10.566666666666601</v>
      </c>
      <c r="E83" s="3">
        <v>17.3666666666666</v>
      </c>
      <c r="F83" s="3">
        <v>23.133333333333301</v>
      </c>
      <c r="G83" s="3">
        <v>31.966666666666601</v>
      </c>
      <c r="H83" s="3">
        <v>37.433333333333302</v>
      </c>
      <c r="I83" s="3">
        <v>42.866666666666603</v>
      </c>
      <c r="J83" s="3">
        <v>46.866666666666603</v>
      </c>
      <c r="K83" s="2"/>
      <c r="L83" s="3">
        <v>1.87853370714738</v>
      </c>
      <c r="M83" s="3">
        <v>2.1553550880436201</v>
      </c>
      <c r="N83" s="3">
        <v>2.7626476833324598</v>
      </c>
      <c r="O83" s="3">
        <v>2.9747082023097402</v>
      </c>
      <c r="P83" s="3">
        <v>4.0371882404575699</v>
      </c>
      <c r="Q83" s="3">
        <v>3.7030017853387802</v>
      </c>
      <c r="R83" s="3">
        <v>3.2427697352040799</v>
      </c>
      <c r="S83" s="3">
        <v>3.35393632749473</v>
      </c>
    </row>
    <row r="84" spans="1:19">
      <c r="A84" s="2" t="s">
        <v>71</v>
      </c>
      <c r="B84" s="2" t="s">
        <v>991</v>
      </c>
      <c r="C84" s="3">
        <v>0</v>
      </c>
      <c r="D84" s="3">
        <v>0</v>
      </c>
      <c r="E84" s="3">
        <v>0</v>
      </c>
      <c r="F84" s="3">
        <v>0</v>
      </c>
      <c r="G84" s="3">
        <v>0</v>
      </c>
      <c r="H84" s="3">
        <v>0</v>
      </c>
      <c r="I84" s="3">
        <v>0</v>
      </c>
      <c r="J84" s="3">
        <v>0</v>
      </c>
      <c r="K84" s="2"/>
      <c r="L84" s="3">
        <v>0</v>
      </c>
      <c r="M84" s="3">
        <v>0</v>
      </c>
      <c r="N84" s="3">
        <v>0</v>
      </c>
      <c r="O84" s="3">
        <v>0</v>
      </c>
      <c r="P84" s="3">
        <v>0</v>
      </c>
      <c r="Q84" s="3">
        <v>0</v>
      </c>
      <c r="R84" s="3">
        <v>0</v>
      </c>
      <c r="S84" s="3">
        <v>0</v>
      </c>
    </row>
    <row r="85" spans="1:19">
      <c r="A85" s="2" t="s">
        <v>94</v>
      </c>
      <c r="B85" s="2"/>
      <c r="C85" s="3">
        <v>0</v>
      </c>
      <c r="D85" s="3">
        <v>0</v>
      </c>
      <c r="E85" s="3">
        <v>0</v>
      </c>
      <c r="F85" s="3">
        <v>0</v>
      </c>
      <c r="G85" s="3">
        <v>0</v>
      </c>
      <c r="H85" s="3">
        <v>0</v>
      </c>
      <c r="I85" s="3">
        <v>0</v>
      </c>
      <c r="J85" s="3">
        <v>0</v>
      </c>
      <c r="K85" s="2"/>
      <c r="L85" s="3">
        <v>0</v>
      </c>
      <c r="M85" s="3">
        <v>0</v>
      </c>
      <c r="N85" s="3">
        <v>0</v>
      </c>
      <c r="O85" s="3">
        <v>0</v>
      </c>
      <c r="P85" s="3">
        <v>0</v>
      </c>
      <c r="Q85" s="3">
        <v>0</v>
      </c>
      <c r="R85" s="3">
        <v>0</v>
      </c>
      <c r="S85" s="3">
        <v>0</v>
      </c>
    </row>
    <row r="86" spans="1:19">
      <c r="A86" s="2" t="s">
        <v>73</v>
      </c>
      <c r="B86" s="2" t="s">
        <v>992</v>
      </c>
      <c r="C86" s="3">
        <v>0</v>
      </c>
      <c r="D86" s="3">
        <v>0</v>
      </c>
      <c r="E86" s="3">
        <v>0</v>
      </c>
      <c r="F86" s="3">
        <v>0</v>
      </c>
      <c r="G86" s="3">
        <v>0</v>
      </c>
      <c r="H86" s="3">
        <v>0</v>
      </c>
      <c r="I86" s="3">
        <v>0</v>
      </c>
      <c r="J86" s="3">
        <v>0</v>
      </c>
      <c r="K86" s="2"/>
      <c r="L86" s="3">
        <v>0</v>
      </c>
      <c r="M86" s="3">
        <v>0</v>
      </c>
      <c r="N86" s="3">
        <v>0</v>
      </c>
      <c r="O86" s="3">
        <v>0</v>
      </c>
      <c r="P86" s="3">
        <v>0</v>
      </c>
      <c r="Q86" s="3">
        <v>0</v>
      </c>
      <c r="R86" s="3">
        <v>0</v>
      </c>
      <c r="S86" s="3">
        <v>0</v>
      </c>
    </row>
    <row r="87" spans="1:19">
      <c r="A87" s="2" t="s">
        <v>175</v>
      </c>
      <c r="B87" s="2"/>
      <c r="C87" s="3">
        <v>2.6333333333333302</v>
      </c>
      <c r="D87" s="3">
        <v>9.5666666666666593</v>
      </c>
      <c r="E87" s="3">
        <v>20.2</v>
      </c>
      <c r="F87" s="3">
        <v>33.799999999999997</v>
      </c>
      <c r="G87" s="3">
        <v>43.733333333333299</v>
      </c>
      <c r="H87" s="3">
        <v>52.933333333333302</v>
      </c>
      <c r="I87" s="3">
        <v>59.9</v>
      </c>
      <c r="J87" s="3">
        <v>64.533333333333303</v>
      </c>
      <c r="K87" s="2"/>
      <c r="L87" s="3">
        <v>1.7792008193443301</v>
      </c>
      <c r="M87" s="3">
        <v>3.8529930645610402</v>
      </c>
      <c r="N87" s="3">
        <v>4.2848570571257101</v>
      </c>
      <c r="O87" s="3">
        <v>4.6861498055439901</v>
      </c>
      <c r="P87" s="3">
        <v>5.5852981617417301</v>
      </c>
      <c r="Q87" s="3">
        <v>4.9053259037725701</v>
      </c>
      <c r="R87" s="3">
        <v>5.2557904575176204</v>
      </c>
      <c r="S87" s="3">
        <v>5.5481728724168402</v>
      </c>
    </row>
    <row r="88" spans="1:19">
      <c r="A88" s="2" t="s">
        <v>1232</v>
      </c>
      <c r="B88" s="2"/>
      <c r="C88" s="3">
        <v>0</v>
      </c>
      <c r="D88" s="3">
        <v>0</v>
      </c>
      <c r="E88" s="3">
        <v>0</v>
      </c>
      <c r="F88" s="3">
        <v>0</v>
      </c>
      <c r="G88" s="3">
        <v>0</v>
      </c>
      <c r="H88" s="3">
        <v>0</v>
      </c>
      <c r="I88" s="3">
        <v>0</v>
      </c>
      <c r="J88" s="3">
        <v>0</v>
      </c>
      <c r="K88" s="2"/>
      <c r="L88" s="3">
        <v>0</v>
      </c>
      <c r="M88" s="3">
        <v>0</v>
      </c>
      <c r="N88" s="3">
        <v>0</v>
      </c>
      <c r="O88" s="3">
        <v>0</v>
      </c>
      <c r="P88" s="3">
        <v>0</v>
      </c>
      <c r="Q88" s="3">
        <v>0</v>
      </c>
      <c r="R88" s="3">
        <v>0</v>
      </c>
      <c r="S88" s="3">
        <v>0</v>
      </c>
    </row>
    <row r="89" spans="1:19">
      <c r="A89" s="2" t="s">
        <v>1139</v>
      </c>
      <c r="B89" s="2"/>
      <c r="C89" s="3">
        <v>0</v>
      </c>
      <c r="D89" s="3">
        <v>0</v>
      </c>
      <c r="E89" s="3">
        <v>0</v>
      </c>
      <c r="F89" s="3">
        <v>0</v>
      </c>
      <c r="G89" s="3">
        <v>0</v>
      </c>
      <c r="H89" s="3">
        <v>0</v>
      </c>
      <c r="I89" s="3">
        <v>0</v>
      </c>
      <c r="J89" s="3">
        <v>0</v>
      </c>
      <c r="K89" s="2"/>
      <c r="L89" s="3">
        <v>0</v>
      </c>
      <c r="M89" s="3">
        <v>0</v>
      </c>
      <c r="N89" s="3">
        <v>0</v>
      </c>
      <c r="O89" s="3">
        <v>0</v>
      </c>
      <c r="P89" s="3">
        <v>0</v>
      </c>
      <c r="Q89" s="3">
        <v>0</v>
      </c>
      <c r="R89" s="3">
        <v>0</v>
      </c>
      <c r="S89" s="3">
        <v>0</v>
      </c>
    </row>
    <row r="90" spans="1:19">
      <c r="A90" s="2" t="s">
        <v>65</v>
      </c>
      <c r="B90" s="2"/>
      <c r="C90" s="3">
        <v>0</v>
      </c>
      <c r="D90" s="3">
        <v>0</v>
      </c>
      <c r="E90" s="3">
        <v>0</v>
      </c>
      <c r="F90" s="3">
        <v>0</v>
      </c>
      <c r="G90" s="3">
        <v>0</v>
      </c>
      <c r="H90" s="3">
        <v>0</v>
      </c>
      <c r="I90" s="3">
        <v>0</v>
      </c>
      <c r="J90" s="3">
        <v>0</v>
      </c>
      <c r="K90" s="2"/>
      <c r="L90" s="3">
        <v>0</v>
      </c>
      <c r="M90" s="3">
        <v>0</v>
      </c>
      <c r="N90" s="3">
        <v>0</v>
      </c>
      <c r="O90" s="3">
        <v>0</v>
      </c>
      <c r="P90" s="3">
        <v>0</v>
      </c>
      <c r="Q90" s="3">
        <v>0</v>
      </c>
      <c r="R90" s="3">
        <v>0</v>
      </c>
      <c r="S90" s="3">
        <v>0</v>
      </c>
    </row>
    <row r="91" spans="1:19">
      <c r="A91" s="2" t="s">
        <v>1048</v>
      </c>
      <c r="B91" s="2"/>
      <c r="C91" s="3">
        <v>0</v>
      </c>
      <c r="D91" s="3">
        <v>0</v>
      </c>
      <c r="E91" s="3">
        <v>0</v>
      </c>
      <c r="F91" s="3">
        <v>0</v>
      </c>
      <c r="G91" s="3">
        <v>0</v>
      </c>
      <c r="H91" s="3">
        <v>0</v>
      </c>
      <c r="I91" s="3">
        <v>0</v>
      </c>
      <c r="J91" s="3">
        <v>0</v>
      </c>
      <c r="K91" s="2"/>
      <c r="L91" s="3">
        <v>0</v>
      </c>
      <c r="M91" s="3">
        <v>0</v>
      </c>
      <c r="N91" s="3">
        <v>0</v>
      </c>
      <c r="O91" s="3">
        <v>0</v>
      </c>
      <c r="P91" s="3">
        <v>0</v>
      </c>
      <c r="Q91" s="3">
        <v>0</v>
      </c>
      <c r="R91" s="3">
        <v>0</v>
      </c>
      <c r="S91" s="3">
        <v>0</v>
      </c>
    </row>
    <row r="92" spans="1:19">
      <c r="A92" s="2" t="s">
        <v>153</v>
      </c>
      <c r="B92" s="2"/>
      <c r="C92" s="3">
        <v>0</v>
      </c>
      <c r="D92" s="3">
        <v>0</v>
      </c>
      <c r="E92" s="3">
        <v>0</v>
      </c>
      <c r="F92" s="3">
        <v>0</v>
      </c>
      <c r="G92" s="3">
        <v>0</v>
      </c>
      <c r="H92" s="3">
        <v>0</v>
      </c>
      <c r="I92" s="3">
        <v>0</v>
      </c>
      <c r="J92" s="3">
        <v>0</v>
      </c>
      <c r="K92" s="2"/>
      <c r="L92" s="3">
        <v>0</v>
      </c>
      <c r="M92" s="3">
        <v>0</v>
      </c>
      <c r="N92" s="3">
        <v>0</v>
      </c>
      <c r="O92" s="3">
        <v>0</v>
      </c>
      <c r="P92" s="3">
        <v>0</v>
      </c>
      <c r="Q92" s="3">
        <v>0</v>
      </c>
      <c r="R92" s="3">
        <v>0</v>
      </c>
      <c r="S92" s="3">
        <v>0</v>
      </c>
    </row>
    <row r="93" spans="1:19">
      <c r="A93" s="2" t="s">
        <v>208</v>
      </c>
      <c r="B93" s="2"/>
      <c r="C93" s="3">
        <v>25.633333333333301</v>
      </c>
      <c r="D93" s="3">
        <v>44.3</v>
      </c>
      <c r="E93" s="3">
        <v>56.966666666666598</v>
      </c>
      <c r="F93" s="3">
        <v>70.599999999999994</v>
      </c>
      <c r="G93" s="3">
        <v>79.966666666666598</v>
      </c>
      <c r="H93" s="3">
        <v>87.366666666666603</v>
      </c>
      <c r="I93" s="3">
        <v>96.533333333333303</v>
      </c>
      <c r="J93" s="3">
        <v>101.666666666666</v>
      </c>
      <c r="K93" s="2"/>
      <c r="L93" s="3">
        <v>6.4212321420598197</v>
      </c>
      <c r="M93" s="3">
        <v>7.0054740501030004</v>
      </c>
      <c r="N93" s="3">
        <v>6.62562366037257</v>
      </c>
      <c r="O93" s="3">
        <v>7.2874321037431704</v>
      </c>
      <c r="P93" s="3">
        <v>6.8725702777215902</v>
      </c>
      <c r="Q93" s="3">
        <v>5.7357553023894603</v>
      </c>
      <c r="R93" s="3">
        <v>4.5806355696805001</v>
      </c>
      <c r="S93" s="3">
        <v>5.1661290042824897</v>
      </c>
    </row>
    <row r="94" spans="1:19">
      <c r="A94" s="2" t="s">
        <v>129</v>
      </c>
      <c r="B94" s="2"/>
      <c r="C94" s="3">
        <v>0</v>
      </c>
      <c r="D94" s="3">
        <v>0</v>
      </c>
      <c r="E94" s="3">
        <v>0</v>
      </c>
      <c r="F94" s="3">
        <v>0</v>
      </c>
      <c r="G94" s="3">
        <v>0</v>
      </c>
      <c r="H94" s="3">
        <v>0</v>
      </c>
      <c r="I94" s="3">
        <v>0</v>
      </c>
      <c r="J94" s="3">
        <v>0</v>
      </c>
      <c r="K94" s="2"/>
      <c r="L94" s="3">
        <v>0</v>
      </c>
      <c r="M94" s="3">
        <v>0</v>
      </c>
      <c r="N94" s="3">
        <v>0</v>
      </c>
      <c r="O94" s="3">
        <v>0</v>
      </c>
      <c r="P94" s="3">
        <v>0</v>
      </c>
      <c r="Q94" s="3">
        <v>0</v>
      </c>
      <c r="R94" s="3">
        <v>0</v>
      </c>
      <c r="S94" s="3">
        <v>0</v>
      </c>
    </row>
    <row r="95" spans="1:19">
      <c r="A95" s="2" t="s">
        <v>150</v>
      </c>
      <c r="B95" s="2" t="s">
        <v>151</v>
      </c>
      <c r="C95" s="3">
        <v>0</v>
      </c>
      <c r="D95" s="3">
        <v>0</v>
      </c>
      <c r="E95" s="3">
        <v>0</v>
      </c>
      <c r="F95" s="3">
        <v>0</v>
      </c>
      <c r="G95" s="3">
        <v>0</v>
      </c>
      <c r="H95" s="3">
        <v>0</v>
      </c>
      <c r="I95" s="3">
        <v>0</v>
      </c>
      <c r="J95" s="3">
        <v>0</v>
      </c>
      <c r="K95" s="2"/>
      <c r="L95" s="3">
        <v>0</v>
      </c>
      <c r="M95" s="3">
        <v>0</v>
      </c>
      <c r="N95" s="3">
        <v>0</v>
      </c>
      <c r="O95" s="3">
        <v>0</v>
      </c>
      <c r="P95" s="3">
        <v>0</v>
      </c>
      <c r="Q95" s="3">
        <v>0</v>
      </c>
      <c r="R95" s="3">
        <v>0</v>
      </c>
      <c r="S95" s="3">
        <v>0</v>
      </c>
    </row>
    <row r="96" spans="1:19">
      <c r="A96" s="2" t="s">
        <v>104</v>
      </c>
      <c r="B96" s="2"/>
      <c r="C96" s="3">
        <v>0</v>
      </c>
      <c r="D96" s="3">
        <v>0</v>
      </c>
      <c r="E96" s="3">
        <v>0</v>
      </c>
      <c r="F96" s="3">
        <v>0</v>
      </c>
      <c r="G96" s="3">
        <v>0</v>
      </c>
      <c r="H96" s="3">
        <v>0</v>
      </c>
      <c r="I96" s="3">
        <v>0</v>
      </c>
      <c r="J96" s="3">
        <v>0</v>
      </c>
      <c r="K96" s="2"/>
      <c r="L96" s="3">
        <v>0</v>
      </c>
      <c r="M96" s="3">
        <v>0</v>
      </c>
      <c r="N96" s="3">
        <v>0</v>
      </c>
      <c r="O96" s="3">
        <v>0</v>
      </c>
      <c r="P96" s="3">
        <v>0</v>
      </c>
      <c r="Q96" s="3">
        <v>0</v>
      </c>
      <c r="R96" s="3">
        <v>0</v>
      </c>
      <c r="S96" s="3">
        <v>0</v>
      </c>
    </row>
    <row r="97" spans="1:19">
      <c r="A97" s="2" t="s">
        <v>1165</v>
      </c>
      <c r="B97" s="2"/>
      <c r="C97" s="3">
        <v>0</v>
      </c>
      <c r="D97" s="3">
        <v>0</v>
      </c>
      <c r="E97" s="3">
        <v>0</v>
      </c>
      <c r="F97" s="3">
        <v>0</v>
      </c>
      <c r="G97" s="3">
        <v>0</v>
      </c>
      <c r="H97" s="3">
        <v>0</v>
      </c>
      <c r="I97" s="3">
        <v>0</v>
      </c>
      <c r="J97" s="3">
        <v>0</v>
      </c>
      <c r="K97" s="2"/>
      <c r="L97" s="3">
        <v>0</v>
      </c>
      <c r="M97" s="3">
        <v>0</v>
      </c>
      <c r="N97" s="3">
        <v>0</v>
      </c>
      <c r="O97" s="3">
        <v>0</v>
      </c>
      <c r="P97" s="3">
        <v>0</v>
      </c>
      <c r="Q97" s="3">
        <v>0</v>
      </c>
      <c r="R97" s="3">
        <v>0</v>
      </c>
      <c r="S97" s="3">
        <v>0</v>
      </c>
    </row>
    <row r="98" spans="1:19">
      <c r="A98" s="2" t="s">
        <v>1263</v>
      </c>
      <c r="B98" s="2"/>
      <c r="C98" s="3">
        <v>0</v>
      </c>
      <c r="D98" s="3">
        <v>0</v>
      </c>
      <c r="E98" s="3">
        <v>0</v>
      </c>
      <c r="F98" s="3">
        <v>0</v>
      </c>
      <c r="G98" s="3">
        <v>0</v>
      </c>
      <c r="H98" s="3">
        <v>0</v>
      </c>
      <c r="I98" s="3">
        <v>0</v>
      </c>
      <c r="J98" s="3">
        <v>0</v>
      </c>
      <c r="K98" s="2"/>
      <c r="L98" s="3">
        <v>0</v>
      </c>
      <c r="M98" s="3">
        <v>0</v>
      </c>
      <c r="N98" s="3">
        <v>0</v>
      </c>
      <c r="O98" s="3">
        <v>0</v>
      </c>
      <c r="P98" s="3">
        <v>0</v>
      </c>
      <c r="Q98" s="3">
        <v>0</v>
      </c>
      <c r="R98" s="3">
        <v>0</v>
      </c>
      <c r="S98" s="3">
        <v>0</v>
      </c>
    </row>
    <row r="99" spans="1:19">
      <c r="A99" s="2" t="s">
        <v>189</v>
      </c>
      <c r="B99" s="2"/>
      <c r="C99" s="3">
        <v>0</v>
      </c>
      <c r="D99" s="3">
        <v>0</v>
      </c>
      <c r="E99" s="3">
        <v>0</v>
      </c>
      <c r="F99" s="3">
        <v>6.6666666666666596E-2</v>
      </c>
      <c r="G99" s="3">
        <v>6.6666666666666596E-2</v>
      </c>
      <c r="H99" s="3">
        <v>0.233333333333333</v>
      </c>
      <c r="I99" s="3">
        <v>1.1666666666666601</v>
      </c>
      <c r="J99" s="3">
        <v>1.3</v>
      </c>
      <c r="K99" s="2"/>
      <c r="L99" s="3">
        <v>0</v>
      </c>
      <c r="M99" s="3">
        <v>0</v>
      </c>
      <c r="N99" s="3">
        <v>0</v>
      </c>
      <c r="O99" s="3">
        <v>0.24944382578492899</v>
      </c>
      <c r="P99" s="3">
        <v>0.24944382578492899</v>
      </c>
      <c r="Q99" s="3">
        <v>0.49553562491061598</v>
      </c>
      <c r="R99" s="3">
        <v>0.73409051818484095</v>
      </c>
      <c r="S99" s="3">
        <v>0.97125348562223102</v>
      </c>
    </row>
    <row r="100" spans="1:19">
      <c r="A100" s="2" t="s">
        <v>214</v>
      </c>
      <c r="B100" s="2"/>
      <c r="C100" s="3">
        <v>1.1000000000000001</v>
      </c>
      <c r="D100" s="3">
        <v>8</v>
      </c>
      <c r="E100" s="3">
        <v>20.6</v>
      </c>
      <c r="F100" s="3">
        <v>32.6</v>
      </c>
      <c r="G100" s="3">
        <v>44.766666666666602</v>
      </c>
      <c r="H100" s="3">
        <v>51.966666666666598</v>
      </c>
      <c r="I100" s="3">
        <v>59.466666666666598</v>
      </c>
      <c r="J100" s="3">
        <v>65.566666666666606</v>
      </c>
      <c r="K100" s="2"/>
      <c r="L100" s="3">
        <v>1.04403065089105</v>
      </c>
      <c r="M100" s="3">
        <v>3.6055512754639798</v>
      </c>
      <c r="N100" s="3">
        <v>6.2695029042713299</v>
      </c>
      <c r="O100" s="3">
        <v>5.6190153348547902</v>
      </c>
      <c r="P100" s="3">
        <v>5.58380595014627</v>
      </c>
      <c r="Q100" s="3">
        <v>5.92443152453371</v>
      </c>
      <c r="R100" s="3">
        <v>5.3958832044027298</v>
      </c>
      <c r="S100" s="3">
        <v>5.1295440559782897</v>
      </c>
    </row>
    <row r="101" spans="1:19">
      <c r="A101" s="2" t="s">
        <v>1217</v>
      </c>
      <c r="B101" s="2"/>
      <c r="C101" s="3">
        <v>0</v>
      </c>
      <c r="D101" s="3">
        <v>0</v>
      </c>
      <c r="E101" s="3">
        <v>0</v>
      </c>
      <c r="F101" s="3">
        <v>0</v>
      </c>
      <c r="G101" s="3">
        <v>0</v>
      </c>
      <c r="H101" s="3">
        <v>0</v>
      </c>
      <c r="I101" s="3">
        <v>0</v>
      </c>
      <c r="J101" s="3">
        <v>0</v>
      </c>
      <c r="K101" s="2"/>
      <c r="L101" s="3">
        <v>0</v>
      </c>
      <c r="M101" s="3">
        <v>0</v>
      </c>
      <c r="N101" s="3">
        <v>0</v>
      </c>
      <c r="O101" s="3">
        <v>0</v>
      </c>
      <c r="P101" s="3">
        <v>0</v>
      </c>
      <c r="Q101" s="3">
        <v>0</v>
      </c>
      <c r="R101" s="3">
        <v>0</v>
      </c>
      <c r="S101" s="3">
        <v>0</v>
      </c>
    </row>
    <row r="102" spans="1:19">
      <c r="A102" s="2" t="s">
        <v>1135</v>
      </c>
      <c r="B102" s="2"/>
      <c r="C102" s="3">
        <v>0</v>
      </c>
      <c r="D102" s="3">
        <v>0</v>
      </c>
      <c r="E102" s="3">
        <v>0</v>
      </c>
      <c r="F102" s="3">
        <v>0</v>
      </c>
      <c r="G102" s="3">
        <v>0</v>
      </c>
      <c r="H102" s="3">
        <v>0</v>
      </c>
      <c r="I102" s="3">
        <v>0</v>
      </c>
      <c r="J102" s="3">
        <v>0</v>
      </c>
      <c r="K102" s="2"/>
      <c r="L102" s="3">
        <v>0</v>
      </c>
      <c r="M102" s="3">
        <v>0</v>
      </c>
      <c r="N102" s="3">
        <v>0</v>
      </c>
      <c r="O102" s="3">
        <v>0</v>
      </c>
      <c r="P102" s="3">
        <v>0</v>
      </c>
      <c r="Q102" s="3">
        <v>0</v>
      </c>
      <c r="R102" s="3">
        <v>0</v>
      </c>
      <c r="S102" s="3">
        <v>0</v>
      </c>
    </row>
    <row r="103" spans="1:19">
      <c r="A103" s="2" t="s">
        <v>1049</v>
      </c>
      <c r="B103" s="2"/>
      <c r="C103" s="3">
        <v>0</v>
      </c>
      <c r="D103" s="3">
        <v>0</v>
      </c>
      <c r="E103" s="3">
        <v>0</v>
      </c>
      <c r="F103" s="3">
        <v>0</v>
      </c>
      <c r="G103" s="3">
        <v>0</v>
      </c>
      <c r="H103" s="3">
        <v>0</v>
      </c>
      <c r="I103" s="3">
        <v>0</v>
      </c>
      <c r="J103" s="3">
        <v>0</v>
      </c>
      <c r="K103" s="2"/>
      <c r="L103" s="3">
        <v>0</v>
      </c>
      <c r="M103" s="3">
        <v>0</v>
      </c>
      <c r="N103" s="3">
        <v>0</v>
      </c>
      <c r="O103" s="3">
        <v>0</v>
      </c>
      <c r="P103" s="3">
        <v>0</v>
      </c>
      <c r="Q103" s="3">
        <v>0</v>
      </c>
      <c r="R103" s="3">
        <v>0</v>
      </c>
      <c r="S103" s="3">
        <v>0</v>
      </c>
    </row>
    <row r="104" spans="1:19">
      <c r="A104" s="2" t="s">
        <v>100</v>
      </c>
      <c r="B104" s="2"/>
      <c r="C104" s="3">
        <v>0</v>
      </c>
      <c r="D104" s="3">
        <v>0</v>
      </c>
      <c r="E104" s="3">
        <v>0</v>
      </c>
      <c r="F104" s="3">
        <v>0</v>
      </c>
      <c r="G104" s="3">
        <v>0</v>
      </c>
      <c r="H104" s="3">
        <v>0</v>
      </c>
      <c r="I104" s="3">
        <v>0</v>
      </c>
      <c r="J104" s="3">
        <v>0</v>
      </c>
      <c r="K104" s="2"/>
      <c r="L104" s="3">
        <v>0</v>
      </c>
      <c r="M104" s="3">
        <v>0</v>
      </c>
      <c r="N104" s="3">
        <v>0</v>
      </c>
      <c r="O104" s="3">
        <v>0</v>
      </c>
      <c r="P104" s="3">
        <v>0</v>
      </c>
      <c r="Q104" s="3">
        <v>0</v>
      </c>
      <c r="R104" s="3">
        <v>0</v>
      </c>
      <c r="S104" s="3">
        <v>0</v>
      </c>
    </row>
    <row r="105" spans="1:19">
      <c r="A105" s="2" t="s">
        <v>1224</v>
      </c>
      <c r="B105" s="2"/>
      <c r="C105" s="3">
        <v>0</v>
      </c>
      <c r="D105" s="3">
        <v>0</v>
      </c>
      <c r="E105" s="3">
        <v>0</v>
      </c>
      <c r="F105" s="3">
        <v>0</v>
      </c>
      <c r="G105" s="3">
        <v>0</v>
      </c>
      <c r="H105" s="3">
        <v>0</v>
      </c>
      <c r="I105" s="3">
        <v>0</v>
      </c>
      <c r="J105" s="3">
        <v>0</v>
      </c>
      <c r="K105" s="2"/>
      <c r="L105" s="3">
        <v>0</v>
      </c>
      <c r="M105" s="3">
        <v>0</v>
      </c>
      <c r="N105" s="3">
        <v>0</v>
      </c>
      <c r="O105" s="3">
        <v>0</v>
      </c>
      <c r="P105" s="3">
        <v>0</v>
      </c>
      <c r="Q105" s="3">
        <v>0</v>
      </c>
      <c r="R105" s="3">
        <v>0</v>
      </c>
      <c r="S105" s="3">
        <v>0</v>
      </c>
    </row>
    <row r="106" spans="1:19">
      <c r="A106" s="2" t="s">
        <v>142</v>
      </c>
      <c r="B106" s="2"/>
      <c r="C106" s="3">
        <v>0</v>
      </c>
      <c r="D106" s="3">
        <v>0</v>
      </c>
      <c r="E106" s="3">
        <v>0</v>
      </c>
      <c r="F106" s="3">
        <v>0</v>
      </c>
      <c r="G106" s="3">
        <v>0</v>
      </c>
      <c r="H106" s="3">
        <v>0</v>
      </c>
      <c r="I106" s="3">
        <v>0</v>
      </c>
      <c r="J106" s="3">
        <v>0</v>
      </c>
      <c r="K106" s="2"/>
      <c r="L106" s="3">
        <v>0</v>
      </c>
      <c r="M106" s="3">
        <v>0</v>
      </c>
      <c r="N106" s="3">
        <v>0</v>
      </c>
      <c r="O106" s="3">
        <v>0</v>
      </c>
      <c r="P106" s="3">
        <v>0</v>
      </c>
      <c r="Q106" s="3">
        <v>0</v>
      </c>
      <c r="R106" s="3">
        <v>0</v>
      </c>
      <c r="S106" s="3">
        <v>0</v>
      </c>
    </row>
    <row r="107" spans="1:19">
      <c r="A107" s="2" t="s">
        <v>139</v>
      </c>
      <c r="B107" s="2"/>
      <c r="C107" s="3">
        <v>0</v>
      </c>
      <c r="D107" s="3">
        <v>0</v>
      </c>
      <c r="E107" s="3">
        <v>0</v>
      </c>
      <c r="F107" s="3">
        <v>0</v>
      </c>
      <c r="G107" s="3">
        <v>0</v>
      </c>
      <c r="H107" s="3">
        <v>0</v>
      </c>
      <c r="I107" s="3">
        <v>0</v>
      </c>
      <c r="J107" s="3">
        <v>0</v>
      </c>
      <c r="K107" s="2"/>
      <c r="L107" s="3">
        <v>0</v>
      </c>
      <c r="M107" s="3">
        <v>0</v>
      </c>
      <c r="N107" s="3">
        <v>0</v>
      </c>
      <c r="O107" s="3">
        <v>0</v>
      </c>
      <c r="P107" s="3">
        <v>0</v>
      </c>
      <c r="Q107" s="3">
        <v>0</v>
      </c>
      <c r="R107" s="3">
        <v>0</v>
      </c>
      <c r="S107" s="3">
        <v>0</v>
      </c>
    </row>
    <row r="108" spans="1:19">
      <c r="A108" s="2" t="s">
        <v>167</v>
      </c>
      <c r="B108" s="2"/>
      <c r="C108" s="3">
        <v>0</v>
      </c>
      <c r="D108" s="3">
        <v>0</v>
      </c>
      <c r="E108" s="3">
        <v>0</v>
      </c>
      <c r="F108" s="3">
        <v>0</v>
      </c>
      <c r="G108" s="3">
        <v>0</v>
      </c>
      <c r="H108" s="3">
        <v>0</v>
      </c>
      <c r="I108" s="3">
        <v>0</v>
      </c>
      <c r="J108" s="3">
        <v>0</v>
      </c>
      <c r="K108" s="2"/>
      <c r="L108" s="3">
        <v>0</v>
      </c>
      <c r="M108" s="3">
        <v>0</v>
      </c>
      <c r="N108" s="3">
        <v>0</v>
      </c>
      <c r="O108" s="3">
        <v>0</v>
      </c>
      <c r="P108" s="3">
        <v>0</v>
      </c>
      <c r="Q108" s="3">
        <v>0</v>
      </c>
      <c r="R108" s="3">
        <v>0</v>
      </c>
      <c r="S108" s="3">
        <v>0</v>
      </c>
    </row>
    <row r="109" spans="1:19">
      <c r="A109" s="2" t="s">
        <v>1144</v>
      </c>
      <c r="B109" s="2" t="s">
        <v>1145</v>
      </c>
      <c r="C109" s="3">
        <v>0</v>
      </c>
      <c r="D109" s="3">
        <v>0</v>
      </c>
      <c r="E109" s="3">
        <v>0</v>
      </c>
      <c r="F109" s="3">
        <v>0</v>
      </c>
      <c r="G109" s="3">
        <v>0</v>
      </c>
      <c r="H109" s="3">
        <v>0</v>
      </c>
      <c r="I109" s="3">
        <v>0</v>
      </c>
      <c r="J109" s="3">
        <v>0</v>
      </c>
      <c r="K109" s="2"/>
      <c r="L109" s="3">
        <v>0</v>
      </c>
      <c r="M109" s="3">
        <v>0</v>
      </c>
      <c r="N109" s="3">
        <v>0</v>
      </c>
      <c r="O109" s="3">
        <v>0</v>
      </c>
      <c r="P109" s="3">
        <v>0</v>
      </c>
      <c r="Q109" s="3">
        <v>0</v>
      </c>
      <c r="R109" s="3">
        <v>0</v>
      </c>
      <c r="S109" s="3">
        <v>0</v>
      </c>
    </row>
    <row r="110" spans="1:19">
      <c r="A110" s="2" t="s">
        <v>162</v>
      </c>
      <c r="B110" s="2" t="s">
        <v>163</v>
      </c>
      <c r="C110" s="3">
        <v>0</v>
      </c>
      <c r="D110" s="3">
        <v>0</v>
      </c>
      <c r="E110" s="3">
        <v>0</v>
      </c>
      <c r="F110" s="3">
        <v>0</v>
      </c>
      <c r="G110" s="3">
        <v>0</v>
      </c>
      <c r="H110" s="3">
        <v>0</v>
      </c>
      <c r="I110" s="3">
        <v>0</v>
      </c>
      <c r="J110" s="3">
        <v>0</v>
      </c>
      <c r="K110" s="2"/>
      <c r="L110" s="3">
        <v>0</v>
      </c>
      <c r="M110" s="3">
        <v>0</v>
      </c>
      <c r="N110" s="3">
        <v>0</v>
      </c>
      <c r="O110" s="3">
        <v>0</v>
      </c>
      <c r="P110" s="3">
        <v>0</v>
      </c>
      <c r="Q110" s="3">
        <v>0</v>
      </c>
      <c r="R110" s="3">
        <v>0</v>
      </c>
      <c r="S110" s="3">
        <v>0</v>
      </c>
    </row>
    <row r="111" spans="1:19">
      <c r="A111" s="2" t="s">
        <v>124</v>
      </c>
      <c r="B111" s="2"/>
      <c r="C111" s="3">
        <v>0</v>
      </c>
      <c r="D111" s="3">
        <v>0</v>
      </c>
      <c r="E111" s="3">
        <v>0</v>
      </c>
      <c r="F111" s="3">
        <v>0</v>
      </c>
      <c r="G111" s="3">
        <v>0</v>
      </c>
      <c r="H111" s="3">
        <v>0</v>
      </c>
      <c r="I111" s="3">
        <v>0</v>
      </c>
      <c r="J111" s="3">
        <v>0</v>
      </c>
      <c r="K111" s="2"/>
      <c r="L111" s="3">
        <v>0</v>
      </c>
      <c r="M111" s="3">
        <v>0</v>
      </c>
      <c r="N111" s="3">
        <v>0</v>
      </c>
      <c r="O111" s="3">
        <v>0</v>
      </c>
      <c r="P111" s="3">
        <v>0</v>
      </c>
      <c r="Q111" s="3">
        <v>0</v>
      </c>
      <c r="R111" s="3">
        <v>0</v>
      </c>
      <c r="S111" s="3">
        <v>0</v>
      </c>
    </row>
    <row r="112" spans="1:19">
      <c r="A112" s="2" t="s">
        <v>298</v>
      </c>
      <c r="B112" s="2"/>
      <c r="C112" s="3">
        <v>0</v>
      </c>
      <c r="D112" s="3">
        <v>0</v>
      </c>
      <c r="E112" s="3">
        <v>0</v>
      </c>
      <c r="F112" s="3">
        <v>0</v>
      </c>
      <c r="G112" s="3">
        <v>0</v>
      </c>
      <c r="H112" s="3">
        <v>0</v>
      </c>
      <c r="I112" s="3">
        <v>0</v>
      </c>
      <c r="J112" s="3">
        <v>0</v>
      </c>
      <c r="K112" s="2"/>
      <c r="L112" s="3">
        <v>0</v>
      </c>
      <c r="M112" s="3">
        <v>0</v>
      </c>
      <c r="N112" s="3">
        <v>0</v>
      </c>
      <c r="O112" s="3">
        <v>0</v>
      </c>
      <c r="P112" s="3">
        <v>0</v>
      </c>
      <c r="Q112" s="3">
        <v>0</v>
      </c>
      <c r="R112" s="3">
        <v>0</v>
      </c>
      <c r="S112" s="3">
        <v>0</v>
      </c>
    </row>
    <row r="113" spans="1:19">
      <c r="A113" s="2" t="s">
        <v>231</v>
      </c>
      <c r="B113" s="2"/>
      <c r="C113" s="3">
        <v>22.8333333333333</v>
      </c>
      <c r="D113" s="3">
        <v>42.133333333333297</v>
      </c>
      <c r="E113" s="3">
        <v>57.533333333333303</v>
      </c>
      <c r="F113" s="3">
        <v>69.8333333333333</v>
      </c>
      <c r="G113" s="3">
        <v>79.6666666666666</v>
      </c>
      <c r="H113" s="3">
        <v>91.8333333333333</v>
      </c>
      <c r="I113" s="3">
        <v>100.73333333333299</v>
      </c>
      <c r="J113" s="3">
        <v>110.86666666666601</v>
      </c>
      <c r="K113" s="2"/>
      <c r="L113" s="3">
        <v>3.9503867602496201</v>
      </c>
      <c r="M113" s="3">
        <v>5.2136572789378999</v>
      </c>
      <c r="N113" s="3">
        <v>5.2136572789378999</v>
      </c>
      <c r="O113" s="3">
        <v>7.5413673973770896</v>
      </c>
      <c r="P113" s="3">
        <v>5.34373984729379</v>
      </c>
      <c r="Q113" s="3">
        <v>6.20796978801354</v>
      </c>
      <c r="R113" s="3">
        <v>5.83628496753047</v>
      </c>
      <c r="S113" s="3">
        <v>6.4484278876499896</v>
      </c>
    </row>
    <row r="114" spans="1:19">
      <c r="A114" s="2" t="s">
        <v>137</v>
      </c>
      <c r="B114" s="2"/>
      <c r="C114" s="3">
        <v>19.6666666666666</v>
      </c>
      <c r="D114" s="3">
        <v>34.033333333333303</v>
      </c>
      <c r="E114" s="3">
        <v>43.4</v>
      </c>
      <c r="F114" s="3">
        <v>54.3333333333333</v>
      </c>
      <c r="G114" s="3">
        <v>62.2</v>
      </c>
      <c r="H114" s="3">
        <v>70.900000000000006</v>
      </c>
      <c r="I114" s="3">
        <v>77.8333333333333</v>
      </c>
      <c r="J114" s="3">
        <v>85.033333333333303</v>
      </c>
      <c r="K114" s="2"/>
      <c r="L114" s="3">
        <v>3.5527766918597901</v>
      </c>
      <c r="M114" s="3">
        <v>4.8544366877687803</v>
      </c>
      <c r="N114" s="3">
        <v>3.3921477955222801</v>
      </c>
      <c r="O114" s="3">
        <v>4.7352108952212699</v>
      </c>
      <c r="P114" s="3">
        <v>6.3843558798049402</v>
      </c>
      <c r="Q114" s="3">
        <v>5.1468436929830998</v>
      </c>
      <c r="R114" s="3">
        <v>5.6396414385628697</v>
      </c>
      <c r="S114" s="3">
        <v>6.1127371574079197</v>
      </c>
    </row>
    <row r="115" spans="1:19">
      <c r="A115" s="2" t="s">
        <v>1091</v>
      </c>
      <c r="B115" s="2" t="s">
        <v>1092</v>
      </c>
      <c r="C115" s="3">
        <v>0</v>
      </c>
      <c r="D115" s="3">
        <v>0</v>
      </c>
      <c r="E115" s="3">
        <v>0</v>
      </c>
      <c r="F115" s="3">
        <v>0</v>
      </c>
      <c r="G115" s="3">
        <v>0</v>
      </c>
      <c r="H115" s="3">
        <v>0</v>
      </c>
      <c r="I115" s="3">
        <v>0</v>
      </c>
      <c r="J115" s="3">
        <v>0</v>
      </c>
      <c r="K115" s="2"/>
      <c r="L115" s="3">
        <v>0</v>
      </c>
      <c r="M115" s="3">
        <v>0</v>
      </c>
      <c r="N115" s="3">
        <v>0</v>
      </c>
      <c r="O115" s="3">
        <v>0</v>
      </c>
      <c r="P115" s="3">
        <v>0</v>
      </c>
      <c r="Q115" s="3">
        <v>0</v>
      </c>
      <c r="R115" s="3">
        <v>0</v>
      </c>
      <c r="S115" s="3">
        <v>0</v>
      </c>
    </row>
    <row r="116" spans="1:19">
      <c r="A116" s="2" t="s">
        <v>176</v>
      </c>
      <c r="B116" s="2"/>
      <c r="C116" s="3">
        <v>0</v>
      </c>
      <c r="D116" s="3">
        <v>0</v>
      </c>
      <c r="E116" s="3">
        <v>0</v>
      </c>
      <c r="F116" s="3">
        <v>0</v>
      </c>
      <c r="G116" s="3">
        <v>0</v>
      </c>
      <c r="H116" s="3">
        <v>0</v>
      </c>
      <c r="I116" s="3">
        <v>0</v>
      </c>
      <c r="J116" s="3">
        <v>0</v>
      </c>
      <c r="K116" s="2"/>
      <c r="L116" s="3">
        <v>0</v>
      </c>
      <c r="M116" s="3">
        <v>0</v>
      </c>
      <c r="N116" s="3">
        <v>0</v>
      </c>
      <c r="O116" s="3">
        <v>0</v>
      </c>
      <c r="P116" s="3">
        <v>0</v>
      </c>
      <c r="Q116" s="3">
        <v>0</v>
      </c>
      <c r="R116" s="3">
        <v>0</v>
      </c>
      <c r="S116" s="3">
        <v>0</v>
      </c>
    </row>
    <row r="117" spans="1:19">
      <c r="A117" s="2" t="s">
        <v>1175</v>
      </c>
      <c r="B117" s="2"/>
      <c r="C117" s="3">
        <v>0</v>
      </c>
      <c r="D117" s="3">
        <v>0</v>
      </c>
      <c r="E117" s="3">
        <v>3.3333333333333298E-2</v>
      </c>
      <c r="F117" s="3">
        <v>0.33333333333333298</v>
      </c>
      <c r="G117" s="3">
        <v>0.4</v>
      </c>
      <c r="H117" s="3">
        <v>1.7333333333333301</v>
      </c>
      <c r="I117" s="3">
        <v>2.3333333333333299</v>
      </c>
      <c r="J117" s="3">
        <v>4.93333333333333</v>
      </c>
      <c r="K117" s="2"/>
      <c r="L117" s="3">
        <v>0</v>
      </c>
      <c r="M117" s="3">
        <v>0</v>
      </c>
      <c r="N117" s="3">
        <v>0.17950549357115</v>
      </c>
      <c r="O117" s="3">
        <v>0.47140452079103101</v>
      </c>
      <c r="P117" s="3">
        <v>0.66332495807108005</v>
      </c>
      <c r="Q117" s="3">
        <v>1.1527744310526999</v>
      </c>
      <c r="R117" s="3">
        <v>1.1352924243950899</v>
      </c>
      <c r="S117" s="3">
        <v>2.7071920672329202</v>
      </c>
    </row>
    <row r="118" spans="1:19">
      <c r="A118" s="2" t="s">
        <v>160</v>
      </c>
      <c r="B118" s="2"/>
      <c r="C118" s="3">
        <v>0</v>
      </c>
      <c r="D118" s="3">
        <v>0</v>
      </c>
      <c r="E118" s="3">
        <v>0</v>
      </c>
      <c r="F118" s="3">
        <v>0</v>
      </c>
      <c r="G118" s="3">
        <v>0</v>
      </c>
      <c r="H118" s="3">
        <v>0</v>
      </c>
      <c r="I118" s="3">
        <v>0</v>
      </c>
      <c r="J118" s="3">
        <v>0</v>
      </c>
      <c r="K118" s="2"/>
      <c r="L118" s="3">
        <v>0</v>
      </c>
      <c r="M118" s="3">
        <v>0</v>
      </c>
      <c r="N118" s="3">
        <v>0</v>
      </c>
      <c r="O118" s="3">
        <v>0</v>
      </c>
      <c r="P118" s="3">
        <v>0</v>
      </c>
      <c r="Q118" s="3">
        <v>0</v>
      </c>
      <c r="R118" s="3">
        <v>0</v>
      </c>
      <c r="S118" s="3">
        <v>0</v>
      </c>
    </row>
    <row r="119" spans="1:19">
      <c r="A119" s="2" t="s">
        <v>165</v>
      </c>
      <c r="B119" s="2"/>
      <c r="C119" s="3">
        <v>0</v>
      </c>
      <c r="D119" s="3">
        <v>0</v>
      </c>
      <c r="E119" s="3">
        <v>0</v>
      </c>
      <c r="F119" s="3">
        <v>0</v>
      </c>
      <c r="G119" s="3">
        <v>0</v>
      </c>
      <c r="H119" s="3">
        <v>0</v>
      </c>
      <c r="I119" s="3">
        <v>0</v>
      </c>
      <c r="J119" s="3">
        <v>0</v>
      </c>
      <c r="K119" s="2"/>
      <c r="L119" s="3">
        <v>0</v>
      </c>
      <c r="M119" s="3">
        <v>0</v>
      </c>
      <c r="N119" s="3">
        <v>0</v>
      </c>
      <c r="O119" s="3">
        <v>0</v>
      </c>
      <c r="P119" s="3">
        <v>0</v>
      </c>
      <c r="Q119" s="3">
        <v>0</v>
      </c>
      <c r="R119" s="3">
        <v>0</v>
      </c>
      <c r="S119" s="3">
        <v>0</v>
      </c>
    </row>
    <row r="120" spans="1:19">
      <c r="A120" s="2" t="s">
        <v>159</v>
      </c>
      <c r="B120" s="2"/>
      <c r="C120" s="3">
        <v>0</v>
      </c>
      <c r="D120" s="3">
        <v>0</v>
      </c>
      <c r="E120" s="3">
        <v>0</v>
      </c>
      <c r="F120" s="3">
        <v>0</v>
      </c>
      <c r="G120" s="3">
        <v>0</v>
      </c>
      <c r="H120" s="3">
        <v>0</v>
      </c>
      <c r="I120" s="3">
        <v>0</v>
      </c>
      <c r="J120" s="3">
        <v>0</v>
      </c>
      <c r="K120" s="2"/>
      <c r="L120" s="3">
        <v>0</v>
      </c>
      <c r="M120" s="3">
        <v>0</v>
      </c>
      <c r="N120" s="3">
        <v>0</v>
      </c>
      <c r="O120" s="3">
        <v>0</v>
      </c>
      <c r="P120" s="3">
        <v>0</v>
      </c>
      <c r="Q120" s="3">
        <v>0</v>
      </c>
      <c r="R120" s="3">
        <v>0</v>
      </c>
      <c r="S120" s="3">
        <v>0</v>
      </c>
    </row>
    <row r="121" spans="1:19">
      <c r="A121" s="2" t="s">
        <v>1233</v>
      </c>
      <c r="B121" s="2"/>
      <c r="C121" s="3">
        <v>0</v>
      </c>
      <c r="D121" s="3">
        <v>0</v>
      </c>
      <c r="E121" s="3">
        <v>0</v>
      </c>
      <c r="F121" s="3">
        <v>0</v>
      </c>
      <c r="G121" s="3">
        <v>0</v>
      </c>
      <c r="H121" s="3">
        <v>0</v>
      </c>
      <c r="I121" s="3">
        <v>0</v>
      </c>
      <c r="J121" s="3">
        <v>0</v>
      </c>
      <c r="K121" s="2"/>
      <c r="L121" s="3">
        <v>0</v>
      </c>
      <c r="M121" s="3">
        <v>0</v>
      </c>
      <c r="N121" s="3">
        <v>0</v>
      </c>
      <c r="O121" s="3">
        <v>0</v>
      </c>
      <c r="P121" s="3">
        <v>0</v>
      </c>
      <c r="Q121" s="3">
        <v>0</v>
      </c>
      <c r="R121" s="3">
        <v>0</v>
      </c>
      <c r="S121" s="3">
        <v>0</v>
      </c>
    </row>
    <row r="122" spans="1:19">
      <c r="A122" s="2" t="s">
        <v>134</v>
      </c>
      <c r="B122" s="2" t="s">
        <v>135</v>
      </c>
      <c r="C122" s="3">
        <v>23.766666666666602</v>
      </c>
      <c r="D122" s="3">
        <v>42.6666666666666</v>
      </c>
      <c r="E122" s="3">
        <v>58.4</v>
      </c>
      <c r="F122" s="3">
        <v>67.066666666666606</v>
      </c>
      <c r="G122" s="3">
        <v>74.966666666666598</v>
      </c>
      <c r="H122" s="3">
        <v>81.599999999999994</v>
      </c>
      <c r="I122" s="3">
        <v>87.133333333333297</v>
      </c>
      <c r="J122" s="3">
        <v>92.7</v>
      </c>
      <c r="K122" s="2"/>
      <c r="L122" s="3">
        <v>5.3521542910827504</v>
      </c>
      <c r="M122" s="3">
        <v>5.4426300831695498</v>
      </c>
      <c r="N122" s="3">
        <v>5.1354973793522003</v>
      </c>
      <c r="O122" s="3">
        <v>5.4585305307889902</v>
      </c>
      <c r="P122" s="3">
        <v>5.3695644350563603</v>
      </c>
      <c r="Q122" s="3">
        <v>5.3454030094402896</v>
      </c>
      <c r="R122" s="3">
        <v>5.6079308919501498</v>
      </c>
      <c r="S122" s="3">
        <v>4.8314939028558497</v>
      </c>
    </row>
    <row r="123" spans="1:19">
      <c r="A123" s="2" t="s">
        <v>136</v>
      </c>
      <c r="B123" s="2"/>
      <c r="C123" s="3">
        <v>6.1666666666666599</v>
      </c>
      <c r="D123" s="3">
        <v>17.3</v>
      </c>
      <c r="E123" s="3">
        <v>27.466666666666601</v>
      </c>
      <c r="F123" s="3">
        <v>40.766666666666602</v>
      </c>
      <c r="G123" s="3">
        <v>45.933333333333302</v>
      </c>
      <c r="H123" s="3">
        <v>56.6</v>
      </c>
      <c r="I123" s="3">
        <v>62.1666666666666</v>
      </c>
      <c r="J123" s="3">
        <v>68.1666666666666</v>
      </c>
      <c r="K123" s="2"/>
      <c r="L123" s="3">
        <v>2.8877134360751402</v>
      </c>
      <c r="M123" s="3">
        <v>4.0509258201058103</v>
      </c>
      <c r="N123" s="3">
        <v>4.2168972268982499</v>
      </c>
      <c r="O123" s="3">
        <v>4.6667857127672798</v>
      </c>
      <c r="P123" s="3">
        <v>5.5553777749332403</v>
      </c>
      <c r="Q123" s="3">
        <v>4.5869379764718801</v>
      </c>
      <c r="R123" s="3">
        <v>4.3134157642818902</v>
      </c>
      <c r="S123" s="3">
        <v>5.9949052443628199</v>
      </c>
    </row>
    <row r="124" spans="1:19">
      <c r="A124" s="2" t="s">
        <v>154</v>
      </c>
      <c r="B124" s="2"/>
      <c r="C124" s="3">
        <v>0</v>
      </c>
      <c r="D124" s="3">
        <v>0</v>
      </c>
      <c r="E124" s="3">
        <v>0</v>
      </c>
      <c r="F124" s="3">
        <v>0</v>
      </c>
      <c r="G124" s="3">
        <v>0</v>
      </c>
      <c r="H124" s="3">
        <v>0</v>
      </c>
      <c r="I124" s="3">
        <v>0</v>
      </c>
      <c r="J124" s="3">
        <v>0</v>
      </c>
      <c r="K124" s="2"/>
      <c r="L124" s="3">
        <v>0</v>
      </c>
      <c r="M124" s="3">
        <v>0</v>
      </c>
      <c r="N124" s="3">
        <v>0</v>
      </c>
      <c r="O124" s="3">
        <v>0</v>
      </c>
      <c r="P124" s="3">
        <v>0</v>
      </c>
      <c r="Q124" s="3">
        <v>0</v>
      </c>
      <c r="R124" s="3">
        <v>0</v>
      </c>
      <c r="S124" s="3">
        <v>0</v>
      </c>
    </row>
    <row r="125" spans="1:19">
      <c r="A125" s="2" t="s">
        <v>1124</v>
      </c>
      <c r="B125" s="2"/>
      <c r="C125" s="3">
        <v>0</v>
      </c>
      <c r="D125" s="3">
        <v>0</v>
      </c>
      <c r="E125" s="3">
        <v>0</v>
      </c>
      <c r="F125" s="3">
        <v>0</v>
      </c>
      <c r="G125" s="3">
        <v>0</v>
      </c>
      <c r="H125" s="3">
        <v>0</v>
      </c>
      <c r="I125" s="3">
        <v>0</v>
      </c>
      <c r="J125" s="3">
        <v>0</v>
      </c>
      <c r="K125" s="2"/>
      <c r="L125" s="3">
        <v>0</v>
      </c>
      <c r="M125" s="3">
        <v>0</v>
      </c>
      <c r="N125" s="3">
        <v>0</v>
      </c>
      <c r="O125" s="3">
        <v>0</v>
      </c>
      <c r="P125" s="3">
        <v>0</v>
      </c>
      <c r="Q125" s="3">
        <v>0</v>
      </c>
      <c r="R125" s="3">
        <v>0</v>
      </c>
      <c r="S125" s="3">
        <v>0</v>
      </c>
    </row>
    <row r="126" spans="1:19">
      <c r="A126" s="2" t="s">
        <v>128</v>
      </c>
      <c r="B126" s="2"/>
      <c r="C126" s="3">
        <v>0</v>
      </c>
      <c r="D126" s="3">
        <v>0</v>
      </c>
      <c r="E126" s="3">
        <v>0</v>
      </c>
      <c r="F126" s="3">
        <v>0</v>
      </c>
      <c r="G126" s="3">
        <v>0</v>
      </c>
      <c r="H126" s="3">
        <v>0</v>
      </c>
      <c r="I126" s="3">
        <v>0</v>
      </c>
      <c r="J126" s="3">
        <v>0</v>
      </c>
      <c r="K126" s="2"/>
      <c r="L126" s="3">
        <v>0</v>
      </c>
      <c r="M126" s="3">
        <v>0</v>
      </c>
      <c r="N126" s="3">
        <v>0</v>
      </c>
      <c r="O126" s="3">
        <v>0</v>
      </c>
      <c r="P126" s="3">
        <v>0</v>
      </c>
      <c r="Q126" s="3">
        <v>0</v>
      </c>
      <c r="R126" s="3">
        <v>0</v>
      </c>
      <c r="S126" s="3">
        <v>0</v>
      </c>
    </row>
    <row r="127" spans="1:19">
      <c r="A127" s="2" t="s">
        <v>158</v>
      </c>
      <c r="B127" s="2"/>
      <c r="C127" s="3">
        <v>0</v>
      </c>
      <c r="D127" s="3">
        <v>0</v>
      </c>
      <c r="E127" s="3">
        <v>0</v>
      </c>
      <c r="F127" s="3">
        <v>0</v>
      </c>
      <c r="G127" s="3">
        <v>0</v>
      </c>
      <c r="H127" s="3">
        <v>0</v>
      </c>
      <c r="I127" s="3">
        <v>0</v>
      </c>
      <c r="J127" s="3">
        <v>0</v>
      </c>
      <c r="K127" s="2"/>
      <c r="L127" s="3">
        <v>0</v>
      </c>
      <c r="M127" s="3">
        <v>0</v>
      </c>
      <c r="N127" s="3">
        <v>0</v>
      </c>
      <c r="O127" s="3">
        <v>0</v>
      </c>
      <c r="P127" s="3">
        <v>0</v>
      </c>
      <c r="Q127" s="3">
        <v>0</v>
      </c>
      <c r="R127" s="3">
        <v>0</v>
      </c>
      <c r="S127" s="3">
        <v>0</v>
      </c>
    </row>
    <row r="128" spans="1:19">
      <c r="A128" s="2" t="s">
        <v>216</v>
      </c>
      <c r="B128" s="2"/>
      <c r="C128" s="3">
        <v>0</v>
      </c>
      <c r="D128" s="3">
        <v>0</v>
      </c>
      <c r="E128" s="3">
        <v>0</v>
      </c>
      <c r="F128" s="3">
        <v>0</v>
      </c>
      <c r="G128" s="3">
        <v>0</v>
      </c>
      <c r="H128" s="3">
        <v>0</v>
      </c>
      <c r="I128" s="3">
        <v>0</v>
      </c>
      <c r="J128" s="3">
        <v>0</v>
      </c>
      <c r="K128" s="2"/>
      <c r="L128" s="3">
        <v>0</v>
      </c>
      <c r="M128" s="3">
        <v>0</v>
      </c>
      <c r="N128" s="3">
        <v>0</v>
      </c>
      <c r="O128" s="3">
        <v>0</v>
      </c>
      <c r="P128" s="3">
        <v>0</v>
      </c>
      <c r="Q128" s="3">
        <v>0</v>
      </c>
      <c r="R128" s="3">
        <v>0</v>
      </c>
      <c r="S128" s="3">
        <v>0</v>
      </c>
    </row>
    <row r="129" spans="1:19">
      <c r="A129" s="2" t="s">
        <v>191</v>
      </c>
      <c r="B129" s="2"/>
      <c r="C129" s="3">
        <v>0</v>
      </c>
      <c r="D129" s="3">
        <v>6.6666666666666596E-2</v>
      </c>
      <c r="E129" s="3">
        <v>0.33333333333333298</v>
      </c>
      <c r="F129" s="3">
        <v>1.43333333333333</v>
      </c>
      <c r="G129" s="3">
        <v>3.6</v>
      </c>
      <c r="H129" s="3">
        <v>6.6666666666666599</v>
      </c>
      <c r="I129" s="3">
        <v>9.6666666666666607</v>
      </c>
      <c r="J129" s="3">
        <v>13.5</v>
      </c>
      <c r="K129" s="2"/>
      <c r="L129" s="3">
        <v>0</v>
      </c>
      <c r="M129" s="3">
        <v>0.24944382578492899</v>
      </c>
      <c r="N129" s="3">
        <v>0.47140452079103101</v>
      </c>
      <c r="O129" s="3">
        <v>1.2023125864580899</v>
      </c>
      <c r="P129" s="3">
        <v>2.0099751242241699</v>
      </c>
      <c r="Q129" s="3">
        <v>2.0709632756012</v>
      </c>
      <c r="R129" s="3">
        <v>2.9135697844549502</v>
      </c>
      <c r="S129" s="3">
        <v>3.0523215208536998</v>
      </c>
    </row>
    <row r="130" spans="1:19">
      <c r="A130" s="2" t="s">
        <v>47</v>
      </c>
      <c r="B130" s="2" t="s">
        <v>48</v>
      </c>
      <c r="C130" s="3">
        <v>0</v>
      </c>
      <c r="D130" s="3">
        <v>0</v>
      </c>
      <c r="E130" s="3">
        <v>0</v>
      </c>
      <c r="F130" s="3">
        <v>0.16666666666666599</v>
      </c>
      <c r="G130" s="3">
        <v>0.43333333333333302</v>
      </c>
      <c r="H130" s="3">
        <v>2.43333333333333</v>
      </c>
      <c r="I130" s="3">
        <v>5.3</v>
      </c>
      <c r="J130" s="3">
        <v>8.4666666666666597</v>
      </c>
      <c r="K130" s="2"/>
      <c r="L130" s="3">
        <v>0</v>
      </c>
      <c r="M130" s="3">
        <v>0</v>
      </c>
      <c r="N130" s="3">
        <v>0</v>
      </c>
      <c r="O130" s="3">
        <v>0.58214163988576595</v>
      </c>
      <c r="P130" s="3">
        <v>0.91954094827558097</v>
      </c>
      <c r="Q130" s="3">
        <v>2.0765890836229999</v>
      </c>
      <c r="R130" s="3">
        <v>2.83019433961698</v>
      </c>
      <c r="S130" s="3">
        <v>3.7835902996433801</v>
      </c>
    </row>
    <row r="131" spans="1:19">
      <c r="A131" s="2" t="s">
        <v>239</v>
      </c>
      <c r="B131" s="2" t="s">
        <v>240</v>
      </c>
      <c r="C131" s="3">
        <v>0</v>
      </c>
      <c r="D131" s="3">
        <v>0</v>
      </c>
      <c r="E131" s="3">
        <v>0</v>
      </c>
      <c r="F131" s="3">
        <v>0</v>
      </c>
      <c r="G131" s="3">
        <v>0</v>
      </c>
      <c r="H131" s="3">
        <v>0</v>
      </c>
      <c r="I131" s="3">
        <v>0</v>
      </c>
      <c r="J131" s="3">
        <v>0</v>
      </c>
      <c r="K131" s="2"/>
      <c r="L131" s="3">
        <v>0</v>
      </c>
      <c r="M131" s="3">
        <v>0</v>
      </c>
      <c r="N131" s="3">
        <v>0</v>
      </c>
      <c r="O131" s="3">
        <v>0</v>
      </c>
      <c r="P131" s="3">
        <v>0</v>
      </c>
      <c r="Q131" s="3">
        <v>0</v>
      </c>
      <c r="R131" s="3">
        <v>0</v>
      </c>
      <c r="S131" s="3">
        <v>0</v>
      </c>
    </row>
    <row r="132" spans="1:19">
      <c r="A132" s="2" t="s">
        <v>197</v>
      </c>
      <c r="B132" s="2"/>
      <c r="C132" s="3">
        <v>0</v>
      </c>
      <c r="D132" s="3">
        <v>0</v>
      </c>
      <c r="E132" s="3">
        <v>0</v>
      </c>
      <c r="F132" s="3">
        <v>0</v>
      </c>
      <c r="G132" s="3">
        <v>0</v>
      </c>
      <c r="H132" s="3">
        <v>0</v>
      </c>
      <c r="I132" s="3">
        <v>0</v>
      </c>
      <c r="J132" s="3">
        <v>0</v>
      </c>
      <c r="K132" s="2"/>
      <c r="L132" s="3">
        <v>0</v>
      </c>
      <c r="M132" s="3">
        <v>0</v>
      </c>
      <c r="N132" s="3">
        <v>0</v>
      </c>
      <c r="O132" s="3">
        <v>0</v>
      </c>
      <c r="P132" s="3">
        <v>0</v>
      </c>
      <c r="Q132" s="3">
        <v>0</v>
      </c>
      <c r="R132" s="3">
        <v>0</v>
      </c>
      <c r="S132" s="3">
        <v>0</v>
      </c>
    </row>
    <row r="133" spans="1:19">
      <c r="A133" s="2" t="s">
        <v>166</v>
      </c>
      <c r="B133" s="2"/>
      <c r="C133" s="3">
        <v>0</v>
      </c>
      <c r="D133" s="3">
        <v>0</v>
      </c>
      <c r="E133" s="3">
        <v>0</v>
      </c>
      <c r="F133" s="3">
        <v>0</v>
      </c>
      <c r="G133" s="3">
        <v>0</v>
      </c>
      <c r="H133" s="3">
        <v>0</v>
      </c>
      <c r="I133" s="3">
        <v>0</v>
      </c>
      <c r="J133" s="3">
        <v>0</v>
      </c>
      <c r="K133" s="2"/>
      <c r="L133" s="3">
        <v>0</v>
      </c>
      <c r="M133" s="3">
        <v>0</v>
      </c>
      <c r="N133" s="3">
        <v>0</v>
      </c>
      <c r="O133" s="3">
        <v>0</v>
      </c>
      <c r="P133" s="3">
        <v>0</v>
      </c>
      <c r="Q133" s="3">
        <v>0</v>
      </c>
      <c r="R133" s="3">
        <v>0</v>
      </c>
      <c r="S133" s="3">
        <v>0</v>
      </c>
    </row>
    <row r="134" spans="1:19">
      <c r="A134" s="2" t="s">
        <v>376</v>
      </c>
      <c r="B134" s="2" t="s">
        <v>377</v>
      </c>
      <c r="C134" s="3">
        <v>8.6333333333333293</v>
      </c>
      <c r="D134" s="3">
        <v>25.6</v>
      </c>
      <c r="E134" s="3">
        <v>44.933333333333302</v>
      </c>
      <c r="F134" s="3">
        <v>59.233333333333299</v>
      </c>
      <c r="G134" s="3">
        <v>71</v>
      </c>
      <c r="H134" s="3">
        <v>82.533333333333303</v>
      </c>
      <c r="I134" s="3">
        <v>85.533333333333303</v>
      </c>
      <c r="J134" s="3">
        <v>94.133333333333297</v>
      </c>
      <c r="K134" s="2"/>
      <c r="L134" s="3">
        <v>3.8512624192882798</v>
      </c>
      <c r="M134" s="3">
        <v>5.1354973793522003</v>
      </c>
      <c r="N134" s="3">
        <v>6.5976426766602696</v>
      </c>
      <c r="O134" s="3">
        <v>6.2165549587818703</v>
      </c>
      <c r="P134" s="3">
        <v>5.3975302994363297</v>
      </c>
      <c r="Q134" s="3">
        <v>4.2483983910279504</v>
      </c>
      <c r="R134" s="3">
        <v>5.8636355806122697</v>
      </c>
      <c r="S134" s="3">
        <v>7.1214854879832101</v>
      </c>
    </row>
    <row r="135" spans="1:19">
      <c r="A135" s="2" t="s">
        <v>387</v>
      </c>
      <c r="B135" s="2"/>
      <c r="C135" s="3">
        <v>0</v>
      </c>
      <c r="D135" s="3">
        <v>0</v>
      </c>
      <c r="E135" s="3">
        <v>0</v>
      </c>
      <c r="F135" s="3">
        <v>0</v>
      </c>
      <c r="G135" s="3">
        <v>0</v>
      </c>
      <c r="H135" s="3">
        <v>0</v>
      </c>
      <c r="I135" s="3">
        <v>0</v>
      </c>
      <c r="J135" s="3">
        <v>0</v>
      </c>
      <c r="K135" s="2"/>
      <c r="L135" s="3">
        <v>0</v>
      </c>
      <c r="M135" s="3">
        <v>0</v>
      </c>
      <c r="N135" s="3">
        <v>0</v>
      </c>
      <c r="O135" s="3">
        <v>0</v>
      </c>
      <c r="P135" s="3">
        <v>0</v>
      </c>
      <c r="Q135" s="3">
        <v>0</v>
      </c>
      <c r="R135" s="3">
        <v>0</v>
      </c>
      <c r="S135" s="3">
        <v>0</v>
      </c>
    </row>
    <row r="136" spans="1:19">
      <c r="A136" s="2" t="s">
        <v>384</v>
      </c>
      <c r="B136" s="2"/>
      <c r="C136" s="3">
        <v>0</v>
      </c>
      <c r="D136" s="3">
        <v>0</v>
      </c>
      <c r="E136" s="3">
        <v>0</v>
      </c>
      <c r="F136" s="3">
        <v>0</v>
      </c>
      <c r="G136" s="3">
        <v>0</v>
      </c>
      <c r="H136" s="3">
        <v>0</v>
      </c>
      <c r="I136" s="3">
        <v>0</v>
      </c>
      <c r="J136" s="3">
        <v>0</v>
      </c>
      <c r="K136" s="2"/>
      <c r="L136" s="3">
        <v>0</v>
      </c>
      <c r="M136" s="3">
        <v>0</v>
      </c>
      <c r="N136" s="3">
        <v>0</v>
      </c>
      <c r="O136" s="3">
        <v>0</v>
      </c>
      <c r="P136" s="3">
        <v>0</v>
      </c>
      <c r="Q136" s="3">
        <v>0</v>
      </c>
      <c r="R136" s="3">
        <v>0</v>
      </c>
      <c r="S136" s="3">
        <v>0</v>
      </c>
    </row>
    <row r="137" spans="1:19">
      <c r="A137" s="2" t="s">
        <v>188</v>
      </c>
      <c r="B137" s="2"/>
      <c r="C137" s="3">
        <v>0</v>
      </c>
      <c r="D137" s="3">
        <v>0</v>
      </c>
      <c r="E137" s="3">
        <v>0</v>
      </c>
      <c r="F137" s="3">
        <v>0</v>
      </c>
      <c r="G137" s="3">
        <v>0</v>
      </c>
      <c r="H137" s="3">
        <v>0</v>
      </c>
      <c r="I137" s="3">
        <v>0</v>
      </c>
      <c r="J137" s="3">
        <v>0</v>
      </c>
      <c r="K137" s="2"/>
      <c r="L137" s="3">
        <v>0</v>
      </c>
      <c r="M137" s="3">
        <v>0</v>
      </c>
      <c r="N137" s="3">
        <v>0</v>
      </c>
      <c r="O137" s="3">
        <v>0</v>
      </c>
      <c r="P137" s="3">
        <v>0</v>
      </c>
      <c r="Q137" s="3">
        <v>0</v>
      </c>
      <c r="R137" s="3">
        <v>0</v>
      </c>
      <c r="S137" s="3">
        <v>0</v>
      </c>
    </row>
    <row r="138" spans="1:19">
      <c r="A138" s="2" t="s">
        <v>309</v>
      </c>
      <c r="B138" s="2"/>
      <c r="C138" s="3">
        <v>0</v>
      </c>
      <c r="D138" s="3">
        <v>0</v>
      </c>
      <c r="E138" s="3">
        <v>0</v>
      </c>
      <c r="F138" s="3">
        <v>0</v>
      </c>
      <c r="G138" s="3">
        <v>0</v>
      </c>
      <c r="H138" s="3">
        <v>0</v>
      </c>
      <c r="I138" s="3">
        <v>0</v>
      </c>
      <c r="J138" s="3">
        <v>0</v>
      </c>
      <c r="K138" s="2"/>
      <c r="L138" s="3">
        <v>0</v>
      </c>
      <c r="M138" s="3">
        <v>0</v>
      </c>
      <c r="N138" s="3">
        <v>0</v>
      </c>
      <c r="O138" s="3">
        <v>0</v>
      </c>
      <c r="P138" s="3">
        <v>0</v>
      </c>
      <c r="Q138" s="3">
        <v>0</v>
      </c>
      <c r="R138" s="3">
        <v>0</v>
      </c>
      <c r="S138" s="3">
        <v>0</v>
      </c>
    </row>
    <row r="139" spans="1:19">
      <c r="A139" s="2" t="s">
        <v>237</v>
      </c>
      <c r="B139" s="2"/>
      <c r="C139" s="3">
        <v>0</v>
      </c>
      <c r="D139" s="3">
        <v>0</v>
      </c>
      <c r="E139" s="3">
        <v>0</v>
      </c>
      <c r="F139" s="3">
        <v>0</v>
      </c>
      <c r="G139" s="3">
        <v>0</v>
      </c>
      <c r="H139" s="3">
        <v>0</v>
      </c>
      <c r="I139" s="3">
        <v>0</v>
      </c>
      <c r="J139" s="3">
        <v>0</v>
      </c>
      <c r="K139" s="2"/>
      <c r="L139" s="3">
        <v>0</v>
      </c>
      <c r="M139" s="3">
        <v>0</v>
      </c>
      <c r="N139" s="3">
        <v>0</v>
      </c>
      <c r="O139" s="3">
        <v>0</v>
      </c>
      <c r="P139" s="3">
        <v>0</v>
      </c>
      <c r="Q139" s="3">
        <v>0</v>
      </c>
      <c r="R139" s="3">
        <v>0</v>
      </c>
      <c r="S139" s="3">
        <v>0</v>
      </c>
    </row>
    <row r="140" spans="1:19">
      <c r="A140" s="2" t="s">
        <v>1225</v>
      </c>
      <c r="B140" s="2"/>
      <c r="C140" s="3">
        <v>0</v>
      </c>
      <c r="D140" s="3">
        <v>0</v>
      </c>
      <c r="E140" s="3">
        <v>0</v>
      </c>
      <c r="F140" s="3">
        <v>0</v>
      </c>
      <c r="G140" s="3">
        <v>0</v>
      </c>
      <c r="H140" s="3">
        <v>0</v>
      </c>
      <c r="I140" s="3">
        <v>0</v>
      </c>
      <c r="J140" s="3">
        <v>0</v>
      </c>
      <c r="K140" s="2"/>
      <c r="L140" s="3">
        <v>0</v>
      </c>
      <c r="M140" s="3">
        <v>0</v>
      </c>
      <c r="N140" s="3">
        <v>0</v>
      </c>
      <c r="O140" s="3">
        <v>0</v>
      </c>
      <c r="P140" s="3">
        <v>0</v>
      </c>
      <c r="Q140" s="3">
        <v>0</v>
      </c>
      <c r="R140" s="3">
        <v>0</v>
      </c>
      <c r="S140" s="3">
        <v>0</v>
      </c>
    </row>
    <row r="141" spans="1:19">
      <c r="A141" s="2" t="s">
        <v>170</v>
      </c>
      <c r="B141" s="2" t="s">
        <v>171</v>
      </c>
      <c r="C141" s="3">
        <v>0</v>
      </c>
      <c r="D141" s="3">
        <v>0</v>
      </c>
      <c r="E141" s="3">
        <v>0</v>
      </c>
      <c r="F141" s="3">
        <v>0</v>
      </c>
      <c r="G141" s="3">
        <v>0</v>
      </c>
      <c r="H141" s="3">
        <v>0</v>
      </c>
      <c r="I141" s="3">
        <v>0</v>
      </c>
      <c r="J141" s="3">
        <v>0</v>
      </c>
      <c r="K141" s="2"/>
      <c r="L141" s="3">
        <v>0</v>
      </c>
      <c r="M141" s="3">
        <v>0</v>
      </c>
      <c r="N141" s="3">
        <v>0</v>
      </c>
      <c r="O141" s="3">
        <v>0</v>
      </c>
      <c r="P141" s="3">
        <v>0</v>
      </c>
      <c r="Q141" s="3">
        <v>0</v>
      </c>
      <c r="R141" s="3">
        <v>0</v>
      </c>
      <c r="S141" s="3">
        <v>0</v>
      </c>
    </row>
    <row r="142" spans="1:19">
      <c r="A142" s="2" t="s">
        <v>252</v>
      </c>
      <c r="B142" s="2"/>
      <c r="C142" s="3">
        <v>0</v>
      </c>
      <c r="D142" s="3">
        <v>0</v>
      </c>
      <c r="E142" s="3">
        <v>0</v>
      </c>
      <c r="F142" s="3">
        <v>0</v>
      </c>
      <c r="G142" s="3">
        <v>0</v>
      </c>
      <c r="H142" s="3">
        <v>0</v>
      </c>
      <c r="I142" s="3">
        <v>0</v>
      </c>
      <c r="J142" s="3">
        <v>0</v>
      </c>
      <c r="K142" s="2"/>
      <c r="L142" s="3">
        <v>0</v>
      </c>
      <c r="M142" s="3">
        <v>0</v>
      </c>
      <c r="N142" s="3">
        <v>0</v>
      </c>
      <c r="O142" s="3">
        <v>0</v>
      </c>
      <c r="P142" s="3">
        <v>0</v>
      </c>
      <c r="Q142" s="3">
        <v>0</v>
      </c>
      <c r="R142" s="3">
        <v>0</v>
      </c>
      <c r="S142" s="3">
        <v>0</v>
      </c>
    </row>
    <row r="143" spans="1:19">
      <c r="A143" s="2" t="s">
        <v>181</v>
      </c>
      <c r="B143" s="2"/>
      <c r="C143" s="3">
        <v>9.6666666666666607</v>
      </c>
      <c r="D143" s="3">
        <v>26.933333333333302</v>
      </c>
      <c r="E143" s="3">
        <v>44.3</v>
      </c>
      <c r="F143" s="3">
        <v>57.533333333333303</v>
      </c>
      <c r="G143" s="3">
        <v>69.1666666666666</v>
      </c>
      <c r="H143" s="3">
        <v>75.7</v>
      </c>
      <c r="I143" s="3">
        <v>82.466666666666598</v>
      </c>
      <c r="J143" s="3">
        <v>87.966666666666598</v>
      </c>
      <c r="K143" s="2"/>
      <c r="L143" s="3">
        <v>3.590109871423</v>
      </c>
      <c r="M143" s="3">
        <v>5.5071670474835601</v>
      </c>
      <c r="N143" s="3">
        <v>9.1693329455673407</v>
      </c>
      <c r="O143" s="3">
        <v>6.7118469059483798</v>
      </c>
      <c r="P143" s="3">
        <v>5.7042868869727101</v>
      </c>
      <c r="Q143" s="3">
        <v>5.5865910893853599</v>
      </c>
      <c r="R143" s="3">
        <v>4.4998765415163202</v>
      </c>
      <c r="S143" s="3">
        <v>4.4157546228123703</v>
      </c>
    </row>
    <row r="144" spans="1:19">
      <c r="A144" s="2" t="s">
        <v>157</v>
      </c>
      <c r="B144" s="2"/>
      <c r="C144" s="3">
        <v>0</v>
      </c>
      <c r="D144" s="3">
        <v>0.6</v>
      </c>
      <c r="E144" s="3">
        <v>2.7</v>
      </c>
      <c r="F144" s="3">
        <v>6.4666666666666597</v>
      </c>
      <c r="G144" s="3">
        <v>11.133333333333301</v>
      </c>
      <c r="H144" s="3">
        <v>15.066666666666601</v>
      </c>
      <c r="I144" s="3">
        <v>18.3666666666666</v>
      </c>
      <c r="J144" s="3">
        <v>21.3666666666666</v>
      </c>
      <c r="K144" s="2"/>
      <c r="L144" s="3">
        <v>0</v>
      </c>
      <c r="M144" s="3">
        <v>0.87939373055152703</v>
      </c>
      <c r="N144" s="3">
        <v>1.32035348802255</v>
      </c>
      <c r="O144" s="3">
        <v>1.9447936194419699</v>
      </c>
      <c r="P144" s="3">
        <v>2.09337579574767</v>
      </c>
      <c r="Q144" s="3">
        <v>2.7071920672329202</v>
      </c>
      <c r="R144" s="3">
        <v>2.1522597943143902</v>
      </c>
      <c r="S144" s="3">
        <v>1.9405039437103799</v>
      </c>
    </row>
    <row r="145" spans="1:19">
      <c r="A145" s="2" t="s">
        <v>212</v>
      </c>
      <c r="B145" s="2"/>
      <c r="C145" s="3">
        <v>0</v>
      </c>
      <c r="D145" s="3">
        <v>0</v>
      </c>
      <c r="E145" s="3">
        <v>0</v>
      </c>
      <c r="F145" s="3">
        <v>0</v>
      </c>
      <c r="G145" s="3">
        <v>0</v>
      </c>
      <c r="H145" s="3">
        <v>0</v>
      </c>
      <c r="I145" s="3">
        <v>0</v>
      </c>
      <c r="J145" s="3">
        <v>0</v>
      </c>
      <c r="K145" s="2"/>
      <c r="L145" s="3">
        <v>0</v>
      </c>
      <c r="M145" s="3">
        <v>0</v>
      </c>
      <c r="N145" s="3">
        <v>0</v>
      </c>
      <c r="O145" s="3">
        <v>0</v>
      </c>
      <c r="P145" s="3">
        <v>0</v>
      </c>
      <c r="Q145" s="3">
        <v>0</v>
      </c>
      <c r="R145" s="3">
        <v>0</v>
      </c>
      <c r="S145" s="3">
        <v>0</v>
      </c>
    </row>
    <row r="146" spans="1:19">
      <c r="A146" s="2" t="s">
        <v>1129</v>
      </c>
      <c r="B146" s="2"/>
      <c r="C146" s="3">
        <v>0</v>
      </c>
      <c r="D146" s="3">
        <v>0</v>
      </c>
      <c r="E146" s="3">
        <v>0</v>
      </c>
      <c r="F146" s="3">
        <v>0</v>
      </c>
      <c r="G146" s="3">
        <v>0</v>
      </c>
      <c r="H146" s="3">
        <v>0</v>
      </c>
      <c r="I146" s="3">
        <v>0</v>
      </c>
      <c r="J146" s="3">
        <v>0</v>
      </c>
      <c r="K146" s="2"/>
      <c r="L146" s="3">
        <v>0</v>
      </c>
      <c r="M146" s="3">
        <v>0</v>
      </c>
      <c r="N146" s="3">
        <v>0</v>
      </c>
      <c r="O146" s="3">
        <v>0</v>
      </c>
      <c r="P146" s="3">
        <v>0</v>
      </c>
      <c r="Q146" s="3">
        <v>0</v>
      </c>
      <c r="R146" s="3">
        <v>0</v>
      </c>
      <c r="S146" s="3">
        <v>0</v>
      </c>
    </row>
    <row r="147" spans="1:19">
      <c r="A147" s="2" t="s">
        <v>195</v>
      </c>
      <c r="B147" s="2"/>
      <c r="C147" s="3">
        <v>0</v>
      </c>
      <c r="D147" s="3">
        <v>0</v>
      </c>
      <c r="E147" s="3">
        <v>0</v>
      </c>
      <c r="F147" s="3">
        <v>0</v>
      </c>
      <c r="G147" s="3">
        <v>0</v>
      </c>
      <c r="H147" s="3">
        <v>0</v>
      </c>
      <c r="I147" s="3">
        <v>0</v>
      </c>
      <c r="J147" s="3">
        <v>0</v>
      </c>
      <c r="K147" s="2"/>
      <c r="L147" s="3">
        <v>0</v>
      </c>
      <c r="M147" s="3">
        <v>0</v>
      </c>
      <c r="N147" s="3">
        <v>0</v>
      </c>
      <c r="O147" s="3">
        <v>0</v>
      </c>
      <c r="P147" s="3">
        <v>0</v>
      </c>
      <c r="Q147" s="3">
        <v>0</v>
      </c>
      <c r="R147" s="3">
        <v>0</v>
      </c>
      <c r="S147" s="3">
        <v>0</v>
      </c>
    </row>
    <row r="148" spans="1:19">
      <c r="A148" s="2" t="s">
        <v>178</v>
      </c>
      <c r="B148" s="2"/>
      <c r="C148" s="3">
        <v>8</v>
      </c>
      <c r="D148" s="3">
        <v>23.033333333333299</v>
      </c>
      <c r="E148" s="3">
        <v>39.933333333333302</v>
      </c>
      <c r="F148" s="3">
        <v>47.466666666666598</v>
      </c>
      <c r="G148" s="3">
        <v>54.733333333333299</v>
      </c>
      <c r="H148" s="3">
        <v>60.133333333333297</v>
      </c>
      <c r="I148" s="3">
        <v>64.233333333333306</v>
      </c>
      <c r="J148" s="3">
        <v>68.133333333333297</v>
      </c>
      <c r="K148" s="2"/>
      <c r="L148" s="3">
        <v>3.2557641192199398</v>
      </c>
      <c r="M148" s="3">
        <v>4.7080309637422202</v>
      </c>
      <c r="N148" s="3">
        <v>6.8309752028697996</v>
      </c>
      <c r="O148" s="3">
        <v>5.4082241899618797</v>
      </c>
      <c r="P148" s="3">
        <v>6.5824682975984601</v>
      </c>
      <c r="Q148" s="3">
        <v>5.23280252085077</v>
      </c>
      <c r="R148" s="3">
        <v>5.4995959447540796</v>
      </c>
      <c r="S148" s="3">
        <v>5.1815913471528097</v>
      </c>
    </row>
    <row r="149" spans="1:19">
      <c r="A149" s="2" t="s">
        <v>372</v>
      </c>
      <c r="B149" s="2"/>
      <c r="C149" s="3">
        <v>0</v>
      </c>
      <c r="D149" s="3">
        <v>0</v>
      </c>
      <c r="E149" s="3">
        <v>0</v>
      </c>
      <c r="F149" s="3">
        <v>0</v>
      </c>
      <c r="G149" s="3">
        <v>0</v>
      </c>
      <c r="H149" s="3">
        <v>0</v>
      </c>
      <c r="I149" s="3">
        <v>0</v>
      </c>
      <c r="J149" s="3">
        <v>0</v>
      </c>
      <c r="K149" s="2"/>
      <c r="L149" s="3">
        <v>0</v>
      </c>
      <c r="M149" s="3">
        <v>0</v>
      </c>
      <c r="N149" s="3">
        <v>0</v>
      </c>
      <c r="O149" s="3">
        <v>0</v>
      </c>
      <c r="P149" s="3">
        <v>0</v>
      </c>
      <c r="Q149" s="3">
        <v>0</v>
      </c>
      <c r="R149" s="3">
        <v>0</v>
      </c>
      <c r="S149" s="3">
        <v>0</v>
      </c>
    </row>
    <row r="150" spans="1:19">
      <c r="A150" s="2" t="s">
        <v>1037</v>
      </c>
      <c r="B150" s="2"/>
      <c r="C150" s="3">
        <v>0</v>
      </c>
      <c r="D150" s="3">
        <v>0</v>
      </c>
      <c r="E150" s="3">
        <v>0</v>
      </c>
      <c r="F150" s="3">
        <v>0</v>
      </c>
      <c r="G150" s="3">
        <v>0</v>
      </c>
      <c r="H150" s="3">
        <v>0</v>
      </c>
      <c r="I150" s="3">
        <v>0</v>
      </c>
      <c r="J150" s="3">
        <v>0</v>
      </c>
      <c r="K150" s="2"/>
      <c r="L150" s="3">
        <v>0</v>
      </c>
      <c r="M150" s="3">
        <v>0</v>
      </c>
      <c r="N150" s="3">
        <v>0</v>
      </c>
      <c r="O150" s="3">
        <v>0</v>
      </c>
      <c r="P150" s="3">
        <v>0</v>
      </c>
      <c r="Q150" s="3">
        <v>0</v>
      </c>
      <c r="R150" s="3">
        <v>0</v>
      </c>
      <c r="S150" s="3">
        <v>0</v>
      </c>
    </row>
    <row r="151" spans="1:19">
      <c r="A151" s="2" t="s">
        <v>105</v>
      </c>
      <c r="B151" s="2"/>
      <c r="C151" s="3">
        <v>1.7333333333333301</v>
      </c>
      <c r="D151" s="3">
        <v>11.8</v>
      </c>
      <c r="E151" s="3">
        <v>26.433333333333302</v>
      </c>
      <c r="F151" s="3">
        <v>36.366666666666603</v>
      </c>
      <c r="G151" s="3">
        <v>43.966666666666598</v>
      </c>
      <c r="H151" s="3">
        <v>47.266666666666602</v>
      </c>
      <c r="I151" s="3">
        <v>53.8</v>
      </c>
      <c r="J151" s="3">
        <v>55.7</v>
      </c>
      <c r="K151" s="2"/>
      <c r="L151" s="3">
        <v>1.36463263269724</v>
      </c>
      <c r="M151" s="3">
        <v>4.4301993935563004</v>
      </c>
      <c r="N151" s="3">
        <v>4.9778397813598696</v>
      </c>
      <c r="O151" s="3">
        <v>5.5104950372498704</v>
      </c>
      <c r="P151" s="3">
        <v>4.5642329281295604</v>
      </c>
      <c r="Q151" s="3">
        <v>5.4889788566625803</v>
      </c>
      <c r="R151" s="3">
        <v>4.5195870017808701</v>
      </c>
      <c r="S151" s="3">
        <v>4.5763886781318401</v>
      </c>
    </row>
    <row r="152" spans="1:19">
      <c r="A152" s="2" t="s">
        <v>267</v>
      </c>
      <c r="B152" s="2"/>
      <c r="C152" s="3">
        <v>0</v>
      </c>
      <c r="D152" s="3">
        <v>0</v>
      </c>
      <c r="E152" s="3">
        <v>0</v>
      </c>
      <c r="F152" s="3">
        <v>0</v>
      </c>
      <c r="G152" s="3">
        <v>0</v>
      </c>
      <c r="H152" s="3">
        <v>0</v>
      </c>
      <c r="I152" s="3">
        <v>0</v>
      </c>
      <c r="J152" s="3">
        <v>0</v>
      </c>
      <c r="K152" s="2"/>
      <c r="L152" s="3">
        <v>0</v>
      </c>
      <c r="M152" s="3">
        <v>0</v>
      </c>
      <c r="N152" s="3">
        <v>0</v>
      </c>
      <c r="O152" s="3">
        <v>0</v>
      </c>
      <c r="P152" s="3">
        <v>0</v>
      </c>
      <c r="Q152" s="3">
        <v>0</v>
      </c>
      <c r="R152" s="3">
        <v>0</v>
      </c>
      <c r="S152" s="3">
        <v>0</v>
      </c>
    </row>
    <row r="153" spans="1:19">
      <c r="A153" s="2" t="s">
        <v>123</v>
      </c>
      <c r="B153" s="2"/>
      <c r="C153" s="3">
        <v>0</v>
      </c>
      <c r="D153" s="3">
        <v>0</v>
      </c>
      <c r="E153" s="3">
        <v>0</v>
      </c>
      <c r="F153" s="3">
        <v>0</v>
      </c>
      <c r="G153" s="3">
        <v>0</v>
      </c>
      <c r="H153" s="3">
        <v>0</v>
      </c>
      <c r="I153" s="3">
        <v>0</v>
      </c>
      <c r="J153" s="3">
        <v>0</v>
      </c>
      <c r="K153" s="2"/>
      <c r="L153" s="3">
        <v>0</v>
      </c>
      <c r="M153" s="3">
        <v>0</v>
      </c>
      <c r="N153" s="3">
        <v>0</v>
      </c>
      <c r="O153" s="3">
        <v>0</v>
      </c>
      <c r="P153" s="3">
        <v>0</v>
      </c>
      <c r="Q153" s="3">
        <v>0</v>
      </c>
      <c r="R153" s="3">
        <v>0</v>
      </c>
      <c r="S153" s="3">
        <v>0</v>
      </c>
    </row>
    <row r="154" spans="1:19">
      <c r="A154" s="2" t="s">
        <v>221</v>
      </c>
      <c r="B154" s="2" t="s">
        <v>222</v>
      </c>
      <c r="C154" s="3">
        <v>0</v>
      </c>
      <c r="D154" s="3">
        <v>0</v>
      </c>
      <c r="E154" s="3">
        <v>0</v>
      </c>
      <c r="F154" s="3">
        <v>0</v>
      </c>
      <c r="G154" s="3">
        <v>0</v>
      </c>
      <c r="H154" s="3">
        <v>0</v>
      </c>
      <c r="I154" s="3">
        <v>0</v>
      </c>
      <c r="J154" s="3">
        <v>0</v>
      </c>
      <c r="K154" s="2"/>
      <c r="L154" s="3">
        <v>0</v>
      </c>
      <c r="M154" s="3">
        <v>0</v>
      </c>
      <c r="N154" s="3">
        <v>0</v>
      </c>
      <c r="O154" s="3">
        <v>0</v>
      </c>
      <c r="P154" s="3">
        <v>0</v>
      </c>
      <c r="Q154" s="3">
        <v>0</v>
      </c>
      <c r="R154" s="3">
        <v>0</v>
      </c>
      <c r="S154" s="3">
        <v>0</v>
      </c>
    </row>
    <row r="155" spans="1:19">
      <c r="A155" s="2" t="s">
        <v>207</v>
      </c>
      <c r="B155" s="2"/>
      <c r="C155" s="3">
        <v>0</v>
      </c>
      <c r="D155" s="3">
        <v>0</v>
      </c>
      <c r="E155" s="3">
        <v>0</v>
      </c>
      <c r="F155" s="3">
        <v>0</v>
      </c>
      <c r="G155" s="3">
        <v>0</v>
      </c>
      <c r="H155" s="3">
        <v>0</v>
      </c>
      <c r="I155" s="3">
        <v>0</v>
      </c>
      <c r="J155" s="3">
        <v>0</v>
      </c>
      <c r="K155" s="2"/>
      <c r="L155" s="3">
        <v>0</v>
      </c>
      <c r="M155" s="3">
        <v>0</v>
      </c>
      <c r="N155" s="3">
        <v>0</v>
      </c>
      <c r="O155" s="3">
        <v>0</v>
      </c>
      <c r="P155" s="3">
        <v>0</v>
      </c>
      <c r="Q155" s="3">
        <v>0</v>
      </c>
      <c r="R155" s="3">
        <v>0</v>
      </c>
      <c r="S155" s="3">
        <v>0</v>
      </c>
    </row>
    <row r="156" spans="1:19">
      <c r="A156" s="2" t="s">
        <v>130</v>
      </c>
      <c r="B156" s="2"/>
      <c r="C156" s="3">
        <v>0</v>
      </c>
      <c r="D156" s="3">
        <v>0</v>
      </c>
      <c r="E156" s="3">
        <v>0</v>
      </c>
      <c r="F156" s="3">
        <v>0</v>
      </c>
      <c r="G156" s="3">
        <v>0</v>
      </c>
      <c r="H156" s="3">
        <v>0</v>
      </c>
      <c r="I156" s="3">
        <v>0</v>
      </c>
      <c r="J156" s="3">
        <v>0</v>
      </c>
      <c r="K156" s="2"/>
      <c r="L156" s="3">
        <v>0</v>
      </c>
      <c r="M156" s="3">
        <v>0</v>
      </c>
      <c r="N156" s="3">
        <v>0</v>
      </c>
      <c r="O156" s="3">
        <v>0</v>
      </c>
      <c r="P156" s="3">
        <v>0</v>
      </c>
      <c r="Q156" s="3">
        <v>0</v>
      </c>
      <c r="R156" s="3">
        <v>0</v>
      </c>
      <c r="S156" s="3">
        <v>0</v>
      </c>
    </row>
    <row r="157" spans="1:19">
      <c r="A157" s="2" t="s">
        <v>210</v>
      </c>
      <c r="B157" s="2"/>
      <c r="C157" s="3">
        <v>0</v>
      </c>
      <c r="D157" s="3">
        <v>0</v>
      </c>
      <c r="E157" s="3">
        <v>0</v>
      </c>
      <c r="F157" s="3">
        <v>0</v>
      </c>
      <c r="G157" s="3">
        <v>0</v>
      </c>
      <c r="H157" s="3">
        <v>0</v>
      </c>
      <c r="I157" s="3">
        <v>0</v>
      </c>
      <c r="J157" s="3">
        <v>0</v>
      </c>
      <c r="K157" s="2"/>
      <c r="L157" s="3">
        <v>0</v>
      </c>
      <c r="M157" s="3">
        <v>0</v>
      </c>
      <c r="N157" s="3">
        <v>0</v>
      </c>
      <c r="O157" s="3">
        <v>0</v>
      </c>
      <c r="P157" s="3">
        <v>0</v>
      </c>
      <c r="Q157" s="3">
        <v>0</v>
      </c>
      <c r="R157" s="3">
        <v>0</v>
      </c>
      <c r="S157" s="3">
        <v>0</v>
      </c>
    </row>
    <row r="158" spans="1:19">
      <c r="A158" s="2" t="s">
        <v>338</v>
      </c>
      <c r="B158" s="2"/>
      <c r="C158" s="3">
        <v>0</v>
      </c>
      <c r="D158" s="3">
        <v>0</v>
      </c>
      <c r="E158" s="3">
        <v>0</v>
      </c>
      <c r="F158" s="3">
        <v>0</v>
      </c>
      <c r="G158" s="3">
        <v>0</v>
      </c>
      <c r="H158" s="3">
        <v>0</v>
      </c>
      <c r="I158" s="3">
        <v>0</v>
      </c>
      <c r="J158" s="3">
        <v>0</v>
      </c>
      <c r="K158" s="2"/>
      <c r="L158" s="3">
        <v>0</v>
      </c>
      <c r="M158" s="3">
        <v>0</v>
      </c>
      <c r="N158" s="3">
        <v>0</v>
      </c>
      <c r="O158" s="3">
        <v>0</v>
      </c>
      <c r="P158" s="3">
        <v>0</v>
      </c>
      <c r="Q158" s="3">
        <v>0</v>
      </c>
      <c r="R158" s="3">
        <v>0</v>
      </c>
      <c r="S158" s="3">
        <v>0</v>
      </c>
    </row>
    <row r="159" spans="1:19">
      <c r="A159" s="2" t="s">
        <v>246</v>
      </c>
      <c r="B159" s="2"/>
      <c r="C159" s="3">
        <v>0</v>
      </c>
      <c r="D159" s="3">
        <v>0</v>
      </c>
      <c r="E159" s="3">
        <v>0</v>
      </c>
      <c r="F159" s="3">
        <v>0</v>
      </c>
      <c r="G159" s="3">
        <v>0</v>
      </c>
      <c r="H159" s="3">
        <v>0</v>
      </c>
      <c r="I159" s="3">
        <v>0</v>
      </c>
      <c r="J159" s="3">
        <v>0</v>
      </c>
      <c r="K159" s="2"/>
      <c r="L159" s="3">
        <v>0</v>
      </c>
      <c r="M159" s="3">
        <v>0</v>
      </c>
      <c r="N159" s="3">
        <v>0</v>
      </c>
      <c r="O159" s="3">
        <v>0</v>
      </c>
      <c r="P159" s="3">
        <v>0</v>
      </c>
      <c r="Q159" s="3">
        <v>0</v>
      </c>
      <c r="R159" s="3">
        <v>0</v>
      </c>
      <c r="S159" s="3">
        <v>0</v>
      </c>
    </row>
    <row r="160" spans="1:19">
      <c r="A160" s="2" t="s">
        <v>230</v>
      </c>
      <c r="B160" s="2"/>
      <c r="C160" s="3">
        <v>0</v>
      </c>
      <c r="D160" s="3">
        <v>0</v>
      </c>
      <c r="E160" s="3">
        <v>0</v>
      </c>
      <c r="F160" s="3">
        <v>0</v>
      </c>
      <c r="G160" s="3">
        <v>0</v>
      </c>
      <c r="H160" s="3">
        <v>0</v>
      </c>
      <c r="I160" s="3">
        <v>0</v>
      </c>
      <c r="J160" s="3">
        <v>0</v>
      </c>
      <c r="K160" s="2"/>
      <c r="L160" s="3">
        <v>0</v>
      </c>
      <c r="M160" s="3">
        <v>0</v>
      </c>
      <c r="N160" s="3">
        <v>0</v>
      </c>
      <c r="O160" s="3">
        <v>0</v>
      </c>
      <c r="P160" s="3">
        <v>0</v>
      </c>
      <c r="Q160" s="3">
        <v>0</v>
      </c>
      <c r="R160" s="3">
        <v>0</v>
      </c>
      <c r="S160" s="3">
        <v>0</v>
      </c>
    </row>
    <row r="161" spans="1:19">
      <c r="A161" s="2" t="s">
        <v>470</v>
      </c>
      <c r="B161" s="2"/>
      <c r="C161" s="3">
        <v>5.1666666666666599</v>
      </c>
      <c r="D161" s="3">
        <v>13.3</v>
      </c>
      <c r="E161" s="3">
        <v>20.6666666666666</v>
      </c>
      <c r="F161" s="3">
        <v>32.8333333333333</v>
      </c>
      <c r="G161" s="3">
        <v>42.8</v>
      </c>
      <c r="H161" s="3">
        <v>54.466666666666598</v>
      </c>
      <c r="I161" s="3">
        <v>65.5</v>
      </c>
      <c r="J161" s="3">
        <v>75.633333333333297</v>
      </c>
      <c r="K161" s="2"/>
      <c r="L161" s="3">
        <v>2.1921577396609799</v>
      </c>
      <c r="M161" s="3">
        <v>2.78268455512538</v>
      </c>
      <c r="N161" s="3">
        <v>3.5055511533693</v>
      </c>
      <c r="O161" s="3">
        <v>5.6514501580469396</v>
      </c>
      <c r="P161" s="3">
        <v>7.84601809837321</v>
      </c>
      <c r="Q161" s="3">
        <v>7.0177552599737201</v>
      </c>
      <c r="R161" s="3">
        <v>7.53989389845772</v>
      </c>
      <c r="S161" s="3">
        <v>5.2248338623241297</v>
      </c>
    </row>
    <row r="162" spans="1:19">
      <c r="A162" s="2" t="s">
        <v>1172</v>
      </c>
      <c r="B162" s="2"/>
      <c r="C162" s="3">
        <v>0</v>
      </c>
      <c r="D162" s="3">
        <v>0</v>
      </c>
      <c r="E162" s="3">
        <v>0</v>
      </c>
      <c r="F162" s="3">
        <v>0</v>
      </c>
      <c r="G162" s="3">
        <v>0</v>
      </c>
      <c r="H162" s="3">
        <v>0</v>
      </c>
      <c r="I162" s="3">
        <v>0</v>
      </c>
      <c r="J162" s="3">
        <v>0</v>
      </c>
      <c r="K162" s="2"/>
      <c r="L162" s="3">
        <v>0</v>
      </c>
      <c r="M162" s="3">
        <v>0</v>
      </c>
      <c r="N162" s="3">
        <v>0</v>
      </c>
      <c r="O162" s="3">
        <v>0</v>
      </c>
      <c r="P162" s="3">
        <v>0</v>
      </c>
      <c r="Q162" s="3">
        <v>0</v>
      </c>
      <c r="R162" s="3">
        <v>0</v>
      </c>
      <c r="S162" s="3">
        <v>0</v>
      </c>
    </row>
    <row r="163" spans="1:19">
      <c r="A163" s="2" t="s">
        <v>311</v>
      </c>
      <c r="B163" s="2"/>
      <c r="C163" s="3">
        <v>0</v>
      </c>
      <c r="D163" s="3">
        <v>0</v>
      </c>
      <c r="E163" s="3">
        <v>0</v>
      </c>
      <c r="F163" s="3">
        <v>0</v>
      </c>
      <c r="G163" s="3">
        <v>0</v>
      </c>
      <c r="H163" s="3">
        <v>0</v>
      </c>
      <c r="I163" s="3">
        <v>0</v>
      </c>
      <c r="J163" s="3">
        <v>0</v>
      </c>
      <c r="K163" s="2"/>
      <c r="L163" s="3">
        <v>0</v>
      </c>
      <c r="M163" s="3">
        <v>0</v>
      </c>
      <c r="N163" s="3">
        <v>0</v>
      </c>
      <c r="O163" s="3">
        <v>0</v>
      </c>
      <c r="P163" s="3">
        <v>0</v>
      </c>
      <c r="Q163" s="3">
        <v>0</v>
      </c>
      <c r="R163" s="3">
        <v>0</v>
      </c>
      <c r="S163" s="3">
        <v>0</v>
      </c>
    </row>
    <row r="164" spans="1:19">
      <c r="A164" s="2" t="s">
        <v>190</v>
      </c>
      <c r="B164" s="2"/>
      <c r="C164" s="3">
        <v>0</v>
      </c>
      <c r="D164" s="3">
        <v>0</v>
      </c>
      <c r="E164" s="3">
        <v>0</v>
      </c>
      <c r="F164" s="3">
        <v>0</v>
      </c>
      <c r="G164" s="3">
        <v>0</v>
      </c>
      <c r="H164" s="3">
        <v>0</v>
      </c>
      <c r="I164" s="3">
        <v>0</v>
      </c>
      <c r="J164" s="3">
        <v>0</v>
      </c>
      <c r="K164" s="2"/>
      <c r="L164" s="3">
        <v>0</v>
      </c>
      <c r="M164" s="3">
        <v>0</v>
      </c>
      <c r="N164" s="3">
        <v>0</v>
      </c>
      <c r="O164" s="3">
        <v>0</v>
      </c>
      <c r="P164" s="3">
        <v>0</v>
      </c>
      <c r="Q164" s="3">
        <v>0</v>
      </c>
      <c r="R164" s="3">
        <v>0</v>
      </c>
      <c r="S164" s="3">
        <v>0</v>
      </c>
    </row>
    <row r="165" spans="1:19">
      <c r="A165" s="2" t="s">
        <v>86</v>
      </c>
      <c r="B165" s="2"/>
      <c r="C165" s="3">
        <v>0</v>
      </c>
      <c r="D165" s="3">
        <v>0</v>
      </c>
      <c r="E165" s="3">
        <v>0</v>
      </c>
      <c r="F165" s="3">
        <v>0</v>
      </c>
      <c r="G165" s="3">
        <v>0</v>
      </c>
      <c r="H165" s="3">
        <v>0</v>
      </c>
      <c r="I165" s="3">
        <v>0</v>
      </c>
      <c r="J165" s="3">
        <v>0</v>
      </c>
      <c r="K165" s="2"/>
      <c r="L165" s="3">
        <v>0</v>
      </c>
      <c r="M165" s="3">
        <v>0</v>
      </c>
      <c r="N165" s="3">
        <v>0</v>
      </c>
      <c r="O165" s="3">
        <v>0</v>
      </c>
      <c r="P165" s="3">
        <v>0</v>
      </c>
      <c r="Q165" s="3">
        <v>0</v>
      </c>
      <c r="R165" s="3">
        <v>0</v>
      </c>
      <c r="S165" s="3">
        <v>0</v>
      </c>
    </row>
    <row r="166" spans="1:19">
      <c r="A166" s="2" t="s">
        <v>213</v>
      </c>
      <c r="B166" s="2"/>
      <c r="C166" s="3">
        <v>0</v>
      </c>
      <c r="D166" s="3">
        <v>0</v>
      </c>
      <c r="E166" s="3">
        <v>0</v>
      </c>
      <c r="F166" s="3">
        <v>0</v>
      </c>
      <c r="G166" s="3">
        <v>0</v>
      </c>
      <c r="H166" s="3">
        <v>0</v>
      </c>
      <c r="I166" s="3">
        <v>0</v>
      </c>
      <c r="J166" s="3">
        <v>0</v>
      </c>
      <c r="K166" s="2"/>
      <c r="L166" s="3">
        <v>0</v>
      </c>
      <c r="M166" s="3">
        <v>0</v>
      </c>
      <c r="N166" s="3">
        <v>0</v>
      </c>
      <c r="O166" s="3">
        <v>0</v>
      </c>
      <c r="P166" s="3">
        <v>0</v>
      </c>
      <c r="Q166" s="3">
        <v>0</v>
      </c>
      <c r="R166" s="3">
        <v>0</v>
      </c>
      <c r="S166" s="3">
        <v>0</v>
      </c>
    </row>
    <row r="167" spans="1:19">
      <c r="A167" s="2" t="s">
        <v>574</v>
      </c>
      <c r="B167" s="2"/>
      <c r="C167" s="3">
        <v>0</v>
      </c>
      <c r="D167" s="3">
        <v>0</v>
      </c>
      <c r="E167" s="3">
        <v>0</v>
      </c>
      <c r="F167" s="3">
        <v>0</v>
      </c>
      <c r="G167" s="3">
        <v>0</v>
      </c>
      <c r="H167" s="3">
        <v>0</v>
      </c>
      <c r="I167" s="3">
        <v>0</v>
      </c>
      <c r="J167" s="3">
        <v>0</v>
      </c>
      <c r="K167" s="2"/>
      <c r="L167" s="3">
        <v>0</v>
      </c>
      <c r="M167" s="3">
        <v>0</v>
      </c>
      <c r="N167" s="3">
        <v>0</v>
      </c>
      <c r="O167" s="3">
        <v>0</v>
      </c>
      <c r="P167" s="3">
        <v>0</v>
      </c>
      <c r="Q167" s="3">
        <v>0</v>
      </c>
      <c r="R167" s="3">
        <v>0</v>
      </c>
      <c r="S167" s="3">
        <v>0</v>
      </c>
    </row>
    <row r="168" spans="1:19">
      <c r="A168" s="2" t="s">
        <v>183</v>
      </c>
      <c r="B168" s="2" t="s">
        <v>184</v>
      </c>
      <c r="C168" s="3">
        <v>0</v>
      </c>
      <c r="D168" s="3">
        <v>0</v>
      </c>
      <c r="E168" s="3">
        <v>0</v>
      </c>
      <c r="F168" s="3">
        <v>0</v>
      </c>
      <c r="G168" s="3">
        <v>0</v>
      </c>
      <c r="H168" s="3">
        <v>0</v>
      </c>
      <c r="I168" s="3">
        <v>0</v>
      </c>
      <c r="J168" s="3">
        <v>0</v>
      </c>
      <c r="K168" s="2"/>
      <c r="L168" s="3">
        <v>0</v>
      </c>
      <c r="M168" s="3">
        <v>0</v>
      </c>
      <c r="N168" s="3">
        <v>0</v>
      </c>
      <c r="O168" s="3">
        <v>0</v>
      </c>
      <c r="P168" s="3">
        <v>0</v>
      </c>
      <c r="Q168" s="3">
        <v>0</v>
      </c>
      <c r="R168" s="3">
        <v>0</v>
      </c>
      <c r="S168" s="3">
        <v>0</v>
      </c>
    </row>
    <row r="169" spans="1:19">
      <c r="A169" s="2" t="s">
        <v>348</v>
      </c>
      <c r="B169" s="2"/>
      <c r="C169" s="3">
        <v>0</v>
      </c>
      <c r="D169" s="3">
        <v>0</v>
      </c>
      <c r="E169" s="3">
        <v>0</v>
      </c>
      <c r="F169" s="3">
        <v>0</v>
      </c>
      <c r="G169" s="3">
        <v>0</v>
      </c>
      <c r="H169" s="3">
        <v>0</v>
      </c>
      <c r="I169" s="3">
        <v>0</v>
      </c>
      <c r="J169" s="3">
        <v>0</v>
      </c>
      <c r="K169" s="2"/>
      <c r="L169" s="3">
        <v>0</v>
      </c>
      <c r="M169" s="3">
        <v>0</v>
      </c>
      <c r="N169" s="3">
        <v>0</v>
      </c>
      <c r="O169" s="3">
        <v>0</v>
      </c>
      <c r="P169" s="3">
        <v>0</v>
      </c>
      <c r="Q169" s="3">
        <v>0</v>
      </c>
      <c r="R169" s="3">
        <v>0</v>
      </c>
      <c r="S169" s="3">
        <v>0</v>
      </c>
    </row>
    <row r="170" spans="1:19">
      <c r="A170" s="2" t="s">
        <v>296</v>
      </c>
      <c r="B170" s="2"/>
      <c r="C170" s="3">
        <v>0</v>
      </c>
      <c r="D170" s="3">
        <v>0</v>
      </c>
      <c r="E170" s="3">
        <v>0</v>
      </c>
      <c r="F170" s="3">
        <v>0</v>
      </c>
      <c r="G170" s="3">
        <v>0</v>
      </c>
      <c r="H170" s="3">
        <v>0</v>
      </c>
      <c r="I170" s="3">
        <v>0</v>
      </c>
      <c r="J170" s="3">
        <v>0</v>
      </c>
      <c r="K170" s="2"/>
      <c r="L170" s="3">
        <v>0</v>
      </c>
      <c r="M170" s="3">
        <v>0</v>
      </c>
      <c r="N170" s="3">
        <v>0</v>
      </c>
      <c r="O170" s="3">
        <v>0</v>
      </c>
      <c r="P170" s="3">
        <v>0</v>
      </c>
      <c r="Q170" s="3">
        <v>0</v>
      </c>
      <c r="R170" s="3">
        <v>0</v>
      </c>
      <c r="S170" s="3">
        <v>0</v>
      </c>
    </row>
    <row r="171" spans="1:19">
      <c r="A171" s="2" t="s">
        <v>282</v>
      </c>
      <c r="B171" s="2"/>
      <c r="C171" s="3">
        <v>0</v>
      </c>
      <c r="D171" s="3">
        <v>0</v>
      </c>
      <c r="E171" s="3">
        <v>0</v>
      </c>
      <c r="F171" s="3">
        <v>0</v>
      </c>
      <c r="G171" s="3">
        <v>0</v>
      </c>
      <c r="H171" s="3">
        <v>0</v>
      </c>
      <c r="I171" s="3">
        <v>0</v>
      </c>
      <c r="J171" s="3">
        <v>3.3333333333333298E-2</v>
      </c>
      <c r="K171" s="2"/>
      <c r="L171" s="3">
        <v>0</v>
      </c>
      <c r="M171" s="3">
        <v>0</v>
      </c>
      <c r="N171" s="3">
        <v>0</v>
      </c>
      <c r="O171" s="3">
        <v>0</v>
      </c>
      <c r="P171" s="3">
        <v>0</v>
      </c>
      <c r="Q171" s="3">
        <v>0</v>
      </c>
      <c r="R171" s="3">
        <v>0</v>
      </c>
      <c r="S171" s="3">
        <v>0.17950549357115</v>
      </c>
    </row>
    <row r="172" spans="1:19">
      <c r="A172" s="2" t="s">
        <v>251</v>
      </c>
      <c r="B172" s="2"/>
      <c r="C172" s="3">
        <v>0</v>
      </c>
      <c r="D172" s="3">
        <v>0</v>
      </c>
      <c r="E172" s="3">
        <v>3.3333333333333298E-2</v>
      </c>
      <c r="F172" s="3">
        <v>0.16666666666666599</v>
      </c>
      <c r="G172" s="3">
        <v>1.2666666666666599</v>
      </c>
      <c r="H172" s="3">
        <v>1.86666666666666</v>
      </c>
      <c r="I172" s="3">
        <v>4</v>
      </c>
      <c r="J172" s="3">
        <v>5.93333333333333</v>
      </c>
      <c r="K172" s="2"/>
      <c r="L172" s="3">
        <v>0</v>
      </c>
      <c r="M172" s="3">
        <v>0</v>
      </c>
      <c r="N172" s="3">
        <v>0.17950549357115</v>
      </c>
      <c r="O172" s="3">
        <v>0.37267799624996401</v>
      </c>
      <c r="P172" s="3">
        <v>0.89193921068397597</v>
      </c>
      <c r="Q172" s="3">
        <v>1.14697670227235</v>
      </c>
      <c r="R172" s="3">
        <v>1.84390889145857</v>
      </c>
      <c r="S172" s="3">
        <v>1.7307673314329499</v>
      </c>
    </row>
    <row r="173" spans="1:19">
      <c r="A173" s="2" t="s">
        <v>467</v>
      </c>
      <c r="B173" s="2"/>
      <c r="C173" s="3">
        <v>0</v>
      </c>
      <c r="D173" s="3">
        <v>0</v>
      </c>
      <c r="E173" s="3">
        <v>0</v>
      </c>
      <c r="F173" s="3">
        <v>0</v>
      </c>
      <c r="G173" s="3">
        <v>0</v>
      </c>
      <c r="H173" s="3">
        <v>0</v>
      </c>
      <c r="I173" s="3">
        <v>0</v>
      </c>
      <c r="J173" s="3">
        <v>0</v>
      </c>
      <c r="K173" s="2"/>
      <c r="L173" s="3">
        <v>0</v>
      </c>
      <c r="M173" s="3">
        <v>0</v>
      </c>
      <c r="N173" s="3">
        <v>0</v>
      </c>
      <c r="O173" s="3">
        <v>0</v>
      </c>
      <c r="P173" s="3">
        <v>0</v>
      </c>
      <c r="Q173" s="3">
        <v>0</v>
      </c>
      <c r="R173" s="3">
        <v>0</v>
      </c>
      <c r="S173" s="3">
        <v>0</v>
      </c>
    </row>
    <row r="174" spans="1:19">
      <c r="A174" s="2" t="s">
        <v>286</v>
      </c>
      <c r="B174" s="2"/>
      <c r="C174" s="3">
        <v>0</v>
      </c>
      <c r="D174" s="3">
        <v>0.1</v>
      </c>
      <c r="E174" s="3">
        <v>0.266666666666666</v>
      </c>
      <c r="F174" s="3">
        <v>0.83333333333333304</v>
      </c>
      <c r="G174" s="3">
        <v>2.7333333333333298</v>
      </c>
      <c r="H174" s="3">
        <v>3.86666666666666</v>
      </c>
      <c r="I174" s="3">
        <v>6.0666666666666602</v>
      </c>
      <c r="J174" s="3">
        <v>6.7</v>
      </c>
      <c r="K174" s="2"/>
      <c r="L174" s="3">
        <v>0</v>
      </c>
      <c r="M174" s="3">
        <v>0.3</v>
      </c>
      <c r="N174" s="3">
        <v>0.51207638319124005</v>
      </c>
      <c r="O174" s="3">
        <v>0.73409051818484095</v>
      </c>
      <c r="P174" s="3">
        <v>1.91369334592097</v>
      </c>
      <c r="Q174" s="3">
        <v>1.3097921802925601</v>
      </c>
      <c r="R174" s="3">
        <v>2.08059820457696</v>
      </c>
      <c r="S174" s="3">
        <v>2.06801031589948</v>
      </c>
    </row>
    <row r="175" spans="1:19">
      <c r="A175" s="2" t="s">
        <v>185</v>
      </c>
      <c r="B175" s="2"/>
      <c r="C175" s="3">
        <v>9.8000000000000007</v>
      </c>
      <c r="D175" s="3">
        <v>25.4</v>
      </c>
      <c r="E175" s="3">
        <v>40.066666666666599</v>
      </c>
      <c r="F175" s="3">
        <v>53.133333333333297</v>
      </c>
      <c r="G175" s="3">
        <v>65.400000000000006</v>
      </c>
      <c r="H175" s="3">
        <v>72.933333333333294</v>
      </c>
      <c r="I175" s="3">
        <v>79.8333333333333</v>
      </c>
      <c r="J175" s="3">
        <v>86.033333333333303</v>
      </c>
      <c r="K175" s="2"/>
      <c r="L175" s="3">
        <v>3.1240998703626599</v>
      </c>
      <c r="M175" s="3">
        <v>4.5136829012828601</v>
      </c>
      <c r="N175" s="3">
        <v>5.1441444596961103</v>
      </c>
      <c r="O175" s="3">
        <v>5.5361438645404499</v>
      </c>
      <c r="P175" s="3">
        <v>6.3277168078225499</v>
      </c>
      <c r="Q175" s="3">
        <v>4.6183210032314603</v>
      </c>
      <c r="R175" s="3">
        <v>5.5562777308394304</v>
      </c>
      <c r="S175" s="3">
        <v>6.3059936215917203</v>
      </c>
    </row>
    <row r="176" spans="1:19">
      <c r="A176" s="2" t="s">
        <v>364</v>
      </c>
      <c r="B176" s="2" t="s">
        <v>365</v>
      </c>
      <c r="C176" s="3">
        <v>0</v>
      </c>
      <c r="D176" s="3">
        <v>0</v>
      </c>
      <c r="E176" s="3">
        <v>0</v>
      </c>
      <c r="F176" s="3">
        <v>0.1</v>
      </c>
      <c r="G176" s="3">
        <v>0.63333333333333297</v>
      </c>
      <c r="H176" s="3">
        <v>1.86666666666666</v>
      </c>
      <c r="I176" s="3">
        <v>3.1</v>
      </c>
      <c r="J176" s="3">
        <v>5.3333333333333304</v>
      </c>
      <c r="K176" s="2"/>
      <c r="L176" s="3">
        <v>0</v>
      </c>
      <c r="M176" s="3">
        <v>0</v>
      </c>
      <c r="N176" s="3">
        <v>0</v>
      </c>
      <c r="O176" s="3">
        <v>0.39581140290126299</v>
      </c>
      <c r="P176" s="3">
        <v>0.70632067001390297</v>
      </c>
      <c r="Q176" s="3">
        <v>1.2036980056845099</v>
      </c>
      <c r="R176" s="3">
        <v>1.7953644012660299</v>
      </c>
      <c r="S176" s="3">
        <v>2.3570226039551501</v>
      </c>
    </row>
    <row r="177" spans="1:19">
      <c r="A177" s="2" t="s">
        <v>194</v>
      </c>
      <c r="B177" s="2"/>
      <c r="C177" s="3">
        <v>0</v>
      </c>
      <c r="D177" s="3">
        <v>0</v>
      </c>
      <c r="E177" s="3">
        <v>0</v>
      </c>
      <c r="F177" s="3">
        <v>0</v>
      </c>
      <c r="G177" s="3">
        <v>0</v>
      </c>
      <c r="H177" s="3">
        <v>0</v>
      </c>
      <c r="I177" s="3">
        <v>0</v>
      </c>
      <c r="J177" s="3">
        <v>0</v>
      </c>
      <c r="K177" s="2"/>
      <c r="L177" s="3">
        <v>0</v>
      </c>
      <c r="M177" s="3">
        <v>0</v>
      </c>
      <c r="N177" s="3">
        <v>0</v>
      </c>
      <c r="O177" s="3">
        <v>0</v>
      </c>
      <c r="P177" s="3">
        <v>0</v>
      </c>
      <c r="Q177" s="3">
        <v>0</v>
      </c>
      <c r="R177" s="3">
        <v>0</v>
      </c>
      <c r="S177" s="3">
        <v>0</v>
      </c>
    </row>
    <row r="178" spans="1:19">
      <c r="A178" s="2" t="s">
        <v>333</v>
      </c>
      <c r="B178" s="2"/>
      <c r="C178" s="3">
        <v>0</v>
      </c>
      <c r="D178" s="3">
        <v>0</v>
      </c>
      <c r="E178" s="3">
        <v>0</v>
      </c>
      <c r="F178" s="3">
        <v>0</v>
      </c>
      <c r="G178" s="3">
        <v>0</v>
      </c>
      <c r="H178" s="3">
        <v>0</v>
      </c>
      <c r="I178" s="3">
        <v>0</v>
      </c>
      <c r="J178" s="3">
        <v>0</v>
      </c>
      <c r="K178" s="2"/>
      <c r="L178" s="3">
        <v>0</v>
      </c>
      <c r="M178" s="3">
        <v>0</v>
      </c>
      <c r="N178" s="3">
        <v>0</v>
      </c>
      <c r="O178" s="3">
        <v>0</v>
      </c>
      <c r="P178" s="3">
        <v>0</v>
      </c>
      <c r="Q178" s="3">
        <v>0</v>
      </c>
      <c r="R178" s="3">
        <v>0</v>
      </c>
      <c r="S178" s="3">
        <v>0</v>
      </c>
    </row>
    <row r="179" spans="1:19">
      <c r="A179" s="2" t="s">
        <v>174</v>
      </c>
      <c r="B179" s="2"/>
      <c r="C179" s="3">
        <v>0</v>
      </c>
      <c r="D179" s="3">
        <v>0</v>
      </c>
      <c r="E179" s="3">
        <v>0</v>
      </c>
      <c r="F179" s="3">
        <v>0</v>
      </c>
      <c r="G179" s="3">
        <v>0</v>
      </c>
      <c r="H179" s="3">
        <v>0</v>
      </c>
      <c r="I179" s="3">
        <v>0</v>
      </c>
      <c r="J179" s="3">
        <v>0</v>
      </c>
      <c r="K179" s="2"/>
      <c r="L179" s="3">
        <v>0</v>
      </c>
      <c r="M179" s="3">
        <v>0</v>
      </c>
      <c r="N179" s="3">
        <v>0</v>
      </c>
      <c r="O179" s="3">
        <v>0</v>
      </c>
      <c r="P179" s="3">
        <v>0</v>
      </c>
      <c r="Q179" s="3">
        <v>0</v>
      </c>
      <c r="R179" s="3">
        <v>0</v>
      </c>
      <c r="S179" s="3">
        <v>0</v>
      </c>
    </row>
    <row r="180" spans="1:19">
      <c r="A180" s="2" t="s">
        <v>256</v>
      </c>
      <c r="B180" s="2"/>
      <c r="C180" s="3">
        <v>11.9333333333333</v>
      </c>
      <c r="D180" s="3">
        <v>26.633333333333301</v>
      </c>
      <c r="E180" s="3">
        <v>32.033333333333303</v>
      </c>
      <c r="F180" s="3">
        <v>34.966666666666598</v>
      </c>
      <c r="G180" s="3">
        <v>38.700000000000003</v>
      </c>
      <c r="H180" s="3">
        <v>39.933333333333302</v>
      </c>
      <c r="I180" s="3">
        <v>40.566666666666599</v>
      </c>
      <c r="J180" s="3">
        <v>43</v>
      </c>
      <c r="K180" s="2"/>
      <c r="L180" s="3">
        <v>4.50875691170957</v>
      </c>
      <c r="M180" s="3">
        <v>4.0700805342837496</v>
      </c>
      <c r="N180" s="3">
        <v>4.45333832335049</v>
      </c>
      <c r="O180" s="3">
        <v>3.3910011632096002</v>
      </c>
      <c r="P180" s="3">
        <v>3.7161808352124002</v>
      </c>
      <c r="Q180" s="3">
        <v>3.7052515284240601</v>
      </c>
      <c r="R180" s="3">
        <v>2.90612380251694</v>
      </c>
      <c r="S180" s="3">
        <v>3.7327380477785099</v>
      </c>
    </row>
    <row r="181" spans="1:19">
      <c r="A181" s="2" t="s">
        <v>140</v>
      </c>
      <c r="B181" s="2" t="s">
        <v>141</v>
      </c>
      <c r="C181" s="3">
        <v>0</v>
      </c>
      <c r="D181" s="3">
        <v>0</v>
      </c>
      <c r="E181" s="3">
        <v>0</v>
      </c>
      <c r="F181" s="3">
        <v>0</v>
      </c>
      <c r="G181" s="3">
        <v>0</v>
      </c>
      <c r="H181" s="3">
        <v>0</v>
      </c>
      <c r="I181" s="3">
        <v>0</v>
      </c>
      <c r="J181" s="3">
        <v>0</v>
      </c>
      <c r="K181" s="2"/>
      <c r="L181" s="3">
        <v>0</v>
      </c>
      <c r="M181" s="3">
        <v>0</v>
      </c>
      <c r="N181" s="3">
        <v>0</v>
      </c>
      <c r="O181" s="3">
        <v>0</v>
      </c>
      <c r="P181" s="3">
        <v>0</v>
      </c>
      <c r="Q181" s="3">
        <v>0</v>
      </c>
      <c r="R181" s="3">
        <v>0</v>
      </c>
      <c r="S181" s="3">
        <v>0</v>
      </c>
    </row>
    <row r="182" spans="1:19">
      <c r="A182" s="2" t="s">
        <v>261</v>
      </c>
      <c r="B182" s="2"/>
      <c r="C182" s="3">
        <v>0</v>
      </c>
      <c r="D182" s="3">
        <v>0</v>
      </c>
      <c r="E182" s="3">
        <v>0</v>
      </c>
      <c r="F182" s="3">
        <v>0</v>
      </c>
      <c r="G182" s="3">
        <v>0</v>
      </c>
      <c r="H182" s="3">
        <v>0</v>
      </c>
      <c r="I182" s="3">
        <v>0</v>
      </c>
      <c r="J182" s="3">
        <v>0</v>
      </c>
      <c r="K182" s="2"/>
      <c r="L182" s="3">
        <v>0</v>
      </c>
      <c r="M182" s="3">
        <v>0</v>
      </c>
      <c r="N182" s="3">
        <v>0</v>
      </c>
      <c r="O182" s="3">
        <v>0</v>
      </c>
      <c r="P182" s="3">
        <v>0</v>
      </c>
      <c r="Q182" s="3">
        <v>0</v>
      </c>
      <c r="R182" s="3">
        <v>0</v>
      </c>
      <c r="S182" s="3">
        <v>0</v>
      </c>
    </row>
    <row r="183" spans="1:19">
      <c r="A183" s="2" t="s">
        <v>172</v>
      </c>
      <c r="B183" s="2" t="s">
        <v>173</v>
      </c>
      <c r="C183" s="3">
        <v>4.43333333333333</v>
      </c>
      <c r="D183" s="3">
        <v>14.2666666666666</v>
      </c>
      <c r="E183" s="3">
        <v>23.3</v>
      </c>
      <c r="F183" s="3">
        <v>34.866666666666603</v>
      </c>
      <c r="G183" s="3">
        <v>40.366666666666603</v>
      </c>
      <c r="H183" s="3">
        <v>45.1</v>
      </c>
      <c r="I183" s="3">
        <v>52.6</v>
      </c>
      <c r="J183" s="3">
        <v>58.2</v>
      </c>
      <c r="K183" s="2"/>
      <c r="L183" s="3">
        <v>2.47229088543848</v>
      </c>
      <c r="M183" s="3">
        <v>5.2340763803707997</v>
      </c>
      <c r="N183" s="3">
        <v>5.7859024072884804</v>
      </c>
      <c r="O183" s="3">
        <v>5.2518779709949603</v>
      </c>
      <c r="P183" s="3">
        <v>5.4557818464043697</v>
      </c>
      <c r="Q183" s="3">
        <v>5.06853035898967</v>
      </c>
      <c r="R183" s="3">
        <v>4.0628397293846898</v>
      </c>
      <c r="S183" s="3">
        <v>5.38144961882948</v>
      </c>
    </row>
    <row r="184" spans="1:19">
      <c r="A184" s="2" t="s">
        <v>168</v>
      </c>
      <c r="B184" s="2" t="s">
        <v>169</v>
      </c>
      <c r="C184" s="3">
        <v>0</v>
      </c>
      <c r="D184" s="3">
        <v>3.3333333333333298E-2</v>
      </c>
      <c r="E184" s="3">
        <v>0.16666666666666599</v>
      </c>
      <c r="F184" s="3">
        <v>1.2666666666666599</v>
      </c>
      <c r="G184" s="3">
        <v>3.1</v>
      </c>
      <c r="H184" s="3">
        <v>5.7333333333333298</v>
      </c>
      <c r="I184" s="3">
        <v>9.3000000000000007</v>
      </c>
      <c r="J184" s="3">
        <v>13.4333333333333</v>
      </c>
      <c r="K184" s="2"/>
      <c r="L184" s="3">
        <v>0</v>
      </c>
      <c r="M184" s="3">
        <v>0.17950549357115</v>
      </c>
      <c r="N184" s="3">
        <v>0.37267799624996401</v>
      </c>
      <c r="O184" s="3">
        <v>1.0624918300339401</v>
      </c>
      <c r="P184" s="3">
        <v>1.4224392195567901</v>
      </c>
      <c r="Q184" s="3">
        <v>2.1592179654268802</v>
      </c>
      <c r="R184" s="3">
        <v>2.0190756961210399</v>
      </c>
      <c r="S184" s="3">
        <v>2.1553550880436201</v>
      </c>
    </row>
    <row r="185" spans="1:19">
      <c r="A185" s="2" t="s">
        <v>107</v>
      </c>
      <c r="B185" s="2"/>
      <c r="C185" s="3">
        <v>0</v>
      </c>
      <c r="D185" s="3">
        <v>0</v>
      </c>
      <c r="E185" s="3">
        <v>0</v>
      </c>
      <c r="F185" s="3">
        <v>0</v>
      </c>
      <c r="G185" s="3">
        <v>0</v>
      </c>
      <c r="H185" s="3">
        <v>0</v>
      </c>
      <c r="I185" s="3">
        <v>0</v>
      </c>
      <c r="J185" s="3">
        <v>0</v>
      </c>
      <c r="K185" s="2"/>
      <c r="L185" s="3">
        <v>0</v>
      </c>
      <c r="M185" s="3">
        <v>0</v>
      </c>
      <c r="N185" s="3">
        <v>0</v>
      </c>
      <c r="O185" s="3">
        <v>0</v>
      </c>
      <c r="P185" s="3">
        <v>0</v>
      </c>
      <c r="Q185" s="3">
        <v>0</v>
      </c>
      <c r="R185" s="3">
        <v>0</v>
      </c>
      <c r="S185" s="3">
        <v>0</v>
      </c>
    </row>
    <row r="186" spans="1:19">
      <c r="A186" s="2" t="s">
        <v>156</v>
      </c>
      <c r="B186" s="2"/>
      <c r="C186" s="3">
        <v>0</v>
      </c>
      <c r="D186" s="3">
        <v>0</v>
      </c>
      <c r="E186" s="3">
        <v>0</v>
      </c>
      <c r="F186" s="3">
        <v>0</v>
      </c>
      <c r="G186" s="3">
        <v>0</v>
      </c>
      <c r="H186" s="3">
        <v>0</v>
      </c>
      <c r="I186" s="3">
        <v>0</v>
      </c>
      <c r="J186" s="3">
        <v>0</v>
      </c>
      <c r="K186" s="2"/>
      <c r="L186" s="3">
        <v>0</v>
      </c>
      <c r="M186" s="3">
        <v>0</v>
      </c>
      <c r="N186" s="3">
        <v>0</v>
      </c>
      <c r="O186" s="3">
        <v>0</v>
      </c>
      <c r="P186" s="3">
        <v>0</v>
      </c>
      <c r="Q186" s="3">
        <v>0</v>
      </c>
      <c r="R186" s="3">
        <v>0</v>
      </c>
      <c r="S186" s="3">
        <v>0</v>
      </c>
    </row>
    <row r="187" spans="1:19">
      <c r="A187" s="2" t="s">
        <v>247</v>
      </c>
      <c r="B187" s="2"/>
      <c r="C187" s="3">
        <v>0</v>
      </c>
      <c r="D187" s="3">
        <v>0</v>
      </c>
      <c r="E187" s="3">
        <v>0</v>
      </c>
      <c r="F187" s="3">
        <v>0</v>
      </c>
      <c r="G187" s="3">
        <v>0</v>
      </c>
      <c r="H187" s="3">
        <v>0</v>
      </c>
      <c r="I187" s="3">
        <v>0</v>
      </c>
      <c r="J187" s="3">
        <v>0</v>
      </c>
      <c r="K187" s="2"/>
      <c r="L187" s="3">
        <v>0</v>
      </c>
      <c r="M187" s="3">
        <v>0</v>
      </c>
      <c r="N187" s="3">
        <v>0</v>
      </c>
      <c r="O187" s="3">
        <v>0</v>
      </c>
      <c r="P187" s="3">
        <v>0</v>
      </c>
      <c r="Q187" s="3">
        <v>0</v>
      </c>
      <c r="R187" s="3">
        <v>0</v>
      </c>
      <c r="S187" s="3">
        <v>0</v>
      </c>
    </row>
    <row r="188" spans="1:19">
      <c r="A188" s="2" t="s">
        <v>321</v>
      </c>
      <c r="B188" s="2"/>
      <c r="C188" s="3">
        <v>0</v>
      </c>
      <c r="D188" s="3">
        <v>0</v>
      </c>
      <c r="E188" s="3">
        <v>0</v>
      </c>
      <c r="F188" s="3">
        <v>0</v>
      </c>
      <c r="G188" s="3">
        <v>0</v>
      </c>
      <c r="H188" s="3">
        <v>0</v>
      </c>
      <c r="I188" s="3">
        <v>0</v>
      </c>
      <c r="J188" s="3">
        <v>0</v>
      </c>
      <c r="K188" s="2"/>
      <c r="L188" s="3">
        <v>0</v>
      </c>
      <c r="M188" s="3">
        <v>0</v>
      </c>
      <c r="N188" s="3">
        <v>0</v>
      </c>
      <c r="O188" s="3">
        <v>0</v>
      </c>
      <c r="P188" s="3">
        <v>0</v>
      </c>
      <c r="Q188" s="3">
        <v>0</v>
      </c>
      <c r="R188" s="3">
        <v>0</v>
      </c>
      <c r="S188" s="3">
        <v>0</v>
      </c>
    </row>
    <row r="189" spans="1:19">
      <c r="A189" s="2" t="s">
        <v>320</v>
      </c>
      <c r="B189" s="2"/>
      <c r="C189" s="3">
        <v>0</v>
      </c>
      <c r="D189" s="3">
        <v>0</v>
      </c>
      <c r="E189" s="3">
        <v>0</v>
      </c>
      <c r="F189" s="3">
        <v>0</v>
      </c>
      <c r="G189" s="3">
        <v>0</v>
      </c>
      <c r="H189" s="3">
        <v>0</v>
      </c>
      <c r="I189" s="3">
        <v>0</v>
      </c>
      <c r="J189" s="3">
        <v>0</v>
      </c>
      <c r="K189" s="2"/>
      <c r="L189" s="3">
        <v>0</v>
      </c>
      <c r="M189" s="3">
        <v>0</v>
      </c>
      <c r="N189" s="3">
        <v>0</v>
      </c>
      <c r="O189" s="3">
        <v>0</v>
      </c>
      <c r="P189" s="3">
        <v>0</v>
      </c>
      <c r="Q189" s="3">
        <v>0</v>
      </c>
      <c r="R189" s="3">
        <v>0</v>
      </c>
      <c r="S189" s="3">
        <v>0</v>
      </c>
    </row>
    <row r="190" spans="1:19">
      <c r="A190" s="2" t="s">
        <v>198</v>
      </c>
      <c r="B190" s="2"/>
      <c r="C190" s="3">
        <v>0</v>
      </c>
      <c r="D190" s="3">
        <v>0</v>
      </c>
      <c r="E190" s="3">
        <v>0</v>
      </c>
      <c r="F190" s="3">
        <v>0</v>
      </c>
      <c r="G190" s="3">
        <v>0</v>
      </c>
      <c r="H190" s="3">
        <v>0</v>
      </c>
      <c r="I190" s="3">
        <v>0</v>
      </c>
      <c r="J190" s="3">
        <v>0</v>
      </c>
      <c r="K190" s="2"/>
      <c r="L190" s="3">
        <v>0</v>
      </c>
      <c r="M190" s="3">
        <v>0</v>
      </c>
      <c r="N190" s="3">
        <v>0</v>
      </c>
      <c r="O190" s="3">
        <v>0</v>
      </c>
      <c r="P190" s="3">
        <v>0</v>
      </c>
      <c r="Q190" s="3">
        <v>0</v>
      </c>
      <c r="R190" s="3">
        <v>0</v>
      </c>
      <c r="S190" s="3">
        <v>0</v>
      </c>
    </row>
    <row r="191" spans="1:19">
      <c r="A191" s="2" t="s">
        <v>328</v>
      </c>
      <c r="B191" s="2"/>
      <c r="C191" s="3">
        <v>0</v>
      </c>
      <c r="D191" s="3">
        <v>0</v>
      </c>
      <c r="E191" s="3">
        <v>0</v>
      </c>
      <c r="F191" s="3">
        <v>0</v>
      </c>
      <c r="G191" s="3">
        <v>0</v>
      </c>
      <c r="H191" s="3">
        <v>0</v>
      </c>
      <c r="I191" s="3">
        <v>3.3333333333333298E-2</v>
      </c>
      <c r="J191" s="3">
        <v>6.6666666666666596E-2</v>
      </c>
      <c r="K191" s="2"/>
      <c r="L191" s="3">
        <v>0</v>
      </c>
      <c r="M191" s="3">
        <v>0</v>
      </c>
      <c r="N191" s="3">
        <v>0</v>
      </c>
      <c r="O191" s="3">
        <v>0</v>
      </c>
      <c r="P191" s="3">
        <v>0</v>
      </c>
      <c r="Q191" s="3">
        <v>0</v>
      </c>
      <c r="R191" s="3">
        <v>0.17950549357115</v>
      </c>
      <c r="S191" s="3">
        <v>0.35901098714230001</v>
      </c>
    </row>
    <row r="192" spans="1:19">
      <c r="A192" s="2" t="s">
        <v>315</v>
      </c>
      <c r="B192" s="2"/>
      <c r="C192" s="3">
        <v>0</v>
      </c>
      <c r="D192" s="3">
        <v>0</v>
      </c>
      <c r="E192" s="3">
        <v>0</v>
      </c>
      <c r="F192" s="3">
        <v>0</v>
      </c>
      <c r="G192" s="3">
        <v>0</v>
      </c>
      <c r="H192" s="3">
        <v>0</v>
      </c>
      <c r="I192" s="3">
        <v>0</v>
      </c>
      <c r="J192" s="3">
        <v>0</v>
      </c>
      <c r="K192" s="2"/>
      <c r="L192" s="3">
        <v>0</v>
      </c>
      <c r="M192" s="3">
        <v>0</v>
      </c>
      <c r="N192" s="3">
        <v>0</v>
      </c>
      <c r="O192" s="3">
        <v>0</v>
      </c>
      <c r="P192" s="3">
        <v>0</v>
      </c>
      <c r="Q192" s="3">
        <v>0</v>
      </c>
      <c r="R192" s="3">
        <v>0</v>
      </c>
      <c r="S192" s="3">
        <v>0</v>
      </c>
    </row>
    <row r="193" spans="1:19">
      <c r="A193" s="2" t="s">
        <v>1202</v>
      </c>
      <c r="B193" s="2"/>
      <c r="C193" s="3">
        <v>0</v>
      </c>
      <c r="D193" s="3">
        <v>0</v>
      </c>
      <c r="E193" s="3">
        <v>0</v>
      </c>
      <c r="F193" s="3">
        <v>0</v>
      </c>
      <c r="G193" s="3">
        <v>0</v>
      </c>
      <c r="H193" s="3">
        <v>0</v>
      </c>
      <c r="I193" s="3">
        <v>0</v>
      </c>
      <c r="J193" s="3">
        <v>0</v>
      </c>
      <c r="K193" s="2"/>
      <c r="L193" s="3">
        <v>0</v>
      </c>
      <c r="M193" s="3">
        <v>0</v>
      </c>
      <c r="N193" s="3">
        <v>0</v>
      </c>
      <c r="O193" s="3">
        <v>0</v>
      </c>
      <c r="P193" s="3">
        <v>0</v>
      </c>
      <c r="Q193" s="3">
        <v>0</v>
      </c>
      <c r="R193" s="3">
        <v>0</v>
      </c>
      <c r="S193" s="3">
        <v>0</v>
      </c>
    </row>
    <row r="194" spans="1:19">
      <c r="A194" s="2" t="s">
        <v>335</v>
      </c>
      <c r="B194" s="2"/>
      <c r="C194" s="3">
        <v>0</v>
      </c>
      <c r="D194" s="3">
        <v>0</v>
      </c>
      <c r="E194" s="3">
        <v>0</v>
      </c>
      <c r="F194" s="3">
        <v>0</v>
      </c>
      <c r="G194" s="3">
        <v>0</v>
      </c>
      <c r="H194" s="3">
        <v>0</v>
      </c>
      <c r="I194" s="3">
        <v>0</v>
      </c>
      <c r="J194" s="3">
        <v>0</v>
      </c>
      <c r="K194" s="2"/>
      <c r="L194" s="3">
        <v>0</v>
      </c>
      <c r="M194" s="3">
        <v>0</v>
      </c>
      <c r="N194" s="3">
        <v>0</v>
      </c>
      <c r="O194" s="3">
        <v>0</v>
      </c>
      <c r="P194" s="3">
        <v>0</v>
      </c>
      <c r="Q194" s="3">
        <v>0</v>
      </c>
      <c r="R194" s="3">
        <v>0</v>
      </c>
      <c r="S194" s="3">
        <v>0</v>
      </c>
    </row>
    <row r="195" spans="1:19">
      <c r="A195" s="2" t="s">
        <v>201</v>
      </c>
      <c r="B195" s="2"/>
      <c r="C195" s="3">
        <v>2.9666666666666601</v>
      </c>
      <c r="D195" s="3">
        <v>12.8333333333333</v>
      </c>
      <c r="E195" s="3">
        <v>21.566666666666599</v>
      </c>
      <c r="F195" s="3">
        <v>31.3</v>
      </c>
      <c r="G195" s="3">
        <v>39.5</v>
      </c>
      <c r="H195" s="3">
        <v>46.933333333333302</v>
      </c>
      <c r="I195" s="3">
        <v>53.433333333333302</v>
      </c>
      <c r="J195" s="3">
        <v>59.533333333333303</v>
      </c>
      <c r="K195" s="2"/>
      <c r="L195" s="3">
        <v>1.7603661235347801</v>
      </c>
      <c r="M195" s="3">
        <v>2.8645340904858401</v>
      </c>
      <c r="N195" s="3">
        <v>2.9964794157292101</v>
      </c>
      <c r="O195" s="3">
        <v>3.16385840391127</v>
      </c>
      <c r="P195" s="3">
        <v>3.6945906403822302</v>
      </c>
      <c r="Q195" s="3">
        <v>3.9994444058588301</v>
      </c>
      <c r="R195" s="3">
        <v>3.5372619668639498</v>
      </c>
      <c r="S195" s="3">
        <v>4.60241482509152</v>
      </c>
    </row>
    <row r="196" spans="1:19">
      <c r="A196" s="2" t="s">
        <v>355</v>
      </c>
      <c r="B196" s="2"/>
      <c r="C196" s="3">
        <v>0</v>
      </c>
      <c r="D196" s="3">
        <v>0</v>
      </c>
      <c r="E196" s="3">
        <v>0</v>
      </c>
      <c r="F196" s="3">
        <v>0</v>
      </c>
      <c r="G196" s="3">
        <v>0</v>
      </c>
      <c r="H196" s="3">
        <v>0</v>
      </c>
      <c r="I196" s="3">
        <v>0</v>
      </c>
      <c r="J196" s="3">
        <v>0</v>
      </c>
      <c r="K196" s="2"/>
      <c r="L196" s="3">
        <v>0</v>
      </c>
      <c r="M196" s="3">
        <v>0</v>
      </c>
      <c r="N196" s="3">
        <v>0</v>
      </c>
      <c r="O196" s="3">
        <v>0</v>
      </c>
      <c r="P196" s="3">
        <v>0</v>
      </c>
      <c r="Q196" s="3">
        <v>0</v>
      </c>
      <c r="R196" s="3">
        <v>0</v>
      </c>
      <c r="S196" s="3">
        <v>0</v>
      </c>
    </row>
    <row r="197" spans="1:19">
      <c r="A197" s="2" t="s">
        <v>299</v>
      </c>
      <c r="B197" s="2"/>
      <c r="C197" s="3">
        <v>0</v>
      </c>
      <c r="D197" s="3">
        <v>0</v>
      </c>
      <c r="E197" s="3">
        <v>0</v>
      </c>
      <c r="F197" s="3">
        <v>0</v>
      </c>
      <c r="G197" s="3">
        <v>0</v>
      </c>
      <c r="H197" s="3">
        <v>0</v>
      </c>
      <c r="I197" s="3">
        <v>0</v>
      </c>
      <c r="J197" s="3">
        <v>0</v>
      </c>
      <c r="K197" s="2"/>
      <c r="L197" s="3">
        <v>0</v>
      </c>
      <c r="M197" s="3">
        <v>0</v>
      </c>
      <c r="N197" s="3">
        <v>0</v>
      </c>
      <c r="O197" s="3">
        <v>0</v>
      </c>
      <c r="P197" s="3">
        <v>0</v>
      </c>
      <c r="Q197" s="3">
        <v>0</v>
      </c>
      <c r="R197" s="3">
        <v>0</v>
      </c>
      <c r="S197" s="3">
        <v>0</v>
      </c>
    </row>
    <row r="198" spans="1:19">
      <c r="A198" s="2" t="s">
        <v>294</v>
      </c>
      <c r="B198" s="2"/>
      <c r="C198" s="3">
        <v>0</v>
      </c>
      <c r="D198" s="3">
        <v>0</v>
      </c>
      <c r="E198" s="3">
        <v>0</v>
      </c>
      <c r="F198" s="3">
        <v>0</v>
      </c>
      <c r="G198" s="3">
        <v>0</v>
      </c>
      <c r="H198" s="3">
        <v>0</v>
      </c>
      <c r="I198" s="3">
        <v>0</v>
      </c>
      <c r="J198" s="3">
        <v>0</v>
      </c>
      <c r="K198" s="2"/>
      <c r="L198" s="3">
        <v>0</v>
      </c>
      <c r="M198" s="3">
        <v>0</v>
      </c>
      <c r="N198" s="3">
        <v>0</v>
      </c>
      <c r="O198" s="3">
        <v>0</v>
      </c>
      <c r="P198" s="3">
        <v>0</v>
      </c>
      <c r="Q198" s="3">
        <v>0</v>
      </c>
      <c r="R198" s="3">
        <v>0</v>
      </c>
      <c r="S198" s="3">
        <v>0</v>
      </c>
    </row>
    <row r="199" spans="1:19">
      <c r="A199" s="2" t="s">
        <v>461</v>
      </c>
      <c r="B199" s="2" t="s">
        <v>462</v>
      </c>
      <c r="C199" s="3">
        <v>0</v>
      </c>
      <c r="D199" s="3">
        <v>0</v>
      </c>
      <c r="E199" s="3">
        <v>0</v>
      </c>
      <c r="F199" s="3">
        <v>0</v>
      </c>
      <c r="G199" s="3">
        <v>0</v>
      </c>
      <c r="H199" s="3">
        <v>0</v>
      </c>
      <c r="I199" s="3">
        <v>0</v>
      </c>
      <c r="J199" s="3">
        <v>0</v>
      </c>
      <c r="K199" s="2"/>
      <c r="L199" s="3">
        <v>0</v>
      </c>
      <c r="M199" s="3">
        <v>0</v>
      </c>
      <c r="N199" s="3">
        <v>0</v>
      </c>
      <c r="O199" s="3">
        <v>0</v>
      </c>
      <c r="P199" s="3">
        <v>0</v>
      </c>
      <c r="Q199" s="3">
        <v>0</v>
      </c>
      <c r="R199" s="3">
        <v>0</v>
      </c>
      <c r="S199" s="3">
        <v>0</v>
      </c>
    </row>
    <row r="200" spans="1:19">
      <c r="A200" s="2" t="s">
        <v>265</v>
      </c>
      <c r="B200" s="2"/>
      <c r="C200" s="3">
        <v>0</v>
      </c>
      <c r="D200" s="3">
        <v>0</v>
      </c>
      <c r="E200" s="3">
        <v>0</v>
      </c>
      <c r="F200" s="3">
        <v>0</v>
      </c>
      <c r="G200" s="3">
        <v>0</v>
      </c>
      <c r="H200" s="3">
        <v>0</v>
      </c>
      <c r="I200" s="3">
        <v>0</v>
      </c>
      <c r="J200" s="3">
        <v>0</v>
      </c>
      <c r="K200" s="2"/>
      <c r="L200" s="3">
        <v>0</v>
      </c>
      <c r="M200" s="3">
        <v>0</v>
      </c>
      <c r="N200" s="3">
        <v>0</v>
      </c>
      <c r="O200" s="3">
        <v>0</v>
      </c>
      <c r="P200" s="3">
        <v>0</v>
      </c>
      <c r="Q200" s="3">
        <v>0</v>
      </c>
      <c r="R200" s="3">
        <v>0</v>
      </c>
      <c r="S200" s="3">
        <v>0</v>
      </c>
    </row>
    <row r="201" spans="1:19">
      <c r="A201" s="2" t="s">
        <v>445</v>
      </c>
      <c r="B201" s="2"/>
      <c r="C201" s="3">
        <v>0</v>
      </c>
      <c r="D201" s="3">
        <v>0</v>
      </c>
      <c r="E201" s="3">
        <v>0</v>
      </c>
      <c r="F201" s="3">
        <v>0</v>
      </c>
      <c r="G201" s="3">
        <v>0</v>
      </c>
      <c r="H201" s="3">
        <v>0</v>
      </c>
      <c r="I201" s="3">
        <v>0</v>
      </c>
      <c r="J201" s="3">
        <v>0</v>
      </c>
      <c r="K201" s="2"/>
      <c r="L201" s="3">
        <v>0</v>
      </c>
      <c r="M201" s="3">
        <v>0</v>
      </c>
      <c r="N201" s="3">
        <v>0</v>
      </c>
      <c r="O201" s="3">
        <v>0</v>
      </c>
      <c r="P201" s="3">
        <v>0</v>
      </c>
      <c r="Q201" s="3">
        <v>0</v>
      </c>
      <c r="R201" s="3">
        <v>0</v>
      </c>
      <c r="S201" s="3">
        <v>0</v>
      </c>
    </row>
    <row r="202" spans="1:19">
      <c r="B202" s="2"/>
    </row>
    <row r="203" spans="1:19">
      <c r="B203"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I1001"/>
  <sheetViews>
    <sheetView workbookViewId="0"/>
  </sheetViews>
  <sheetFormatPr defaultColWidth="12.6640625" defaultRowHeight="15.75" customHeight="1"/>
  <cols>
    <col min="1" max="1" width="19.88671875" customWidth="1"/>
  </cols>
  <sheetData>
    <row r="1" spans="1:35">
      <c r="A1" s="1" t="s">
        <v>0</v>
      </c>
      <c r="B1" s="2" t="s">
        <v>1</v>
      </c>
      <c r="C1" s="2" t="s">
        <v>1</v>
      </c>
      <c r="D1" s="3">
        <v>160</v>
      </c>
      <c r="E1" s="3">
        <v>170</v>
      </c>
      <c r="F1" s="3">
        <v>180</v>
      </c>
      <c r="G1" s="3">
        <v>190</v>
      </c>
      <c r="H1" s="3">
        <v>200</v>
      </c>
      <c r="I1" s="3">
        <v>210</v>
      </c>
      <c r="J1" s="3">
        <v>220</v>
      </c>
      <c r="K1" s="2" t="s">
        <v>22</v>
      </c>
      <c r="L1" s="3">
        <v>160</v>
      </c>
      <c r="M1" s="3">
        <v>170</v>
      </c>
      <c r="N1" s="3">
        <v>180</v>
      </c>
      <c r="O1" s="3">
        <v>190</v>
      </c>
      <c r="P1" s="3">
        <v>200</v>
      </c>
      <c r="Q1" s="3">
        <v>210</v>
      </c>
      <c r="R1" s="3">
        <v>220</v>
      </c>
      <c r="S1" s="2" t="s">
        <v>1338</v>
      </c>
      <c r="T1" s="3">
        <v>160</v>
      </c>
      <c r="U1" s="3">
        <v>170</v>
      </c>
      <c r="V1" s="3">
        <v>180</v>
      </c>
      <c r="W1" s="3">
        <v>190</v>
      </c>
      <c r="X1" s="3">
        <v>200</v>
      </c>
      <c r="Y1" s="3">
        <v>210</v>
      </c>
      <c r="Z1" s="3">
        <v>220</v>
      </c>
      <c r="AA1" s="2"/>
      <c r="AB1" s="3">
        <v>160</v>
      </c>
      <c r="AC1" s="3">
        <v>170</v>
      </c>
      <c r="AD1" s="3">
        <v>180</v>
      </c>
      <c r="AE1" s="3">
        <v>190</v>
      </c>
      <c r="AF1" s="3">
        <v>200</v>
      </c>
      <c r="AG1" s="3">
        <v>210</v>
      </c>
      <c r="AH1" s="3">
        <v>220</v>
      </c>
      <c r="AI1" s="3">
        <v>220</v>
      </c>
    </row>
    <row r="2" spans="1:35">
      <c r="A2" s="2" t="s">
        <v>1242</v>
      </c>
      <c r="B2" s="2" t="s">
        <v>1243</v>
      </c>
      <c r="C2" s="3">
        <v>260.26666666666603</v>
      </c>
      <c r="D2" s="3">
        <v>4</v>
      </c>
      <c r="E2" s="3">
        <v>6.3</v>
      </c>
      <c r="F2" s="3">
        <v>10.1</v>
      </c>
      <c r="G2" s="3">
        <v>13.8</v>
      </c>
      <c r="H2" s="3">
        <v>18.8</v>
      </c>
      <c r="I2" s="3">
        <v>23.066666666666599</v>
      </c>
      <c r="J2" s="3">
        <v>27.766666666666602</v>
      </c>
      <c r="K2" s="2"/>
      <c r="L2" s="3">
        <v>2.7446918466985202</v>
      </c>
      <c r="M2" s="3">
        <v>2.5053276565484701</v>
      </c>
      <c r="N2" s="3">
        <v>2.8325489110222399</v>
      </c>
      <c r="O2" s="3">
        <v>4.4151255172795798</v>
      </c>
      <c r="P2" s="3">
        <v>4.0365001341921598</v>
      </c>
      <c r="Q2" s="3">
        <v>4.5893596745321901</v>
      </c>
      <c r="R2" s="3">
        <v>4.9577100448582998</v>
      </c>
      <c r="S2" s="2"/>
      <c r="T2" s="3">
        <f t="shared" ref="T2:T201" si="0">D2/10.033333333</f>
        <v>0.39867109635875986</v>
      </c>
      <c r="U2" s="3">
        <f t="shared" ref="U2:U201" si="1">E2/14.9</f>
        <v>0.42281879194630873</v>
      </c>
      <c r="V2" s="3">
        <f t="shared" ref="V2:V201" si="2">F2/20.76666</f>
        <v>0.48635649642263123</v>
      </c>
      <c r="W2" s="3">
        <f t="shared" ref="W2:W201" si="3">G2/25.76</f>
        <v>0.5357142857142857</v>
      </c>
      <c r="X2" s="3">
        <f t="shared" ref="X2:X201" si="4">H2/30.73333</f>
        <v>0.61171373228999271</v>
      </c>
      <c r="Y2" s="3">
        <f t="shared" ref="Y2:Y201" si="5">I2/34.266</f>
        <v>0.67316484756512573</v>
      </c>
      <c r="Z2" s="3">
        <f t="shared" ref="Z2:Z201" si="6">J2/38.36666</f>
        <v>0.72371863140201931</v>
      </c>
      <c r="AA2" s="2"/>
      <c r="AB2" s="3">
        <f t="shared" ref="AB2:AB201" si="7">L2/10.033333333</f>
        <v>0.27355732692256207</v>
      </c>
      <c r="AC2" s="3">
        <f t="shared" ref="AC2:AC201" si="8">M2/14.9</f>
        <v>0.16814279574150806</v>
      </c>
      <c r="AD2" s="3">
        <f t="shared" ref="AD2:AD201" si="9">N2/20.76666</f>
        <v>0.13639886775351645</v>
      </c>
      <c r="AE2" s="3">
        <f t="shared" ref="AE2:AE201" si="10">O2/25.76</f>
        <v>0.17139462411799611</v>
      </c>
      <c r="AF2" s="3">
        <f t="shared" ref="AF2:AF201" si="11">P2/30.73333</f>
        <v>0.13133949800402886</v>
      </c>
      <c r="AG2" s="3">
        <f t="shared" ref="AG2:AG201" si="12">Q2/34.266</f>
        <v>0.13393333550843958</v>
      </c>
      <c r="AH2" s="3">
        <f t="shared" ref="AH2:AH201" si="13">R2/38.36666</f>
        <v>0.1292192243176315</v>
      </c>
      <c r="AI2" s="2"/>
    </row>
    <row r="3" spans="1:35">
      <c r="A3" s="2" t="s">
        <v>1222</v>
      </c>
      <c r="B3" s="2" t="s">
        <v>1223</v>
      </c>
      <c r="C3" s="3">
        <v>257.03333333333302</v>
      </c>
      <c r="D3" s="3">
        <v>4.5666666666666602</v>
      </c>
      <c r="E3" s="3">
        <v>11.466666666666599</v>
      </c>
      <c r="F3" s="3">
        <v>14.5</v>
      </c>
      <c r="G3" s="3">
        <v>19.033333333333299</v>
      </c>
      <c r="H3" s="3">
        <v>24.066666666666599</v>
      </c>
      <c r="I3" s="3">
        <v>27.533333333333299</v>
      </c>
      <c r="J3" s="3">
        <v>34.866666666666603</v>
      </c>
      <c r="K3" s="2"/>
      <c r="L3" s="3">
        <v>2.6164012604253801</v>
      </c>
      <c r="M3" s="3">
        <v>4.3261478887753597</v>
      </c>
      <c r="N3" s="3">
        <v>5.1945484243900601</v>
      </c>
      <c r="O3" s="3">
        <v>4.3396108376468696</v>
      </c>
      <c r="P3" s="3">
        <v>4.2656248728123698</v>
      </c>
      <c r="Q3" s="3">
        <v>6.7316829660609798</v>
      </c>
      <c r="R3" s="3">
        <v>4.9107591628540996</v>
      </c>
      <c r="S3" s="2"/>
      <c r="T3" s="3">
        <f t="shared" si="0"/>
        <v>0.45514950167625018</v>
      </c>
      <c r="U3" s="3">
        <f t="shared" si="1"/>
        <v>0.76957494407158378</v>
      </c>
      <c r="V3" s="3">
        <f t="shared" si="2"/>
        <v>0.69823457407209433</v>
      </c>
      <c r="W3" s="3">
        <f t="shared" si="3"/>
        <v>0.73887163561076463</v>
      </c>
      <c r="X3" s="3">
        <f t="shared" si="4"/>
        <v>0.78308034523647774</v>
      </c>
      <c r="Y3" s="3">
        <f t="shared" si="5"/>
        <v>0.80351757816299829</v>
      </c>
      <c r="Z3" s="3">
        <f t="shared" si="6"/>
        <v>0.90877513619029127</v>
      </c>
      <c r="AA3" s="2"/>
      <c r="AB3" s="3">
        <f t="shared" si="7"/>
        <v>0.26077088975205687</v>
      </c>
      <c r="AC3" s="3">
        <f t="shared" si="8"/>
        <v>0.29034549589096376</v>
      </c>
      <c r="AD3" s="3">
        <f t="shared" si="9"/>
        <v>0.25013884873109399</v>
      </c>
      <c r="AE3" s="3">
        <f t="shared" si="10"/>
        <v>0.16846315363535982</v>
      </c>
      <c r="AF3" s="3">
        <f t="shared" si="11"/>
        <v>0.13879475061154681</v>
      </c>
      <c r="AG3" s="3">
        <f t="shared" si="12"/>
        <v>0.19645371406236445</v>
      </c>
      <c r="AH3" s="3">
        <f t="shared" si="13"/>
        <v>0.12799548261052954</v>
      </c>
      <c r="AI3" s="2"/>
    </row>
    <row r="4" spans="1:35">
      <c r="A4" s="2" t="s">
        <v>1031</v>
      </c>
      <c r="B4" s="2" t="s">
        <v>1032</v>
      </c>
      <c r="C4" s="3">
        <v>256.60000000000002</v>
      </c>
      <c r="D4" s="3">
        <v>4.1666666666666599</v>
      </c>
      <c r="E4" s="3">
        <v>7.1</v>
      </c>
      <c r="F4" s="3">
        <v>11.6</v>
      </c>
      <c r="G4" s="3">
        <v>15</v>
      </c>
      <c r="H4" s="3">
        <v>18.233333333333299</v>
      </c>
      <c r="I4" s="3">
        <v>24.4</v>
      </c>
      <c r="J4" s="3">
        <v>27.2</v>
      </c>
      <c r="K4" s="2"/>
      <c r="L4" s="3">
        <v>1.6141733350404299</v>
      </c>
      <c r="M4" s="3">
        <v>2.49466096560902</v>
      </c>
      <c r="N4" s="3">
        <v>2.9280255007996998</v>
      </c>
      <c r="O4" s="3">
        <v>3.3665016461206898</v>
      </c>
      <c r="P4" s="3">
        <v>3.9130834673211599</v>
      </c>
      <c r="Q4" s="3">
        <v>4.3939352142090797</v>
      </c>
      <c r="R4" s="3">
        <v>4.7916594202843701</v>
      </c>
      <c r="S4" s="2"/>
      <c r="T4" s="3">
        <f t="shared" si="0"/>
        <v>0.41528239204037415</v>
      </c>
      <c r="U4" s="3">
        <f t="shared" si="1"/>
        <v>0.47651006711409394</v>
      </c>
      <c r="V4" s="3">
        <f t="shared" si="2"/>
        <v>0.55858765925767551</v>
      </c>
      <c r="W4" s="3">
        <f t="shared" si="3"/>
        <v>0.58229813664596275</v>
      </c>
      <c r="X4" s="3">
        <f t="shared" si="4"/>
        <v>0.59327555241600238</v>
      </c>
      <c r="Y4" s="3">
        <f t="shared" si="5"/>
        <v>0.71207611043016406</v>
      </c>
      <c r="Z4" s="3">
        <f t="shared" si="6"/>
        <v>0.70894886341422469</v>
      </c>
      <c r="AA4" s="2"/>
      <c r="AB4" s="3">
        <f t="shared" si="7"/>
        <v>0.16088106329841098</v>
      </c>
      <c r="AC4" s="3">
        <f t="shared" si="8"/>
        <v>0.16742691044355837</v>
      </c>
      <c r="AD4" s="3">
        <f t="shared" si="9"/>
        <v>0.1409964578222834</v>
      </c>
      <c r="AE4" s="3">
        <f t="shared" si="10"/>
        <v>0.13068717570344293</v>
      </c>
      <c r="AF4" s="3">
        <f t="shared" si="11"/>
        <v>0.12732377088070704</v>
      </c>
      <c r="AG4" s="3">
        <f t="shared" si="12"/>
        <v>0.12823017609902176</v>
      </c>
      <c r="AH4" s="3">
        <f t="shared" si="13"/>
        <v>0.12489123161318628</v>
      </c>
      <c r="AI4" s="2"/>
    </row>
    <row r="5" spans="1:35">
      <c r="A5" s="2" t="s">
        <v>1266</v>
      </c>
      <c r="B5" s="2" t="s">
        <v>1267</v>
      </c>
      <c r="C5" s="3">
        <v>256.39999999999998</v>
      </c>
      <c r="D5" s="3">
        <v>6.6666666666666599</v>
      </c>
      <c r="E5" s="3">
        <v>12.233333333333301</v>
      </c>
      <c r="F5" s="3">
        <v>17.8333333333333</v>
      </c>
      <c r="G5" s="3">
        <v>21.8666666666666</v>
      </c>
      <c r="H5" s="3">
        <v>25.933333333333302</v>
      </c>
      <c r="I5" s="3">
        <v>30.266666666666602</v>
      </c>
      <c r="J5" s="3">
        <v>35.5</v>
      </c>
      <c r="K5" s="2"/>
      <c r="L5" s="3">
        <v>3.2489314482696501</v>
      </c>
      <c r="M5" s="3">
        <v>4.14474231875624</v>
      </c>
      <c r="N5" s="3">
        <v>5.1902686721294904</v>
      </c>
      <c r="O5" s="3">
        <v>4.5441048501205197</v>
      </c>
      <c r="P5" s="3">
        <v>5.6328402151036396</v>
      </c>
      <c r="Q5" s="3">
        <v>4.7182859411254601</v>
      </c>
      <c r="R5" s="3">
        <v>5.8977396800243103</v>
      </c>
      <c r="S5" s="2"/>
      <c r="T5" s="3">
        <f t="shared" si="0"/>
        <v>0.66445182726459906</v>
      </c>
      <c r="U5" s="3">
        <f t="shared" si="1"/>
        <v>0.82102908277404696</v>
      </c>
      <c r="V5" s="3">
        <f t="shared" si="2"/>
        <v>0.85874826926107994</v>
      </c>
      <c r="W5" s="3">
        <f t="shared" si="3"/>
        <v>0.84886128364388969</v>
      </c>
      <c r="X5" s="3">
        <f t="shared" si="4"/>
        <v>0.84381787893903137</v>
      </c>
      <c r="Y5" s="3">
        <f t="shared" si="5"/>
        <v>0.88328566703632183</v>
      </c>
      <c r="Z5" s="3">
        <f t="shared" si="6"/>
        <v>0.92528252394135946</v>
      </c>
      <c r="AA5" s="2"/>
      <c r="AB5" s="3">
        <f t="shared" si="7"/>
        <v>0.32381376561902869</v>
      </c>
      <c r="AC5" s="3">
        <f t="shared" si="8"/>
        <v>0.27817062541988186</v>
      </c>
      <c r="AD5" s="3">
        <f t="shared" si="9"/>
        <v>0.24993276107614271</v>
      </c>
      <c r="AE5" s="3">
        <f t="shared" si="10"/>
        <v>0.176401585796604</v>
      </c>
      <c r="AF5" s="3">
        <f t="shared" si="11"/>
        <v>0.18328115486033045</v>
      </c>
      <c r="AG5" s="3">
        <f t="shared" si="12"/>
        <v>0.13769584839565344</v>
      </c>
      <c r="AH5" s="3">
        <f t="shared" si="13"/>
        <v>0.15372043539949293</v>
      </c>
      <c r="AI5" s="2"/>
    </row>
    <row r="6" spans="1:35">
      <c r="A6" s="2" t="s">
        <v>1153</v>
      </c>
      <c r="B6" s="2" t="s">
        <v>1154</v>
      </c>
      <c r="C6" s="3">
        <v>255.9</v>
      </c>
      <c r="D6" s="3">
        <v>4.2</v>
      </c>
      <c r="E6" s="3">
        <v>8.93333333333333</v>
      </c>
      <c r="F6" s="3">
        <v>14</v>
      </c>
      <c r="G6" s="3">
        <v>18.033333333333299</v>
      </c>
      <c r="H6" s="3">
        <v>22.1666666666666</v>
      </c>
      <c r="I6" s="3">
        <v>26.8666666666666</v>
      </c>
      <c r="J6" s="3">
        <v>32.700000000000003</v>
      </c>
      <c r="K6" s="2"/>
      <c r="L6" s="3">
        <v>2.4549270186029202</v>
      </c>
      <c r="M6" s="3">
        <v>2.6699979192667702</v>
      </c>
      <c r="N6" s="3">
        <v>4.00832467081531</v>
      </c>
      <c r="O6" s="3">
        <v>5.3695644350563603</v>
      </c>
      <c r="P6" s="3">
        <v>5.3670807293682001</v>
      </c>
      <c r="Q6" s="3">
        <v>4.2405450383438001</v>
      </c>
      <c r="R6" s="3">
        <v>5.9112886355965797</v>
      </c>
      <c r="S6" s="2"/>
      <c r="T6" s="3">
        <f t="shared" si="0"/>
        <v>0.41860465117669787</v>
      </c>
      <c r="U6" s="3">
        <f t="shared" si="1"/>
        <v>0.59955257270693485</v>
      </c>
      <c r="V6" s="3">
        <f t="shared" si="2"/>
        <v>0.67415751979374627</v>
      </c>
      <c r="W6" s="3">
        <f t="shared" si="3"/>
        <v>0.70005175983436718</v>
      </c>
      <c r="X6" s="3">
        <f t="shared" si="4"/>
        <v>0.72125821271780832</v>
      </c>
      <c r="Y6" s="3">
        <f t="shared" si="5"/>
        <v>0.78406194673047924</v>
      </c>
      <c r="Z6" s="3">
        <f t="shared" si="6"/>
        <v>0.8523024938840128</v>
      </c>
      <c r="AA6" s="2"/>
      <c r="AB6" s="3">
        <f t="shared" si="7"/>
        <v>0.24467711149679194</v>
      </c>
      <c r="AC6" s="3">
        <f t="shared" si="8"/>
        <v>0.17919449122595774</v>
      </c>
      <c r="AD6" s="3">
        <f t="shared" si="9"/>
        <v>0.19301730132892383</v>
      </c>
      <c r="AE6" s="3">
        <f t="shared" si="10"/>
        <v>0.20844582434225001</v>
      </c>
      <c r="AF6" s="3">
        <f t="shared" si="11"/>
        <v>0.17463388215231479</v>
      </c>
      <c r="AG6" s="3">
        <f t="shared" si="12"/>
        <v>0.12375372200851574</v>
      </c>
      <c r="AH6" s="3">
        <f t="shared" si="13"/>
        <v>0.1540735793941036</v>
      </c>
      <c r="AI6" s="2"/>
    </row>
    <row r="7" spans="1:35">
      <c r="A7" s="2" t="s">
        <v>1278</v>
      </c>
      <c r="B7" s="2" t="s">
        <v>1279</v>
      </c>
      <c r="C7" s="3">
        <v>255.1</v>
      </c>
      <c r="D7" s="3">
        <v>10.8</v>
      </c>
      <c r="E7" s="3">
        <v>16.433333333333302</v>
      </c>
      <c r="F7" s="3">
        <v>18.8333333333333</v>
      </c>
      <c r="G7" s="3">
        <v>23.1</v>
      </c>
      <c r="H7" s="3">
        <v>29.1</v>
      </c>
      <c r="I7" s="3">
        <v>35.966666666666598</v>
      </c>
      <c r="J7" s="3">
        <v>40.533333333333303</v>
      </c>
      <c r="K7" s="2"/>
      <c r="L7" s="3">
        <v>4.1344084623236403</v>
      </c>
      <c r="M7" s="3">
        <v>4.3869756730070302</v>
      </c>
      <c r="N7" s="3">
        <v>5.1191362118579598</v>
      </c>
      <c r="O7" s="3">
        <v>5.0355403549834303</v>
      </c>
      <c r="P7" s="3">
        <v>4.4298231717906402</v>
      </c>
      <c r="Q7" s="3">
        <v>4.9965543683177804</v>
      </c>
      <c r="R7" s="3">
        <v>4.6240915023626199</v>
      </c>
      <c r="S7" s="2"/>
      <c r="T7" s="3">
        <f t="shared" si="0"/>
        <v>1.0764119601686517</v>
      </c>
      <c r="U7" s="3">
        <f t="shared" si="1"/>
        <v>1.1029082774049195</v>
      </c>
      <c r="V7" s="3">
        <f t="shared" si="2"/>
        <v>0.90690237781777616</v>
      </c>
      <c r="W7" s="3">
        <f t="shared" si="3"/>
        <v>0.89673913043478259</v>
      </c>
      <c r="X7" s="3">
        <f t="shared" si="4"/>
        <v>0.94685476647014832</v>
      </c>
      <c r="Y7" s="3">
        <f t="shared" si="5"/>
        <v>1.0496313157843518</v>
      </c>
      <c r="Z7" s="3">
        <f t="shared" si="6"/>
        <v>1.0564728160682557</v>
      </c>
      <c r="AA7" s="2"/>
      <c r="AB7" s="3">
        <f t="shared" si="7"/>
        <v>0.41206728861737502</v>
      </c>
      <c r="AC7" s="3">
        <f t="shared" si="8"/>
        <v>0.29442789751725035</v>
      </c>
      <c r="AD7" s="3">
        <f t="shared" si="9"/>
        <v>0.24650744086232257</v>
      </c>
      <c r="AE7" s="3">
        <f t="shared" si="10"/>
        <v>0.19547905104749341</v>
      </c>
      <c r="AF7" s="3">
        <f t="shared" si="11"/>
        <v>0.14413742903195456</v>
      </c>
      <c r="AG7" s="3">
        <f t="shared" si="12"/>
        <v>0.14581668033379386</v>
      </c>
      <c r="AH7" s="3">
        <f t="shared" si="13"/>
        <v>0.12052369172512331</v>
      </c>
      <c r="AI7" s="2"/>
    </row>
    <row r="8" spans="1:35">
      <c r="A8" s="2" t="s">
        <v>1239</v>
      </c>
      <c r="B8" s="2" t="s">
        <v>1240</v>
      </c>
      <c r="C8" s="3">
        <v>254.933333333333</v>
      </c>
      <c r="D8" s="3">
        <v>11.1666666666666</v>
      </c>
      <c r="E8" s="3">
        <v>13.9333333333333</v>
      </c>
      <c r="F8" s="3">
        <v>20.3</v>
      </c>
      <c r="G8" s="3">
        <v>24.8666666666666</v>
      </c>
      <c r="H8" s="3">
        <v>28.933333333333302</v>
      </c>
      <c r="I8" s="3">
        <v>35.433333333333302</v>
      </c>
      <c r="J8" s="3">
        <v>38.299999999999997</v>
      </c>
      <c r="K8" s="2"/>
      <c r="L8" s="3">
        <v>4.0006943841732703</v>
      </c>
      <c r="M8" s="3">
        <v>3.28565907476042</v>
      </c>
      <c r="N8" s="3">
        <v>5.5985117069926096</v>
      </c>
      <c r="O8" s="3">
        <v>5.1493257379540003</v>
      </c>
      <c r="P8" s="3">
        <v>5.0920417210475497</v>
      </c>
      <c r="Q8" s="3">
        <v>5.0045534821355897</v>
      </c>
      <c r="R8" s="3">
        <v>6.5835653967537402</v>
      </c>
      <c r="S8" s="2"/>
      <c r="T8" s="3">
        <f t="shared" si="0"/>
        <v>1.112956810668198</v>
      </c>
      <c r="U8" s="3">
        <f t="shared" si="1"/>
        <v>0.93512304250559053</v>
      </c>
      <c r="V8" s="3">
        <f t="shared" si="2"/>
        <v>0.97752840370093208</v>
      </c>
      <c r="W8" s="3">
        <f t="shared" si="3"/>
        <v>0.96532091097308226</v>
      </c>
      <c r="X8" s="3">
        <f t="shared" si="4"/>
        <v>0.94143177238956222</v>
      </c>
      <c r="Y8" s="3">
        <f t="shared" si="5"/>
        <v>1.0340668106383384</v>
      </c>
      <c r="Z8" s="3">
        <f t="shared" si="6"/>
        <v>0.998262553998706</v>
      </c>
      <c r="AA8" s="2"/>
      <c r="AB8" s="3">
        <f t="shared" si="7"/>
        <v>0.39874030408367278</v>
      </c>
      <c r="AC8" s="3">
        <f t="shared" si="8"/>
        <v>0.22051403186311544</v>
      </c>
      <c r="AD8" s="3">
        <f t="shared" si="9"/>
        <v>0.26959134049445643</v>
      </c>
      <c r="AE8" s="3">
        <f t="shared" si="10"/>
        <v>0.19989618547958074</v>
      </c>
      <c r="AF8" s="3">
        <f t="shared" si="11"/>
        <v>0.16568467266799758</v>
      </c>
      <c r="AG8" s="3">
        <f t="shared" si="12"/>
        <v>0.14605012204913295</v>
      </c>
      <c r="AH8" s="3">
        <f t="shared" si="13"/>
        <v>0.17159600019271262</v>
      </c>
      <c r="AI8" s="2"/>
    </row>
    <row r="9" spans="1:35">
      <c r="A9" s="2" t="s">
        <v>1074</v>
      </c>
      <c r="B9" s="2" t="s">
        <v>1075</v>
      </c>
      <c r="C9" s="3">
        <v>254.766666666666</v>
      </c>
      <c r="D9" s="3">
        <v>8.5666666666666593</v>
      </c>
      <c r="E9" s="3">
        <v>13.466666666666599</v>
      </c>
      <c r="F9" s="3">
        <v>18.133333333333301</v>
      </c>
      <c r="G9" s="3">
        <v>25.1666666666666</v>
      </c>
      <c r="H9" s="3">
        <v>30.6666666666666</v>
      </c>
      <c r="I9" s="3">
        <v>35.299999999999997</v>
      </c>
      <c r="J9" s="3">
        <v>38.866666666666603</v>
      </c>
      <c r="K9" s="2"/>
      <c r="L9" s="3">
        <v>4.1286263521364504</v>
      </c>
      <c r="M9" s="3">
        <v>4.3949465930265301</v>
      </c>
      <c r="N9" s="3">
        <v>4.9445817708769697</v>
      </c>
      <c r="O9" s="3">
        <v>5.68672919074654</v>
      </c>
      <c r="P9" s="3">
        <v>5.7696524062450099</v>
      </c>
      <c r="Q9" s="3">
        <v>7.4123770366417103</v>
      </c>
      <c r="R9" s="3">
        <v>6.97965296813212</v>
      </c>
      <c r="S9" s="2"/>
      <c r="T9" s="3">
        <f t="shared" si="0"/>
        <v>0.85382059803500998</v>
      </c>
      <c r="U9" s="3">
        <f t="shared" si="1"/>
        <v>0.90380313199104689</v>
      </c>
      <c r="V9" s="3">
        <f t="shared" si="2"/>
        <v>0.87319450182808889</v>
      </c>
      <c r="W9" s="3">
        <f t="shared" si="3"/>
        <v>0.97696687370600155</v>
      </c>
      <c r="X9" s="3">
        <f t="shared" si="4"/>
        <v>0.99783091082764552</v>
      </c>
      <c r="Y9" s="3">
        <f t="shared" si="5"/>
        <v>1.0301756843518357</v>
      </c>
      <c r="Z9" s="3">
        <f t="shared" si="6"/>
        <v>1.0130323219865007</v>
      </c>
      <c r="AA9" s="2"/>
      <c r="AB9" s="3">
        <f t="shared" si="7"/>
        <v>0.4114909985654765</v>
      </c>
      <c r="AC9" s="3">
        <f t="shared" si="8"/>
        <v>0.29496285859238458</v>
      </c>
      <c r="AD9" s="3">
        <f t="shared" si="9"/>
        <v>0.23810192736227054</v>
      </c>
      <c r="AE9" s="3">
        <f t="shared" si="10"/>
        <v>0.22075812075879425</v>
      </c>
      <c r="AF9" s="3">
        <f t="shared" si="11"/>
        <v>0.18773274507659957</v>
      </c>
      <c r="AG9" s="3">
        <f t="shared" si="12"/>
        <v>0.21631871349564322</v>
      </c>
      <c r="AH9" s="3">
        <f t="shared" si="13"/>
        <v>0.1819197440729039</v>
      </c>
      <c r="AI9" s="2"/>
    </row>
    <row r="10" spans="1:35">
      <c r="A10" s="2" t="s">
        <v>1063</v>
      </c>
      <c r="B10" s="2" t="s">
        <v>1064</v>
      </c>
      <c r="C10" s="3">
        <v>254.333333333333</v>
      </c>
      <c r="D10" s="3">
        <v>8.8333333333333304</v>
      </c>
      <c r="E10" s="3">
        <v>12.966666666666599</v>
      </c>
      <c r="F10" s="3">
        <v>18.1666666666666</v>
      </c>
      <c r="G10" s="3">
        <v>22.466666666666601</v>
      </c>
      <c r="H10" s="3">
        <v>28.8</v>
      </c>
      <c r="I10" s="3">
        <v>31.733333333333299</v>
      </c>
      <c r="J10" s="3">
        <v>34.866666666666603</v>
      </c>
      <c r="K10" s="2"/>
      <c r="L10" s="3">
        <v>4.7545300036444704</v>
      </c>
      <c r="M10" s="3">
        <v>4.5860900800379198</v>
      </c>
      <c r="N10" s="3">
        <v>5.53222880542332</v>
      </c>
      <c r="O10" s="3">
        <v>4.0639335077675103</v>
      </c>
      <c r="P10" s="3">
        <v>5.0622788017518996</v>
      </c>
      <c r="Q10" s="3">
        <v>5.51321644374275</v>
      </c>
      <c r="R10" s="3">
        <v>4.4701478971307198</v>
      </c>
      <c r="S10" s="2"/>
      <c r="T10" s="3">
        <f t="shared" si="0"/>
        <v>0.88039867112559433</v>
      </c>
      <c r="U10" s="3">
        <f t="shared" si="1"/>
        <v>0.87024608501118117</v>
      </c>
      <c r="V10" s="3">
        <f t="shared" si="2"/>
        <v>0.87479963877997713</v>
      </c>
      <c r="W10" s="3">
        <f t="shared" si="3"/>
        <v>0.87215320910972827</v>
      </c>
      <c r="X10" s="3">
        <f t="shared" si="4"/>
        <v>0.93709337712509522</v>
      </c>
      <c r="Y10" s="3">
        <f t="shared" si="5"/>
        <v>0.92608805618786261</v>
      </c>
      <c r="Z10" s="3">
        <f t="shared" si="6"/>
        <v>0.90877513619029127</v>
      </c>
      <c r="AA10" s="2"/>
      <c r="AB10" s="3">
        <f t="shared" si="7"/>
        <v>0.47387342230588986</v>
      </c>
      <c r="AC10" s="3">
        <f t="shared" si="8"/>
        <v>0.3077912805394577</v>
      </c>
      <c r="AD10" s="3">
        <f t="shared" si="9"/>
        <v>0.26639954645683606</v>
      </c>
      <c r="AE10" s="3">
        <f t="shared" si="10"/>
        <v>0.15776139393507416</v>
      </c>
      <c r="AF10" s="3">
        <f t="shared" si="11"/>
        <v>0.16471624785703012</v>
      </c>
      <c r="AG10" s="3">
        <f t="shared" si="12"/>
        <v>0.16089466070573602</v>
      </c>
      <c r="AH10" s="3">
        <f t="shared" si="13"/>
        <v>0.11651125996192317</v>
      </c>
      <c r="AI10" s="2"/>
    </row>
    <row r="11" spans="1:35">
      <c r="A11" s="2" t="s">
        <v>1119</v>
      </c>
      <c r="B11" s="2" t="s">
        <v>1120</v>
      </c>
      <c r="C11" s="3">
        <v>254.266666666666</v>
      </c>
      <c r="D11" s="3">
        <v>4.43333333333333</v>
      </c>
      <c r="E11" s="3">
        <v>8.3000000000000007</v>
      </c>
      <c r="F11" s="3">
        <v>12.4</v>
      </c>
      <c r="G11" s="3">
        <v>15.4</v>
      </c>
      <c r="H11" s="3">
        <v>21.3</v>
      </c>
      <c r="I11" s="3">
        <v>23.6</v>
      </c>
      <c r="J11" s="3">
        <v>30.2</v>
      </c>
      <c r="K11" s="2"/>
      <c r="L11" s="3">
        <v>2.06047459473674</v>
      </c>
      <c r="M11" s="3">
        <v>4.0999999999999996</v>
      </c>
      <c r="N11" s="3">
        <v>3.0177254127349999</v>
      </c>
      <c r="O11" s="3">
        <v>3.36253872344493</v>
      </c>
      <c r="P11" s="3">
        <v>4.5690991088689001</v>
      </c>
      <c r="Q11" s="3">
        <v>5.4012344268077497</v>
      </c>
      <c r="R11" s="3">
        <v>4.62168800331653</v>
      </c>
      <c r="S11" s="2"/>
      <c r="T11" s="3">
        <f t="shared" si="0"/>
        <v>0.4418604651309585</v>
      </c>
      <c r="U11" s="3">
        <f t="shared" si="1"/>
        <v>0.5570469798657719</v>
      </c>
      <c r="V11" s="3">
        <f t="shared" si="2"/>
        <v>0.59711094610303239</v>
      </c>
      <c r="W11" s="3">
        <f t="shared" si="3"/>
        <v>0.59782608695652173</v>
      </c>
      <c r="X11" s="3">
        <f t="shared" si="4"/>
        <v>0.69305864349876833</v>
      </c>
      <c r="Y11" s="3">
        <f t="shared" si="5"/>
        <v>0.68872935271114233</v>
      </c>
      <c r="Z11" s="3">
        <f t="shared" si="6"/>
        <v>0.78714175276138176</v>
      </c>
      <c r="AA11" s="2"/>
      <c r="AB11" s="3">
        <f t="shared" si="7"/>
        <v>0.20536291642576687</v>
      </c>
      <c r="AC11" s="3">
        <f t="shared" si="8"/>
        <v>0.27516778523489932</v>
      </c>
      <c r="AD11" s="3">
        <f t="shared" si="9"/>
        <v>0.14531587711914193</v>
      </c>
      <c r="AE11" s="3">
        <f t="shared" si="10"/>
        <v>0.13053333553745847</v>
      </c>
      <c r="AF11" s="3">
        <f t="shared" si="11"/>
        <v>0.1486691845260146</v>
      </c>
      <c r="AG11" s="3">
        <f t="shared" si="12"/>
        <v>0.15762663943289995</v>
      </c>
      <c r="AH11" s="3">
        <f t="shared" si="13"/>
        <v>0.12046104621347101</v>
      </c>
      <c r="AI11" s="2"/>
    </row>
    <row r="12" spans="1:35">
      <c r="A12" s="2" t="s">
        <v>1035</v>
      </c>
      <c r="B12" s="2" t="s">
        <v>1036</v>
      </c>
      <c r="C12" s="3">
        <v>253.2</v>
      </c>
      <c r="D12" s="3">
        <v>6.43333333333333</v>
      </c>
      <c r="E12" s="3">
        <v>12.4333333333333</v>
      </c>
      <c r="F12" s="3">
        <v>17.899999999999999</v>
      </c>
      <c r="G12" s="3">
        <v>21.033333333333299</v>
      </c>
      <c r="H12" s="3">
        <v>25.5</v>
      </c>
      <c r="I12" s="3">
        <v>32.433333333333302</v>
      </c>
      <c r="J12" s="3">
        <v>34.4</v>
      </c>
      <c r="K12" s="2"/>
      <c r="L12" s="3">
        <v>2.6291105382281299</v>
      </c>
      <c r="M12" s="3">
        <v>3.8094910712878902</v>
      </c>
      <c r="N12" s="3">
        <v>4.4970360609331701</v>
      </c>
      <c r="O12" s="3">
        <v>4.7432993674117601</v>
      </c>
      <c r="P12" s="3">
        <v>3.4713109915419502</v>
      </c>
      <c r="Q12" s="3">
        <v>6.2858748175748902</v>
      </c>
      <c r="R12" s="3">
        <v>4.7721413781795397</v>
      </c>
      <c r="S12" s="2"/>
      <c r="T12" s="3">
        <f t="shared" si="0"/>
        <v>0.64119601331033838</v>
      </c>
      <c r="U12" s="3">
        <f t="shared" si="1"/>
        <v>0.83445190156599325</v>
      </c>
      <c r="V12" s="3">
        <f t="shared" si="2"/>
        <v>0.8619585431648612</v>
      </c>
      <c r="W12" s="3">
        <f t="shared" si="3"/>
        <v>0.81651138716355975</v>
      </c>
      <c r="X12" s="3">
        <f t="shared" si="4"/>
        <v>0.82971809432951138</v>
      </c>
      <c r="Y12" s="3">
        <f t="shared" si="5"/>
        <v>0.94651646919200672</v>
      </c>
      <c r="Z12" s="3">
        <f t="shared" si="6"/>
        <v>0.89661179784740175</v>
      </c>
      <c r="AA12" s="2"/>
      <c r="AB12" s="3">
        <f t="shared" si="7"/>
        <v>0.26203759518094444</v>
      </c>
      <c r="AC12" s="3">
        <f t="shared" si="8"/>
        <v>0.25567054169717385</v>
      </c>
      <c r="AD12" s="3">
        <f t="shared" si="9"/>
        <v>0.21655076266155318</v>
      </c>
      <c r="AE12" s="3">
        <f t="shared" si="10"/>
        <v>0.18413429221318944</v>
      </c>
      <c r="AF12" s="3">
        <f t="shared" si="11"/>
        <v>0.11294939375401072</v>
      </c>
      <c r="AG12" s="3">
        <f t="shared" si="12"/>
        <v>0.18344349552252642</v>
      </c>
      <c r="AH12" s="3">
        <f t="shared" si="13"/>
        <v>0.12438250757766089</v>
      </c>
      <c r="AI12" s="2"/>
    </row>
    <row r="13" spans="1:35">
      <c r="A13" s="2" t="s">
        <v>1149</v>
      </c>
      <c r="B13" s="2" t="s">
        <v>1150</v>
      </c>
      <c r="C13" s="3">
        <v>252.86666666666599</v>
      </c>
      <c r="D13" s="3">
        <v>9.8000000000000007</v>
      </c>
      <c r="E13" s="3">
        <v>13.633333333333301</v>
      </c>
      <c r="F13" s="3">
        <v>20.733333333333299</v>
      </c>
      <c r="G13" s="3">
        <v>26.633333333333301</v>
      </c>
      <c r="H13" s="3">
        <v>30.566666666666599</v>
      </c>
      <c r="I13" s="3">
        <v>34.633333333333297</v>
      </c>
      <c r="J13" s="3">
        <v>37.433333333333302</v>
      </c>
      <c r="K13" s="2"/>
      <c r="L13" s="3">
        <v>3.9614812044654801</v>
      </c>
      <c r="M13" s="3">
        <v>3.7813871646379802</v>
      </c>
      <c r="N13" s="3">
        <v>5.3599336645977997</v>
      </c>
      <c r="O13" s="3">
        <v>5.0098791291695699</v>
      </c>
      <c r="P13" s="3">
        <v>4.7235815037132802</v>
      </c>
      <c r="Q13" s="3">
        <v>4.7991897464282598</v>
      </c>
      <c r="R13" s="3">
        <v>5.2005341605988402</v>
      </c>
      <c r="S13" s="2"/>
      <c r="T13" s="3">
        <f t="shared" si="0"/>
        <v>0.97674418607896174</v>
      </c>
      <c r="U13" s="3">
        <f t="shared" si="1"/>
        <v>0.91498881431767121</v>
      </c>
      <c r="V13" s="3">
        <f t="shared" si="2"/>
        <v>0.99839518407549876</v>
      </c>
      <c r="W13" s="3">
        <f t="shared" si="3"/>
        <v>1.0339026915113858</v>
      </c>
      <c r="X13" s="3">
        <f t="shared" si="4"/>
        <v>0.99457711437929441</v>
      </c>
      <c r="Y13" s="3">
        <f t="shared" si="5"/>
        <v>1.0107200529193165</v>
      </c>
      <c r="Z13" s="3">
        <f t="shared" si="6"/>
        <v>0.97567349707619322</v>
      </c>
      <c r="AA13" s="2"/>
      <c r="AB13" s="3">
        <f t="shared" si="7"/>
        <v>0.39483201374721838</v>
      </c>
      <c r="AC13" s="3">
        <f t="shared" si="8"/>
        <v>0.25378437346563626</v>
      </c>
      <c r="AD13" s="3">
        <f t="shared" si="9"/>
        <v>0.25810282754173275</v>
      </c>
      <c r="AE13" s="3">
        <f t="shared" si="10"/>
        <v>0.19448288544912926</v>
      </c>
      <c r="AF13" s="3">
        <f t="shared" si="11"/>
        <v>0.15369572720278865</v>
      </c>
      <c r="AG13" s="3">
        <f t="shared" si="12"/>
        <v>0.14005690032184265</v>
      </c>
      <c r="AH13" s="3">
        <f t="shared" si="13"/>
        <v>0.13554826405527196</v>
      </c>
      <c r="AI13" s="2"/>
    </row>
    <row r="14" spans="1:35">
      <c r="A14" s="2" t="s">
        <v>1038</v>
      </c>
      <c r="B14" s="2" t="s">
        <v>1039</v>
      </c>
      <c r="C14" s="3">
        <v>252.833333333333</v>
      </c>
      <c r="D14" s="3">
        <v>7.3333333333333304</v>
      </c>
      <c r="E14" s="3">
        <v>12.7666666666666</v>
      </c>
      <c r="F14" s="3">
        <v>16.399999999999999</v>
      </c>
      <c r="G14" s="3">
        <v>22.3333333333333</v>
      </c>
      <c r="H14" s="3">
        <v>28.3666666666666</v>
      </c>
      <c r="I14" s="3">
        <v>31.7</v>
      </c>
      <c r="J14" s="3">
        <v>36.1666666666666</v>
      </c>
      <c r="K14" s="2"/>
      <c r="L14" s="3">
        <v>3.2386554137309602</v>
      </c>
      <c r="M14" s="3">
        <v>3.89600935431229</v>
      </c>
      <c r="N14" s="3">
        <v>4.9030602688525002</v>
      </c>
      <c r="O14" s="3">
        <v>5.2174919474995001</v>
      </c>
      <c r="P14" s="3">
        <v>5.32593236490621</v>
      </c>
      <c r="Q14" s="3">
        <v>5.2418190226930399</v>
      </c>
      <c r="R14" s="3">
        <v>3.9756201472921799</v>
      </c>
      <c r="S14" s="2"/>
      <c r="T14" s="3">
        <f t="shared" si="0"/>
        <v>0.73089700999105944</v>
      </c>
      <c r="U14" s="3">
        <f t="shared" si="1"/>
        <v>0.85682326621923488</v>
      </c>
      <c r="V14" s="3">
        <f t="shared" si="2"/>
        <v>0.78972738032981704</v>
      </c>
      <c r="W14" s="3">
        <f t="shared" si="3"/>
        <v>0.86697722567287649</v>
      </c>
      <c r="X14" s="3">
        <f t="shared" si="4"/>
        <v>0.92299359251557189</v>
      </c>
      <c r="Y14" s="3">
        <f t="shared" si="5"/>
        <v>0.92511527461623766</v>
      </c>
      <c r="Z14" s="3">
        <f t="shared" si="6"/>
        <v>0.94265872157405928</v>
      </c>
      <c r="AA14" s="2"/>
      <c r="AB14" s="3">
        <f t="shared" si="7"/>
        <v>0.32278957613008874</v>
      </c>
      <c r="AC14" s="3">
        <f t="shared" si="8"/>
        <v>0.26147713787330806</v>
      </c>
      <c r="AD14" s="3">
        <f t="shared" si="9"/>
        <v>0.23610249644634718</v>
      </c>
      <c r="AE14" s="3">
        <f t="shared" si="10"/>
        <v>0.20254238926628493</v>
      </c>
      <c r="AF14" s="3">
        <f t="shared" si="11"/>
        <v>0.17329499813089602</v>
      </c>
      <c r="AG14" s="3">
        <f t="shared" si="12"/>
        <v>0.15297434841221735</v>
      </c>
      <c r="AH14" s="3">
        <f t="shared" si="13"/>
        <v>0.10362174208784866</v>
      </c>
      <c r="AI14" s="2"/>
    </row>
    <row r="15" spans="1:35">
      <c r="A15" s="2" t="s">
        <v>1026</v>
      </c>
      <c r="B15" s="2" t="s">
        <v>1027</v>
      </c>
      <c r="C15" s="3">
        <v>252.23333333333301</v>
      </c>
      <c r="D15" s="3">
        <v>7</v>
      </c>
      <c r="E15" s="3">
        <v>10.633333333333301</v>
      </c>
      <c r="F15" s="3">
        <v>14.9</v>
      </c>
      <c r="G15" s="3">
        <v>17.966666666666601</v>
      </c>
      <c r="H15" s="3">
        <v>23.2</v>
      </c>
      <c r="I15" s="3">
        <v>26.1</v>
      </c>
      <c r="J15" s="3">
        <v>34.133333333333297</v>
      </c>
      <c r="K15" s="2"/>
      <c r="L15" s="3">
        <v>3.4544657088084301</v>
      </c>
      <c r="M15" s="3">
        <v>3.6831447915545699</v>
      </c>
      <c r="N15" s="3">
        <v>3.6546773683413698</v>
      </c>
      <c r="O15" s="3">
        <v>5.92443152453371</v>
      </c>
      <c r="P15" s="3">
        <v>5.2561075585138699</v>
      </c>
      <c r="Q15" s="3">
        <v>4.41474801092882</v>
      </c>
      <c r="R15" s="3">
        <v>5.6198062441886902</v>
      </c>
      <c r="S15" s="2"/>
      <c r="T15" s="3">
        <f t="shared" si="0"/>
        <v>0.69767441862782975</v>
      </c>
      <c r="U15" s="3">
        <f t="shared" si="1"/>
        <v>0.71364653243847653</v>
      </c>
      <c r="V15" s="3">
        <f t="shared" si="2"/>
        <v>0.71749621749477288</v>
      </c>
      <c r="W15" s="3">
        <f t="shared" si="3"/>
        <v>0.69746376811593946</v>
      </c>
      <c r="X15" s="3">
        <f t="shared" si="4"/>
        <v>0.75488077601743775</v>
      </c>
      <c r="Y15" s="3">
        <f t="shared" si="5"/>
        <v>0.76168797058308535</v>
      </c>
      <c r="Z15" s="3">
        <f t="shared" si="6"/>
        <v>0.8896613187943202</v>
      </c>
      <c r="AA15" s="2"/>
      <c r="AB15" s="3">
        <f t="shared" si="7"/>
        <v>0.34429890786609929</v>
      </c>
      <c r="AC15" s="3">
        <f t="shared" si="8"/>
        <v>0.24719092560768924</v>
      </c>
      <c r="AD15" s="3">
        <f t="shared" si="9"/>
        <v>0.17598773073481097</v>
      </c>
      <c r="AE15" s="3">
        <f t="shared" si="10"/>
        <v>0.22998569582817197</v>
      </c>
      <c r="AF15" s="3">
        <f t="shared" si="11"/>
        <v>0.17102304106043406</v>
      </c>
      <c r="AG15" s="3">
        <f t="shared" si="12"/>
        <v>0.12883756525211054</v>
      </c>
      <c r="AH15" s="3">
        <f t="shared" si="13"/>
        <v>0.14647629593476966</v>
      </c>
      <c r="AI15" s="2"/>
    </row>
    <row r="16" spans="1:35">
      <c r="A16" s="2" t="s">
        <v>1002</v>
      </c>
      <c r="B16" s="2" t="s">
        <v>1003</v>
      </c>
      <c r="C16" s="3">
        <v>251.8</v>
      </c>
      <c r="D16" s="3">
        <v>5.7333333333333298</v>
      </c>
      <c r="E16" s="3">
        <v>10.633333333333301</v>
      </c>
      <c r="F16" s="3">
        <v>15.2666666666666</v>
      </c>
      <c r="G16" s="3">
        <v>19.3333333333333</v>
      </c>
      <c r="H16" s="3">
        <v>25.2</v>
      </c>
      <c r="I16" s="3">
        <v>29.8</v>
      </c>
      <c r="J16" s="3">
        <v>33.533333333333303</v>
      </c>
      <c r="K16" s="2"/>
      <c r="L16" s="3">
        <v>2.5811280910141199</v>
      </c>
      <c r="M16" s="3">
        <v>3.9537605165490501</v>
      </c>
      <c r="N16" s="3">
        <v>5.1570878948836496</v>
      </c>
      <c r="O16" s="3">
        <v>5.3995884616844201</v>
      </c>
      <c r="P16" s="3">
        <v>5.08854923660303</v>
      </c>
      <c r="Q16" s="3">
        <v>4.7777260979117102</v>
      </c>
      <c r="R16" s="3">
        <v>5.9538969498042897</v>
      </c>
      <c r="S16" s="2"/>
      <c r="T16" s="3">
        <f t="shared" si="0"/>
        <v>0.57142857144755543</v>
      </c>
      <c r="U16" s="3">
        <f t="shared" si="1"/>
        <v>0.71364653243847653</v>
      </c>
      <c r="V16" s="3">
        <f t="shared" si="2"/>
        <v>0.7351527239655582</v>
      </c>
      <c r="W16" s="3">
        <f t="shared" si="3"/>
        <v>0.75051759834368392</v>
      </c>
      <c r="X16" s="3">
        <f t="shared" si="4"/>
        <v>0.81995670498445827</v>
      </c>
      <c r="Y16" s="3">
        <f t="shared" si="5"/>
        <v>0.86966672503356102</v>
      </c>
      <c r="Z16" s="3">
        <f t="shared" si="6"/>
        <v>0.87402274092488896</v>
      </c>
      <c r="AA16" s="2"/>
      <c r="AB16" s="3">
        <f t="shared" si="7"/>
        <v>0.25725529147174803</v>
      </c>
      <c r="AC16" s="3">
        <f t="shared" si="8"/>
        <v>0.26535305480194965</v>
      </c>
      <c r="AD16" s="3">
        <f t="shared" si="9"/>
        <v>0.24833497032665094</v>
      </c>
      <c r="AE16" s="3">
        <f t="shared" si="10"/>
        <v>0.20961135332625852</v>
      </c>
      <c r="AF16" s="3">
        <f t="shared" si="11"/>
        <v>0.16557103433318257</v>
      </c>
      <c r="AG16" s="3">
        <f t="shared" si="12"/>
        <v>0.13943051706974</v>
      </c>
      <c r="AH16" s="3">
        <f t="shared" si="13"/>
        <v>0.15518413512680773</v>
      </c>
      <c r="AI16" s="2"/>
    </row>
    <row r="17" spans="1:35">
      <c r="A17" s="2" t="s">
        <v>1203</v>
      </c>
      <c r="B17" s="2" t="s">
        <v>1204</v>
      </c>
      <c r="C17" s="3">
        <v>250.13333333333301</v>
      </c>
      <c r="D17" s="3">
        <v>6.2333333333333298</v>
      </c>
      <c r="E17" s="3">
        <v>9.9</v>
      </c>
      <c r="F17" s="3">
        <v>15.3666666666666</v>
      </c>
      <c r="G17" s="3">
        <v>19.133333333333301</v>
      </c>
      <c r="H17" s="3">
        <v>24.466666666666601</v>
      </c>
      <c r="I17" s="3">
        <v>27.3</v>
      </c>
      <c r="J17" s="3">
        <v>33.466666666666598</v>
      </c>
      <c r="K17" s="2"/>
      <c r="L17" s="3">
        <v>3.16947244120461</v>
      </c>
      <c r="M17" s="3">
        <v>3.2797357617141398</v>
      </c>
      <c r="N17" s="3">
        <v>4.3549461024857203</v>
      </c>
      <c r="O17" s="3">
        <v>5.1815913471528097</v>
      </c>
      <c r="P17" s="3">
        <v>5.0048865010995804</v>
      </c>
      <c r="Q17" s="3">
        <v>4.9876514179187197</v>
      </c>
      <c r="R17" s="3">
        <v>4.8903533160248802</v>
      </c>
      <c r="S17" s="2"/>
      <c r="T17" s="3">
        <f t="shared" si="0"/>
        <v>0.62126245849240036</v>
      </c>
      <c r="U17" s="3">
        <f t="shared" si="1"/>
        <v>0.66442953020134232</v>
      </c>
      <c r="V17" s="3">
        <f t="shared" si="2"/>
        <v>0.73996813482122781</v>
      </c>
      <c r="W17" s="3">
        <f t="shared" si="3"/>
        <v>0.74275362318840454</v>
      </c>
      <c r="X17" s="3">
        <f t="shared" si="4"/>
        <v>0.79609553102988195</v>
      </c>
      <c r="Y17" s="3">
        <f t="shared" si="5"/>
        <v>0.796708107161618</v>
      </c>
      <c r="Z17" s="3">
        <f t="shared" si="6"/>
        <v>0.87228512116161783</v>
      </c>
      <c r="AA17" s="2"/>
      <c r="AB17" s="3">
        <f t="shared" si="7"/>
        <v>0.31589426325347925</v>
      </c>
      <c r="AC17" s="3">
        <f t="shared" si="8"/>
        <v>0.22011649407477449</v>
      </c>
      <c r="AD17" s="3">
        <f t="shared" si="9"/>
        <v>0.20970854737765823</v>
      </c>
      <c r="AE17" s="3">
        <f t="shared" si="10"/>
        <v>0.2011487324205283</v>
      </c>
      <c r="AF17" s="3">
        <f t="shared" si="11"/>
        <v>0.16284881921677802</v>
      </c>
      <c r="AG17" s="3">
        <f t="shared" si="12"/>
        <v>0.14555686155135469</v>
      </c>
      <c r="AH17" s="3">
        <f t="shared" si="13"/>
        <v>0.1274636185694788</v>
      </c>
      <c r="AI17" s="2"/>
    </row>
    <row r="18" spans="1:35">
      <c r="A18" s="2" t="s">
        <v>1125</v>
      </c>
      <c r="B18" s="2" t="s">
        <v>1126</v>
      </c>
      <c r="C18" s="3">
        <v>249.8</v>
      </c>
      <c r="D18" s="3">
        <v>4.7</v>
      </c>
      <c r="E18" s="3">
        <v>8.1666666666666607</v>
      </c>
      <c r="F18" s="3">
        <v>12.7</v>
      </c>
      <c r="G18" s="3">
        <v>19.3333333333333</v>
      </c>
      <c r="H18" s="3">
        <v>23.566666666666599</v>
      </c>
      <c r="I18" s="3">
        <v>25.033333333333299</v>
      </c>
      <c r="J18" s="3">
        <v>31.9</v>
      </c>
      <c r="K18" s="2"/>
      <c r="L18" s="3">
        <v>2.51859749331514</v>
      </c>
      <c r="M18" s="3">
        <v>4.1958974672357696</v>
      </c>
      <c r="N18" s="3">
        <v>2.9793735359411802</v>
      </c>
      <c r="O18" s="3">
        <v>6.2253960159619997</v>
      </c>
      <c r="P18" s="3">
        <v>4.7517248330357704</v>
      </c>
      <c r="Q18" s="3">
        <v>4.7713263937353396</v>
      </c>
      <c r="R18" s="3">
        <v>5.3188344587888796</v>
      </c>
      <c r="S18" s="2"/>
      <c r="T18" s="3">
        <f t="shared" si="0"/>
        <v>0.46843853822154286</v>
      </c>
      <c r="U18" s="3">
        <f t="shared" si="1"/>
        <v>0.54809843400447389</v>
      </c>
      <c r="V18" s="3">
        <f t="shared" si="2"/>
        <v>0.61155717867004122</v>
      </c>
      <c r="W18" s="3">
        <f t="shared" si="3"/>
        <v>0.75051759834368392</v>
      </c>
      <c r="X18" s="3">
        <f t="shared" si="4"/>
        <v>0.76681136299472263</v>
      </c>
      <c r="Y18" s="3">
        <f t="shared" si="5"/>
        <v>0.73055896029105527</v>
      </c>
      <c r="Z18" s="3">
        <f t="shared" si="6"/>
        <v>0.83145105672477082</v>
      </c>
      <c r="AA18" s="2"/>
      <c r="AB18" s="3">
        <f t="shared" si="7"/>
        <v>0.25102300598659277</v>
      </c>
      <c r="AC18" s="3">
        <f t="shared" si="8"/>
        <v>0.28160385686146105</v>
      </c>
      <c r="AD18" s="3">
        <f t="shared" si="9"/>
        <v>0.14346907668065928</v>
      </c>
      <c r="AE18" s="3">
        <f t="shared" si="10"/>
        <v>0.24166909999852482</v>
      </c>
      <c r="AF18" s="3">
        <f t="shared" si="11"/>
        <v>0.15461145385273156</v>
      </c>
      <c r="AG18" s="3">
        <f t="shared" si="12"/>
        <v>0.13924375164114106</v>
      </c>
      <c r="AH18" s="3">
        <f t="shared" si="13"/>
        <v>0.13863167809730842</v>
      </c>
      <c r="AI18" s="2"/>
    </row>
    <row r="19" spans="1:35">
      <c r="A19" s="2" t="s">
        <v>1210</v>
      </c>
      <c r="B19" s="2" t="s">
        <v>1211</v>
      </c>
      <c r="C19" s="3">
        <v>247.56666666666601</v>
      </c>
      <c r="D19" s="3">
        <v>5.1333333333333302</v>
      </c>
      <c r="E19" s="3">
        <v>10.966666666666599</v>
      </c>
      <c r="F19" s="3">
        <v>16.033333333333299</v>
      </c>
      <c r="G19" s="3">
        <v>21.1</v>
      </c>
      <c r="H19" s="3">
        <v>25.466666666666601</v>
      </c>
      <c r="I19" s="3">
        <v>29.8333333333333</v>
      </c>
      <c r="J19" s="3">
        <v>32.266666666666602</v>
      </c>
      <c r="K19" s="2"/>
      <c r="L19" s="3">
        <v>2.4864074931962001</v>
      </c>
      <c r="M19" s="3">
        <v>4.736266696695</v>
      </c>
      <c r="N19" s="3">
        <v>3.9621823391773399</v>
      </c>
      <c r="O19" s="3">
        <v>5.1403631518924104</v>
      </c>
      <c r="P19" s="3">
        <v>4.4626847923145396</v>
      </c>
      <c r="Q19" s="3">
        <v>6.23475919520732</v>
      </c>
      <c r="R19" s="3">
        <v>5.4340490326172803</v>
      </c>
      <c r="S19" s="2"/>
      <c r="T19" s="3">
        <f t="shared" si="0"/>
        <v>0.5116279069937415</v>
      </c>
      <c r="U19" s="3">
        <f t="shared" si="1"/>
        <v>0.73601789709171805</v>
      </c>
      <c r="V19" s="3">
        <f t="shared" si="2"/>
        <v>0.77207087385902684</v>
      </c>
      <c r="W19" s="3">
        <f t="shared" si="3"/>
        <v>0.81909937888198758</v>
      </c>
      <c r="X19" s="3">
        <f t="shared" si="4"/>
        <v>0.82863349551339216</v>
      </c>
      <c r="Y19" s="3">
        <f t="shared" si="5"/>
        <v>0.87063950660518596</v>
      </c>
      <c r="Z19" s="3">
        <f t="shared" si="6"/>
        <v>0.84100796542275502</v>
      </c>
      <c r="AA19" s="2"/>
      <c r="AB19" s="3">
        <f t="shared" si="7"/>
        <v>0.2478147003267912</v>
      </c>
      <c r="AC19" s="3">
        <f t="shared" si="8"/>
        <v>0.31787024810033554</v>
      </c>
      <c r="AD19" s="3">
        <f t="shared" si="9"/>
        <v>0.19079535848216997</v>
      </c>
      <c r="AE19" s="3">
        <f t="shared" si="10"/>
        <v>0.19954825900203454</v>
      </c>
      <c r="AF19" s="3">
        <f t="shared" si="11"/>
        <v>0.14520667927343181</v>
      </c>
      <c r="AG19" s="3">
        <f t="shared" si="12"/>
        <v>0.18195176545868558</v>
      </c>
      <c r="AH19" s="3">
        <f t="shared" si="13"/>
        <v>0.1416346649048231</v>
      </c>
      <c r="AI19" s="2"/>
    </row>
    <row r="20" spans="1:35">
      <c r="A20" s="2" t="s">
        <v>92</v>
      </c>
      <c r="B20" s="2" t="s">
        <v>93</v>
      </c>
      <c r="C20" s="3">
        <v>148.166666666666</v>
      </c>
      <c r="D20" s="3">
        <v>28.066666666666599</v>
      </c>
      <c r="E20" s="3">
        <v>32</v>
      </c>
      <c r="F20" s="3">
        <v>37.299999999999997</v>
      </c>
      <c r="G20" s="3">
        <v>41.433333333333302</v>
      </c>
      <c r="H20" s="3">
        <v>44.6666666666666</v>
      </c>
      <c r="I20" s="3">
        <v>48.7</v>
      </c>
      <c r="J20" s="3">
        <v>50.6666666666666</v>
      </c>
      <c r="K20" s="2"/>
      <c r="L20" s="3">
        <v>4.1467524106890599</v>
      </c>
      <c r="M20" s="3">
        <v>4.7958315233127102</v>
      </c>
      <c r="N20" s="3">
        <v>4.4358388909727804</v>
      </c>
      <c r="O20" s="3">
        <v>4.8420610854836896</v>
      </c>
      <c r="P20" s="3">
        <v>3.87585116099963</v>
      </c>
      <c r="Q20" s="3">
        <v>4.3753095128611497</v>
      </c>
      <c r="R20" s="3">
        <v>5.0552502960343597</v>
      </c>
      <c r="S20" s="2"/>
      <c r="T20" s="3">
        <f t="shared" si="0"/>
        <v>2.7973421927839581</v>
      </c>
      <c r="U20" s="3">
        <f t="shared" si="1"/>
        <v>2.1476510067114094</v>
      </c>
      <c r="V20" s="3">
        <f t="shared" si="2"/>
        <v>1.7961482491647667</v>
      </c>
      <c r="W20" s="3">
        <f t="shared" si="3"/>
        <v>1.608436853002069</v>
      </c>
      <c r="X20" s="3">
        <f t="shared" si="4"/>
        <v>1.4533624135967889</v>
      </c>
      <c r="Y20" s="3">
        <f t="shared" si="5"/>
        <v>1.4212338761454504</v>
      </c>
      <c r="Z20" s="3">
        <f t="shared" si="6"/>
        <v>1.3205910200853188</v>
      </c>
      <c r="AA20" s="2"/>
      <c r="AB20" s="3">
        <f t="shared" si="7"/>
        <v>0.41329758247443449</v>
      </c>
      <c r="AC20" s="3">
        <f t="shared" si="8"/>
        <v>0.3218678874706517</v>
      </c>
      <c r="AD20" s="3">
        <f t="shared" si="9"/>
        <v>0.21360386749591798</v>
      </c>
      <c r="AE20" s="3">
        <f t="shared" si="10"/>
        <v>0.18796820984020532</v>
      </c>
      <c r="AF20" s="3">
        <f t="shared" si="11"/>
        <v>0.12611230741997792</v>
      </c>
      <c r="AG20" s="3">
        <f t="shared" si="12"/>
        <v>0.12768661392812555</v>
      </c>
      <c r="AH20" s="3">
        <f t="shared" si="13"/>
        <v>0.13176154233999934</v>
      </c>
      <c r="AI20" s="2"/>
    </row>
    <row r="21" spans="1:35">
      <c r="A21" s="2" t="s">
        <v>1261</v>
      </c>
      <c r="B21" s="2"/>
      <c r="C21" s="3">
        <v>145.80000000000001</v>
      </c>
      <c r="D21" s="3">
        <v>22.133333333333301</v>
      </c>
      <c r="E21" s="3">
        <v>31.8666666666666</v>
      </c>
      <c r="F21" s="3">
        <v>41.2</v>
      </c>
      <c r="G21" s="3">
        <v>45.433333333333302</v>
      </c>
      <c r="H21" s="3">
        <v>52.3333333333333</v>
      </c>
      <c r="I21" s="3">
        <v>56.6666666666666</v>
      </c>
      <c r="J21" s="3">
        <v>61.9</v>
      </c>
      <c r="K21" s="2"/>
      <c r="L21" s="3">
        <v>6.8883153883143899</v>
      </c>
      <c r="M21" s="3">
        <v>7.94033304647159</v>
      </c>
      <c r="N21" s="3">
        <v>5.3503893939288796</v>
      </c>
      <c r="O21" s="3">
        <v>5.1425242396663098</v>
      </c>
      <c r="P21" s="3">
        <v>7.0443042397544202</v>
      </c>
      <c r="Q21" s="3">
        <v>5.1402550736536599</v>
      </c>
      <c r="R21" s="3">
        <v>6.0241181927316099</v>
      </c>
      <c r="S21" s="2"/>
      <c r="T21" s="3">
        <f t="shared" si="0"/>
        <v>2.2059800665184679</v>
      </c>
      <c r="U21" s="3">
        <f t="shared" si="1"/>
        <v>2.1387024608501073</v>
      </c>
      <c r="V21" s="3">
        <f t="shared" si="2"/>
        <v>1.983949272535882</v>
      </c>
      <c r="W21" s="3">
        <f t="shared" si="3"/>
        <v>1.7637163561076592</v>
      </c>
      <c r="X21" s="3">
        <f t="shared" si="4"/>
        <v>1.7028201413037019</v>
      </c>
      <c r="Y21" s="3">
        <f t="shared" si="5"/>
        <v>1.6537286717640403</v>
      </c>
      <c r="Z21" s="3">
        <f t="shared" si="6"/>
        <v>1.6133799501963422</v>
      </c>
      <c r="AA21" s="2"/>
      <c r="AB21" s="3">
        <f t="shared" si="7"/>
        <v>0.68654306198105364</v>
      </c>
      <c r="AC21" s="3">
        <f t="shared" si="8"/>
        <v>0.53290825815245568</v>
      </c>
      <c r="AD21" s="3">
        <f t="shared" si="9"/>
        <v>0.25764323169584707</v>
      </c>
      <c r="AE21" s="3">
        <f t="shared" si="10"/>
        <v>0.19963215216095923</v>
      </c>
      <c r="AF21" s="3">
        <f t="shared" si="11"/>
        <v>0.22920732116417</v>
      </c>
      <c r="AG21" s="3">
        <f t="shared" si="12"/>
        <v>0.15001036227320552</v>
      </c>
      <c r="AH21" s="3">
        <f t="shared" si="13"/>
        <v>0.15701440241948633</v>
      </c>
      <c r="AI21" s="2"/>
    </row>
    <row r="22" spans="1:35">
      <c r="A22" s="2" t="s">
        <v>1097</v>
      </c>
      <c r="B22" s="2"/>
      <c r="C22" s="3">
        <v>128.833333333333</v>
      </c>
      <c r="D22" s="3">
        <v>11.4333333333333</v>
      </c>
      <c r="E22" s="3">
        <v>17.3333333333333</v>
      </c>
      <c r="F22" s="3">
        <v>22.766666666666602</v>
      </c>
      <c r="G22" s="3">
        <v>25.8</v>
      </c>
      <c r="H22" s="3">
        <v>32.066666666666599</v>
      </c>
      <c r="I22" s="3">
        <v>35.299999999999997</v>
      </c>
      <c r="J22" s="3">
        <v>39.066666666666599</v>
      </c>
      <c r="K22" s="2"/>
      <c r="L22" s="3">
        <v>4.2322833343506403</v>
      </c>
      <c r="M22" s="3">
        <v>4.9687914917904203</v>
      </c>
      <c r="N22" s="3">
        <v>6.1410277822382602</v>
      </c>
      <c r="O22" s="3">
        <v>5.1858782605584999</v>
      </c>
      <c r="P22" s="3">
        <v>6.0494260517470204</v>
      </c>
      <c r="Q22" s="3">
        <v>4.07553677446296</v>
      </c>
      <c r="R22" s="3">
        <v>4.8848973604592896</v>
      </c>
      <c r="S22" s="2"/>
      <c r="T22" s="3">
        <f t="shared" si="0"/>
        <v>1.1395348837587853</v>
      </c>
      <c r="U22" s="3">
        <f t="shared" si="1"/>
        <v>1.1633109619686779</v>
      </c>
      <c r="V22" s="3">
        <f t="shared" si="2"/>
        <v>1.0963085381407796</v>
      </c>
      <c r="W22" s="3">
        <f t="shared" si="3"/>
        <v>1.0015527950310559</v>
      </c>
      <c r="X22" s="3">
        <f t="shared" si="4"/>
        <v>1.0433840611045597</v>
      </c>
      <c r="Y22" s="3">
        <f t="shared" si="5"/>
        <v>1.0301756843518357</v>
      </c>
      <c r="Z22" s="3">
        <f t="shared" si="6"/>
        <v>1.0182451812763111</v>
      </c>
      <c r="AA22" s="2"/>
      <c r="AB22" s="3">
        <f t="shared" si="7"/>
        <v>0.42182225925161937</v>
      </c>
      <c r="AC22" s="3">
        <f t="shared" si="8"/>
        <v>0.33347593904633693</v>
      </c>
      <c r="AD22" s="3">
        <f t="shared" si="9"/>
        <v>0.29571571847558825</v>
      </c>
      <c r="AE22" s="3">
        <f t="shared" si="10"/>
        <v>0.20131514986640139</v>
      </c>
      <c r="AF22" s="3">
        <f t="shared" si="11"/>
        <v>0.1968360100173662</v>
      </c>
      <c r="AG22" s="3">
        <f t="shared" si="12"/>
        <v>0.11893821206043775</v>
      </c>
      <c r="AH22" s="3">
        <f t="shared" si="13"/>
        <v>0.12732141292620439</v>
      </c>
      <c r="AI22" s="2"/>
    </row>
    <row r="23" spans="1:35">
      <c r="A23" s="2" t="s">
        <v>66</v>
      </c>
      <c r="B23" s="2" t="s">
        <v>67</v>
      </c>
      <c r="C23" s="3">
        <v>128.4</v>
      </c>
      <c r="D23" s="3">
        <v>3.86666666666666</v>
      </c>
      <c r="E23" s="3">
        <v>6.4</v>
      </c>
      <c r="F23" s="3">
        <v>9.0333333333333297</v>
      </c>
      <c r="G23" s="3">
        <v>12.9333333333333</v>
      </c>
      <c r="H23" s="3">
        <v>17.100000000000001</v>
      </c>
      <c r="I23" s="3">
        <v>18.733333333333299</v>
      </c>
      <c r="J23" s="3">
        <v>23.8</v>
      </c>
      <c r="K23" s="2"/>
      <c r="L23" s="3">
        <v>1.6679994670928999</v>
      </c>
      <c r="M23" s="3">
        <v>2.1071307505705401</v>
      </c>
      <c r="N23" s="3">
        <v>2.3307128141884399</v>
      </c>
      <c r="O23" s="3">
        <v>3.4538223591969599</v>
      </c>
      <c r="P23" s="3">
        <v>4.5192182214773897</v>
      </c>
      <c r="Q23" s="3">
        <v>4.2656248728123698</v>
      </c>
      <c r="R23" s="3">
        <v>3.9106691669499898</v>
      </c>
      <c r="S23" s="2"/>
      <c r="T23" s="3">
        <f t="shared" si="0"/>
        <v>0.38538205981346718</v>
      </c>
      <c r="U23" s="3">
        <f t="shared" si="1"/>
        <v>0.42953020134228187</v>
      </c>
      <c r="V23" s="3">
        <f t="shared" si="2"/>
        <v>0.43499211396215515</v>
      </c>
      <c r="W23" s="3">
        <f t="shared" si="3"/>
        <v>0.50207039337473991</v>
      </c>
      <c r="X23" s="3">
        <f t="shared" si="4"/>
        <v>0.55639919266802529</v>
      </c>
      <c r="Y23" s="3">
        <f t="shared" si="5"/>
        <v>0.54670324325375885</v>
      </c>
      <c r="Z23" s="3">
        <f t="shared" si="6"/>
        <v>0.62033025548744658</v>
      </c>
      <c r="AA23" s="2"/>
      <c r="AB23" s="3">
        <f t="shared" si="7"/>
        <v>0.16624579406793838</v>
      </c>
      <c r="AC23" s="3">
        <f t="shared" si="8"/>
        <v>0.14141817117923089</v>
      </c>
      <c r="AD23" s="3">
        <f t="shared" si="9"/>
        <v>0.11223339786891294</v>
      </c>
      <c r="AE23" s="3">
        <f t="shared" si="10"/>
        <v>0.13407695493777017</v>
      </c>
      <c r="AF23" s="3">
        <f t="shared" si="11"/>
        <v>0.14704616198366366</v>
      </c>
      <c r="AG23" s="3">
        <f t="shared" si="12"/>
        <v>0.12448563803222933</v>
      </c>
      <c r="AH23" s="3">
        <f t="shared" si="13"/>
        <v>0.10192884048155323</v>
      </c>
      <c r="AI23" s="2"/>
    </row>
    <row r="24" spans="1:35">
      <c r="A24" s="2" t="s">
        <v>81</v>
      </c>
      <c r="B24" s="2" t="s">
        <v>82</v>
      </c>
      <c r="C24" s="3">
        <v>123.56666666666599</v>
      </c>
      <c r="D24" s="3">
        <v>18.933333333333302</v>
      </c>
      <c r="E24" s="3">
        <v>24.1</v>
      </c>
      <c r="F24" s="3">
        <v>29.3</v>
      </c>
      <c r="G24" s="3">
        <v>34.233333333333299</v>
      </c>
      <c r="H24" s="3">
        <v>40.866666666666603</v>
      </c>
      <c r="I24" s="3">
        <v>43.566666666666599</v>
      </c>
      <c r="J24" s="3">
        <v>46.233333333333299</v>
      </c>
      <c r="K24" s="2"/>
      <c r="L24" s="3">
        <v>4.8092503458323801</v>
      </c>
      <c r="M24" s="3">
        <v>5.56985936387386</v>
      </c>
      <c r="N24" s="3">
        <v>4.7899199714956904</v>
      </c>
      <c r="O24" s="3">
        <v>5.8176933191390798</v>
      </c>
      <c r="P24" s="3">
        <v>4.8767019821004203</v>
      </c>
      <c r="Q24" s="3">
        <v>4.7657341745236002</v>
      </c>
      <c r="R24" s="3">
        <v>5.0443587853715899</v>
      </c>
      <c r="S24" s="2"/>
      <c r="T24" s="3">
        <f t="shared" si="0"/>
        <v>1.8870431894314601</v>
      </c>
      <c r="U24" s="3">
        <f t="shared" si="1"/>
        <v>1.6174496644295302</v>
      </c>
      <c r="V24" s="3">
        <f t="shared" si="2"/>
        <v>1.4109153807111976</v>
      </c>
      <c r="W24" s="3">
        <f t="shared" si="3"/>
        <v>1.3289337474120069</v>
      </c>
      <c r="X24" s="3">
        <f t="shared" si="4"/>
        <v>1.32971814855945</v>
      </c>
      <c r="Y24" s="3">
        <f t="shared" si="5"/>
        <v>1.2714255141150588</v>
      </c>
      <c r="Z24" s="3">
        <f t="shared" si="6"/>
        <v>1.2050393058278541</v>
      </c>
      <c r="AA24" s="2"/>
      <c r="AB24" s="3">
        <f t="shared" si="7"/>
        <v>0.47932727700918498</v>
      </c>
      <c r="AC24" s="3">
        <f t="shared" si="8"/>
        <v>0.37381606468952078</v>
      </c>
      <c r="AD24" s="3">
        <f t="shared" si="9"/>
        <v>0.23065432628529045</v>
      </c>
      <c r="AE24" s="3">
        <f t="shared" si="10"/>
        <v>0.22584213195415681</v>
      </c>
      <c r="AF24" s="3">
        <f t="shared" si="11"/>
        <v>0.1586779558902475</v>
      </c>
      <c r="AG24" s="3">
        <f t="shared" si="12"/>
        <v>0.13908055140733089</v>
      </c>
      <c r="AH24" s="3">
        <f t="shared" si="13"/>
        <v>0.13147766277730691</v>
      </c>
      <c r="AI24" s="2"/>
    </row>
    <row r="25" spans="1:35">
      <c r="A25" s="2" t="s">
        <v>83</v>
      </c>
      <c r="B25" s="2" t="s">
        <v>84</v>
      </c>
      <c r="C25" s="3">
        <v>117.033333333333</v>
      </c>
      <c r="D25" s="3">
        <v>0.2</v>
      </c>
      <c r="E25" s="3">
        <v>0.56666666666666599</v>
      </c>
      <c r="F25" s="3">
        <v>1.3333333333333299</v>
      </c>
      <c r="G25" s="3">
        <v>2.9666666666666601</v>
      </c>
      <c r="H25" s="3">
        <v>4.6333333333333302</v>
      </c>
      <c r="I25" s="3">
        <v>6.86666666666666</v>
      </c>
      <c r="J25" s="3">
        <v>8.6666666666666607</v>
      </c>
      <c r="K25" s="2"/>
      <c r="L25" s="3">
        <v>0.4</v>
      </c>
      <c r="M25" s="3">
        <v>0.88254681965824799</v>
      </c>
      <c r="N25" s="3">
        <v>1.1055415967851301</v>
      </c>
      <c r="O25" s="3">
        <v>1.4019827229875299</v>
      </c>
      <c r="P25" s="3">
        <v>1.25122162527489</v>
      </c>
      <c r="Q25" s="3">
        <v>1.58605030044937</v>
      </c>
      <c r="R25" s="3">
        <v>2.1186998109427599</v>
      </c>
      <c r="S25" s="2"/>
      <c r="T25" s="3">
        <f t="shared" si="0"/>
        <v>1.9933554817937994E-2</v>
      </c>
      <c r="U25" s="3">
        <f t="shared" si="1"/>
        <v>3.8031319910514498E-2</v>
      </c>
      <c r="V25" s="3">
        <f t="shared" si="2"/>
        <v>6.4205478075594721E-2</v>
      </c>
      <c r="W25" s="3">
        <f t="shared" si="3"/>
        <v>0.11516563146997903</v>
      </c>
      <c r="X25" s="3">
        <f t="shared" si="4"/>
        <v>0.15075923544026404</v>
      </c>
      <c r="Y25" s="3">
        <f t="shared" si="5"/>
        <v>0.20039300375493668</v>
      </c>
      <c r="Z25" s="3">
        <f t="shared" si="6"/>
        <v>0.22589056922512046</v>
      </c>
      <c r="AA25" s="2"/>
      <c r="AB25" s="3">
        <f t="shared" si="7"/>
        <v>3.9867109635875989E-2</v>
      </c>
      <c r="AC25" s="3">
        <f t="shared" si="8"/>
        <v>5.9231330178405907E-2</v>
      </c>
      <c r="AD25" s="3">
        <f t="shared" si="9"/>
        <v>5.3236370065534368E-2</v>
      </c>
      <c r="AE25" s="3">
        <f t="shared" si="10"/>
        <v>5.4424795147031434E-2</v>
      </c>
      <c r="AF25" s="3">
        <f t="shared" si="11"/>
        <v>4.0712204804194338E-2</v>
      </c>
      <c r="AG25" s="3">
        <f t="shared" si="12"/>
        <v>4.6286415118466415E-2</v>
      </c>
      <c r="AH25" s="3">
        <f t="shared" si="13"/>
        <v>5.522241995896332E-2</v>
      </c>
      <c r="AI25" s="2"/>
    </row>
    <row r="26" spans="1:35">
      <c r="A26" s="2" t="s">
        <v>119</v>
      </c>
      <c r="B26" s="2" t="s">
        <v>120</v>
      </c>
      <c r="C26" s="3">
        <v>114.36666666666601</v>
      </c>
      <c r="D26" s="3">
        <v>14.5</v>
      </c>
      <c r="E26" s="3">
        <v>19.8</v>
      </c>
      <c r="F26" s="3">
        <v>26.3</v>
      </c>
      <c r="G26" s="3">
        <v>28.966666666666601</v>
      </c>
      <c r="H26" s="3">
        <v>35.200000000000003</v>
      </c>
      <c r="I26" s="3">
        <v>36.9</v>
      </c>
      <c r="J26" s="3">
        <v>43.733333333333299</v>
      </c>
      <c r="K26" s="2"/>
      <c r="L26" s="3">
        <v>5.4512995392536103</v>
      </c>
      <c r="M26" s="3">
        <v>4.7215816559002004</v>
      </c>
      <c r="N26" s="3">
        <v>5.3737013935151499</v>
      </c>
      <c r="O26" s="3">
        <v>5.1477071487108601</v>
      </c>
      <c r="P26" s="3">
        <v>4.4000000000000004</v>
      </c>
      <c r="Q26" s="3">
        <v>4.77737724419302</v>
      </c>
      <c r="R26" s="3">
        <v>5.7615584311499903</v>
      </c>
      <c r="S26" s="2"/>
      <c r="T26" s="3">
        <f t="shared" si="0"/>
        <v>1.4451827243005044</v>
      </c>
      <c r="U26" s="3">
        <f t="shared" si="1"/>
        <v>1.3288590604026846</v>
      </c>
      <c r="V26" s="3">
        <f t="shared" si="2"/>
        <v>1.2664530550411091</v>
      </c>
      <c r="W26" s="3">
        <f t="shared" si="3"/>
        <v>1.1244824016563122</v>
      </c>
      <c r="X26" s="3">
        <f t="shared" si="4"/>
        <v>1.1453363498195608</v>
      </c>
      <c r="Y26" s="3">
        <f t="shared" si="5"/>
        <v>1.0768691997898792</v>
      </c>
      <c r="Z26" s="3">
        <f t="shared" si="6"/>
        <v>1.1398785647052232</v>
      </c>
      <c r="AA26" s="2"/>
      <c r="AB26" s="3">
        <f t="shared" si="7"/>
        <v>0.54331889097355979</v>
      </c>
      <c r="AC26" s="3">
        <f t="shared" si="8"/>
        <v>0.31688467489263089</v>
      </c>
      <c r="AD26" s="3">
        <f t="shared" si="9"/>
        <v>0.25876580025459794</v>
      </c>
      <c r="AE26" s="3">
        <f t="shared" si="10"/>
        <v>0.19983335204622904</v>
      </c>
      <c r="AF26" s="3">
        <f t="shared" si="11"/>
        <v>0.1431670437274451</v>
      </c>
      <c r="AG26" s="3">
        <f t="shared" si="12"/>
        <v>0.13942033631567793</v>
      </c>
      <c r="AH26" s="3">
        <f t="shared" si="13"/>
        <v>0.15017096695803048</v>
      </c>
      <c r="AI26" s="2"/>
    </row>
    <row r="27" spans="1:35">
      <c r="A27" s="2" t="s">
        <v>278</v>
      </c>
      <c r="B27" s="2" t="s">
        <v>279</v>
      </c>
      <c r="C27" s="3">
        <v>113.8</v>
      </c>
      <c r="D27" s="3">
        <v>12.4</v>
      </c>
      <c r="E27" s="3">
        <v>16.8333333333333</v>
      </c>
      <c r="F27" s="3">
        <v>22.066666666666599</v>
      </c>
      <c r="G27" s="3">
        <v>28.1</v>
      </c>
      <c r="H27" s="3">
        <v>32.466666666666598</v>
      </c>
      <c r="I27" s="3">
        <v>38.766666666666602</v>
      </c>
      <c r="J27" s="3">
        <v>40.866666666666603</v>
      </c>
      <c r="K27" s="2"/>
      <c r="L27" s="3">
        <v>3.48903042883454</v>
      </c>
      <c r="M27" s="3">
        <v>5.2983225857078704</v>
      </c>
      <c r="N27" s="3">
        <v>3.9406711216350998</v>
      </c>
      <c r="O27" s="3">
        <v>5.22398315464359</v>
      </c>
      <c r="P27" s="3">
        <v>4.7027178902795699</v>
      </c>
      <c r="Q27" s="3">
        <v>6.2058216395753902</v>
      </c>
      <c r="R27" s="3">
        <v>4.3797513881751504</v>
      </c>
      <c r="S27" s="2"/>
      <c r="T27" s="3">
        <f t="shared" si="0"/>
        <v>1.2358803987121556</v>
      </c>
      <c r="U27" s="3">
        <f t="shared" si="1"/>
        <v>1.1297539149888121</v>
      </c>
      <c r="V27" s="3">
        <f t="shared" si="2"/>
        <v>1.0626006621510919</v>
      </c>
      <c r="W27" s="3">
        <f t="shared" si="3"/>
        <v>1.0908385093167701</v>
      </c>
      <c r="X27" s="3">
        <f t="shared" si="4"/>
        <v>1.0563992468979639</v>
      </c>
      <c r="Y27" s="3">
        <f t="shared" si="5"/>
        <v>1.1313449678009282</v>
      </c>
      <c r="Z27" s="3">
        <f t="shared" si="6"/>
        <v>1.0651609148846055</v>
      </c>
      <c r="AA27" s="2"/>
      <c r="AB27" s="3">
        <f t="shared" si="7"/>
        <v>0.34774389657313504</v>
      </c>
      <c r="AC27" s="3">
        <f t="shared" si="8"/>
        <v>0.35559211984616579</v>
      </c>
      <c r="AD27" s="3">
        <f t="shared" si="9"/>
        <v>0.18975950497745422</v>
      </c>
      <c r="AE27" s="3">
        <f t="shared" si="10"/>
        <v>0.20279437712125736</v>
      </c>
      <c r="AF27" s="3">
        <f t="shared" si="11"/>
        <v>0.1530168676898849</v>
      </c>
      <c r="AG27" s="3">
        <f t="shared" si="12"/>
        <v>0.18110726783328637</v>
      </c>
      <c r="AH27" s="3">
        <f t="shared" si="13"/>
        <v>0.1141551385545458</v>
      </c>
      <c r="AI27" s="2"/>
    </row>
    <row r="28" spans="1:35">
      <c r="A28" s="2" t="s">
        <v>1228</v>
      </c>
      <c r="B28" s="2" t="s">
        <v>1229</v>
      </c>
      <c r="C28" s="3">
        <v>95.933333333333294</v>
      </c>
      <c r="D28" s="3">
        <v>10.566666666666601</v>
      </c>
      <c r="E28" s="3">
        <v>17.033333333333299</v>
      </c>
      <c r="F28" s="3">
        <v>21.8666666666666</v>
      </c>
      <c r="G28" s="3">
        <v>25</v>
      </c>
      <c r="H28" s="3">
        <v>31.6</v>
      </c>
      <c r="I28" s="3">
        <v>35.566666666666599</v>
      </c>
      <c r="J28" s="3">
        <v>39.133333333333297</v>
      </c>
      <c r="K28" s="2"/>
      <c r="L28" s="3">
        <v>4.3564766599729197</v>
      </c>
      <c r="M28" s="3">
        <v>4.3702275557330896</v>
      </c>
      <c r="N28" s="3">
        <v>4.7027178902795699</v>
      </c>
      <c r="O28" s="3">
        <v>5.1316014394468796</v>
      </c>
      <c r="P28" s="3">
        <v>5.3015720938856097</v>
      </c>
      <c r="Q28" s="3">
        <v>6.05355726458051</v>
      </c>
      <c r="R28" s="3">
        <v>4.6456670373824904</v>
      </c>
      <c r="S28" s="2"/>
      <c r="T28" s="3">
        <f t="shared" si="0"/>
        <v>1.0531561462143839</v>
      </c>
      <c r="U28" s="3">
        <f t="shared" si="1"/>
        <v>1.1431767337807583</v>
      </c>
      <c r="V28" s="3">
        <f t="shared" si="2"/>
        <v>1.0529698404397529</v>
      </c>
      <c r="W28" s="3">
        <f t="shared" si="3"/>
        <v>0.9704968944099378</v>
      </c>
      <c r="X28" s="3">
        <f t="shared" si="4"/>
        <v>1.028199677678924</v>
      </c>
      <c r="Y28" s="3">
        <f t="shared" si="5"/>
        <v>1.0379579369248411</v>
      </c>
      <c r="Z28" s="3">
        <f t="shared" si="6"/>
        <v>1.0199828010395822</v>
      </c>
      <c r="AA28" s="2"/>
      <c r="AB28" s="3">
        <f t="shared" si="7"/>
        <v>0.43420033157318805</v>
      </c>
      <c r="AC28" s="3">
        <f t="shared" si="8"/>
        <v>0.2933038628008785</v>
      </c>
      <c r="AD28" s="3">
        <f t="shared" si="9"/>
        <v>0.22645518780003956</v>
      </c>
      <c r="AE28" s="3">
        <f t="shared" si="10"/>
        <v>0.19920813041331054</v>
      </c>
      <c r="AF28" s="3">
        <f t="shared" si="11"/>
        <v>0.17250236449761902</v>
      </c>
      <c r="AG28" s="3">
        <f t="shared" si="12"/>
        <v>0.17666366849298168</v>
      </c>
      <c r="AH28" s="3">
        <f t="shared" si="13"/>
        <v>0.12108604286592813</v>
      </c>
      <c r="AI28" s="2"/>
    </row>
    <row r="29" spans="1:35">
      <c r="A29" s="2" t="s">
        <v>1230</v>
      </c>
      <c r="B29" s="2"/>
      <c r="C29" s="3">
        <v>82.566666666666606</v>
      </c>
      <c r="D29" s="3">
        <v>41.9</v>
      </c>
      <c r="E29" s="3">
        <v>43.966666666666598</v>
      </c>
      <c r="F29" s="3">
        <v>50.433333333333302</v>
      </c>
      <c r="G29" s="3">
        <v>55.2</v>
      </c>
      <c r="H29" s="3">
        <v>58.433333333333302</v>
      </c>
      <c r="I29" s="3">
        <v>60.866666666666603</v>
      </c>
      <c r="J29" s="3">
        <v>62.566666666666599</v>
      </c>
      <c r="K29" s="2"/>
      <c r="L29" s="3">
        <v>5.7755230643350899</v>
      </c>
      <c r="M29" s="3">
        <v>5.3134002505196403</v>
      </c>
      <c r="N29" s="3">
        <v>5.9255567014603896</v>
      </c>
      <c r="O29" s="3">
        <v>5.24976189936267</v>
      </c>
      <c r="P29" s="3">
        <v>6.3806129973711903</v>
      </c>
      <c r="Q29" s="3">
        <v>5.1944414735582702</v>
      </c>
      <c r="R29" s="3">
        <v>4.8626695914441402</v>
      </c>
      <c r="S29" s="2"/>
      <c r="T29" s="3">
        <f t="shared" si="0"/>
        <v>4.1760797343580096</v>
      </c>
      <c r="U29" s="3">
        <f t="shared" si="1"/>
        <v>2.9507829977628588</v>
      </c>
      <c r="V29" s="3">
        <f t="shared" si="2"/>
        <v>2.428572208209375</v>
      </c>
      <c r="W29" s="3">
        <f t="shared" si="3"/>
        <v>2.1428571428571428</v>
      </c>
      <c r="X29" s="3">
        <f t="shared" si="4"/>
        <v>1.9013017246531145</v>
      </c>
      <c r="Y29" s="3">
        <f t="shared" si="5"/>
        <v>1.7762991497889047</v>
      </c>
      <c r="Z29" s="3">
        <f t="shared" si="6"/>
        <v>1.630756147829042</v>
      </c>
      <c r="AA29" s="2"/>
      <c r="AB29" s="3">
        <f t="shared" si="7"/>
        <v>0.57563352802594359</v>
      </c>
      <c r="AC29" s="3">
        <f t="shared" si="8"/>
        <v>0.35660404365903625</v>
      </c>
      <c r="AD29" s="3">
        <f t="shared" si="9"/>
        <v>0.28533990066098203</v>
      </c>
      <c r="AE29" s="3">
        <f t="shared" si="10"/>
        <v>0.20379510478892351</v>
      </c>
      <c r="AF29" s="3">
        <f t="shared" si="11"/>
        <v>0.20761215909148767</v>
      </c>
      <c r="AG29" s="3">
        <f t="shared" si="12"/>
        <v>0.15159170821100421</v>
      </c>
      <c r="AH29" s="3">
        <f t="shared" si="13"/>
        <v>0.12674206176519248</v>
      </c>
      <c r="AI29" s="2"/>
    </row>
    <row r="30" spans="1:35">
      <c r="A30" s="2" t="s">
        <v>1193</v>
      </c>
      <c r="B30" s="2"/>
      <c r="C30" s="3">
        <v>77.5</v>
      </c>
      <c r="D30" s="3">
        <v>12.633333333333301</v>
      </c>
      <c r="E30" s="3">
        <v>17.733333333333299</v>
      </c>
      <c r="F30" s="3">
        <v>21.1666666666666</v>
      </c>
      <c r="G30" s="3">
        <v>24.233333333333299</v>
      </c>
      <c r="H30" s="3">
        <v>29.6</v>
      </c>
      <c r="I30" s="3">
        <v>35.299999999999997</v>
      </c>
      <c r="J30" s="3">
        <v>40.533333333333303</v>
      </c>
      <c r="K30" s="2"/>
      <c r="L30" s="3">
        <v>5.1992520829656002</v>
      </c>
      <c r="M30" s="3">
        <v>5.4707301970476303</v>
      </c>
      <c r="N30" s="3">
        <v>5.6218818517961999</v>
      </c>
      <c r="O30" s="3">
        <v>4.6381270166115698</v>
      </c>
      <c r="P30" s="3">
        <v>4.2786290639253401</v>
      </c>
      <c r="Q30" s="3">
        <v>4.9271357467261501</v>
      </c>
      <c r="R30" s="3">
        <v>6.4947842321529201</v>
      </c>
      <c r="S30" s="2"/>
      <c r="T30" s="3">
        <f t="shared" si="0"/>
        <v>1.2591362126664132</v>
      </c>
      <c r="U30" s="3">
        <f t="shared" si="1"/>
        <v>1.1901565995525702</v>
      </c>
      <c r="V30" s="3">
        <f t="shared" si="2"/>
        <v>1.0192619644500656</v>
      </c>
      <c r="W30" s="3">
        <f t="shared" si="3"/>
        <v>0.94073498964803171</v>
      </c>
      <c r="X30" s="3">
        <f t="shared" si="4"/>
        <v>0.96312374871190343</v>
      </c>
      <c r="Y30" s="3">
        <f t="shared" si="5"/>
        <v>1.0301756843518357</v>
      </c>
      <c r="Z30" s="3">
        <f t="shared" si="6"/>
        <v>1.0564728160682557</v>
      </c>
      <c r="AA30" s="2"/>
      <c r="AB30" s="3">
        <f t="shared" si="7"/>
        <v>0.51819788204036543</v>
      </c>
      <c r="AC30" s="3">
        <f t="shared" si="8"/>
        <v>0.36716310047299533</v>
      </c>
      <c r="AD30" s="3">
        <f t="shared" si="9"/>
        <v>0.27071670898431427</v>
      </c>
      <c r="AE30" s="3">
        <f t="shared" si="10"/>
        <v>0.18005151462001434</v>
      </c>
      <c r="AF30" s="3">
        <f t="shared" si="11"/>
        <v>0.13921788052011741</v>
      </c>
      <c r="AG30" s="3">
        <f t="shared" si="12"/>
        <v>0.14379080565943356</v>
      </c>
      <c r="AH30" s="3">
        <f t="shared" si="13"/>
        <v>0.16928198159946473</v>
      </c>
      <c r="AI30" s="2"/>
    </row>
    <row r="31" spans="1:35">
      <c r="A31" s="2" t="s">
        <v>1089</v>
      </c>
      <c r="B31" s="2" t="s">
        <v>1090</v>
      </c>
      <c r="C31" s="3">
        <v>71.566666666666606</v>
      </c>
      <c r="D31" s="3">
        <v>28.8666666666666</v>
      </c>
      <c r="E31" s="3">
        <v>36.033333333333303</v>
      </c>
      <c r="F31" s="3">
        <v>45.366666666666603</v>
      </c>
      <c r="G31" s="3">
        <v>47.133333333333297</v>
      </c>
      <c r="H31" s="3">
        <v>55.2</v>
      </c>
      <c r="I31" s="3">
        <v>58.8333333333333</v>
      </c>
      <c r="J31" s="3">
        <v>60.3</v>
      </c>
      <c r="K31" s="2"/>
      <c r="L31" s="3">
        <v>6.28613995672666</v>
      </c>
      <c r="M31" s="3">
        <v>6.0524558835419997</v>
      </c>
      <c r="N31" s="3">
        <v>6.6356779775861803</v>
      </c>
      <c r="O31" s="3">
        <v>4.4477210144322399</v>
      </c>
      <c r="P31" s="3">
        <v>4.2457822208241698</v>
      </c>
      <c r="Q31" s="3">
        <v>7.0146671735411301</v>
      </c>
      <c r="R31" s="3">
        <v>6.2351156097274298</v>
      </c>
      <c r="S31" s="2"/>
      <c r="T31" s="3">
        <f t="shared" si="0"/>
        <v>2.8770764120557102</v>
      </c>
      <c r="U31" s="3">
        <f t="shared" si="1"/>
        <v>2.4183445190156578</v>
      </c>
      <c r="V31" s="3">
        <f t="shared" si="2"/>
        <v>2.1845913915221127</v>
      </c>
      <c r="W31" s="3">
        <f t="shared" si="3"/>
        <v>1.8297101449275348</v>
      </c>
      <c r="X31" s="3">
        <f t="shared" si="4"/>
        <v>1.7960956394897658</v>
      </c>
      <c r="Y31" s="3">
        <f t="shared" si="5"/>
        <v>1.7169594739197251</v>
      </c>
      <c r="Z31" s="3">
        <f t="shared" si="6"/>
        <v>1.5716770758778584</v>
      </c>
      <c r="AA31" s="2"/>
      <c r="AB31" s="3">
        <f t="shared" si="7"/>
        <v>0.62652557710320622</v>
      </c>
      <c r="AC31" s="3">
        <f t="shared" si="8"/>
        <v>0.40620509285516776</v>
      </c>
      <c r="AD31" s="3">
        <f t="shared" si="9"/>
        <v>0.31953515767996299</v>
      </c>
      <c r="AE31" s="3">
        <f t="shared" si="10"/>
        <v>0.17265997726833229</v>
      </c>
      <c r="AF31" s="3">
        <f t="shared" si="11"/>
        <v>0.13814911110589612</v>
      </c>
      <c r="AG31" s="3">
        <f t="shared" si="12"/>
        <v>0.20471216872530001</v>
      </c>
      <c r="AH31" s="3">
        <f t="shared" si="13"/>
        <v>0.1625139016460497</v>
      </c>
      <c r="AI31" s="2"/>
    </row>
    <row r="32" spans="1:35">
      <c r="A32" s="2" t="s">
        <v>186</v>
      </c>
      <c r="B32" s="2" t="s">
        <v>187</v>
      </c>
      <c r="C32" s="3">
        <v>70.866666666666603</v>
      </c>
      <c r="D32" s="3">
        <v>11.6666666666666</v>
      </c>
      <c r="E32" s="3">
        <v>17.566666666666599</v>
      </c>
      <c r="F32" s="3">
        <v>22.533333333333299</v>
      </c>
      <c r="G32" s="3">
        <v>27.6</v>
      </c>
      <c r="H32" s="3">
        <v>32.9</v>
      </c>
      <c r="I32" s="3">
        <v>35.533333333333303</v>
      </c>
      <c r="J32" s="3">
        <v>39.933333333333302</v>
      </c>
      <c r="K32" s="2"/>
      <c r="L32" s="3">
        <v>4.0688518719112299</v>
      </c>
      <c r="M32" s="3">
        <v>3.9130834673211599</v>
      </c>
      <c r="N32" s="3">
        <v>5.2200468282275798</v>
      </c>
      <c r="O32" s="3">
        <v>5.1935857876166196</v>
      </c>
      <c r="P32" s="3">
        <v>7.2908618603472801</v>
      </c>
      <c r="Q32" s="3">
        <v>5.5661676423031103</v>
      </c>
      <c r="R32" s="3">
        <v>5.5493743391084598</v>
      </c>
      <c r="S32" s="2"/>
      <c r="T32" s="3">
        <f t="shared" si="0"/>
        <v>1.1627906977130429</v>
      </c>
      <c r="U32" s="3">
        <f t="shared" si="1"/>
        <v>1.1789709172259462</v>
      </c>
      <c r="V32" s="3">
        <f t="shared" si="2"/>
        <v>1.085072579477552</v>
      </c>
      <c r="W32" s="3">
        <f t="shared" si="3"/>
        <v>1.0714285714285714</v>
      </c>
      <c r="X32" s="3">
        <f t="shared" si="4"/>
        <v>1.0704990315074872</v>
      </c>
      <c r="Y32" s="3">
        <f t="shared" si="5"/>
        <v>1.0369851553532161</v>
      </c>
      <c r="Z32" s="3">
        <f t="shared" si="6"/>
        <v>1.040834238198824</v>
      </c>
      <c r="AA32" s="2"/>
      <c r="AB32" s="3">
        <f t="shared" si="7"/>
        <v>0.40553340917406056</v>
      </c>
      <c r="AC32" s="3">
        <f t="shared" si="8"/>
        <v>0.26262305149806442</v>
      </c>
      <c r="AD32" s="3">
        <f t="shared" si="9"/>
        <v>0.25136670163750835</v>
      </c>
      <c r="AE32" s="3">
        <f t="shared" si="10"/>
        <v>0.20161435510934081</v>
      </c>
      <c r="AF32" s="3">
        <f t="shared" si="11"/>
        <v>0.23722980426615925</v>
      </c>
      <c r="AG32" s="3">
        <f t="shared" si="12"/>
        <v>0.1624399592103867</v>
      </c>
      <c r="AH32" s="3">
        <f t="shared" si="13"/>
        <v>0.14464053788128703</v>
      </c>
      <c r="AI32" s="2"/>
    </row>
    <row r="33" spans="1:35">
      <c r="A33" s="2" t="s">
        <v>69</v>
      </c>
      <c r="B33" s="2"/>
      <c r="C33" s="3">
        <v>66.6666666666666</v>
      </c>
      <c r="D33" s="3">
        <v>10.466666666666599</v>
      </c>
      <c r="E33" s="3">
        <v>15.7</v>
      </c>
      <c r="F33" s="3">
        <v>20.6666666666666</v>
      </c>
      <c r="G33" s="3">
        <v>27.6</v>
      </c>
      <c r="H33" s="3">
        <v>30.9</v>
      </c>
      <c r="I33" s="3">
        <v>37.299999999999997</v>
      </c>
      <c r="J33" s="3">
        <v>39.200000000000003</v>
      </c>
      <c r="K33" s="2"/>
      <c r="L33" s="3">
        <v>3.35393632749473</v>
      </c>
      <c r="M33" s="3">
        <v>3.9</v>
      </c>
      <c r="N33" s="3">
        <v>4.5922640264785404</v>
      </c>
      <c r="O33" s="3">
        <v>4.7651512742689102</v>
      </c>
      <c r="P33" s="3">
        <v>4.60687891455086</v>
      </c>
      <c r="Q33" s="3">
        <v>4.9675614406534097</v>
      </c>
      <c r="R33" s="3">
        <v>4.8124837662063804</v>
      </c>
      <c r="S33" s="2"/>
      <c r="T33" s="3">
        <f t="shared" si="0"/>
        <v>1.0431893688054148</v>
      </c>
      <c r="U33" s="3">
        <f t="shared" si="1"/>
        <v>1.0536912751677852</v>
      </c>
      <c r="V33" s="3">
        <f t="shared" si="2"/>
        <v>0.99518491017171751</v>
      </c>
      <c r="W33" s="3">
        <f t="shared" si="3"/>
        <v>1.0714285714285714</v>
      </c>
      <c r="X33" s="3">
        <f t="shared" si="4"/>
        <v>1.0054231025404667</v>
      </c>
      <c r="Y33" s="3">
        <f t="shared" si="5"/>
        <v>1.0885425786493901</v>
      </c>
      <c r="Z33" s="3">
        <f t="shared" si="6"/>
        <v>1.0217204208028534</v>
      </c>
      <c r="AA33" s="2"/>
      <c r="AB33" s="3">
        <f t="shared" si="7"/>
        <v>0.33427936819994913</v>
      </c>
      <c r="AC33" s="3">
        <f t="shared" si="8"/>
        <v>0.26174496644295303</v>
      </c>
      <c r="AD33" s="3">
        <f t="shared" si="9"/>
        <v>0.22113638045205825</v>
      </c>
      <c r="AE33" s="3">
        <f t="shared" si="10"/>
        <v>0.1849825805228614</v>
      </c>
      <c r="AF33" s="3">
        <f t="shared" si="11"/>
        <v>0.14989846250148814</v>
      </c>
      <c r="AG33" s="3">
        <f t="shared" si="12"/>
        <v>0.14497056676161238</v>
      </c>
      <c r="AH33" s="3">
        <f t="shared" si="13"/>
        <v>0.12543400353865516</v>
      </c>
      <c r="AI33" s="2"/>
    </row>
    <row r="34" spans="1:35">
      <c r="A34" s="2" t="s">
        <v>1181</v>
      </c>
      <c r="B34" s="2"/>
      <c r="C34" s="3">
        <v>63.733333333333299</v>
      </c>
      <c r="D34" s="3">
        <v>11.1666666666666</v>
      </c>
      <c r="E34" s="3">
        <v>18.066666666666599</v>
      </c>
      <c r="F34" s="3">
        <v>21.9</v>
      </c>
      <c r="G34" s="3">
        <v>26.966666666666601</v>
      </c>
      <c r="H34" s="3">
        <v>31.3666666666666</v>
      </c>
      <c r="I34" s="3">
        <v>34.6666666666666</v>
      </c>
      <c r="J34" s="3">
        <v>39.366666666666603</v>
      </c>
      <c r="K34" s="2"/>
      <c r="L34" s="3">
        <v>3.2566171951206599</v>
      </c>
      <c r="M34" s="3">
        <v>4.8643830258545799</v>
      </c>
      <c r="N34" s="3">
        <v>5.02228367710679</v>
      </c>
      <c r="O34" s="3">
        <v>5.0562392700064596</v>
      </c>
      <c r="P34" s="3">
        <v>5.7531633810355904</v>
      </c>
      <c r="Q34" s="3">
        <v>4.8602697684616398</v>
      </c>
      <c r="R34" s="3">
        <v>6.0524558835419997</v>
      </c>
      <c r="S34" s="2"/>
      <c r="T34" s="3">
        <f t="shared" si="0"/>
        <v>1.112956810668198</v>
      </c>
      <c r="U34" s="3">
        <f t="shared" si="1"/>
        <v>1.212527964205812</v>
      </c>
      <c r="V34" s="3">
        <f t="shared" si="2"/>
        <v>1.054574977391646</v>
      </c>
      <c r="W34" s="3">
        <f t="shared" si="3"/>
        <v>1.0468426501035171</v>
      </c>
      <c r="X34" s="3">
        <f t="shared" si="4"/>
        <v>1.0206074859661027</v>
      </c>
      <c r="Y34" s="3">
        <f t="shared" si="5"/>
        <v>1.0116928344909415</v>
      </c>
      <c r="Z34" s="3">
        <f t="shared" si="6"/>
        <v>1.0260644702110269</v>
      </c>
      <c r="AA34" s="2"/>
      <c r="AB34" s="3">
        <f t="shared" si="7"/>
        <v>0.3245797868998857</v>
      </c>
      <c r="AC34" s="3">
        <f t="shared" si="8"/>
        <v>0.32646865945332748</v>
      </c>
      <c r="AD34" s="3">
        <f t="shared" si="9"/>
        <v>0.24184359338992353</v>
      </c>
      <c r="AE34" s="3">
        <f t="shared" si="10"/>
        <v>0.1962825803573936</v>
      </c>
      <c r="AF34" s="3">
        <f t="shared" si="11"/>
        <v>0.18719622575996778</v>
      </c>
      <c r="AG34" s="3">
        <f t="shared" si="12"/>
        <v>0.14183942591669993</v>
      </c>
      <c r="AH34" s="3">
        <f t="shared" si="13"/>
        <v>0.15775300439344991</v>
      </c>
      <c r="AI34" s="2"/>
    </row>
    <row r="35" spans="1:35">
      <c r="A35" s="2" t="s">
        <v>1205</v>
      </c>
      <c r="B35" s="2"/>
      <c r="C35" s="3">
        <v>63.633333333333297</v>
      </c>
      <c r="D35" s="3">
        <v>10.6666666666666</v>
      </c>
      <c r="E35" s="3">
        <v>15.566666666666601</v>
      </c>
      <c r="F35" s="3">
        <v>21</v>
      </c>
      <c r="G35" s="3">
        <v>24.433333333333302</v>
      </c>
      <c r="H35" s="3">
        <v>28.533333333333299</v>
      </c>
      <c r="I35" s="3">
        <v>37.533333333333303</v>
      </c>
      <c r="J35" s="3">
        <v>40.133333333333297</v>
      </c>
      <c r="K35" s="2"/>
      <c r="L35" s="3">
        <v>3.0368111930480901</v>
      </c>
      <c r="M35" s="3">
        <v>4.5363960242563497</v>
      </c>
      <c r="N35" s="3">
        <v>4.9193495504995299</v>
      </c>
      <c r="O35" s="3">
        <v>5.2642399472499504</v>
      </c>
      <c r="P35" s="3">
        <v>5.0644732094156497</v>
      </c>
      <c r="Q35" s="3">
        <v>5.2582210764562598</v>
      </c>
      <c r="R35" s="3">
        <v>5.3649065436615198</v>
      </c>
      <c r="S35" s="2"/>
      <c r="T35" s="3">
        <f t="shared" si="0"/>
        <v>1.063122923623353</v>
      </c>
      <c r="U35" s="3">
        <f t="shared" si="1"/>
        <v>1.0447427293064833</v>
      </c>
      <c r="V35" s="3">
        <f t="shared" si="2"/>
        <v>1.0112362796906194</v>
      </c>
      <c r="W35" s="3">
        <f t="shared" si="3"/>
        <v>0.94849896480331131</v>
      </c>
      <c r="X35" s="3">
        <f t="shared" si="4"/>
        <v>0.928416586596158</v>
      </c>
      <c r="Y35" s="3">
        <f t="shared" si="5"/>
        <v>1.0953520496507705</v>
      </c>
      <c r="Z35" s="3">
        <f t="shared" si="6"/>
        <v>1.0460470974886344</v>
      </c>
      <c r="AA35" s="2"/>
      <c r="AB35" s="3">
        <f t="shared" si="7"/>
        <v>0.30267221194175892</v>
      </c>
      <c r="AC35" s="3">
        <f t="shared" si="8"/>
        <v>0.30445610901049325</v>
      </c>
      <c r="AD35" s="3">
        <f t="shared" si="9"/>
        <v>0.23688689228308885</v>
      </c>
      <c r="AE35" s="3">
        <f t="shared" si="10"/>
        <v>0.20435714080939246</v>
      </c>
      <c r="AF35" s="3">
        <f t="shared" si="11"/>
        <v>0.16478764941565557</v>
      </c>
      <c r="AG35" s="3">
        <f t="shared" si="12"/>
        <v>0.15345301688134769</v>
      </c>
      <c r="AH35" s="3">
        <f t="shared" si="13"/>
        <v>0.13983251457545481</v>
      </c>
      <c r="AI35" s="2"/>
    </row>
    <row r="36" spans="1:35">
      <c r="A36" s="2" t="s">
        <v>202</v>
      </c>
      <c r="B36" s="2" t="s">
        <v>203</v>
      </c>
      <c r="C36" s="3">
        <v>63.266666666666602</v>
      </c>
      <c r="D36" s="3">
        <v>12.7</v>
      </c>
      <c r="E36" s="3">
        <v>18.3333333333333</v>
      </c>
      <c r="F36" s="3">
        <v>24.733333333333299</v>
      </c>
      <c r="G36" s="3">
        <v>30.6666666666666</v>
      </c>
      <c r="H36" s="3">
        <v>35.200000000000003</v>
      </c>
      <c r="I36" s="3">
        <v>37.299999999999997</v>
      </c>
      <c r="J36" s="3">
        <v>41.3333333333333</v>
      </c>
      <c r="K36" s="2"/>
      <c r="L36" s="3">
        <v>5.2608617798481099</v>
      </c>
      <c r="M36" s="3">
        <v>5.8897274036146001</v>
      </c>
      <c r="N36" s="3">
        <v>4.1707979518978799</v>
      </c>
      <c r="O36" s="3">
        <v>6.3892270441910402</v>
      </c>
      <c r="P36" s="3">
        <v>6.0849541219853602</v>
      </c>
      <c r="Q36" s="3">
        <v>6.7039789180257197</v>
      </c>
      <c r="R36" s="3">
        <v>5.2366231697747896</v>
      </c>
      <c r="S36" s="2"/>
      <c r="T36" s="3">
        <f t="shared" si="0"/>
        <v>1.2657807309390625</v>
      </c>
      <c r="U36" s="3">
        <f t="shared" si="1"/>
        <v>1.2304250559284093</v>
      </c>
      <c r="V36" s="3">
        <f t="shared" si="2"/>
        <v>1.1910116183022834</v>
      </c>
      <c r="W36" s="3">
        <f t="shared" si="3"/>
        <v>1.1904761904761878</v>
      </c>
      <c r="X36" s="3">
        <f t="shared" si="4"/>
        <v>1.1453363498195608</v>
      </c>
      <c r="Y36" s="3">
        <f t="shared" si="5"/>
        <v>1.0885425786493901</v>
      </c>
      <c r="Z36" s="3">
        <f t="shared" si="6"/>
        <v>1.0773242532274974</v>
      </c>
      <c r="AA36" s="2"/>
      <c r="AB36" s="3">
        <f t="shared" si="7"/>
        <v>0.52433838339098571</v>
      </c>
      <c r="AC36" s="3">
        <f t="shared" si="8"/>
        <v>0.39528371836339599</v>
      </c>
      <c r="AD36" s="3">
        <f t="shared" si="9"/>
        <v>0.20084105734373653</v>
      </c>
      <c r="AE36" s="3">
        <f t="shared" si="10"/>
        <v>0.24802900016269563</v>
      </c>
      <c r="AF36" s="3">
        <f t="shared" si="11"/>
        <v>0.19799202110494896</v>
      </c>
      <c r="AG36" s="3">
        <f t="shared" si="12"/>
        <v>0.19564521444072025</v>
      </c>
      <c r="AH36" s="3">
        <f t="shared" si="13"/>
        <v>0.13648889868898645</v>
      </c>
      <c r="AI36" s="2"/>
    </row>
    <row r="37" spans="1:35">
      <c r="A37" s="2" t="s">
        <v>1023</v>
      </c>
      <c r="B37" s="2"/>
      <c r="C37" s="3">
        <v>62.4</v>
      </c>
      <c r="D37" s="3">
        <v>7.4666666666666597</v>
      </c>
      <c r="E37" s="3">
        <v>12.7</v>
      </c>
      <c r="F37" s="3">
        <v>16.566666666666599</v>
      </c>
      <c r="G37" s="3">
        <v>23</v>
      </c>
      <c r="H37" s="3">
        <v>26.8</v>
      </c>
      <c r="I37" s="3">
        <v>29.8666666666666</v>
      </c>
      <c r="J37" s="3">
        <v>34.1666666666666</v>
      </c>
      <c r="K37" s="2"/>
      <c r="L37" s="3">
        <v>2.8836705005176202</v>
      </c>
      <c r="M37" s="3">
        <v>3.3580748453044702</v>
      </c>
      <c r="N37" s="3">
        <v>4.4548350761341897</v>
      </c>
      <c r="O37" s="3">
        <v>5.7329457233316496</v>
      </c>
      <c r="P37" s="3">
        <v>4.6647615158762399</v>
      </c>
      <c r="Q37" s="3">
        <v>6.222182539556</v>
      </c>
      <c r="R37" s="3">
        <v>4.7264033777163803</v>
      </c>
      <c r="S37" s="2"/>
      <c r="T37" s="3">
        <f t="shared" si="0"/>
        <v>0.74418604653635101</v>
      </c>
      <c r="U37" s="3">
        <f t="shared" si="1"/>
        <v>0.85234899328859048</v>
      </c>
      <c r="V37" s="3">
        <f t="shared" si="2"/>
        <v>0.79775306508926314</v>
      </c>
      <c r="W37" s="3">
        <f t="shared" si="3"/>
        <v>0.89285714285714279</v>
      </c>
      <c r="X37" s="3">
        <f t="shared" si="4"/>
        <v>0.87201744815807469</v>
      </c>
      <c r="Y37" s="3">
        <f t="shared" si="5"/>
        <v>0.87161228817681091</v>
      </c>
      <c r="Z37" s="3">
        <f t="shared" si="6"/>
        <v>0.89053012867595449</v>
      </c>
      <c r="AA37" s="2"/>
      <c r="AB37" s="3">
        <f t="shared" si="7"/>
        <v>0.28740901999469337</v>
      </c>
      <c r="AC37" s="3">
        <f t="shared" si="8"/>
        <v>0.22537415069157518</v>
      </c>
      <c r="AD37" s="3">
        <f t="shared" si="9"/>
        <v>0.21451861185834359</v>
      </c>
      <c r="AE37" s="3">
        <f t="shared" si="10"/>
        <v>0.22255224081256403</v>
      </c>
      <c r="AF37" s="3">
        <f t="shared" si="11"/>
        <v>0.15178184452762652</v>
      </c>
      <c r="AG37" s="3">
        <f t="shared" si="12"/>
        <v>0.18158473529317692</v>
      </c>
      <c r="AH37" s="3">
        <f t="shared" si="13"/>
        <v>0.12319037877460222</v>
      </c>
      <c r="AI37" s="2"/>
    </row>
    <row r="38" spans="1:35">
      <c r="A38" s="2" t="s">
        <v>125</v>
      </c>
      <c r="B38" s="2"/>
      <c r="C38" s="3">
        <v>61.4</v>
      </c>
      <c r="D38" s="3">
        <v>5.36666666666666</v>
      </c>
      <c r="E38" s="3">
        <v>7.8</v>
      </c>
      <c r="F38" s="3">
        <v>10.233333333333301</v>
      </c>
      <c r="G38" s="3">
        <v>13.033333333333299</v>
      </c>
      <c r="H38" s="3">
        <v>16.600000000000001</v>
      </c>
      <c r="I38" s="3">
        <v>19.566666666666599</v>
      </c>
      <c r="J38" s="3">
        <v>22.8</v>
      </c>
      <c r="K38" s="2"/>
      <c r="L38" s="3">
        <v>1.5380362660079101</v>
      </c>
      <c r="M38" s="3">
        <v>1.5790292376435999</v>
      </c>
      <c r="N38" s="3">
        <v>2.06047459473674</v>
      </c>
      <c r="O38" s="3">
        <v>2.5623340054636801</v>
      </c>
      <c r="P38" s="3">
        <v>2.88212884282897</v>
      </c>
      <c r="Q38" s="3">
        <v>3.50887762998686</v>
      </c>
      <c r="R38" s="3">
        <v>2.9709706606876201</v>
      </c>
      <c r="S38" s="2"/>
      <c r="T38" s="3">
        <f t="shared" si="0"/>
        <v>0.53488372094800218</v>
      </c>
      <c r="U38" s="3">
        <f t="shared" si="1"/>
        <v>0.52348993288590606</v>
      </c>
      <c r="V38" s="3">
        <f t="shared" si="2"/>
        <v>0.49277704423018914</v>
      </c>
      <c r="W38" s="3">
        <f t="shared" si="3"/>
        <v>0.5059523809523796</v>
      </c>
      <c r="X38" s="3">
        <f t="shared" si="4"/>
        <v>0.54013021042627019</v>
      </c>
      <c r="Y38" s="3">
        <f t="shared" si="5"/>
        <v>0.57102278254440553</v>
      </c>
      <c r="Z38" s="3">
        <f t="shared" si="6"/>
        <v>0.5942659590383943</v>
      </c>
      <c r="AA38" s="2"/>
      <c r="AB38" s="3">
        <f t="shared" si="7"/>
        <v>0.15329265110222667</v>
      </c>
      <c r="AC38" s="3">
        <f t="shared" si="8"/>
        <v>0.10597511662037583</v>
      </c>
      <c r="AD38" s="3">
        <f t="shared" si="9"/>
        <v>9.9220317313267511E-2</v>
      </c>
      <c r="AE38" s="3">
        <f t="shared" si="10"/>
        <v>9.9469487789739131E-2</v>
      </c>
      <c r="AF38" s="3">
        <f t="shared" si="11"/>
        <v>9.3778605924869515E-2</v>
      </c>
      <c r="AG38" s="3">
        <f t="shared" si="12"/>
        <v>0.10240114486624818</v>
      </c>
      <c r="AH38" s="3">
        <f t="shared" si="13"/>
        <v>7.7436260041599134E-2</v>
      </c>
      <c r="AI38" s="2"/>
    </row>
    <row r="39" spans="1:35">
      <c r="A39" s="2" t="s">
        <v>1251</v>
      </c>
      <c r="B39" s="2" t="s">
        <v>1252</v>
      </c>
      <c r="C39" s="3">
        <v>60.1</v>
      </c>
      <c r="D39" s="3">
        <v>9.86666666666666</v>
      </c>
      <c r="E39" s="3">
        <v>15.9</v>
      </c>
      <c r="F39" s="3">
        <v>20</v>
      </c>
      <c r="G39" s="3">
        <v>24.8333333333333</v>
      </c>
      <c r="H39" s="3">
        <v>30.433333333333302</v>
      </c>
      <c r="I39" s="3">
        <v>34.9</v>
      </c>
      <c r="J39" s="3">
        <v>39</v>
      </c>
      <c r="K39" s="2"/>
      <c r="L39" s="3">
        <v>3.81866759776524</v>
      </c>
      <c r="M39" s="3">
        <v>4.5851208635469201</v>
      </c>
      <c r="N39" s="3">
        <v>4.97326184041553</v>
      </c>
      <c r="O39" s="3">
        <v>4.5098657284767203</v>
      </c>
      <c r="P39" s="3">
        <v>4.4697750378390202</v>
      </c>
      <c r="Q39" s="3">
        <v>4.9013603553843401</v>
      </c>
      <c r="R39" s="3">
        <v>5.18330653798004</v>
      </c>
      <c r="S39" s="2"/>
      <c r="T39" s="3">
        <f t="shared" si="0"/>
        <v>0.98338870435160697</v>
      </c>
      <c r="U39" s="3">
        <f t="shared" si="1"/>
        <v>1.0671140939597314</v>
      </c>
      <c r="V39" s="3">
        <f t="shared" si="2"/>
        <v>0.96308217113392325</v>
      </c>
      <c r="W39" s="3">
        <f t="shared" si="3"/>
        <v>0.96402691511387029</v>
      </c>
      <c r="X39" s="3">
        <f t="shared" si="4"/>
        <v>0.99023871911482753</v>
      </c>
      <c r="Y39" s="3">
        <f t="shared" si="5"/>
        <v>1.0185023054923248</v>
      </c>
      <c r="Z39" s="3">
        <f t="shared" si="6"/>
        <v>1.0165075615130428</v>
      </c>
      <c r="AA39" s="2"/>
      <c r="AB39" s="3">
        <f t="shared" si="7"/>
        <v>0.38059809945768497</v>
      </c>
      <c r="AC39" s="3">
        <f t="shared" si="8"/>
        <v>0.30772623245281344</v>
      </c>
      <c r="AD39" s="3">
        <f t="shared" si="9"/>
        <v>0.23948299054424396</v>
      </c>
      <c r="AE39" s="3">
        <f t="shared" si="10"/>
        <v>0.17507242734769876</v>
      </c>
      <c r="AF39" s="3">
        <f t="shared" si="11"/>
        <v>0.14543738143048671</v>
      </c>
      <c r="AG39" s="3">
        <f t="shared" si="12"/>
        <v>0.14303859088847079</v>
      </c>
      <c r="AH39" s="3">
        <f t="shared" si="13"/>
        <v>0.13509923819222314</v>
      </c>
      <c r="AI39" s="2"/>
    </row>
    <row r="40" spans="1:35">
      <c r="A40" s="2" t="s">
        <v>1180</v>
      </c>
      <c r="B40" s="2"/>
      <c r="C40" s="3">
        <v>58.733333333333299</v>
      </c>
      <c r="D40" s="3">
        <v>11.1</v>
      </c>
      <c r="E40" s="3">
        <v>14.7666666666666</v>
      </c>
      <c r="F40" s="3">
        <v>21.1666666666666</v>
      </c>
      <c r="G40" s="3">
        <v>25.566666666666599</v>
      </c>
      <c r="H40" s="3">
        <v>30.3333333333333</v>
      </c>
      <c r="I40" s="3">
        <v>36.266666666666602</v>
      </c>
      <c r="J40" s="3">
        <v>39.633333333333297</v>
      </c>
      <c r="K40" s="2"/>
      <c r="L40" s="3">
        <v>3.4481879299133298</v>
      </c>
      <c r="M40" s="3">
        <v>4.8558098077343201</v>
      </c>
      <c r="N40" s="3">
        <v>4.7475139693200301</v>
      </c>
      <c r="O40" s="3">
        <v>5.1165309428253103</v>
      </c>
      <c r="P40" s="3">
        <v>5.2683541600347503</v>
      </c>
      <c r="Q40" s="3">
        <v>3.7142368739157599</v>
      </c>
      <c r="R40" s="3">
        <v>5.92443152453371</v>
      </c>
      <c r="S40" s="2"/>
      <c r="T40" s="3">
        <f t="shared" si="0"/>
        <v>1.1063122923955586</v>
      </c>
      <c r="U40" s="3">
        <f t="shared" si="1"/>
        <v>0.991051454138698</v>
      </c>
      <c r="V40" s="3">
        <f t="shared" si="2"/>
        <v>1.0192619644500656</v>
      </c>
      <c r="W40" s="3">
        <f t="shared" si="3"/>
        <v>0.99249482401656042</v>
      </c>
      <c r="X40" s="3">
        <f t="shared" si="4"/>
        <v>0.98698492266647653</v>
      </c>
      <c r="Y40" s="3">
        <f t="shared" si="5"/>
        <v>1.0583863499289852</v>
      </c>
      <c r="Z40" s="3">
        <f t="shared" si="6"/>
        <v>1.0330149492641083</v>
      </c>
      <c r="AA40" s="2"/>
      <c r="AB40" s="3">
        <f t="shared" si="7"/>
        <v>0.34367321561739744</v>
      </c>
      <c r="AC40" s="3">
        <f t="shared" si="8"/>
        <v>0.3258932756868671</v>
      </c>
      <c r="AD40" s="3">
        <f t="shared" si="9"/>
        <v>0.22861230305306823</v>
      </c>
      <c r="AE40" s="3">
        <f t="shared" si="10"/>
        <v>0.1986230956065726</v>
      </c>
      <c r="AF40" s="3">
        <f t="shared" si="11"/>
        <v>0.17142152054576418</v>
      </c>
      <c r="AG40" s="3">
        <f t="shared" si="12"/>
        <v>0.10839423550796008</v>
      </c>
      <c r="AH40" s="3">
        <f t="shared" si="13"/>
        <v>0.15441613954755795</v>
      </c>
      <c r="AI40" s="2"/>
    </row>
    <row r="41" spans="1:35">
      <c r="A41" s="2" t="s">
        <v>74</v>
      </c>
      <c r="B41" s="2"/>
      <c r="C41" s="3">
        <v>53.8</v>
      </c>
      <c r="D41" s="3">
        <v>10.066666666666601</v>
      </c>
      <c r="E41" s="3">
        <v>16.033333333333299</v>
      </c>
      <c r="F41" s="3">
        <v>20.7</v>
      </c>
      <c r="G41" s="3">
        <v>27.5</v>
      </c>
      <c r="H41" s="3">
        <v>30.4</v>
      </c>
      <c r="I41" s="3">
        <v>35.133333333333297</v>
      </c>
      <c r="J41" s="3">
        <v>40.533333333333303</v>
      </c>
      <c r="K41" s="2"/>
      <c r="L41" s="3">
        <v>3.9491208585652999</v>
      </c>
      <c r="M41" s="3">
        <v>3.41060437785185</v>
      </c>
      <c r="N41" s="3">
        <v>4.2280807308596398</v>
      </c>
      <c r="O41" s="3">
        <v>4.8493985881412804</v>
      </c>
      <c r="P41" s="3">
        <v>4.3096790290383904</v>
      </c>
      <c r="Q41" s="3">
        <v>4.7730726185783299</v>
      </c>
      <c r="R41" s="3">
        <v>6.0262389228734996</v>
      </c>
      <c r="S41" s="2"/>
      <c r="T41" s="3">
        <f t="shared" si="0"/>
        <v>1.003322259169539</v>
      </c>
      <c r="U41" s="3">
        <f t="shared" si="1"/>
        <v>1.0760626398210267</v>
      </c>
      <c r="V41" s="3">
        <f t="shared" si="2"/>
        <v>0.99679004712361052</v>
      </c>
      <c r="W41" s="3">
        <f t="shared" si="3"/>
        <v>1.0675465838509317</v>
      </c>
      <c r="X41" s="3">
        <f t="shared" si="4"/>
        <v>0.98915412029871153</v>
      </c>
      <c r="Y41" s="3">
        <f t="shared" si="5"/>
        <v>1.0253117764937052</v>
      </c>
      <c r="Z41" s="3">
        <f t="shared" si="6"/>
        <v>1.0564728160682557</v>
      </c>
      <c r="AA41" s="2"/>
      <c r="AB41" s="3">
        <f t="shared" si="7"/>
        <v>0.39360008558436876</v>
      </c>
      <c r="AC41" s="3">
        <f t="shared" si="8"/>
        <v>0.2288996226746208</v>
      </c>
      <c r="AD41" s="3">
        <f t="shared" si="9"/>
        <v>0.20359945850029035</v>
      </c>
      <c r="AE41" s="3">
        <f t="shared" si="10"/>
        <v>0.18825305078188198</v>
      </c>
      <c r="AF41" s="3">
        <f t="shared" si="11"/>
        <v>0.14022818318218008</v>
      </c>
      <c r="AG41" s="3">
        <f t="shared" si="12"/>
        <v>0.13929471250155637</v>
      </c>
      <c r="AH41" s="3">
        <f t="shared" si="13"/>
        <v>0.15706967775859298</v>
      </c>
      <c r="AI41" s="2"/>
    </row>
    <row r="42" spans="1:35">
      <c r="A42" s="2" t="s">
        <v>388</v>
      </c>
      <c r="B42" s="2"/>
      <c r="C42" s="3">
        <v>53.566666666666599</v>
      </c>
      <c r="D42" s="3">
        <v>19.566666666666599</v>
      </c>
      <c r="E42" s="3">
        <v>26.466666666666601</v>
      </c>
      <c r="F42" s="3">
        <v>32.966666666666598</v>
      </c>
      <c r="G42" s="3">
        <v>37.933333333333302</v>
      </c>
      <c r="H42" s="3">
        <v>46.6666666666666</v>
      </c>
      <c r="I42" s="3">
        <v>51.533333333333303</v>
      </c>
      <c r="J42" s="3">
        <v>52.3333333333333</v>
      </c>
      <c r="K42" s="2"/>
      <c r="L42" s="3">
        <v>5.9142952994324602</v>
      </c>
      <c r="M42" s="3">
        <v>6.7267294347913902</v>
      </c>
      <c r="N42" s="3">
        <v>6.9112629493859901</v>
      </c>
      <c r="O42" s="3">
        <v>7.7025248385765597</v>
      </c>
      <c r="P42" s="3">
        <v>5.4119209980273002</v>
      </c>
      <c r="Q42" s="3">
        <v>5.9202102064782203</v>
      </c>
      <c r="R42" s="3">
        <v>5.1790174958405197</v>
      </c>
      <c r="S42" s="2"/>
      <c r="T42" s="3">
        <f t="shared" si="0"/>
        <v>1.9501661130215935</v>
      </c>
      <c r="U42" s="3">
        <f t="shared" si="1"/>
        <v>1.776286353467557</v>
      </c>
      <c r="V42" s="3">
        <f t="shared" si="2"/>
        <v>1.5874804454190801</v>
      </c>
      <c r="W42" s="3">
        <f t="shared" si="3"/>
        <v>1.4725672877846778</v>
      </c>
      <c r="X42" s="3">
        <f t="shared" si="4"/>
        <v>1.5184383425638095</v>
      </c>
      <c r="Y42" s="3">
        <f t="shared" si="5"/>
        <v>1.5039203097336515</v>
      </c>
      <c r="Z42" s="3">
        <f t="shared" si="6"/>
        <v>1.3640315141670736</v>
      </c>
      <c r="AA42" s="2"/>
      <c r="AB42" s="3">
        <f t="shared" si="7"/>
        <v>0.58946464780354968</v>
      </c>
      <c r="AC42" s="3">
        <f t="shared" si="8"/>
        <v>0.45145835132828122</v>
      </c>
      <c r="AD42" s="3">
        <f t="shared" si="9"/>
        <v>0.33280570632860507</v>
      </c>
      <c r="AE42" s="3">
        <f t="shared" si="10"/>
        <v>0.29901105739815836</v>
      </c>
      <c r="AF42" s="3">
        <f t="shared" si="11"/>
        <v>0.17609289322137564</v>
      </c>
      <c r="AG42" s="3">
        <f t="shared" si="12"/>
        <v>0.17277214167040858</v>
      </c>
      <c r="AH42" s="3">
        <f t="shared" si="13"/>
        <v>0.13498744732641621</v>
      </c>
      <c r="AI42" s="2"/>
    </row>
    <row r="43" spans="1:35">
      <c r="A43" s="2" t="s">
        <v>80</v>
      </c>
      <c r="B43" s="2"/>
      <c r="C43" s="3">
        <v>53.566666666666599</v>
      </c>
      <c r="D43" s="3">
        <v>10.9</v>
      </c>
      <c r="E43" s="3">
        <v>16.2</v>
      </c>
      <c r="F43" s="3">
        <v>21.466666666666601</v>
      </c>
      <c r="G43" s="3">
        <v>25.8</v>
      </c>
      <c r="H43" s="3">
        <v>33.066666666666599</v>
      </c>
      <c r="I43" s="3">
        <v>37.733333333333299</v>
      </c>
      <c r="J43" s="3">
        <v>42.766666666666602</v>
      </c>
      <c r="K43" s="2"/>
      <c r="L43" s="3">
        <v>3.81531999531712</v>
      </c>
      <c r="M43" s="3">
        <v>3.6914315199752301</v>
      </c>
      <c r="N43" s="3">
        <v>4.9310805667272897</v>
      </c>
      <c r="O43" s="3">
        <v>5.5341364878964301</v>
      </c>
      <c r="P43" s="3">
        <v>6.5367338089361402</v>
      </c>
      <c r="Q43" s="3">
        <v>7.7800314195309497</v>
      </c>
      <c r="R43" s="3">
        <v>5.7774465717035302</v>
      </c>
      <c r="S43" s="2"/>
      <c r="T43" s="3">
        <f t="shared" si="0"/>
        <v>1.0863787375776206</v>
      </c>
      <c r="U43" s="3">
        <f t="shared" si="1"/>
        <v>1.087248322147651</v>
      </c>
      <c r="V43" s="3">
        <f t="shared" si="2"/>
        <v>1.0337081970170745</v>
      </c>
      <c r="W43" s="3">
        <f t="shared" si="3"/>
        <v>1.0015527950310559</v>
      </c>
      <c r="X43" s="3">
        <f t="shared" si="4"/>
        <v>1.0759220255880699</v>
      </c>
      <c r="Y43" s="3">
        <f t="shared" si="5"/>
        <v>1.1011887390805259</v>
      </c>
      <c r="Z43" s="3">
        <f t="shared" si="6"/>
        <v>1.114683078137805</v>
      </c>
      <c r="AA43" s="2"/>
      <c r="AB43" s="3">
        <f t="shared" si="7"/>
        <v>0.38026445137314369</v>
      </c>
      <c r="AC43" s="3">
        <f t="shared" si="8"/>
        <v>0.24774708187753222</v>
      </c>
      <c r="AD43" s="3">
        <f t="shared" si="9"/>
        <v>0.23745178891200075</v>
      </c>
      <c r="AE43" s="3">
        <f t="shared" si="10"/>
        <v>0.21483449098976823</v>
      </c>
      <c r="AF43" s="3">
        <f t="shared" si="11"/>
        <v>0.21269201251332481</v>
      </c>
      <c r="AG43" s="3">
        <f t="shared" si="12"/>
        <v>0.22704813574770763</v>
      </c>
      <c r="AH43" s="3">
        <f t="shared" si="13"/>
        <v>0.15058508016344216</v>
      </c>
      <c r="AI43" s="2"/>
    </row>
    <row r="44" spans="1:35">
      <c r="A44" s="2" t="s">
        <v>469</v>
      </c>
      <c r="B44" s="2"/>
      <c r="C44" s="3">
        <v>52.566666666666599</v>
      </c>
      <c r="D44" s="3">
        <v>10.6</v>
      </c>
      <c r="E44" s="3">
        <v>17.533333333333299</v>
      </c>
      <c r="F44" s="3">
        <v>20.3666666666666</v>
      </c>
      <c r="G44" s="3">
        <v>26.466666666666601</v>
      </c>
      <c r="H44" s="3">
        <v>32.233333333333299</v>
      </c>
      <c r="I44" s="3">
        <v>37.766666666666602</v>
      </c>
      <c r="J44" s="3">
        <v>40.466666666666598</v>
      </c>
      <c r="K44" s="2"/>
      <c r="L44" s="3">
        <v>3.7824154540011401</v>
      </c>
      <c r="M44" s="3">
        <v>4.1290300179205399</v>
      </c>
      <c r="N44" s="3">
        <v>4.9293903161434498</v>
      </c>
      <c r="O44" s="3">
        <v>5.1298689608561698</v>
      </c>
      <c r="P44" s="3">
        <v>5.5957325009530399</v>
      </c>
      <c r="Q44" s="3">
        <v>5.6254382545323098</v>
      </c>
      <c r="R44" s="3">
        <v>4.8286183899284802</v>
      </c>
      <c r="S44" s="2"/>
      <c r="T44" s="3">
        <f t="shared" si="0"/>
        <v>1.0564784053507135</v>
      </c>
      <c r="U44" s="3">
        <f t="shared" si="1"/>
        <v>1.1767337807606242</v>
      </c>
      <c r="V44" s="3">
        <f t="shared" si="2"/>
        <v>0.98073867760470856</v>
      </c>
      <c r="W44" s="3">
        <f t="shared" si="3"/>
        <v>1.0274327122153184</v>
      </c>
      <c r="X44" s="3">
        <f t="shared" si="4"/>
        <v>1.0488070551851458</v>
      </c>
      <c r="Y44" s="3">
        <f t="shared" si="5"/>
        <v>1.1021615206521509</v>
      </c>
      <c r="Z44" s="3">
        <f t="shared" si="6"/>
        <v>1.0547351963049845</v>
      </c>
      <c r="AA44" s="2"/>
      <c r="AB44" s="3">
        <f t="shared" si="7"/>
        <v>0.37698492898273772</v>
      </c>
      <c r="AC44" s="3">
        <f t="shared" si="8"/>
        <v>0.27711610858527114</v>
      </c>
      <c r="AD44" s="3">
        <f t="shared" si="9"/>
        <v>0.2373703964018985</v>
      </c>
      <c r="AE44" s="3">
        <f t="shared" si="10"/>
        <v>0.19914087580963391</v>
      </c>
      <c r="AF44" s="3">
        <f t="shared" si="11"/>
        <v>0.18207374537523399</v>
      </c>
      <c r="AG44" s="3">
        <f t="shared" si="12"/>
        <v>0.16416967998985321</v>
      </c>
      <c r="AH44" s="3">
        <f t="shared" si="13"/>
        <v>0.12585454115444189</v>
      </c>
      <c r="AI44" s="2"/>
    </row>
    <row r="45" spans="1:35">
      <c r="A45" s="2" t="s">
        <v>90</v>
      </c>
      <c r="B45" s="2" t="s">
        <v>91</v>
      </c>
      <c r="C45" s="3">
        <v>50.3</v>
      </c>
      <c r="D45" s="3">
        <v>9.6999999999999993</v>
      </c>
      <c r="E45" s="3">
        <v>15.5</v>
      </c>
      <c r="F45" s="3">
        <v>19.8333333333333</v>
      </c>
      <c r="G45" s="3">
        <v>26.633333333333301</v>
      </c>
      <c r="H45" s="3">
        <v>30.8333333333333</v>
      </c>
      <c r="I45" s="3">
        <v>34.9</v>
      </c>
      <c r="J45" s="3">
        <v>37.4</v>
      </c>
      <c r="K45" s="2"/>
      <c r="L45" s="3">
        <v>3.41711379188148</v>
      </c>
      <c r="M45" s="3">
        <v>4.4702721766502398</v>
      </c>
      <c r="N45" s="3">
        <v>4.1559863116018798</v>
      </c>
      <c r="O45" s="3">
        <v>5.7299408567822203</v>
      </c>
      <c r="P45" s="3">
        <v>5.3856806028166497</v>
      </c>
      <c r="Q45" s="3">
        <v>5.0355403549834303</v>
      </c>
      <c r="R45" s="3">
        <v>4.9973326218427099</v>
      </c>
      <c r="S45" s="2"/>
      <c r="T45" s="3">
        <f t="shared" si="0"/>
        <v>0.96677740866999251</v>
      </c>
      <c r="U45" s="3">
        <f t="shared" si="1"/>
        <v>1.0402684563758389</v>
      </c>
      <c r="V45" s="3">
        <f t="shared" si="2"/>
        <v>0.95505648637447227</v>
      </c>
      <c r="W45" s="3">
        <f t="shared" si="3"/>
        <v>1.0339026915113858</v>
      </c>
      <c r="X45" s="3">
        <f t="shared" si="4"/>
        <v>1.0032539049082316</v>
      </c>
      <c r="Y45" s="3">
        <f t="shared" si="5"/>
        <v>1.0185023054923248</v>
      </c>
      <c r="Z45" s="3">
        <f t="shared" si="6"/>
        <v>0.97480468719455893</v>
      </c>
      <c r="AA45" s="2"/>
      <c r="AB45" s="3">
        <f t="shared" si="7"/>
        <v>0.34057612544800719</v>
      </c>
      <c r="AC45" s="3">
        <f t="shared" si="8"/>
        <v>0.30001826688927785</v>
      </c>
      <c r="AD45" s="3">
        <f t="shared" si="9"/>
        <v>0.20012781600902022</v>
      </c>
      <c r="AE45" s="3">
        <f t="shared" si="10"/>
        <v>0.22243559226639054</v>
      </c>
      <c r="AF45" s="3">
        <f t="shared" si="11"/>
        <v>0.17523908417397821</v>
      </c>
      <c r="AG45" s="3">
        <f t="shared" si="12"/>
        <v>0.1469544258151938</v>
      </c>
      <c r="AH45" s="3">
        <f t="shared" si="13"/>
        <v>0.13025195891022856</v>
      </c>
      <c r="AI45" s="2"/>
    </row>
    <row r="46" spans="1:35">
      <c r="A46" s="2" t="s">
        <v>283</v>
      </c>
      <c r="B46" s="2"/>
      <c r="C46" s="3">
        <v>50.066666666666599</v>
      </c>
      <c r="D46" s="3">
        <v>10.1</v>
      </c>
      <c r="E46" s="3">
        <v>17.566666666666599</v>
      </c>
      <c r="F46" s="3">
        <v>21.9</v>
      </c>
      <c r="G46" s="3">
        <v>27.8</v>
      </c>
      <c r="H46" s="3">
        <v>31.766666666666602</v>
      </c>
      <c r="I46" s="3">
        <v>37.266666666666602</v>
      </c>
      <c r="J46" s="3">
        <v>39.4</v>
      </c>
      <c r="K46" s="2"/>
      <c r="L46" s="3">
        <v>3.71797435888594</v>
      </c>
      <c r="M46" s="3">
        <v>5.0641441088850803</v>
      </c>
      <c r="N46" s="3">
        <v>6.6800698599141404</v>
      </c>
      <c r="O46" s="3">
        <v>4.7986109101141601</v>
      </c>
      <c r="P46" s="3">
        <v>5.2261096641978497</v>
      </c>
      <c r="Q46" s="3">
        <v>5.8987757675263</v>
      </c>
      <c r="R46" s="3">
        <v>5.4381369358754901</v>
      </c>
      <c r="S46" s="2"/>
      <c r="T46" s="3">
        <f t="shared" si="0"/>
        <v>1.0066445183058685</v>
      </c>
      <c r="U46" s="3">
        <f t="shared" si="1"/>
        <v>1.1789709172259462</v>
      </c>
      <c r="V46" s="3">
        <f t="shared" si="2"/>
        <v>1.054574977391646</v>
      </c>
      <c r="W46" s="3">
        <f t="shared" si="3"/>
        <v>1.079192546583851</v>
      </c>
      <c r="X46" s="3">
        <f t="shared" si="4"/>
        <v>1.0336226717595067</v>
      </c>
      <c r="Y46" s="3">
        <f t="shared" si="5"/>
        <v>1.0875697970777622</v>
      </c>
      <c r="Z46" s="3">
        <f t="shared" si="6"/>
        <v>1.0269332800926636</v>
      </c>
      <c r="AA46" s="2"/>
      <c r="AB46" s="3">
        <f t="shared" si="7"/>
        <v>0.3705622284727037</v>
      </c>
      <c r="AC46" s="3">
        <f t="shared" si="8"/>
        <v>0.33987544354933424</v>
      </c>
      <c r="AD46" s="3">
        <f t="shared" si="9"/>
        <v>0.32167280920061964</v>
      </c>
      <c r="AE46" s="3">
        <f t="shared" si="10"/>
        <v>0.18628147942989751</v>
      </c>
      <c r="AF46" s="3">
        <f t="shared" si="11"/>
        <v>0.17004697064059932</v>
      </c>
      <c r="AG46" s="3">
        <f t="shared" si="12"/>
        <v>0.17214661085409153</v>
      </c>
      <c r="AH46" s="3">
        <f t="shared" si="13"/>
        <v>0.14174121322720012</v>
      </c>
      <c r="AI46" s="2"/>
    </row>
    <row r="47" spans="1:35">
      <c r="A47" s="2" t="s">
        <v>1176</v>
      </c>
      <c r="B47" s="2"/>
      <c r="C47" s="3">
        <v>48.533333333333303</v>
      </c>
      <c r="D47" s="3">
        <v>9.93333333333333</v>
      </c>
      <c r="E47" s="3">
        <v>16.533333333333299</v>
      </c>
      <c r="F47" s="3">
        <v>20.566666666666599</v>
      </c>
      <c r="G47" s="3">
        <v>25.533333333333299</v>
      </c>
      <c r="H47" s="3">
        <v>30.633333333333301</v>
      </c>
      <c r="I47" s="3">
        <v>35.1</v>
      </c>
      <c r="J47" s="3">
        <v>37.6666666666666</v>
      </c>
      <c r="K47" s="2"/>
      <c r="L47" s="3">
        <v>3.6141696449146101</v>
      </c>
      <c r="M47" s="3">
        <v>3.77477004450455</v>
      </c>
      <c r="N47" s="3">
        <v>4.4846652296712399</v>
      </c>
      <c r="O47" s="3">
        <v>6.3651830732160004</v>
      </c>
      <c r="P47" s="3">
        <v>5.1541784559283101</v>
      </c>
      <c r="Q47" s="3">
        <v>5.2303600895795501</v>
      </c>
      <c r="R47" s="3">
        <v>5.8271395689099004</v>
      </c>
      <c r="S47" s="2"/>
      <c r="T47" s="3">
        <f t="shared" si="0"/>
        <v>0.99003322262425331</v>
      </c>
      <c r="U47" s="3">
        <f t="shared" si="1"/>
        <v>1.1096196868008925</v>
      </c>
      <c r="V47" s="3">
        <f t="shared" si="2"/>
        <v>0.99036949931604779</v>
      </c>
      <c r="W47" s="3">
        <f t="shared" si="3"/>
        <v>0.99120082815734856</v>
      </c>
      <c r="X47" s="3">
        <f t="shared" si="4"/>
        <v>0.99674631201152952</v>
      </c>
      <c r="Y47" s="3">
        <f t="shared" si="5"/>
        <v>1.0243389949220802</v>
      </c>
      <c r="Z47" s="3">
        <f t="shared" si="6"/>
        <v>0.98175516624763781</v>
      </c>
      <c r="AA47" s="2"/>
      <c r="AB47" s="3">
        <f t="shared" si="7"/>
        <v>0.36021624369116434</v>
      </c>
      <c r="AC47" s="3">
        <f t="shared" si="8"/>
        <v>0.25334027144325838</v>
      </c>
      <c r="AD47" s="3">
        <f t="shared" si="9"/>
        <v>0.21595505631002962</v>
      </c>
      <c r="AE47" s="3">
        <f t="shared" si="10"/>
        <v>0.24709561619627329</v>
      </c>
      <c r="AF47" s="3">
        <f t="shared" si="11"/>
        <v>0.16770647554066906</v>
      </c>
      <c r="AG47" s="3">
        <f t="shared" si="12"/>
        <v>0.15263993724331845</v>
      </c>
      <c r="AH47" s="3">
        <f t="shared" si="13"/>
        <v>0.15188029317407092</v>
      </c>
      <c r="AI47" s="2"/>
    </row>
    <row r="48" spans="1:35">
      <c r="A48" s="2" t="s">
        <v>281</v>
      </c>
      <c r="B48" s="2"/>
      <c r="C48" s="3">
        <v>47.433333333333302</v>
      </c>
      <c r="D48" s="3">
        <v>10.1666666666666</v>
      </c>
      <c r="E48" s="3">
        <v>16.8</v>
      </c>
      <c r="F48" s="3">
        <v>20.7</v>
      </c>
      <c r="G48" s="3">
        <v>24.966666666666601</v>
      </c>
      <c r="H48" s="3">
        <v>32.299999999999997</v>
      </c>
      <c r="I48" s="3">
        <v>35.633333333333297</v>
      </c>
      <c r="J48" s="3">
        <v>39.6666666666666</v>
      </c>
      <c r="K48" s="2"/>
      <c r="L48" s="3">
        <v>3.4936450242627002</v>
      </c>
      <c r="M48" s="3">
        <v>3.32064250810993</v>
      </c>
      <c r="N48" s="3">
        <v>5.0737888538382503</v>
      </c>
      <c r="O48" s="3">
        <v>5.1864138755877196</v>
      </c>
      <c r="P48" s="3">
        <v>5.0999999999999996</v>
      </c>
      <c r="Q48" s="3">
        <v>5.3633530142584798</v>
      </c>
      <c r="R48" s="3">
        <v>6.1499774163993601</v>
      </c>
      <c r="S48" s="2"/>
      <c r="T48" s="3">
        <f t="shared" si="0"/>
        <v>1.0132890365785079</v>
      </c>
      <c r="U48" s="3">
        <f t="shared" si="1"/>
        <v>1.1275167785234899</v>
      </c>
      <c r="V48" s="3">
        <f t="shared" si="2"/>
        <v>0.99679004712361052</v>
      </c>
      <c r="W48" s="3">
        <f t="shared" si="3"/>
        <v>0.96920289855072206</v>
      </c>
      <c r="X48" s="3">
        <f t="shared" si="4"/>
        <v>1.0509762528173809</v>
      </c>
      <c r="Y48" s="3">
        <f t="shared" si="5"/>
        <v>1.0399035000680936</v>
      </c>
      <c r="Z48" s="3">
        <f t="shared" si="6"/>
        <v>1.0338837591457426</v>
      </c>
      <c r="AA48" s="2"/>
      <c r="AB48" s="3">
        <f t="shared" si="7"/>
        <v>0.34820382302778419</v>
      </c>
      <c r="AC48" s="3">
        <f t="shared" si="8"/>
        <v>0.22286191329596844</v>
      </c>
      <c r="AD48" s="3">
        <f t="shared" si="9"/>
        <v>0.2443237792614821</v>
      </c>
      <c r="AE48" s="3">
        <f t="shared" si="10"/>
        <v>0.20133594237529967</v>
      </c>
      <c r="AF48" s="3">
        <f t="shared" si="11"/>
        <v>0.16594361886590225</v>
      </c>
      <c r="AG48" s="3">
        <f t="shared" si="12"/>
        <v>0.1565211292318473</v>
      </c>
      <c r="AH48" s="3">
        <f t="shared" si="13"/>
        <v>0.16029483453601015</v>
      </c>
      <c r="AI48" s="2"/>
    </row>
    <row r="49" spans="1:35">
      <c r="A49" s="2" t="s">
        <v>1122</v>
      </c>
      <c r="B49" s="2" t="s">
        <v>1123</v>
      </c>
      <c r="C49" s="3">
        <v>45.766666666666602</v>
      </c>
      <c r="D49" s="3">
        <v>9.4666666666666597</v>
      </c>
      <c r="E49" s="3">
        <v>16.133333333333301</v>
      </c>
      <c r="F49" s="3">
        <v>20.933333333333302</v>
      </c>
      <c r="G49" s="3">
        <v>26.633333333333301</v>
      </c>
      <c r="H49" s="3">
        <v>32.1666666666666</v>
      </c>
      <c r="I49" s="3">
        <v>34.9</v>
      </c>
      <c r="J49" s="3">
        <v>39.566666666666599</v>
      </c>
      <c r="K49" s="2"/>
      <c r="L49" s="3">
        <v>4.0227132910788201</v>
      </c>
      <c r="M49" s="3">
        <v>4.3797513881751504</v>
      </c>
      <c r="N49" s="3">
        <v>4.4417213880306399</v>
      </c>
      <c r="O49" s="3">
        <v>5.7647395623932702</v>
      </c>
      <c r="P49" s="3">
        <v>5.5382508269508897</v>
      </c>
      <c r="Q49" s="3">
        <v>5.0355403549834303</v>
      </c>
      <c r="R49" s="3">
        <v>4.9644290261373998</v>
      </c>
      <c r="S49" s="2"/>
      <c r="T49" s="3">
        <f t="shared" si="0"/>
        <v>0.94352159471573094</v>
      </c>
      <c r="U49" s="3">
        <f t="shared" si="1"/>
        <v>1.0827740492169999</v>
      </c>
      <c r="V49" s="3">
        <f t="shared" si="2"/>
        <v>1.0080260057868382</v>
      </c>
      <c r="W49" s="3">
        <f t="shared" si="3"/>
        <v>1.0339026915113858</v>
      </c>
      <c r="X49" s="3">
        <f t="shared" si="4"/>
        <v>1.0466378575529109</v>
      </c>
      <c r="Y49" s="3">
        <f t="shared" si="5"/>
        <v>1.0185023054923248</v>
      </c>
      <c r="Z49" s="3">
        <f t="shared" si="6"/>
        <v>1.0312773295008373</v>
      </c>
      <c r="AA49" s="2"/>
      <c r="AB49" s="3">
        <f t="shared" si="7"/>
        <v>0.40093487952283707</v>
      </c>
      <c r="AC49" s="3">
        <f t="shared" si="8"/>
        <v>0.29394304618625172</v>
      </c>
      <c r="AD49" s="3">
        <f t="shared" si="9"/>
        <v>0.2138871338978266</v>
      </c>
      <c r="AE49" s="3">
        <f t="shared" si="10"/>
        <v>0.22378647369539093</v>
      </c>
      <c r="AF49" s="3">
        <f t="shared" si="11"/>
        <v>0.18020340870809931</v>
      </c>
      <c r="AG49" s="3">
        <f t="shared" si="12"/>
        <v>0.1469544258151938</v>
      </c>
      <c r="AH49" s="3">
        <f t="shared" si="13"/>
        <v>0.1293943498375256</v>
      </c>
      <c r="AI49" s="2"/>
    </row>
    <row r="50" spans="1:35">
      <c r="A50" s="2" t="s">
        <v>85</v>
      </c>
      <c r="B50" s="2"/>
      <c r="C50" s="3">
        <v>45.466666666666598</v>
      </c>
      <c r="D50" s="3">
        <v>10.066666666666601</v>
      </c>
      <c r="E50" s="3">
        <v>15.566666666666601</v>
      </c>
      <c r="F50" s="3">
        <v>22.2</v>
      </c>
      <c r="G50" s="3">
        <v>26.033333333333299</v>
      </c>
      <c r="H50" s="3">
        <v>30.566666666666599</v>
      </c>
      <c r="I50" s="3">
        <v>35.433333333333302</v>
      </c>
      <c r="J50" s="3">
        <v>41</v>
      </c>
      <c r="K50" s="2"/>
      <c r="L50" s="3">
        <v>3.5770875800790098</v>
      </c>
      <c r="M50" s="3">
        <v>4.5583866541671103</v>
      </c>
      <c r="N50" s="3">
        <v>4.2614551505325</v>
      </c>
      <c r="O50" s="3">
        <v>5.9300552742411696</v>
      </c>
      <c r="P50" s="3">
        <v>4.9577100448582998</v>
      </c>
      <c r="Q50" s="3">
        <v>5.2324840075139099</v>
      </c>
      <c r="R50" s="3">
        <v>5.53774924194538</v>
      </c>
      <c r="S50" s="2"/>
      <c r="T50" s="3">
        <f t="shared" si="0"/>
        <v>1.003322259169539</v>
      </c>
      <c r="U50" s="3">
        <f t="shared" si="1"/>
        <v>1.0447427293064833</v>
      </c>
      <c r="V50" s="3">
        <f t="shared" si="2"/>
        <v>1.0690212099586547</v>
      </c>
      <c r="W50" s="3">
        <f t="shared" si="3"/>
        <v>1.0106107660455472</v>
      </c>
      <c r="X50" s="3">
        <f t="shared" si="4"/>
        <v>0.99457711437929441</v>
      </c>
      <c r="Y50" s="3">
        <f t="shared" si="5"/>
        <v>1.0340668106383384</v>
      </c>
      <c r="Z50" s="3">
        <f t="shared" si="6"/>
        <v>1.0686361544111476</v>
      </c>
      <c r="AA50" s="2"/>
      <c r="AB50" s="3">
        <f t="shared" si="7"/>
        <v>0.35652035683035049</v>
      </c>
      <c r="AC50" s="3">
        <f t="shared" si="8"/>
        <v>0.30593199021255774</v>
      </c>
      <c r="AD50" s="3">
        <f t="shared" si="9"/>
        <v>0.20520657392823399</v>
      </c>
      <c r="AE50" s="3">
        <f t="shared" si="10"/>
        <v>0.23020400909321309</v>
      </c>
      <c r="AF50" s="3">
        <f t="shared" si="11"/>
        <v>0.16131379335914137</v>
      </c>
      <c r="AG50" s="3">
        <f t="shared" si="12"/>
        <v>0.1527019204901042</v>
      </c>
      <c r="AH50" s="3">
        <f t="shared" si="13"/>
        <v>0.14433753790257947</v>
      </c>
      <c r="AI50" s="2"/>
    </row>
    <row r="51" spans="1:35">
      <c r="A51" s="2" t="s">
        <v>1219</v>
      </c>
      <c r="B51" s="2"/>
      <c r="C51" s="3">
        <v>44.9</v>
      </c>
      <c r="D51" s="3">
        <v>10.3</v>
      </c>
      <c r="E51" s="3">
        <v>16.100000000000001</v>
      </c>
      <c r="F51" s="3">
        <v>20.766666666666602</v>
      </c>
      <c r="G51" s="3">
        <v>27.233333333333299</v>
      </c>
      <c r="H51" s="3">
        <v>29.633333333333301</v>
      </c>
      <c r="I51" s="3">
        <v>35.533333333333303</v>
      </c>
      <c r="J51" s="3">
        <v>39</v>
      </c>
      <c r="K51" s="2"/>
      <c r="L51" s="3">
        <v>4.3600458713183201</v>
      </c>
      <c r="M51" s="3">
        <v>3.8414407019589198</v>
      </c>
      <c r="N51" s="3">
        <v>4.5510682506662299</v>
      </c>
      <c r="O51" s="3">
        <v>5.5957325009530399</v>
      </c>
      <c r="P51" s="3">
        <v>4.9226235101033398</v>
      </c>
      <c r="Q51" s="3">
        <v>5.9426892528177397</v>
      </c>
      <c r="R51" s="3">
        <v>6.2928530890209098</v>
      </c>
      <c r="S51" s="2"/>
      <c r="T51" s="3">
        <f t="shared" si="0"/>
        <v>1.0265780731238066</v>
      </c>
      <c r="U51" s="3">
        <f t="shared" si="1"/>
        <v>1.080536912751678</v>
      </c>
      <c r="V51" s="3">
        <f t="shared" si="2"/>
        <v>1.0000003210273871</v>
      </c>
      <c r="W51" s="3">
        <f t="shared" si="3"/>
        <v>1.0571946169772242</v>
      </c>
      <c r="X51" s="3">
        <f t="shared" si="4"/>
        <v>0.96420834752801932</v>
      </c>
      <c r="Y51" s="3">
        <f t="shared" si="5"/>
        <v>1.0369851553532161</v>
      </c>
      <c r="Z51" s="3">
        <f t="shared" si="6"/>
        <v>1.0165075615130428</v>
      </c>
      <c r="AA51" s="2"/>
      <c r="AB51" s="3">
        <f t="shared" si="7"/>
        <v>0.43455606692323978</v>
      </c>
      <c r="AC51" s="3">
        <f t="shared" si="8"/>
        <v>0.25781481221200803</v>
      </c>
      <c r="AD51" s="3">
        <f t="shared" si="9"/>
        <v>0.21915263459151493</v>
      </c>
      <c r="AE51" s="3">
        <f t="shared" si="10"/>
        <v>0.2172256405649472</v>
      </c>
      <c r="AF51" s="3">
        <f t="shared" si="11"/>
        <v>0.16017214893743503</v>
      </c>
      <c r="AG51" s="3">
        <f t="shared" si="12"/>
        <v>0.17342815773121287</v>
      </c>
      <c r="AH51" s="3">
        <f t="shared" si="13"/>
        <v>0.164018788422576</v>
      </c>
      <c r="AI51" s="2"/>
    </row>
    <row r="52" spans="1:35">
      <c r="A52" s="2" t="s">
        <v>1133</v>
      </c>
      <c r="B52" s="2"/>
      <c r="C52" s="3">
        <v>44.866666666666603</v>
      </c>
      <c r="D52" s="3">
        <v>10.133333333333301</v>
      </c>
      <c r="E52" s="3">
        <v>14.466666666666599</v>
      </c>
      <c r="F52" s="3">
        <v>21.066666666666599</v>
      </c>
      <c r="G52" s="3">
        <v>27.566666666666599</v>
      </c>
      <c r="H52" s="3">
        <v>30.2</v>
      </c>
      <c r="I52" s="3">
        <v>35.299999999999997</v>
      </c>
      <c r="J52" s="3">
        <v>39.233333333333299</v>
      </c>
      <c r="K52" s="2"/>
      <c r="L52" s="3">
        <v>3.01919783312646</v>
      </c>
      <c r="M52" s="3">
        <v>4.2483983910279504</v>
      </c>
      <c r="N52" s="3">
        <v>4.50875691170957</v>
      </c>
      <c r="O52" s="3">
        <v>5.4079160085522302</v>
      </c>
      <c r="P52" s="3">
        <v>5.6592107812544503</v>
      </c>
      <c r="Q52" s="3">
        <v>5.6929781309961101</v>
      </c>
      <c r="R52" s="3">
        <v>4.4021459413436999</v>
      </c>
      <c r="S52" s="2"/>
      <c r="T52" s="3">
        <f t="shared" si="0"/>
        <v>1.0099667774421883</v>
      </c>
      <c r="U52" s="3">
        <f t="shared" si="1"/>
        <v>0.97091722595077845</v>
      </c>
      <c r="V52" s="3">
        <f t="shared" si="2"/>
        <v>1.0144465535943958</v>
      </c>
      <c r="W52" s="3">
        <f t="shared" si="3"/>
        <v>1.0701345755693554</v>
      </c>
      <c r="X52" s="3">
        <f t="shared" si="4"/>
        <v>0.98264652740200953</v>
      </c>
      <c r="Y52" s="3">
        <f t="shared" si="5"/>
        <v>1.0301756843518357</v>
      </c>
      <c r="Z52" s="3">
        <f t="shared" si="6"/>
        <v>1.0225892306844875</v>
      </c>
      <c r="AA52" s="2"/>
      <c r="AB52" s="3">
        <f t="shared" si="7"/>
        <v>0.30091672756412946</v>
      </c>
      <c r="AC52" s="3">
        <f t="shared" si="8"/>
        <v>0.28512740879382215</v>
      </c>
      <c r="AD52" s="3">
        <f t="shared" si="9"/>
        <v>0.21711516978221676</v>
      </c>
      <c r="AE52" s="3">
        <f t="shared" si="10"/>
        <v>0.20993462766118906</v>
      </c>
      <c r="AF52" s="3">
        <f t="shared" si="11"/>
        <v>0.18413919940515561</v>
      </c>
      <c r="AG52" s="3">
        <f t="shared" si="12"/>
        <v>0.16614072640506947</v>
      </c>
      <c r="AH52" s="3">
        <f t="shared" si="13"/>
        <v>0.11473883682717494</v>
      </c>
      <c r="AI52" s="2"/>
    </row>
    <row r="53" spans="1:35">
      <c r="A53" s="2" t="s">
        <v>1088</v>
      </c>
      <c r="B53" s="2"/>
      <c r="C53" s="3">
        <v>44.5</v>
      </c>
      <c r="D53" s="3">
        <v>9.5666666666666593</v>
      </c>
      <c r="E53" s="3">
        <v>15.8</v>
      </c>
      <c r="F53" s="3">
        <v>20.566666666666599</v>
      </c>
      <c r="G53" s="3">
        <v>25.1666666666666</v>
      </c>
      <c r="H53" s="3">
        <v>30.766666666666602</v>
      </c>
      <c r="I53" s="3">
        <v>36.933333333333302</v>
      </c>
      <c r="J53" s="3">
        <v>37.933333333333302</v>
      </c>
      <c r="K53" s="2"/>
      <c r="L53" s="3">
        <v>3.6118631695505199</v>
      </c>
      <c r="M53" s="3">
        <v>3.5721142198983502</v>
      </c>
      <c r="N53" s="3">
        <v>5.2705681751485596</v>
      </c>
      <c r="O53" s="3">
        <v>4.4578270740599804</v>
      </c>
      <c r="P53" s="3">
        <v>5.5056536598502204</v>
      </c>
      <c r="Q53" s="3">
        <v>5.0592050319744404</v>
      </c>
      <c r="R53" s="3">
        <v>4.60386311216521</v>
      </c>
      <c r="S53" s="2"/>
      <c r="T53" s="3">
        <f t="shared" si="0"/>
        <v>0.95348837212469995</v>
      </c>
      <c r="U53" s="3">
        <f t="shared" si="1"/>
        <v>1.0604026845637584</v>
      </c>
      <c r="V53" s="3">
        <f t="shared" si="2"/>
        <v>0.99036949931604779</v>
      </c>
      <c r="W53" s="3">
        <f t="shared" si="3"/>
        <v>0.97696687370600155</v>
      </c>
      <c r="X53" s="3">
        <f t="shared" si="4"/>
        <v>1.0010847072759965</v>
      </c>
      <c r="Y53" s="3">
        <f t="shared" si="5"/>
        <v>1.0778419813615041</v>
      </c>
      <c r="Z53" s="3">
        <f t="shared" si="6"/>
        <v>0.98870564530071936</v>
      </c>
      <c r="AA53" s="2"/>
      <c r="AB53" s="3">
        <f t="shared" si="7"/>
        <v>0.35998636242563276</v>
      </c>
      <c r="AC53" s="3">
        <f t="shared" si="8"/>
        <v>0.23973920938915103</v>
      </c>
      <c r="AD53" s="3">
        <f t="shared" si="9"/>
        <v>0.25379951206157175</v>
      </c>
      <c r="AE53" s="3">
        <f t="shared" si="10"/>
        <v>0.17305229324767005</v>
      </c>
      <c r="AF53" s="3">
        <f t="shared" si="11"/>
        <v>0.17914276324271469</v>
      </c>
      <c r="AG53" s="3">
        <f t="shared" si="12"/>
        <v>0.14764504266545384</v>
      </c>
      <c r="AH53" s="3">
        <f t="shared" si="13"/>
        <v>0.11999645296633092</v>
      </c>
      <c r="AI53" s="2"/>
    </row>
    <row r="54" spans="1:35">
      <c r="A54" s="2" t="s">
        <v>1093</v>
      </c>
      <c r="B54" s="2"/>
      <c r="C54" s="3">
        <v>44.5</v>
      </c>
      <c r="D54" s="3">
        <v>9.5</v>
      </c>
      <c r="E54" s="3">
        <v>16.466666666666601</v>
      </c>
      <c r="F54" s="3">
        <v>21.6666666666666</v>
      </c>
      <c r="G54" s="3">
        <v>26.2</v>
      </c>
      <c r="H54" s="3">
        <v>30.233333333333299</v>
      </c>
      <c r="I54" s="3">
        <v>34.966666666666598</v>
      </c>
      <c r="J54" s="3">
        <v>38.6</v>
      </c>
      <c r="K54" s="2"/>
      <c r="L54" s="3">
        <v>2.4186773244895599</v>
      </c>
      <c r="M54" s="3">
        <v>4.9982219060604098</v>
      </c>
      <c r="N54" s="3">
        <v>4.09335504880233</v>
      </c>
      <c r="O54" s="3">
        <v>4.7777260979117102</v>
      </c>
      <c r="P54" s="3">
        <v>5.0443587853715899</v>
      </c>
      <c r="Q54" s="3">
        <v>5.9692731736973004</v>
      </c>
      <c r="R54" s="3">
        <v>6.0144270993448101</v>
      </c>
      <c r="S54" s="2"/>
      <c r="T54" s="3">
        <f t="shared" si="0"/>
        <v>0.94684385385205461</v>
      </c>
      <c r="U54" s="3">
        <f t="shared" si="1"/>
        <v>1.1051454138702417</v>
      </c>
      <c r="V54" s="3">
        <f t="shared" si="2"/>
        <v>1.0433390187284137</v>
      </c>
      <c r="W54" s="3">
        <f t="shared" si="3"/>
        <v>1.0170807453416149</v>
      </c>
      <c r="X54" s="3">
        <f t="shared" si="4"/>
        <v>0.98373112621812542</v>
      </c>
      <c r="Y54" s="3">
        <f t="shared" si="5"/>
        <v>1.0204478686355747</v>
      </c>
      <c r="Z54" s="3">
        <f t="shared" si="6"/>
        <v>1.0060818429334217</v>
      </c>
      <c r="AA54" s="2"/>
      <c r="AB54" s="3">
        <f t="shared" si="7"/>
        <v>0.2410641851730812</v>
      </c>
      <c r="AC54" s="3">
        <f t="shared" si="8"/>
        <v>0.33545113463492682</v>
      </c>
      <c r="AD54" s="3">
        <f t="shared" si="9"/>
        <v>0.19711186338112771</v>
      </c>
      <c r="AE54" s="3">
        <f t="shared" si="10"/>
        <v>0.18547073361458502</v>
      </c>
      <c r="AF54" s="3">
        <f t="shared" si="11"/>
        <v>0.16413316700050368</v>
      </c>
      <c r="AG54" s="3">
        <f t="shared" si="12"/>
        <v>0.17420396818120878</v>
      </c>
      <c r="AH54" s="3">
        <f t="shared" si="13"/>
        <v>0.15676181088853733</v>
      </c>
      <c r="AI54" s="2"/>
    </row>
    <row r="55" spans="1:35">
      <c r="A55" s="2" t="s">
        <v>122</v>
      </c>
      <c r="B55" s="2"/>
      <c r="C55" s="3">
        <v>43.466666666666598</v>
      </c>
      <c r="D55" s="3">
        <v>11.5</v>
      </c>
      <c r="E55" s="3">
        <v>16.7</v>
      </c>
      <c r="F55" s="3">
        <v>23.6666666666666</v>
      </c>
      <c r="G55" s="3">
        <v>27.5</v>
      </c>
      <c r="H55" s="3">
        <v>33.299999999999997</v>
      </c>
      <c r="I55" s="3">
        <v>35.299999999999997</v>
      </c>
      <c r="J55" s="3">
        <v>43.066666666666599</v>
      </c>
      <c r="K55" s="2"/>
      <c r="L55" s="3">
        <v>5.2456331044657203</v>
      </c>
      <c r="M55" s="3">
        <v>3.2979791792348601</v>
      </c>
      <c r="N55" s="3">
        <v>4.2998707990925604</v>
      </c>
      <c r="O55" s="3">
        <v>5.1104468167339903</v>
      </c>
      <c r="P55" s="3">
        <v>5.0934598588124098</v>
      </c>
      <c r="Q55" s="3">
        <v>6.6890457715083196</v>
      </c>
      <c r="R55" s="3">
        <v>5.6858498827254298</v>
      </c>
      <c r="S55" s="2"/>
      <c r="T55" s="3">
        <f t="shared" si="0"/>
        <v>1.1461794020314346</v>
      </c>
      <c r="U55" s="3">
        <f t="shared" si="1"/>
        <v>1.1208053691275166</v>
      </c>
      <c r="V55" s="3">
        <f t="shared" si="2"/>
        <v>1.1396472358418059</v>
      </c>
      <c r="W55" s="3">
        <f t="shared" si="3"/>
        <v>1.0675465838509317</v>
      </c>
      <c r="X55" s="3">
        <f t="shared" si="4"/>
        <v>1.0835142173008911</v>
      </c>
      <c r="Y55" s="3">
        <f t="shared" si="5"/>
        <v>1.0301756843518357</v>
      </c>
      <c r="Z55" s="3">
        <f t="shared" si="6"/>
        <v>1.1225023670725207</v>
      </c>
      <c r="AA55" s="2"/>
      <c r="AB55" s="3">
        <f t="shared" si="7"/>
        <v>0.5228205752132884</v>
      </c>
      <c r="AC55" s="3">
        <f t="shared" si="8"/>
        <v>0.22134088451240672</v>
      </c>
      <c r="AD55" s="3">
        <f t="shared" si="9"/>
        <v>0.20705644523927103</v>
      </c>
      <c r="AE55" s="3">
        <f t="shared" si="10"/>
        <v>0.1983869105874996</v>
      </c>
      <c r="AF55" s="3">
        <f t="shared" si="11"/>
        <v>0.16573081598422332</v>
      </c>
      <c r="AG55" s="3">
        <f t="shared" si="12"/>
        <v>0.19520941374856476</v>
      </c>
      <c r="AH55" s="3">
        <f t="shared" si="13"/>
        <v>0.14819767690816529</v>
      </c>
      <c r="AI55" s="2"/>
    </row>
    <row r="56" spans="1:35">
      <c r="A56" s="2" t="s">
        <v>1208</v>
      </c>
      <c r="B56" s="2"/>
      <c r="C56" s="3">
        <v>42.6</v>
      </c>
      <c r="D56" s="3">
        <v>10.566666666666601</v>
      </c>
      <c r="E56" s="3">
        <v>15.7</v>
      </c>
      <c r="F56" s="3">
        <v>20.2</v>
      </c>
      <c r="G56" s="3">
        <v>24.633333333333301</v>
      </c>
      <c r="H56" s="3">
        <v>30.1666666666666</v>
      </c>
      <c r="I56" s="3">
        <v>36.1666666666666</v>
      </c>
      <c r="J56" s="3">
        <v>38.8333333333333</v>
      </c>
      <c r="K56" s="2"/>
      <c r="L56" s="3">
        <v>3.9470101201908299</v>
      </c>
      <c r="M56" s="3">
        <v>4.1565209811411501</v>
      </c>
      <c r="N56" s="3">
        <v>3.2290349435499501</v>
      </c>
      <c r="O56" s="3">
        <v>5.6949295186351696</v>
      </c>
      <c r="P56" s="3">
        <v>4.9199141817266998</v>
      </c>
      <c r="Q56" s="3">
        <v>4.4278161158245402</v>
      </c>
      <c r="R56" s="3">
        <v>5.3046101542798496</v>
      </c>
      <c r="S56" s="2"/>
      <c r="T56" s="3">
        <f t="shared" si="0"/>
        <v>1.0531561462143839</v>
      </c>
      <c r="U56" s="3">
        <f t="shared" si="1"/>
        <v>1.0536912751677852</v>
      </c>
      <c r="V56" s="3">
        <f t="shared" si="2"/>
        <v>0.97271299284526247</v>
      </c>
      <c r="W56" s="3">
        <f t="shared" si="3"/>
        <v>0.9562629399585908</v>
      </c>
      <c r="X56" s="3">
        <f t="shared" si="4"/>
        <v>0.98156192858589031</v>
      </c>
      <c r="Y56" s="3">
        <f t="shared" si="5"/>
        <v>1.0554680052141074</v>
      </c>
      <c r="Z56" s="3">
        <f t="shared" si="6"/>
        <v>1.0121635121048664</v>
      </c>
      <c r="AA56" s="2"/>
      <c r="AB56" s="3">
        <f t="shared" si="7"/>
        <v>0.39338971298889963</v>
      </c>
      <c r="AC56" s="3">
        <f t="shared" si="8"/>
        <v>0.27896113967390268</v>
      </c>
      <c r="AD56" s="3">
        <f t="shared" si="9"/>
        <v>0.15549129920506957</v>
      </c>
      <c r="AE56" s="3">
        <f t="shared" si="10"/>
        <v>0.22107645646875657</v>
      </c>
      <c r="AF56" s="3">
        <f t="shared" si="11"/>
        <v>0.16008399290694175</v>
      </c>
      <c r="AG56" s="3">
        <f t="shared" si="12"/>
        <v>0.12921893760066949</v>
      </c>
      <c r="AH56" s="3">
        <f t="shared" si="13"/>
        <v>0.13826093160780348</v>
      </c>
      <c r="AI56" s="2"/>
    </row>
    <row r="57" spans="1:35">
      <c r="A57" s="2" t="s">
        <v>77</v>
      </c>
      <c r="B57" s="2" t="s">
        <v>78</v>
      </c>
      <c r="C57" s="3">
        <v>42.133333333333297</v>
      </c>
      <c r="D57" s="3">
        <v>5.36666666666666</v>
      </c>
      <c r="E57" s="3">
        <v>8.36666666666666</v>
      </c>
      <c r="F57" s="3">
        <v>11.1666666666666</v>
      </c>
      <c r="G57" s="3">
        <v>16.133333333333301</v>
      </c>
      <c r="H57" s="3">
        <v>19.3</v>
      </c>
      <c r="I57" s="3">
        <v>24.633333333333301</v>
      </c>
      <c r="J57" s="3">
        <v>30.066666666666599</v>
      </c>
      <c r="K57" s="2"/>
      <c r="L57" s="3">
        <v>1.5807874268505799</v>
      </c>
      <c r="M57" s="3">
        <v>2.4560582693051498</v>
      </c>
      <c r="N57" s="3">
        <v>2.1460558137093102</v>
      </c>
      <c r="O57" s="3">
        <v>3.4422215049134799</v>
      </c>
      <c r="P57" s="3">
        <v>3.3281626562814899</v>
      </c>
      <c r="Q57" s="3">
        <v>4.9361478457959</v>
      </c>
      <c r="R57" s="3">
        <v>4.4492196569236198</v>
      </c>
      <c r="S57" s="2"/>
      <c r="T57" s="3">
        <f t="shared" si="0"/>
        <v>0.53488372094800218</v>
      </c>
      <c r="U57" s="3">
        <f t="shared" si="1"/>
        <v>0.56152125279642018</v>
      </c>
      <c r="V57" s="3">
        <f t="shared" si="2"/>
        <v>0.53772087888310394</v>
      </c>
      <c r="W57" s="3">
        <f t="shared" si="3"/>
        <v>0.62629399585921197</v>
      </c>
      <c r="X57" s="3">
        <f t="shared" si="4"/>
        <v>0.62798271453174781</v>
      </c>
      <c r="Y57" s="3">
        <f t="shared" si="5"/>
        <v>0.71888558143154446</v>
      </c>
      <c r="Z57" s="3">
        <f t="shared" si="6"/>
        <v>0.78366651323483971</v>
      </c>
      <c r="AA57" s="2"/>
      <c r="AB57" s="3">
        <f t="shared" si="7"/>
        <v>0.1575535641431659</v>
      </c>
      <c r="AC57" s="3">
        <f t="shared" si="8"/>
        <v>0.16483612545672147</v>
      </c>
      <c r="AD57" s="3">
        <f t="shared" si="9"/>
        <v>0.10334140462208703</v>
      </c>
      <c r="AE57" s="3">
        <f t="shared" si="10"/>
        <v>0.13362661121558539</v>
      </c>
      <c r="AF57" s="3">
        <f t="shared" si="11"/>
        <v>0.10829163830543224</v>
      </c>
      <c r="AG57" s="3">
        <f t="shared" si="12"/>
        <v>0.14405380977633514</v>
      </c>
      <c r="AH57" s="3">
        <f t="shared" si="13"/>
        <v>0.11596578010500834</v>
      </c>
      <c r="AI57" s="2"/>
    </row>
    <row r="58" spans="1:35">
      <c r="A58" s="2" t="s">
        <v>1100</v>
      </c>
      <c r="B58" s="2"/>
      <c r="C58" s="3">
        <v>42</v>
      </c>
      <c r="D58" s="3">
        <v>10.3666666666666</v>
      </c>
      <c r="E58" s="3">
        <v>17.1666666666666</v>
      </c>
      <c r="F58" s="3">
        <v>20.3666666666666</v>
      </c>
      <c r="G58" s="3">
        <v>27.466666666666601</v>
      </c>
      <c r="H58" s="3">
        <v>28.6</v>
      </c>
      <c r="I58" s="3">
        <v>36.4</v>
      </c>
      <c r="J58" s="3">
        <v>39.066666666666599</v>
      </c>
      <c r="K58" s="2"/>
      <c r="L58" s="3">
        <v>3.0494079571105002</v>
      </c>
      <c r="M58" s="3">
        <v>4.1156881428126804</v>
      </c>
      <c r="N58" s="3">
        <v>3.7901920209345001</v>
      </c>
      <c r="O58" s="3">
        <v>5.9202102064782203</v>
      </c>
      <c r="P58" s="3">
        <v>4.7370877129308004</v>
      </c>
      <c r="Q58" s="3">
        <v>5.6662744962335401</v>
      </c>
      <c r="R58" s="3">
        <v>4.9256697232175597</v>
      </c>
      <c r="S58" s="2"/>
      <c r="T58" s="3">
        <f t="shared" si="0"/>
        <v>1.0332225913964459</v>
      </c>
      <c r="U58" s="3">
        <f t="shared" si="1"/>
        <v>1.1521252796420536</v>
      </c>
      <c r="V58" s="3">
        <f t="shared" si="2"/>
        <v>0.98073867760470856</v>
      </c>
      <c r="W58" s="3">
        <f t="shared" si="3"/>
        <v>1.0662525879917157</v>
      </c>
      <c r="X58" s="3">
        <f t="shared" si="4"/>
        <v>0.93058578422839322</v>
      </c>
      <c r="Y58" s="3">
        <f t="shared" si="5"/>
        <v>1.0622774762154905</v>
      </c>
      <c r="Z58" s="3">
        <f t="shared" si="6"/>
        <v>1.0182451812763111</v>
      </c>
      <c r="AA58" s="2"/>
      <c r="AB58" s="3">
        <f t="shared" si="7"/>
        <v>0.30392770337659231</v>
      </c>
      <c r="AC58" s="3">
        <f t="shared" si="8"/>
        <v>0.27622068072568323</v>
      </c>
      <c r="AD58" s="3">
        <f t="shared" si="9"/>
        <v>0.18251331802680354</v>
      </c>
      <c r="AE58" s="3">
        <f t="shared" si="10"/>
        <v>0.2298218247856452</v>
      </c>
      <c r="AF58" s="3">
        <f t="shared" si="11"/>
        <v>0.15413519175861518</v>
      </c>
      <c r="AG58" s="3">
        <f t="shared" si="12"/>
        <v>0.16536142229129575</v>
      </c>
      <c r="AH58" s="3">
        <f t="shared" si="13"/>
        <v>0.12838411587606424</v>
      </c>
      <c r="AI58" s="2"/>
    </row>
    <row r="59" spans="1:35">
      <c r="A59" s="2" t="s">
        <v>70</v>
      </c>
      <c r="B59" s="2"/>
      <c r="C59" s="3">
        <v>41.6</v>
      </c>
      <c r="D59" s="3">
        <v>24.766666666666602</v>
      </c>
      <c r="E59" s="3">
        <v>32.733333333333299</v>
      </c>
      <c r="F59" s="3">
        <v>44.6</v>
      </c>
      <c r="G59" s="3">
        <v>49.533333333333303</v>
      </c>
      <c r="H59" s="3">
        <v>58.433333333333302</v>
      </c>
      <c r="I59" s="3">
        <v>62.2</v>
      </c>
      <c r="J59" s="3">
        <v>65.900000000000006</v>
      </c>
      <c r="K59" s="2"/>
      <c r="L59" s="3">
        <v>9.2256285543166197</v>
      </c>
      <c r="M59" s="3">
        <v>9.2012076502066904</v>
      </c>
      <c r="N59" s="3">
        <v>10.499523798725299</v>
      </c>
      <c r="O59" s="3">
        <v>12.3632070632538</v>
      </c>
      <c r="P59" s="3">
        <v>9.5312934880610793</v>
      </c>
      <c r="Q59" s="3">
        <v>9.19202552941044</v>
      </c>
      <c r="R59" s="3">
        <v>7.3862484839508697</v>
      </c>
      <c r="S59" s="2"/>
      <c r="T59" s="3">
        <f t="shared" si="0"/>
        <v>2.4684385382879817</v>
      </c>
      <c r="U59" s="3">
        <f t="shared" si="1"/>
        <v>2.1968680089485435</v>
      </c>
      <c r="V59" s="3">
        <f t="shared" si="2"/>
        <v>2.1476732416286488</v>
      </c>
      <c r="W59" s="3">
        <f t="shared" si="3"/>
        <v>1.9228778467908889</v>
      </c>
      <c r="X59" s="3">
        <f t="shared" si="4"/>
        <v>1.9013017246531145</v>
      </c>
      <c r="Y59" s="3">
        <f t="shared" si="5"/>
        <v>1.8152104126539428</v>
      </c>
      <c r="Z59" s="3">
        <f t="shared" si="6"/>
        <v>1.717637135992552</v>
      </c>
      <c r="AA59" s="2"/>
      <c r="AB59" s="3">
        <f t="shared" si="7"/>
        <v>0.91949786258702182</v>
      </c>
      <c r="AC59" s="3">
        <f t="shared" si="8"/>
        <v>0.61753071477897248</v>
      </c>
      <c r="AD59" s="3">
        <f t="shared" si="9"/>
        <v>0.50559520879743292</v>
      </c>
      <c r="AE59" s="3">
        <f t="shared" si="10"/>
        <v>0.47993816239339282</v>
      </c>
      <c r="AF59" s="3">
        <f t="shared" si="11"/>
        <v>0.31012888899644392</v>
      </c>
      <c r="AG59" s="3">
        <f t="shared" si="12"/>
        <v>0.26825499122776048</v>
      </c>
      <c r="AH59" s="3">
        <f t="shared" si="13"/>
        <v>0.19251737013205916</v>
      </c>
      <c r="AI59" s="2"/>
    </row>
    <row r="60" spans="1:35">
      <c r="A60" s="2" t="s">
        <v>1001</v>
      </c>
      <c r="B60" s="2"/>
      <c r="C60" s="3">
        <v>40.4</v>
      </c>
      <c r="D60" s="3">
        <v>11.4</v>
      </c>
      <c r="E60" s="3">
        <v>17.3</v>
      </c>
      <c r="F60" s="3">
        <v>19.2</v>
      </c>
      <c r="G60" s="3">
        <v>25.8</v>
      </c>
      <c r="H60" s="3">
        <v>31.533333333333299</v>
      </c>
      <c r="I60" s="3">
        <v>34.1</v>
      </c>
      <c r="J60" s="3">
        <v>40.966666666666598</v>
      </c>
      <c r="K60" s="2"/>
      <c r="L60" s="3">
        <v>2.49799919935935</v>
      </c>
      <c r="M60" s="3">
        <v>3.61616740025495</v>
      </c>
      <c r="N60" s="3">
        <v>3.9782743327561798</v>
      </c>
      <c r="O60" s="3">
        <v>4.6576102599222802</v>
      </c>
      <c r="P60" s="3">
        <v>5.4328220618344796</v>
      </c>
      <c r="Q60" s="3">
        <v>5.5217750769114096</v>
      </c>
      <c r="R60" s="3">
        <v>5.3509085417545803</v>
      </c>
      <c r="S60" s="2"/>
      <c r="T60" s="3">
        <f t="shared" si="0"/>
        <v>1.1362126246224655</v>
      </c>
      <c r="U60" s="3">
        <f t="shared" si="1"/>
        <v>1.1610738255033557</v>
      </c>
      <c r="V60" s="3">
        <f t="shared" si="2"/>
        <v>0.92455888428856625</v>
      </c>
      <c r="W60" s="3">
        <f t="shared" si="3"/>
        <v>1.0015527950310559</v>
      </c>
      <c r="X60" s="3">
        <f t="shared" si="4"/>
        <v>1.0260304800466888</v>
      </c>
      <c r="Y60" s="3">
        <f t="shared" si="5"/>
        <v>0.99515554777330306</v>
      </c>
      <c r="Z60" s="3">
        <f t="shared" si="6"/>
        <v>1.0677673445295106</v>
      </c>
      <c r="AA60" s="2"/>
      <c r="AB60" s="3">
        <f t="shared" si="7"/>
        <v>0.2489700198779741</v>
      </c>
      <c r="AC60" s="3">
        <f t="shared" si="8"/>
        <v>0.24269579867482885</v>
      </c>
      <c r="AD60" s="3">
        <f t="shared" si="9"/>
        <v>0.19157025408785908</v>
      </c>
      <c r="AE60" s="3">
        <f t="shared" si="10"/>
        <v>0.18080785170505745</v>
      </c>
      <c r="AF60" s="3">
        <f t="shared" si="11"/>
        <v>0.17677297129320121</v>
      </c>
      <c r="AG60" s="3">
        <f t="shared" si="12"/>
        <v>0.16114443112447938</v>
      </c>
      <c r="AH60" s="3">
        <f t="shared" si="13"/>
        <v>0.13946766650405795</v>
      </c>
      <c r="AI60" s="2"/>
    </row>
    <row r="61" spans="1:35">
      <c r="A61" s="2" t="s">
        <v>68</v>
      </c>
      <c r="B61" s="2"/>
      <c r="C61" s="3">
        <v>40.299999999999997</v>
      </c>
      <c r="D61" s="3">
        <v>14.6666666666666</v>
      </c>
      <c r="E61" s="3">
        <v>18.433333333333302</v>
      </c>
      <c r="F61" s="3">
        <v>22.9</v>
      </c>
      <c r="G61" s="3">
        <v>29.2</v>
      </c>
      <c r="H61" s="3">
        <v>33.433333333333302</v>
      </c>
      <c r="I61" s="3">
        <v>39.766666666666602</v>
      </c>
      <c r="J61" s="3">
        <v>41.733333333333299</v>
      </c>
      <c r="K61" s="2"/>
      <c r="L61" s="3">
        <v>4.3307684717097903</v>
      </c>
      <c r="M61" s="3">
        <v>4.9577100448582998</v>
      </c>
      <c r="N61" s="3">
        <v>4.4672885139272802</v>
      </c>
      <c r="O61" s="3">
        <v>5.7700375504266201</v>
      </c>
      <c r="P61" s="3">
        <v>4.2006613235960302</v>
      </c>
      <c r="Q61" s="3">
        <v>5.1165309428253103</v>
      </c>
      <c r="R61" s="3">
        <v>5.7383698808014101</v>
      </c>
      <c r="S61" s="2"/>
      <c r="T61" s="3">
        <f t="shared" si="0"/>
        <v>1.4617940199821129</v>
      </c>
      <c r="U61" s="3">
        <f t="shared" si="1"/>
        <v>1.2371364653243826</v>
      </c>
      <c r="V61" s="3">
        <f t="shared" si="2"/>
        <v>1.1027290859483421</v>
      </c>
      <c r="W61" s="3">
        <f t="shared" si="3"/>
        <v>1.1335403726708073</v>
      </c>
      <c r="X61" s="3">
        <f t="shared" si="4"/>
        <v>1.0878526125653583</v>
      </c>
      <c r="Y61" s="3">
        <f t="shared" si="5"/>
        <v>1.1605284149497053</v>
      </c>
      <c r="Z61" s="3">
        <f t="shared" si="6"/>
        <v>1.0877499718071184</v>
      </c>
      <c r="AA61" s="2"/>
      <c r="AB61" s="3">
        <f t="shared" si="7"/>
        <v>0.43163805367312325</v>
      </c>
      <c r="AC61" s="3">
        <f t="shared" si="8"/>
        <v>0.33273221777572481</v>
      </c>
      <c r="AD61" s="3">
        <f t="shared" si="9"/>
        <v>0.21511829605373611</v>
      </c>
      <c r="AE61" s="3">
        <f t="shared" si="10"/>
        <v>0.22399214093271039</v>
      </c>
      <c r="AF61" s="3">
        <f t="shared" si="11"/>
        <v>0.13668096895442278</v>
      </c>
      <c r="AG61" s="3">
        <f t="shared" si="12"/>
        <v>0.1493180103550257</v>
      </c>
      <c r="AH61" s="3">
        <f t="shared" si="13"/>
        <v>0.1495665737075213</v>
      </c>
      <c r="AI61" s="2"/>
    </row>
    <row r="62" spans="1:35">
      <c r="A62" s="2" t="s">
        <v>1236</v>
      </c>
      <c r="B62" s="2"/>
      <c r="C62" s="3">
        <v>39.5</v>
      </c>
      <c r="D62" s="3">
        <v>7.8333333333333304</v>
      </c>
      <c r="E62" s="3">
        <v>13.466666666666599</v>
      </c>
      <c r="F62" s="3">
        <v>17.100000000000001</v>
      </c>
      <c r="G62" s="3">
        <v>22.3333333333333</v>
      </c>
      <c r="H62" s="3">
        <v>26</v>
      </c>
      <c r="I62" s="3">
        <v>32</v>
      </c>
      <c r="J62" s="3">
        <v>36.933333333333302</v>
      </c>
      <c r="K62" s="2"/>
      <c r="L62" s="3">
        <v>2.5571251218680802</v>
      </c>
      <c r="M62" s="3">
        <v>3.9558676531058099</v>
      </c>
      <c r="N62" s="3">
        <v>4.0607881008493898</v>
      </c>
      <c r="O62" s="3">
        <v>4.7281661937325703</v>
      </c>
      <c r="P62" s="3">
        <v>4.4944410108488402</v>
      </c>
      <c r="Q62" s="3">
        <v>4.0249223594996204</v>
      </c>
      <c r="R62" s="3">
        <v>6.7524481157248104</v>
      </c>
      <c r="S62" s="2"/>
      <c r="T62" s="3">
        <f t="shared" si="0"/>
        <v>0.78073089703590437</v>
      </c>
      <c r="U62" s="3">
        <f t="shared" si="1"/>
        <v>0.90380313199104689</v>
      </c>
      <c r="V62" s="3">
        <f t="shared" si="2"/>
        <v>0.82343525631950443</v>
      </c>
      <c r="W62" s="3">
        <f t="shared" si="3"/>
        <v>0.86697722567287649</v>
      </c>
      <c r="X62" s="3">
        <f t="shared" si="4"/>
        <v>0.84598707657126648</v>
      </c>
      <c r="Y62" s="3">
        <f t="shared" si="5"/>
        <v>0.93387030876087085</v>
      </c>
      <c r="Z62" s="3">
        <f t="shared" si="6"/>
        <v>0.96264134885166697</v>
      </c>
      <c r="AA62" s="2"/>
      <c r="AB62" s="3">
        <f t="shared" si="7"/>
        <v>0.25486296896541871</v>
      </c>
      <c r="AC62" s="3">
        <f t="shared" si="8"/>
        <v>0.26549447336280602</v>
      </c>
      <c r="AD62" s="3">
        <f t="shared" si="9"/>
        <v>0.19554363103404157</v>
      </c>
      <c r="AE62" s="3">
        <f t="shared" si="10"/>
        <v>0.18354682429086064</v>
      </c>
      <c r="AF62" s="3">
        <f t="shared" si="11"/>
        <v>0.14623996198423148</v>
      </c>
      <c r="AG62" s="3">
        <f t="shared" si="12"/>
        <v>0.11746110895638885</v>
      </c>
      <c r="AH62" s="3">
        <f t="shared" si="13"/>
        <v>0.1759978094450966</v>
      </c>
      <c r="AI62" s="2"/>
    </row>
    <row r="63" spans="1:35">
      <c r="A63" s="2" t="s">
        <v>428</v>
      </c>
      <c r="B63" s="2"/>
      <c r="C63" s="3">
        <v>38.8333333333333</v>
      </c>
      <c r="D63" s="3">
        <v>11.6666666666666</v>
      </c>
      <c r="E63" s="3">
        <v>15.4</v>
      </c>
      <c r="F63" s="3">
        <v>20.7</v>
      </c>
      <c r="G63" s="3">
        <v>25.3</v>
      </c>
      <c r="H63" s="3">
        <v>31.1666666666666</v>
      </c>
      <c r="I63" s="3">
        <v>35.5</v>
      </c>
      <c r="J63" s="3">
        <v>39.866666666666603</v>
      </c>
      <c r="K63" s="2"/>
      <c r="L63" s="3">
        <v>3.9860869143671298</v>
      </c>
      <c r="M63" s="3">
        <v>3.6569568405073198</v>
      </c>
      <c r="N63" s="3">
        <v>4.5981880489311502</v>
      </c>
      <c r="O63" s="3">
        <v>6.1652250567193398</v>
      </c>
      <c r="P63" s="3">
        <v>5.3484161726211497</v>
      </c>
      <c r="Q63" s="3">
        <v>4.4253060157839101</v>
      </c>
      <c r="R63" s="3">
        <v>6.0593362306077303</v>
      </c>
      <c r="S63" s="2"/>
      <c r="T63" s="3">
        <f t="shared" si="0"/>
        <v>1.1627906977130429</v>
      </c>
      <c r="U63" s="3">
        <f t="shared" si="1"/>
        <v>1.0335570469798658</v>
      </c>
      <c r="V63" s="3">
        <f t="shared" si="2"/>
        <v>0.99679004712361052</v>
      </c>
      <c r="W63" s="3">
        <f t="shared" si="3"/>
        <v>0.9821428571428571</v>
      </c>
      <c r="X63" s="3">
        <f t="shared" si="4"/>
        <v>1.0140998930694005</v>
      </c>
      <c r="Y63" s="3">
        <f t="shared" si="5"/>
        <v>1.0360123737815912</v>
      </c>
      <c r="Z63" s="3">
        <f t="shared" si="6"/>
        <v>1.0390966184355532</v>
      </c>
      <c r="AA63" s="2"/>
      <c r="AB63" s="3">
        <f t="shared" si="7"/>
        <v>0.39728441008301241</v>
      </c>
      <c r="AC63" s="3">
        <f t="shared" si="8"/>
        <v>0.24543334500049127</v>
      </c>
      <c r="AD63" s="3">
        <f t="shared" si="9"/>
        <v>0.22142164647233353</v>
      </c>
      <c r="AE63" s="3">
        <f t="shared" si="10"/>
        <v>0.23933327083537809</v>
      </c>
      <c r="AF63" s="3">
        <f t="shared" si="11"/>
        <v>0.17402657546777878</v>
      </c>
      <c r="AG63" s="3">
        <f t="shared" si="12"/>
        <v>0.1291456842287956</v>
      </c>
      <c r="AH63" s="3">
        <f t="shared" si="13"/>
        <v>0.15793233579904348</v>
      </c>
      <c r="AI63" s="2"/>
    </row>
    <row r="64" spans="1:35">
      <c r="A64" s="2" t="s">
        <v>75</v>
      </c>
      <c r="B64" s="2" t="s">
        <v>76</v>
      </c>
      <c r="C64" s="3">
        <v>38.766666666666602</v>
      </c>
      <c r="D64" s="3">
        <v>8.2333333333333307</v>
      </c>
      <c r="E64" s="3">
        <v>11.9</v>
      </c>
      <c r="F64" s="3">
        <v>15.1666666666666</v>
      </c>
      <c r="G64" s="3">
        <v>18</v>
      </c>
      <c r="H64" s="3">
        <v>23.966666666666601</v>
      </c>
      <c r="I64" s="3">
        <v>26.766666666666602</v>
      </c>
      <c r="J64" s="3">
        <v>30.6666666666666</v>
      </c>
      <c r="K64" s="2"/>
      <c r="L64" s="3">
        <v>3.7030017853387802</v>
      </c>
      <c r="M64" s="3">
        <v>3.7536648758246902</v>
      </c>
      <c r="N64" s="3">
        <v>3.3474700231003598</v>
      </c>
      <c r="O64" s="3">
        <v>3.6606010435446201</v>
      </c>
      <c r="P64" s="3">
        <v>4.7643350941016802</v>
      </c>
      <c r="Q64" s="3">
        <v>4.9644290261373998</v>
      </c>
      <c r="R64" s="3">
        <v>4.4146221683048799</v>
      </c>
      <c r="S64" s="2"/>
      <c r="T64" s="3">
        <f t="shared" si="0"/>
        <v>0.8205980066717804</v>
      </c>
      <c r="U64" s="3">
        <f t="shared" si="1"/>
        <v>0.79865771812080533</v>
      </c>
      <c r="V64" s="3">
        <f t="shared" si="2"/>
        <v>0.73033731310988859</v>
      </c>
      <c r="W64" s="3">
        <f t="shared" si="3"/>
        <v>0.69875776397515521</v>
      </c>
      <c r="X64" s="3">
        <f t="shared" si="4"/>
        <v>0.77982654878812685</v>
      </c>
      <c r="Y64" s="3">
        <f t="shared" si="5"/>
        <v>0.78114360201560151</v>
      </c>
      <c r="Z64" s="3">
        <f t="shared" si="6"/>
        <v>0.79930509110427117</v>
      </c>
      <c r="AA64" s="2"/>
      <c r="AB64" s="3">
        <f t="shared" si="7"/>
        <v>0.36906994539486415</v>
      </c>
      <c r="AC64" s="3">
        <f t="shared" si="8"/>
        <v>0.25192381716944229</v>
      </c>
      <c r="AD64" s="3">
        <f t="shared" si="9"/>
        <v>0.16119443488266094</v>
      </c>
      <c r="AE64" s="3">
        <f t="shared" si="10"/>
        <v>0.14210407777735326</v>
      </c>
      <c r="AF64" s="3">
        <f t="shared" si="11"/>
        <v>0.15502176607942192</v>
      </c>
      <c r="AG64" s="3">
        <f t="shared" si="12"/>
        <v>0.14487915210813634</v>
      </c>
      <c r="AH64" s="3">
        <f t="shared" si="13"/>
        <v>0.11506402090525679</v>
      </c>
      <c r="AI64" s="2"/>
    </row>
    <row r="65" spans="1:35">
      <c r="A65" s="2" t="s">
        <v>112</v>
      </c>
      <c r="B65" s="2" t="s">
        <v>113</v>
      </c>
      <c r="C65" s="3">
        <v>38.6666666666666</v>
      </c>
      <c r="D65" s="3">
        <v>0</v>
      </c>
      <c r="E65" s="3">
        <v>0.16666666666666599</v>
      </c>
      <c r="F65" s="3">
        <v>0.1</v>
      </c>
      <c r="G65" s="3">
        <v>0.4</v>
      </c>
      <c r="H65" s="3">
        <v>0.73333333333333295</v>
      </c>
      <c r="I65" s="3">
        <v>1.5333333333333301</v>
      </c>
      <c r="J65" s="3">
        <v>2.5</v>
      </c>
      <c r="K65" s="2"/>
      <c r="L65" s="3">
        <v>0</v>
      </c>
      <c r="M65" s="3">
        <v>0.37267799624996401</v>
      </c>
      <c r="N65" s="3">
        <v>0.3</v>
      </c>
      <c r="O65" s="3">
        <v>0.75718777944003601</v>
      </c>
      <c r="P65" s="3">
        <v>0.96378881965339702</v>
      </c>
      <c r="Q65" s="3">
        <v>1.5216949614017701</v>
      </c>
      <c r="R65" s="3">
        <v>2.0776589389663198</v>
      </c>
      <c r="S65" s="2"/>
      <c r="T65" s="3">
        <f t="shared" si="0"/>
        <v>0</v>
      </c>
      <c r="U65" s="3">
        <f t="shared" si="1"/>
        <v>1.1185682326621878E-2</v>
      </c>
      <c r="V65" s="3">
        <f t="shared" si="2"/>
        <v>4.8154108556696168E-3</v>
      </c>
      <c r="W65" s="3">
        <f t="shared" si="3"/>
        <v>1.5527950310559006E-2</v>
      </c>
      <c r="X65" s="3">
        <f t="shared" si="4"/>
        <v>2.3861173954574169E-2</v>
      </c>
      <c r="Y65" s="3">
        <f t="shared" si="5"/>
        <v>4.4747952294791636E-2</v>
      </c>
      <c r="Z65" s="3">
        <f t="shared" si="6"/>
        <v>6.5160741122630941E-2</v>
      </c>
      <c r="AA65" s="2"/>
      <c r="AB65" s="3">
        <f t="shared" si="7"/>
        <v>0</v>
      </c>
      <c r="AC65" s="3">
        <f t="shared" si="8"/>
        <v>2.5011946057044564E-2</v>
      </c>
      <c r="AD65" s="3">
        <f t="shared" si="9"/>
        <v>1.4446232567008848E-2</v>
      </c>
      <c r="AE65" s="3">
        <f t="shared" si="10"/>
        <v>2.9393935537268476E-2</v>
      </c>
      <c r="AF65" s="3">
        <f t="shared" si="11"/>
        <v>3.1359726383486497E-2</v>
      </c>
      <c r="AG65" s="3">
        <f t="shared" si="12"/>
        <v>4.4408304482629141E-2</v>
      </c>
      <c r="AH65" s="3">
        <f t="shared" si="13"/>
        <v>5.4152718505241781E-2</v>
      </c>
      <c r="AI65" s="2"/>
    </row>
    <row r="66" spans="1:35">
      <c r="A66" s="2" t="s">
        <v>1195</v>
      </c>
      <c r="B66" s="2"/>
      <c r="C66" s="3">
        <v>37.5</v>
      </c>
      <c r="D66" s="3">
        <v>10.7666666666666</v>
      </c>
      <c r="E66" s="3">
        <v>15</v>
      </c>
      <c r="F66" s="3">
        <v>21.066666666666599</v>
      </c>
      <c r="G66" s="3">
        <v>26.7</v>
      </c>
      <c r="H66" s="3">
        <v>31.933333333333302</v>
      </c>
      <c r="I66" s="3">
        <v>35.266666666666602</v>
      </c>
      <c r="J66" s="3">
        <v>39.133333333333297</v>
      </c>
      <c r="K66" s="2"/>
      <c r="L66" s="3">
        <v>4.14474231875624</v>
      </c>
      <c r="M66" s="3">
        <v>4.17133072292284</v>
      </c>
      <c r="N66" s="3">
        <v>5.1635474455283301</v>
      </c>
      <c r="O66" s="3">
        <v>4.9473898842386204</v>
      </c>
      <c r="P66" s="3">
        <v>5.73255808712151</v>
      </c>
      <c r="Q66" s="3">
        <v>4.6899419565230804</v>
      </c>
      <c r="R66" s="3">
        <v>6.1195497292602203</v>
      </c>
      <c r="S66" s="2"/>
      <c r="T66" s="3">
        <f t="shared" si="0"/>
        <v>1.0730897010323219</v>
      </c>
      <c r="U66" s="3">
        <f t="shared" si="1"/>
        <v>1.006711409395973</v>
      </c>
      <c r="V66" s="3">
        <f t="shared" si="2"/>
        <v>1.0144465535943958</v>
      </c>
      <c r="W66" s="3">
        <f t="shared" si="3"/>
        <v>1.0364906832298135</v>
      </c>
      <c r="X66" s="3">
        <f t="shared" si="4"/>
        <v>1.0390456658400928</v>
      </c>
      <c r="Y66" s="3">
        <f t="shared" si="5"/>
        <v>1.0292029027802079</v>
      </c>
      <c r="Z66" s="3">
        <f t="shared" si="6"/>
        <v>1.0199828010395822</v>
      </c>
      <c r="AA66" s="2"/>
      <c r="AB66" s="3">
        <f t="shared" si="7"/>
        <v>0.41309724108577467</v>
      </c>
      <c r="AC66" s="3">
        <f t="shared" si="8"/>
        <v>0.27995508207535841</v>
      </c>
      <c r="AD66" s="3">
        <f t="shared" si="9"/>
        <v>0.24864602422962237</v>
      </c>
      <c r="AE66" s="3">
        <f t="shared" si="10"/>
        <v>0.19205706072354892</v>
      </c>
      <c r="AF66" s="3">
        <f t="shared" si="11"/>
        <v>0.18652577143841914</v>
      </c>
      <c r="AG66" s="3">
        <f t="shared" si="12"/>
        <v>0.13686867321902413</v>
      </c>
      <c r="AH66" s="3">
        <f t="shared" si="13"/>
        <v>0.1595017582781566</v>
      </c>
      <c r="AI66" s="2"/>
    </row>
    <row r="67" spans="1:35">
      <c r="A67" s="2" t="s">
        <v>111</v>
      </c>
      <c r="B67" s="2"/>
      <c r="C67" s="3">
        <v>37.299999999999997</v>
      </c>
      <c r="D67" s="3">
        <v>9.6666666666666607</v>
      </c>
      <c r="E67" s="3">
        <v>16.733333333333299</v>
      </c>
      <c r="F67" s="3">
        <v>19.766666666666602</v>
      </c>
      <c r="G67" s="3">
        <v>26.5</v>
      </c>
      <c r="H67" s="3">
        <v>31.9</v>
      </c>
      <c r="I67" s="3">
        <v>35.8333333333333</v>
      </c>
      <c r="J67" s="3">
        <v>38</v>
      </c>
      <c r="K67" s="2"/>
      <c r="L67" s="3">
        <v>3.06956384885902</v>
      </c>
      <c r="M67" s="3">
        <v>4.1547830535687602</v>
      </c>
      <c r="N67" s="3">
        <v>4.4323307136940402</v>
      </c>
      <c r="O67" s="3">
        <v>4.8768159011114296</v>
      </c>
      <c r="P67" s="3">
        <v>5.7697486947006604</v>
      </c>
      <c r="Q67" s="3">
        <v>4.1237792806545199</v>
      </c>
      <c r="R67" s="3">
        <v>5.1639777949432197</v>
      </c>
      <c r="S67" s="2"/>
      <c r="T67" s="3">
        <f t="shared" si="0"/>
        <v>0.96345514953366906</v>
      </c>
      <c r="U67" s="3">
        <f t="shared" si="1"/>
        <v>1.1230425055928388</v>
      </c>
      <c r="V67" s="3">
        <f t="shared" si="2"/>
        <v>0.95184621247069101</v>
      </c>
      <c r="W67" s="3">
        <f t="shared" si="3"/>
        <v>1.0287267080745341</v>
      </c>
      <c r="X67" s="3">
        <f t="shared" si="4"/>
        <v>1.0379610670239769</v>
      </c>
      <c r="Y67" s="3">
        <f t="shared" si="5"/>
        <v>1.0457401894978493</v>
      </c>
      <c r="Z67" s="3">
        <f t="shared" si="6"/>
        <v>0.99044326506399039</v>
      </c>
      <c r="AA67" s="2"/>
      <c r="AB67" s="3">
        <f t="shared" si="7"/>
        <v>0.30593659624196001</v>
      </c>
      <c r="AC67" s="3">
        <f t="shared" si="8"/>
        <v>0.27884450023951413</v>
      </c>
      <c r="AD67" s="3">
        <f t="shared" si="9"/>
        <v>0.2134349343464014</v>
      </c>
      <c r="AE67" s="3">
        <f t="shared" si="10"/>
        <v>0.1893173874655058</v>
      </c>
      <c r="AF67" s="3">
        <f t="shared" si="11"/>
        <v>0.18773587810694972</v>
      </c>
      <c r="AG67" s="3">
        <f t="shared" si="12"/>
        <v>0.1203460946902037</v>
      </c>
      <c r="AH67" s="3">
        <f t="shared" si="13"/>
        <v>0.1345954481037239</v>
      </c>
      <c r="AI67" s="2"/>
    </row>
    <row r="68" spans="1:35">
      <c r="A68" s="2" t="s">
        <v>259</v>
      </c>
      <c r="B68" s="2" t="s">
        <v>260</v>
      </c>
      <c r="C68" s="3">
        <v>36.6666666666666</v>
      </c>
      <c r="D68" s="3">
        <v>10.3666666666666</v>
      </c>
      <c r="E68" s="3">
        <v>16.8666666666666</v>
      </c>
      <c r="F68" s="3">
        <v>20.9</v>
      </c>
      <c r="G68" s="3">
        <v>27.6</v>
      </c>
      <c r="H68" s="3">
        <v>31.7</v>
      </c>
      <c r="I68" s="3">
        <v>36</v>
      </c>
      <c r="J68" s="3">
        <v>36.5</v>
      </c>
      <c r="K68" s="2"/>
      <c r="L68" s="3">
        <v>4.8818257058422496</v>
      </c>
      <c r="M68" s="3">
        <v>4.8424052792893004</v>
      </c>
      <c r="N68" s="3">
        <v>5.7233440108617097</v>
      </c>
      <c r="O68" s="3">
        <v>4.6804558182581601</v>
      </c>
      <c r="P68" s="3">
        <v>5.2227068333065203</v>
      </c>
      <c r="Q68" s="3">
        <v>5.6154548643305198</v>
      </c>
      <c r="R68" s="3">
        <v>5.4635153518590904</v>
      </c>
      <c r="S68" s="2"/>
      <c r="T68" s="3">
        <f t="shared" si="0"/>
        <v>1.0332225913964459</v>
      </c>
      <c r="U68" s="3">
        <f t="shared" si="1"/>
        <v>1.1319910514541343</v>
      </c>
      <c r="V68" s="3">
        <f t="shared" si="2"/>
        <v>1.0064208688349496</v>
      </c>
      <c r="W68" s="3">
        <f t="shared" si="3"/>
        <v>1.0714285714285714</v>
      </c>
      <c r="X68" s="3">
        <f t="shared" si="4"/>
        <v>1.0314534741272749</v>
      </c>
      <c r="Y68" s="3">
        <f t="shared" si="5"/>
        <v>1.0506040973559798</v>
      </c>
      <c r="Z68" s="3">
        <f t="shared" si="6"/>
        <v>0.95134682039041185</v>
      </c>
      <c r="AA68" s="2"/>
      <c r="AB68" s="3">
        <f t="shared" si="7"/>
        <v>0.48656070159512654</v>
      </c>
      <c r="AC68" s="3">
        <f t="shared" si="8"/>
        <v>0.32499364290532218</v>
      </c>
      <c r="AD68" s="3">
        <f t="shared" si="9"/>
        <v>0.27560252880635161</v>
      </c>
      <c r="AE68" s="3">
        <f t="shared" si="10"/>
        <v>0.18169471344169874</v>
      </c>
      <c r="AF68" s="3">
        <f t="shared" si="11"/>
        <v>0.16993624944991384</v>
      </c>
      <c r="AG68" s="3">
        <f t="shared" si="12"/>
        <v>0.16387833024953366</v>
      </c>
      <c r="AH68" s="3">
        <f t="shared" si="13"/>
        <v>0.14240268378480406</v>
      </c>
      <c r="AI68" s="2"/>
    </row>
    <row r="69" spans="1:35">
      <c r="A69" s="2" t="s">
        <v>121</v>
      </c>
      <c r="B69" s="2"/>
      <c r="C69" s="3">
        <v>36.1666666666666</v>
      </c>
      <c r="D69" s="3">
        <v>8.36666666666666</v>
      </c>
      <c r="E69" s="3">
        <v>14.4333333333333</v>
      </c>
      <c r="F69" s="3">
        <v>18.3</v>
      </c>
      <c r="G69" s="3">
        <v>22.766666666666602</v>
      </c>
      <c r="H69" s="3">
        <v>26.8666666666666</v>
      </c>
      <c r="I69" s="3">
        <v>31.433333333333302</v>
      </c>
      <c r="J69" s="3">
        <v>34.799999999999997</v>
      </c>
      <c r="K69" s="2"/>
      <c r="L69" s="3">
        <v>3.3414900202687301</v>
      </c>
      <c r="M69" s="3">
        <v>5.1230416312534004</v>
      </c>
      <c r="N69" s="3">
        <v>5.7221790721134598</v>
      </c>
      <c r="O69" s="3">
        <v>6.1842991159512604</v>
      </c>
      <c r="P69" s="3">
        <v>4.5367634082264203</v>
      </c>
      <c r="Q69" s="3">
        <v>6.13559740820366</v>
      </c>
      <c r="R69" s="3">
        <v>6.0739882559429796</v>
      </c>
      <c r="S69" s="2"/>
      <c r="T69" s="3">
        <f t="shared" si="0"/>
        <v>0.83388704321707197</v>
      </c>
      <c r="U69" s="3">
        <f t="shared" si="1"/>
        <v>0.96868008948545636</v>
      </c>
      <c r="V69" s="3">
        <f t="shared" si="2"/>
        <v>0.88122018658753976</v>
      </c>
      <c r="W69" s="3">
        <f t="shared" si="3"/>
        <v>0.88379917184264756</v>
      </c>
      <c r="X69" s="3">
        <f t="shared" si="4"/>
        <v>0.87418664579030647</v>
      </c>
      <c r="Y69" s="3">
        <f t="shared" si="5"/>
        <v>0.91733302204322953</v>
      </c>
      <c r="Z69" s="3">
        <f t="shared" si="6"/>
        <v>0.90703751642702268</v>
      </c>
      <c r="AA69" s="2"/>
      <c r="AB69" s="3">
        <f t="shared" si="7"/>
        <v>0.33303887246309732</v>
      </c>
      <c r="AC69" s="3">
        <f t="shared" si="8"/>
        <v>0.34382829739955706</v>
      </c>
      <c r="AD69" s="3">
        <f t="shared" si="9"/>
        <v>0.27554643221940645</v>
      </c>
      <c r="AE69" s="3">
        <f t="shared" si="10"/>
        <v>0.24007372344531289</v>
      </c>
      <c r="AF69" s="3">
        <f t="shared" si="11"/>
        <v>0.14761704664696018</v>
      </c>
      <c r="AG69" s="3">
        <f t="shared" si="12"/>
        <v>0.17905788268848596</v>
      </c>
      <c r="AH69" s="3">
        <f t="shared" si="13"/>
        <v>0.15831423053096044</v>
      </c>
      <c r="AI69" s="2"/>
    </row>
    <row r="70" spans="1:35">
      <c r="A70" s="2" t="s">
        <v>146</v>
      </c>
      <c r="B70" s="2"/>
      <c r="C70" s="3">
        <v>35.5</v>
      </c>
      <c r="D70" s="3">
        <v>10.566666666666601</v>
      </c>
      <c r="E70" s="3">
        <v>15.4333333333333</v>
      </c>
      <c r="F70" s="3">
        <v>18.899999999999999</v>
      </c>
      <c r="G70" s="3">
        <v>24.3666666666666</v>
      </c>
      <c r="H70" s="3">
        <v>31.7</v>
      </c>
      <c r="I70" s="3">
        <v>34.633333333333297</v>
      </c>
      <c r="J70" s="3">
        <v>38.9</v>
      </c>
      <c r="K70" s="2"/>
      <c r="L70" s="3">
        <v>4.7023634719385701</v>
      </c>
      <c r="M70" s="3">
        <v>4.4473462749024701</v>
      </c>
      <c r="N70" s="3">
        <v>5.0355403549834303</v>
      </c>
      <c r="O70" s="3">
        <v>5.2248338623241297</v>
      </c>
      <c r="P70" s="3">
        <v>5.3674947601278502</v>
      </c>
      <c r="Q70" s="3">
        <v>5.01652823729275</v>
      </c>
      <c r="R70" s="3">
        <v>5.3438438100927499</v>
      </c>
      <c r="S70" s="2"/>
      <c r="T70" s="3">
        <f t="shared" si="0"/>
        <v>1.0531561462143839</v>
      </c>
      <c r="U70" s="3">
        <f t="shared" si="1"/>
        <v>1.0357941834451878</v>
      </c>
      <c r="V70" s="3">
        <f t="shared" si="2"/>
        <v>0.91011265172155742</v>
      </c>
      <c r="W70" s="3">
        <f t="shared" si="3"/>
        <v>0.94591097308488348</v>
      </c>
      <c r="X70" s="3">
        <f t="shared" si="4"/>
        <v>1.0314534741272749</v>
      </c>
      <c r="Y70" s="3">
        <f t="shared" si="5"/>
        <v>1.0107200529193165</v>
      </c>
      <c r="Z70" s="3">
        <f t="shared" si="6"/>
        <v>1.0139011318681375</v>
      </c>
      <c r="AA70" s="2"/>
      <c r="AB70" s="3">
        <f t="shared" si="7"/>
        <v>0.46867410020878353</v>
      </c>
      <c r="AC70" s="3">
        <f t="shared" si="8"/>
        <v>0.29847961576526644</v>
      </c>
      <c r="AD70" s="3">
        <f t="shared" si="9"/>
        <v>0.24248195689549643</v>
      </c>
      <c r="AE70" s="3">
        <f t="shared" si="10"/>
        <v>0.20282740148773795</v>
      </c>
      <c r="AF70" s="3">
        <f t="shared" si="11"/>
        <v>0.17464735387046734</v>
      </c>
      <c r="AG70" s="3">
        <f t="shared" si="12"/>
        <v>0.14639958668338149</v>
      </c>
      <c r="AH70" s="3">
        <f t="shared" si="13"/>
        <v>0.139283529243691</v>
      </c>
      <c r="AI70" s="2"/>
    </row>
    <row r="71" spans="1:35">
      <c r="A71" s="2" t="s">
        <v>1065</v>
      </c>
      <c r="B71" s="2"/>
      <c r="C71" s="3">
        <v>34.9</v>
      </c>
      <c r="D71" s="3">
        <v>11.966666666666599</v>
      </c>
      <c r="E71" s="3">
        <v>15.8</v>
      </c>
      <c r="F71" s="3">
        <v>22.233333333333299</v>
      </c>
      <c r="G71" s="3">
        <v>27.433333333333302</v>
      </c>
      <c r="H71" s="3">
        <v>31.533333333333299</v>
      </c>
      <c r="I71" s="3">
        <v>35.533333333333303</v>
      </c>
      <c r="J71" s="3">
        <v>39.1</v>
      </c>
      <c r="K71" s="2"/>
      <c r="L71" s="3">
        <v>4.2228215948844197</v>
      </c>
      <c r="M71" s="3">
        <v>3.90213616710983</v>
      </c>
      <c r="N71" s="3">
        <v>4.4920918166138204</v>
      </c>
      <c r="O71" s="3">
        <v>6.11382767903127</v>
      </c>
      <c r="P71" s="3">
        <v>4.6384863431463801</v>
      </c>
      <c r="Q71" s="3">
        <v>6.5357138520253102</v>
      </c>
      <c r="R71" s="3">
        <v>6.09015599143404</v>
      </c>
      <c r="S71" s="2"/>
      <c r="T71" s="3">
        <f t="shared" si="0"/>
        <v>1.1926910299399498</v>
      </c>
      <c r="U71" s="3">
        <f t="shared" si="1"/>
        <v>1.0604026845637584</v>
      </c>
      <c r="V71" s="3">
        <f t="shared" si="2"/>
        <v>1.070626346910543</v>
      </c>
      <c r="W71" s="3">
        <f t="shared" si="3"/>
        <v>1.064958592132504</v>
      </c>
      <c r="X71" s="3">
        <f t="shared" si="4"/>
        <v>1.0260304800466888</v>
      </c>
      <c r="Y71" s="3">
        <f t="shared" si="5"/>
        <v>1.0369851553532161</v>
      </c>
      <c r="Z71" s="3">
        <f t="shared" si="6"/>
        <v>1.0191139911579481</v>
      </c>
      <c r="AA71" s="2"/>
      <c r="AB71" s="3">
        <f t="shared" si="7"/>
        <v>0.42087922874000461</v>
      </c>
      <c r="AC71" s="3">
        <f t="shared" si="8"/>
        <v>0.26188833336307582</v>
      </c>
      <c r="AD71" s="3">
        <f t="shared" si="9"/>
        <v>0.21631267698386838</v>
      </c>
      <c r="AE71" s="3">
        <f t="shared" si="10"/>
        <v>0.23733803101829462</v>
      </c>
      <c r="AF71" s="3">
        <f t="shared" si="11"/>
        <v>0.15092690389054425</v>
      </c>
      <c r="AG71" s="3">
        <f t="shared" si="12"/>
        <v>0.19073465978011178</v>
      </c>
      <c r="AH71" s="3">
        <f t="shared" si="13"/>
        <v>0.1587356311817093</v>
      </c>
      <c r="AI71" s="2"/>
    </row>
    <row r="72" spans="1:35">
      <c r="A72" s="2" t="s">
        <v>89</v>
      </c>
      <c r="B72" s="2"/>
      <c r="C72" s="3">
        <v>34.366666666666603</v>
      </c>
      <c r="D72" s="3">
        <v>9.7333333333333307</v>
      </c>
      <c r="E72" s="3">
        <v>14.9</v>
      </c>
      <c r="F72" s="3">
        <v>17.5</v>
      </c>
      <c r="G72" s="3">
        <v>21.8</v>
      </c>
      <c r="H72" s="3">
        <v>26.4</v>
      </c>
      <c r="I72" s="3">
        <v>29.1</v>
      </c>
      <c r="J72" s="3">
        <v>34.266666666666602</v>
      </c>
      <c r="K72" s="2"/>
      <c r="L72" s="3">
        <v>2.8744081516413398</v>
      </c>
      <c r="M72" s="3">
        <v>3.6087855759705798</v>
      </c>
      <c r="N72" s="3">
        <v>2.7778888866667502</v>
      </c>
      <c r="O72" s="3">
        <v>4.2770706486254504</v>
      </c>
      <c r="P72" s="3">
        <v>3.3126021996812902</v>
      </c>
      <c r="Q72" s="3">
        <v>4.4071910933533696</v>
      </c>
      <c r="R72" s="3">
        <v>3.66909010821787</v>
      </c>
      <c r="S72" s="2"/>
      <c r="T72" s="3">
        <f t="shared" si="0"/>
        <v>0.9700996678063154</v>
      </c>
      <c r="U72" s="3">
        <f t="shared" si="1"/>
        <v>1</v>
      </c>
      <c r="V72" s="3">
        <f t="shared" si="2"/>
        <v>0.84269689974218287</v>
      </c>
      <c r="W72" s="3">
        <f t="shared" si="3"/>
        <v>0.84627329192546585</v>
      </c>
      <c r="X72" s="3">
        <f t="shared" si="4"/>
        <v>0.85900226236467048</v>
      </c>
      <c r="Y72" s="3">
        <f t="shared" si="5"/>
        <v>0.84923831202941702</v>
      </c>
      <c r="Z72" s="3">
        <f t="shared" si="6"/>
        <v>0.89313655832085981</v>
      </c>
      <c r="AA72" s="2"/>
      <c r="AB72" s="3">
        <f t="shared" si="7"/>
        <v>0.28648586229935236</v>
      </c>
      <c r="AC72" s="3">
        <f t="shared" si="8"/>
        <v>0.24220037422621341</v>
      </c>
      <c r="AD72" s="3">
        <f t="shared" si="9"/>
        <v>0.13376676300699053</v>
      </c>
      <c r="AE72" s="3">
        <f t="shared" si="10"/>
        <v>0.16603535126651592</v>
      </c>
      <c r="AF72" s="3">
        <f t="shared" si="11"/>
        <v>0.10778533272122774</v>
      </c>
      <c r="AG72" s="3">
        <f t="shared" si="12"/>
        <v>0.12861702834743974</v>
      </c>
      <c r="AH72" s="3">
        <f t="shared" si="13"/>
        <v>9.5632252278876229E-2</v>
      </c>
      <c r="AI72" s="2"/>
    </row>
    <row r="73" spans="1:35">
      <c r="A73" s="2" t="s">
        <v>164</v>
      </c>
      <c r="B73" s="2"/>
      <c r="C73" s="3">
        <v>33.866666666666603</v>
      </c>
      <c r="D73" s="3">
        <v>8.8000000000000007</v>
      </c>
      <c r="E73" s="3">
        <v>15.2666666666666</v>
      </c>
      <c r="F73" s="3">
        <v>16.8666666666666</v>
      </c>
      <c r="G73" s="3">
        <v>26</v>
      </c>
      <c r="H73" s="3">
        <v>26.266666666666602</v>
      </c>
      <c r="I73" s="3">
        <v>32.3333333333333</v>
      </c>
      <c r="J73" s="3">
        <v>39.299999999999997</v>
      </c>
      <c r="K73" s="2"/>
      <c r="L73" s="3">
        <v>2.6758176320519298</v>
      </c>
      <c r="M73" s="3">
        <v>4.1547830535687602</v>
      </c>
      <c r="N73" s="3">
        <v>3.9726845107838802</v>
      </c>
      <c r="O73" s="3">
        <v>4.46467617340085</v>
      </c>
      <c r="P73" s="3">
        <v>4.8161764456418696</v>
      </c>
      <c r="Q73" s="3">
        <v>6.0184900284225904</v>
      </c>
      <c r="R73" s="3">
        <v>6.2083277404896497</v>
      </c>
      <c r="S73" s="2"/>
      <c r="T73" s="3">
        <f t="shared" si="0"/>
        <v>0.87707641198927178</v>
      </c>
      <c r="U73" s="3">
        <f t="shared" si="1"/>
        <v>1.0246085011185637</v>
      </c>
      <c r="V73" s="3">
        <f t="shared" si="2"/>
        <v>0.81219929765627208</v>
      </c>
      <c r="W73" s="3">
        <f t="shared" si="3"/>
        <v>1.0093167701863353</v>
      </c>
      <c r="X73" s="3">
        <f t="shared" si="4"/>
        <v>0.85466386710020048</v>
      </c>
      <c r="Y73" s="3">
        <f t="shared" si="5"/>
        <v>0.94359812447712899</v>
      </c>
      <c r="Z73" s="3">
        <f t="shared" si="6"/>
        <v>1.0243268504477583</v>
      </c>
      <c r="AA73" s="2"/>
      <c r="AB73" s="3">
        <f t="shared" si="7"/>
        <v>0.26669278725656087</v>
      </c>
      <c r="AC73" s="3">
        <f t="shared" si="8"/>
        <v>0.27884450023951413</v>
      </c>
      <c r="AD73" s="3">
        <f t="shared" si="9"/>
        <v>0.19130108119379235</v>
      </c>
      <c r="AE73" s="3">
        <f t="shared" si="10"/>
        <v>0.17331817443326281</v>
      </c>
      <c r="AF73" s="3">
        <f t="shared" si="11"/>
        <v>0.15670857813461378</v>
      </c>
      <c r="AG73" s="3">
        <f t="shared" si="12"/>
        <v>0.17564028565991335</v>
      </c>
      <c r="AH73" s="3">
        <f t="shared" si="13"/>
        <v>0.16181569468099774</v>
      </c>
      <c r="AI73" s="2"/>
    </row>
    <row r="74" spans="1:35">
      <c r="A74" s="2" t="s">
        <v>269</v>
      </c>
      <c r="B74" s="2" t="s">
        <v>270</v>
      </c>
      <c r="C74" s="3">
        <v>33.566666666666599</v>
      </c>
      <c r="D74" s="3">
        <v>7.93333333333333</v>
      </c>
      <c r="E74" s="3">
        <v>12.7666666666666</v>
      </c>
      <c r="F74" s="3">
        <v>18.8333333333333</v>
      </c>
      <c r="G74" s="3">
        <v>22.4</v>
      </c>
      <c r="H74" s="3">
        <v>27</v>
      </c>
      <c r="I74" s="3">
        <v>35.4</v>
      </c>
      <c r="J74" s="3">
        <v>37.366666666666603</v>
      </c>
      <c r="K74" s="2"/>
      <c r="L74" s="3">
        <v>3.0103525079668301</v>
      </c>
      <c r="M74" s="3">
        <v>3.7477400597634198</v>
      </c>
      <c r="N74" s="3">
        <v>5.0930235507887502</v>
      </c>
      <c r="O74" s="3">
        <v>4.4090815370097198</v>
      </c>
      <c r="P74" s="3">
        <v>5.1445764321921201</v>
      </c>
      <c r="Q74" s="3">
        <v>5.6190153348547902</v>
      </c>
      <c r="R74" s="3">
        <v>3.77256175856966</v>
      </c>
      <c r="S74" s="2"/>
      <c r="T74" s="3">
        <f t="shared" si="0"/>
        <v>0.79069767444487338</v>
      </c>
      <c r="U74" s="3">
        <f t="shared" si="1"/>
        <v>0.85682326621923488</v>
      </c>
      <c r="V74" s="3">
        <f t="shared" si="2"/>
        <v>0.90690237781777616</v>
      </c>
      <c r="W74" s="3">
        <f t="shared" si="3"/>
        <v>0.86956521739130421</v>
      </c>
      <c r="X74" s="3">
        <f t="shared" si="4"/>
        <v>0.87852504105477669</v>
      </c>
      <c r="Y74" s="3">
        <f t="shared" si="5"/>
        <v>1.0330940290667134</v>
      </c>
      <c r="Z74" s="3">
        <f t="shared" si="6"/>
        <v>0.97393587731292219</v>
      </c>
      <c r="AA74" s="2"/>
      <c r="AB74" s="3">
        <f t="shared" si="7"/>
        <v>0.30003513369436963</v>
      </c>
      <c r="AC74" s="3">
        <f t="shared" si="8"/>
        <v>0.25152617850761205</v>
      </c>
      <c r="AD74" s="3">
        <f t="shared" si="9"/>
        <v>0.24525000894649163</v>
      </c>
      <c r="AE74" s="3">
        <f t="shared" si="10"/>
        <v>0.17115999755472514</v>
      </c>
      <c r="AF74" s="3">
        <f t="shared" si="11"/>
        <v>0.16739404523337109</v>
      </c>
      <c r="AG74" s="3">
        <f t="shared" si="12"/>
        <v>0.16398223705290346</v>
      </c>
      <c r="AH74" s="3">
        <f t="shared" si="13"/>
        <v>9.8329168047717991E-2</v>
      </c>
      <c r="AI74" s="2"/>
    </row>
    <row r="75" spans="1:35">
      <c r="A75" s="2" t="s">
        <v>1095</v>
      </c>
      <c r="B75" s="2" t="s">
        <v>1096</v>
      </c>
      <c r="C75" s="3">
        <v>33.133333333333297</v>
      </c>
      <c r="D75" s="3">
        <v>11.1</v>
      </c>
      <c r="E75" s="3">
        <v>14.8666666666666</v>
      </c>
      <c r="F75" s="3">
        <v>19.466666666666601</v>
      </c>
      <c r="G75" s="3">
        <v>25.9</v>
      </c>
      <c r="H75" s="3">
        <v>29.7</v>
      </c>
      <c r="I75" s="3">
        <v>36.1</v>
      </c>
      <c r="J75" s="3">
        <v>39.299999999999997</v>
      </c>
      <c r="K75" s="2"/>
      <c r="L75" s="3">
        <v>3.48664117262827</v>
      </c>
      <c r="M75" s="3">
        <v>4.1209491894734898</v>
      </c>
      <c r="N75" s="3">
        <v>4.4176414018744801</v>
      </c>
      <c r="O75" s="3">
        <v>5.1533160844903199</v>
      </c>
      <c r="P75" s="3">
        <v>4.75499737118749</v>
      </c>
      <c r="Q75" s="3">
        <v>6.1825021903217499</v>
      </c>
      <c r="R75" s="3">
        <v>5.2227068333065203</v>
      </c>
      <c r="S75" s="2"/>
      <c r="T75" s="3">
        <f t="shared" si="0"/>
        <v>1.1063122923955586</v>
      </c>
      <c r="U75" s="3">
        <f t="shared" si="1"/>
        <v>0.99776286353467114</v>
      </c>
      <c r="V75" s="3">
        <f t="shared" si="2"/>
        <v>0.93739997990368218</v>
      </c>
      <c r="W75" s="3">
        <f t="shared" si="3"/>
        <v>1.0054347826086956</v>
      </c>
      <c r="X75" s="3">
        <f t="shared" si="4"/>
        <v>0.96637754516025443</v>
      </c>
      <c r="Y75" s="3">
        <f t="shared" si="5"/>
        <v>1.0535224420708575</v>
      </c>
      <c r="Z75" s="3">
        <f t="shared" si="6"/>
        <v>1.0243268504477583</v>
      </c>
      <c r="AA75" s="2"/>
      <c r="AB75" s="3">
        <f t="shared" si="7"/>
        <v>0.34750576472532613</v>
      </c>
      <c r="AC75" s="3">
        <f t="shared" si="8"/>
        <v>0.27657377110560333</v>
      </c>
      <c r="AD75" s="3">
        <f t="shared" si="9"/>
        <v>0.21272758363041913</v>
      </c>
      <c r="AE75" s="3">
        <f t="shared" si="10"/>
        <v>0.20005109023642545</v>
      </c>
      <c r="AF75" s="3">
        <f t="shared" si="11"/>
        <v>0.15471793558288316</v>
      </c>
      <c r="AG75" s="3">
        <f t="shared" si="12"/>
        <v>0.18042672591845416</v>
      </c>
      <c r="AH75" s="3">
        <f t="shared" si="13"/>
        <v>0.13612617916979272</v>
      </c>
      <c r="AI75" s="2"/>
    </row>
    <row r="76" spans="1:35">
      <c r="A76" s="2" t="s">
        <v>1118</v>
      </c>
      <c r="B76" s="2"/>
      <c r="C76" s="3">
        <v>33.033333333333303</v>
      </c>
      <c r="D76" s="3">
        <v>13.5</v>
      </c>
      <c r="E76" s="3">
        <v>18.433333333333302</v>
      </c>
      <c r="F76" s="3">
        <v>24.6</v>
      </c>
      <c r="G76" s="3">
        <v>30.566666666666599</v>
      </c>
      <c r="H76" s="3">
        <v>34.700000000000003</v>
      </c>
      <c r="I76" s="3">
        <v>37.4</v>
      </c>
      <c r="J76" s="3">
        <v>41.8</v>
      </c>
      <c r="K76" s="2"/>
      <c r="L76" s="3">
        <v>4.90407993409569</v>
      </c>
      <c r="M76" s="3">
        <v>6.24330752797656</v>
      </c>
      <c r="N76" s="3">
        <v>6.2481997407253198</v>
      </c>
      <c r="O76" s="3">
        <v>5.2642399472499504</v>
      </c>
      <c r="P76" s="3">
        <v>6.1326992425847804</v>
      </c>
      <c r="Q76" s="3">
        <v>5.7884943350293296</v>
      </c>
      <c r="R76" s="3">
        <v>4.6861498055439901</v>
      </c>
      <c r="S76" s="2"/>
      <c r="T76" s="3">
        <f t="shared" si="0"/>
        <v>1.3455149502108146</v>
      </c>
      <c r="U76" s="3">
        <f t="shared" si="1"/>
        <v>1.2371364653243826</v>
      </c>
      <c r="V76" s="3">
        <f t="shared" si="2"/>
        <v>1.1845910704947256</v>
      </c>
      <c r="W76" s="3">
        <f t="shared" si="3"/>
        <v>1.1865942028985481</v>
      </c>
      <c r="X76" s="3">
        <f t="shared" si="4"/>
        <v>1.1290673675778058</v>
      </c>
      <c r="Y76" s="3">
        <f t="shared" si="5"/>
        <v>1.0914609233642678</v>
      </c>
      <c r="Z76" s="3">
        <f t="shared" si="6"/>
        <v>1.0894875915703894</v>
      </c>
      <c r="AA76" s="2"/>
      <c r="AB76" s="3">
        <f t="shared" si="7"/>
        <v>0.48877873098923086</v>
      </c>
      <c r="AC76" s="3">
        <f t="shared" si="8"/>
        <v>0.41901392805211812</v>
      </c>
      <c r="AD76" s="3">
        <f t="shared" si="9"/>
        <v>0.30087648859880789</v>
      </c>
      <c r="AE76" s="3">
        <f t="shared" si="10"/>
        <v>0.20435714080939246</v>
      </c>
      <c r="AF76" s="3">
        <f t="shared" si="11"/>
        <v>0.1995455501432738</v>
      </c>
      <c r="AG76" s="3">
        <f t="shared" si="12"/>
        <v>0.16892821849732476</v>
      </c>
      <c r="AH76" s="3">
        <f t="shared" si="13"/>
        <v>0.12214119773636771</v>
      </c>
      <c r="AI76" s="2"/>
    </row>
    <row r="77" spans="1:35">
      <c r="A77" s="2" t="s">
        <v>1072</v>
      </c>
      <c r="B77" s="2" t="s">
        <v>1073</v>
      </c>
      <c r="C77" s="3">
        <v>32.8333333333333</v>
      </c>
      <c r="D77" s="3">
        <v>18.466666666666601</v>
      </c>
      <c r="E77" s="3">
        <v>25.266666666666602</v>
      </c>
      <c r="F77" s="3">
        <v>32.933333333333302</v>
      </c>
      <c r="G77" s="3">
        <v>37.299999999999997</v>
      </c>
      <c r="H77" s="3">
        <v>42.466666666666598</v>
      </c>
      <c r="I77" s="3">
        <v>46.233333333333299</v>
      </c>
      <c r="J77" s="3">
        <v>47.733333333333299</v>
      </c>
      <c r="K77" s="2"/>
      <c r="L77" s="3">
        <v>5.0115422332407302</v>
      </c>
      <c r="M77" s="3">
        <v>5.9269628722380903</v>
      </c>
      <c r="N77" s="3">
        <v>6.0988159142210101</v>
      </c>
      <c r="O77" s="3">
        <v>5.1906968061459002</v>
      </c>
      <c r="P77" s="3">
        <v>5.4877641672684403</v>
      </c>
      <c r="Q77" s="3">
        <v>6.1681079396809801</v>
      </c>
      <c r="R77" s="3">
        <v>6.1151905575832597</v>
      </c>
      <c r="S77" s="2"/>
      <c r="T77" s="3">
        <f t="shared" si="0"/>
        <v>1.8405315615229347</v>
      </c>
      <c r="U77" s="3">
        <f t="shared" si="1"/>
        <v>1.6957494407158793</v>
      </c>
      <c r="V77" s="3">
        <f t="shared" si="2"/>
        <v>1.5858753084671922</v>
      </c>
      <c r="W77" s="3">
        <f t="shared" si="3"/>
        <v>1.4479813664596271</v>
      </c>
      <c r="X77" s="3">
        <f t="shared" si="4"/>
        <v>1.3817788917330662</v>
      </c>
      <c r="Y77" s="3">
        <f t="shared" si="5"/>
        <v>1.3492480398451323</v>
      </c>
      <c r="Z77" s="3">
        <f t="shared" si="6"/>
        <v>1.2441357505014325</v>
      </c>
      <c r="AA77" s="2"/>
      <c r="AB77" s="3">
        <f t="shared" si="7"/>
        <v>0.49948925914357739</v>
      </c>
      <c r="AC77" s="3">
        <f t="shared" si="8"/>
        <v>0.39778274310322753</v>
      </c>
      <c r="AD77" s="3">
        <f t="shared" si="9"/>
        <v>0.29368304360070469</v>
      </c>
      <c r="AE77" s="3">
        <f t="shared" si="10"/>
        <v>0.20150220520752718</v>
      </c>
      <c r="AF77" s="3">
        <f t="shared" si="11"/>
        <v>0.1785606755684607</v>
      </c>
      <c r="AG77" s="3">
        <f t="shared" si="12"/>
        <v>0.18000665206563302</v>
      </c>
      <c r="AH77" s="3">
        <f t="shared" si="13"/>
        <v>0.15938813953529599</v>
      </c>
      <c r="AI77" s="2"/>
    </row>
    <row r="78" spans="1:35">
      <c r="A78" s="2" t="s">
        <v>1079</v>
      </c>
      <c r="B78" s="2"/>
      <c r="C78" s="3">
        <v>32.6666666666666</v>
      </c>
      <c r="D78" s="3">
        <v>9.93333333333333</v>
      </c>
      <c r="E78" s="3">
        <v>17.2</v>
      </c>
      <c r="F78" s="3">
        <v>21.8</v>
      </c>
      <c r="G78" s="3">
        <v>26.433333333333302</v>
      </c>
      <c r="H78" s="3">
        <v>31.633333333333301</v>
      </c>
      <c r="I78" s="3">
        <v>36.866666666666603</v>
      </c>
      <c r="J78" s="3">
        <v>38.4</v>
      </c>
      <c r="K78" s="2"/>
      <c r="L78" s="3">
        <v>2.8744081516413398</v>
      </c>
      <c r="M78" s="3">
        <v>4.33897069207279</v>
      </c>
      <c r="N78" s="3">
        <v>5.6827223523002797</v>
      </c>
      <c r="O78" s="3">
        <v>4.1043337529440196</v>
      </c>
      <c r="P78" s="3">
        <v>6.0303860204430899</v>
      </c>
      <c r="Q78" s="3">
        <v>5.3711161678824997</v>
      </c>
      <c r="R78" s="3">
        <v>4.43921915055639</v>
      </c>
      <c r="S78" s="2"/>
      <c r="T78" s="3">
        <f t="shared" si="0"/>
        <v>0.99003322262425331</v>
      </c>
      <c r="U78" s="3">
        <f t="shared" si="1"/>
        <v>1.1543624161073824</v>
      </c>
      <c r="V78" s="3">
        <f t="shared" si="2"/>
        <v>1.0497595665359765</v>
      </c>
      <c r="W78" s="3">
        <f t="shared" si="3"/>
        <v>1.0261387163561064</v>
      </c>
      <c r="X78" s="3">
        <f t="shared" si="4"/>
        <v>1.0292842764950398</v>
      </c>
      <c r="Y78" s="3">
        <f t="shared" si="5"/>
        <v>1.0758964182182515</v>
      </c>
      <c r="Z78" s="3">
        <f t="shared" si="6"/>
        <v>1.0008689836436113</v>
      </c>
      <c r="AA78" s="2"/>
      <c r="AB78" s="3">
        <f t="shared" si="7"/>
        <v>0.28648586229935236</v>
      </c>
      <c r="AC78" s="3">
        <f t="shared" si="8"/>
        <v>0.29120608671629461</v>
      </c>
      <c r="AD78" s="3">
        <f t="shared" si="9"/>
        <v>0.27364642905023145</v>
      </c>
      <c r="AE78" s="3">
        <f t="shared" si="10"/>
        <v>0.15932972643416224</v>
      </c>
      <c r="AF78" s="3">
        <f t="shared" si="11"/>
        <v>0.19621648615503398</v>
      </c>
      <c r="AG78" s="3">
        <f t="shared" si="12"/>
        <v>0.15674768481534174</v>
      </c>
      <c r="AH78" s="3">
        <f t="shared" si="13"/>
        <v>0.11570512394241224</v>
      </c>
      <c r="AI78" s="2"/>
    </row>
    <row r="79" spans="1:35">
      <c r="A79" s="2" t="s">
        <v>438</v>
      </c>
      <c r="B79" s="2"/>
      <c r="C79" s="3">
        <v>32.6</v>
      </c>
      <c r="D79" s="3">
        <v>10.7666666666666</v>
      </c>
      <c r="E79" s="3">
        <v>14.466666666666599</v>
      </c>
      <c r="F79" s="3">
        <v>20.533333333333299</v>
      </c>
      <c r="G79" s="3">
        <v>24.466666666666601</v>
      </c>
      <c r="H79" s="3">
        <v>31.266666666666602</v>
      </c>
      <c r="I79" s="3">
        <v>34</v>
      </c>
      <c r="J79" s="3">
        <v>36.766666666666602</v>
      </c>
      <c r="K79" s="2"/>
      <c r="L79" s="3">
        <v>3.5840696917827302</v>
      </c>
      <c r="M79" s="3">
        <v>4.8147920227380698</v>
      </c>
      <c r="N79" s="3">
        <v>4.2640617047859601</v>
      </c>
      <c r="O79" s="3">
        <v>3.9474323581566502</v>
      </c>
      <c r="P79" s="3">
        <v>5.2021363133065002</v>
      </c>
      <c r="Q79" s="3">
        <v>4.9193495504995299</v>
      </c>
      <c r="R79" s="3">
        <v>5.0377464097440301</v>
      </c>
      <c r="S79" s="2"/>
      <c r="T79" s="3">
        <f t="shared" si="0"/>
        <v>1.0730897010323219</v>
      </c>
      <c r="U79" s="3">
        <f t="shared" si="1"/>
        <v>0.97091722595077845</v>
      </c>
      <c r="V79" s="3">
        <f t="shared" si="2"/>
        <v>0.98876436236415954</v>
      </c>
      <c r="W79" s="3">
        <f t="shared" si="3"/>
        <v>0.94979296066252328</v>
      </c>
      <c r="X79" s="3">
        <f t="shared" si="4"/>
        <v>1.0173536895177517</v>
      </c>
      <c r="Y79" s="3">
        <f t="shared" si="5"/>
        <v>0.99223720305842533</v>
      </c>
      <c r="Z79" s="3">
        <f t="shared" si="6"/>
        <v>0.95829729944349074</v>
      </c>
      <c r="AA79" s="2"/>
      <c r="AB79" s="3">
        <f t="shared" si="7"/>
        <v>0.35721624836230587</v>
      </c>
      <c r="AC79" s="3">
        <f t="shared" si="8"/>
        <v>0.32314040421060869</v>
      </c>
      <c r="AD79" s="3">
        <f t="shared" si="9"/>
        <v>0.20533209022471402</v>
      </c>
      <c r="AE79" s="3">
        <f t="shared" si="10"/>
        <v>0.15323883377937306</v>
      </c>
      <c r="AF79" s="3">
        <f t="shared" si="11"/>
        <v>0.16926692660074585</v>
      </c>
      <c r="AG79" s="3">
        <f t="shared" si="12"/>
        <v>0.14356357761336397</v>
      </c>
      <c r="AH79" s="3">
        <f t="shared" si="13"/>
        <v>0.13130531585871769</v>
      </c>
      <c r="AI79" s="2"/>
    </row>
    <row r="80" spans="1:35">
      <c r="A80" s="2" t="s">
        <v>1062</v>
      </c>
      <c r="B80" s="2"/>
      <c r="C80" s="3">
        <v>31.8666666666666</v>
      </c>
      <c r="D80" s="3">
        <v>10.4333333333333</v>
      </c>
      <c r="E80" s="3">
        <v>15.9333333333333</v>
      </c>
      <c r="F80" s="3">
        <v>20</v>
      </c>
      <c r="G80" s="3">
        <v>26.8</v>
      </c>
      <c r="H80" s="3">
        <v>30.633333333333301</v>
      </c>
      <c r="I80" s="3">
        <v>35.633333333333297</v>
      </c>
      <c r="J80" s="3">
        <v>41</v>
      </c>
      <c r="K80" s="2"/>
      <c r="L80" s="3">
        <v>3.6302739413009699</v>
      </c>
      <c r="M80" s="3">
        <v>4.9256697232175597</v>
      </c>
      <c r="N80" s="3">
        <v>4.2972859651955497</v>
      </c>
      <c r="O80" s="3">
        <v>5.5821142947811397</v>
      </c>
      <c r="P80" s="3">
        <v>5.0694071535919099</v>
      </c>
      <c r="Q80" s="3">
        <v>5.8678975981370201</v>
      </c>
      <c r="R80" s="3">
        <v>5.5976185412488801</v>
      </c>
      <c r="S80" s="2"/>
      <c r="T80" s="3">
        <f t="shared" si="0"/>
        <v>1.0398671096690952</v>
      </c>
      <c r="U80" s="3">
        <f t="shared" si="1"/>
        <v>1.0693512304250536</v>
      </c>
      <c r="V80" s="3">
        <f t="shared" si="2"/>
        <v>0.96308217113392325</v>
      </c>
      <c r="W80" s="3">
        <f t="shared" si="3"/>
        <v>1.0403726708074534</v>
      </c>
      <c r="X80" s="3">
        <f t="shared" si="4"/>
        <v>0.99674631201152952</v>
      </c>
      <c r="Y80" s="3">
        <f t="shared" si="5"/>
        <v>1.0399035000680936</v>
      </c>
      <c r="Z80" s="3">
        <f t="shared" si="6"/>
        <v>1.0686361544111476</v>
      </c>
      <c r="AA80" s="2"/>
      <c r="AB80" s="3">
        <f t="shared" si="7"/>
        <v>0.36182132306527348</v>
      </c>
      <c r="AC80" s="3">
        <f t="shared" si="8"/>
        <v>0.33058186061862815</v>
      </c>
      <c r="AD80" s="3">
        <f t="shared" si="9"/>
        <v>0.20693197486719334</v>
      </c>
      <c r="AE80" s="3">
        <f t="shared" si="10"/>
        <v>0.21669698349305666</v>
      </c>
      <c r="AF80" s="3">
        <f t="shared" si="11"/>
        <v>0.16494818991602636</v>
      </c>
      <c r="AG80" s="3">
        <f t="shared" si="12"/>
        <v>0.17124547942966847</v>
      </c>
      <c r="AH80" s="3">
        <f t="shared" si="13"/>
        <v>0.14589798906782295</v>
      </c>
      <c r="AI80" s="2"/>
    </row>
    <row r="81" spans="1:35">
      <c r="A81" s="2" t="s">
        <v>329</v>
      </c>
      <c r="B81" s="2"/>
      <c r="C81" s="3">
        <v>31.533333333333299</v>
      </c>
      <c r="D81" s="3">
        <v>10.3333333333333</v>
      </c>
      <c r="E81" s="3">
        <v>16.766666666666602</v>
      </c>
      <c r="F81" s="3">
        <v>18.899999999999999</v>
      </c>
      <c r="G81" s="3">
        <v>26.3666666666666</v>
      </c>
      <c r="H81" s="3">
        <v>29.1666666666666</v>
      </c>
      <c r="I81" s="3">
        <v>34.033333333333303</v>
      </c>
      <c r="J81" s="3">
        <v>38.066666666666599</v>
      </c>
      <c r="K81" s="2"/>
      <c r="L81" s="3">
        <v>3.9777157040470099</v>
      </c>
      <c r="M81" s="3">
        <v>5.0178570016381299</v>
      </c>
      <c r="N81" s="3">
        <v>4.8259714048054603</v>
      </c>
      <c r="O81" s="3">
        <v>5.01652823729275</v>
      </c>
      <c r="P81" s="3">
        <v>6.4243460540526698</v>
      </c>
      <c r="Q81" s="3">
        <v>5.2819398793330503</v>
      </c>
      <c r="R81" s="3">
        <v>5.4646337683528401</v>
      </c>
      <c r="S81" s="2"/>
      <c r="T81" s="3">
        <f t="shared" si="0"/>
        <v>1.0299003322601263</v>
      </c>
      <c r="U81" s="3">
        <f t="shared" si="1"/>
        <v>1.1252796420581612</v>
      </c>
      <c r="V81" s="3">
        <f t="shared" si="2"/>
        <v>0.91011265172155742</v>
      </c>
      <c r="W81" s="3">
        <f t="shared" si="3"/>
        <v>1.0235507246376785</v>
      </c>
      <c r="X81" s="3">
        <f t="shared" si="4"/>
        <v>0.9490239641023801</v>
      </c>
      <c r="Y81" s="3">
        <f t="shared" si="5"/>
        <v>0.99320998463005028</v>
      </c>
      <c r="Z81" s="3">
        <f t="shared" si="6"/>
        <v>0.99218088482725875</v>
      </c>
      <c r="AA81" s="2"/>
      <c r="AB81" s="3">
        <f t="shared" si="7"/>
        <v>0.39645007018396944</v>
      </c>
      <c r="AC81" s="3">
        <f t="shared" si="8"/>
        <v>0.33676892628443822</v>
      </c>
      <c r="AD81" s="3">
        <f t="shared" si="9"/>
        <v>0.23239035091851362</v>
      </c>
      <c r="AE81" s="3">
        <f t="shared" si="10"/>
        <v>0.19474100300049493</v>
      </c>
      <c r="AF81" s="3">
        <f t="shared" si="11"/>
        <v>0.20903514373654497</v>
      </c>
      <c r="AG81" s="3">
        <f t="shared" si="12"/>
        <v>0.15414521331153477</v>
      </c>
      <c r="AH81" s="3">
        <f t="shared" si="13"/>
        <v>0.14243183452385064</v>
      </c>
      <c r="AI81" s="2"/>
    </row>
    <row r="82" spans="1:35">
      <c r="A82" s="2" t="s">
        <v>243</v>
      </c>
      <c r="B82" s="2"/>
      <c r="C82" s="3">
        <v>31.466666666666601</v>
      </c>
      <c r="D82" s="3">
        <v>10.3</v>
      </c>
      <c r="E82" s="3">
        <v>14.7</v>
      </c>
      <c r="F82" s="3">
        <v>20.8333333333333</v>
      </c>
      <c r="G82" s="3">
        <v>24.3</v>
      </c>
      <c r="H82" s="3">
        <v>30.9</v>
      </c>
      <c r="I82" s="3">
        <v>33.8333333333333</v>
      </c>
      <c r="J82" s="3">
        <v>41.133333333333297</v>
      </c>
      <c r="K82" s="2"/>
      <c r="L82" s="3">
        <v>4.2673176586703701</v>
      </c>
      <c r="M82" s="3">
        <v>4.6772499042350297</v>
      </c>
      <c r="N82" s="3">
        <v>4.4727570418652904</v>
      </c>
      <c r="O82" s="3">
        <v>5.0275905428611196</v>
      </c>
      <c r="P82" s="3">
        <v>4.5851208635469201</v>
      </c>
      <c r="Q82" s="3">
        <v>5.7334302317393</v>
      </c>
      <c r="R82" s="3">
        <v>5.0248272496563304</v>
      </c>
      <c r="S82" s="2"/>
      <c r="T82" s="3">
        <f t="shared" si="0"/>
        <v>1.0265780731238066</v>
      </c>
      <c r="U82" s="3">
        <f t="shared" si="1"/>
        <v>0.9865771812080536</v>
      </c>
      <c r="V82" s="3">
        <f t="shared" si="2"/>
        <v>1.0032105949311685</v>
      </c>
      <c r="W82" s="3">
        <f t="shared" si="3"/>
        <v>0.94332298136645965</v>
      </c>
      <c r="X82" s="3">
        <f t="shared" si="4"/>
        <v>1.0054231025404667</v>
      </c>
      <c r="Y82" s="3">
        <f t="shared" si="5"/>
        <v>0.98737329520029482</v>
      </c>
      <c r="Z82" s="3">
        <f t="shared" si="6"/>
        <v>1.072111393937687</v>
      </c>
      <c r="AA82" s="2"/>
      <c r="AB82" s="3">
        <f t="shared" si="7"/>
        <v>0.42531405237330311</v>
      </c>
      <c r="AC82" s="3">
        <f t="shared" si="8"/>
        <v>0.31390938954597514</v>
      </c>
      <c r="AD82" s="3">
        <f t="shared" si="9"/>
        <v>0.21538162814170839</v>
      </c>
      <c r="AE82" s="3">
        <f t="shared" si="10"/>
        <v>0.19517044032845959</v>
      </c>
      <c r="AF82" s="3">
        <f t="shared" si="11"/>
        <v>0.14919049981069152</v>
      </c>
      <c r="AG82" s="3">
        <f t="shared" si="12"/>
        <v>0.16732125814916537</v>
      </c>
      <c r="AH82" s="3">
        <f t="shared" si="13"/>
        <v>0.13096858704031913</v>
      </c>
      <c r="AI82" s="2"/>
    </row>
    <row r="83" spans="1:35">
      <c r="A83" s="2" t="s">
        <v>99</v>
      </c>
      <c r="B83" s="2"/>
      <c r="C83" s="3">
        <v>29.6666666666666</v>
      </c>
      <c r="D83" s="3">
        <v>10.733333333333301</v>
      </c>
      <c r="E83" s="3">
        <v>14.733333333333301</v>
      </c>
      <c r="F83" s="3">
        <v>20.3333333333333</v>
      </c>
      <c r="G83" s="3">
        <v>23.9</v>
      </c>
      <c r="H83" s="3">
        <v>28.7</v>
      </c>
      <c r="I83" s="3">
        <v>32.6</v>
      </c>
      <c r="J83" s="3">
        <v>38.1666666666666</v>
      </c>
      <c r="K83" s="2"/>
      <c r="L83" s="3">
        <v>3.76769897358527</v>
      </c>
      <c r="M83" s="3">
        <v>3.8378234572331298</v>
      </c>
      <c r="N83" s="3">
        <v>4.4894939086221601</v>
      </c>
      <c r="O83" s="3">
        <v>4.0195356282369996</v>
      </c>
      <c r="P83" s="3">
        <v>4.9742671151972999</v>
      </c>
      <c r="Q83" s="3">
        <v>4.3405068828421403</v>
      </c>
      <c r="R83" s="3">
        <v>5.1902686721294904</v>
      </c>
      <c r="S83" s="2"/>
      <c r="T83" s="3">
        <f t="shared" si="0"/>
        <v>1.0697674418960024</v>
      </c>
      <c r="U83" s="3">
        <f t="shared" si="1"/>
        <v>0.9888143176733758</v>
      </c>
      <c r="V83" s="3">
        <f t="shared" si="2"/>
        <v>0.97913354065282032</v>
      </c>
      <c r="W83" s="3">
        <f t="shared" si="3"/>
        <v>0.92779503105590055</v>
      </c>
      <c r="X83" s="3">
        <f t="shared" si="4"/>
        <v>0.93383958067674411</v>
      </c>
      <c r="Y83" s="3">
        <f t="shared" si="5"/>
        <v>0.95138037705013723</v>
      </c>
      <c r="Z83" s="3">
        <f t="shared" si="6"/>
        <v>0.99478731447216406</v>
      </c>
      <c r="AA83" s="2"/>
      <c r="AB83" s="3">
        <f t="shared" si="7"/>
        <v>0.37551817013725342</v>
      </c>
      <c r="AC83" s="3">
        <f t="shared" si="8"/>
        <v>0.25757204410960605</v>
      </c>
      <c r="AD83" s="3">
        <f t="shared" si="9"/>
        <v>0.21618757704041766</v>
      </c>
      <c r="AE83" s="3">
        <f t="shared" si="10"/>
        <v>0.15603787376696426</v>
      </c>
      <c r="AF83" s="3">
        <f t="shared" si="11"/>
        <v>0.16185252672578274</v>
      </c>
      <c r="AG83" s="3">
        <f t="shared" si="12"/>
        <v>0.12667095321432734</v>
      </c>
      <c r="AH83" s="3">
        <f t="shared" si="13"/>
        <v>0.13528070132061248</v>
      </c>
      <c r="AI83" s="2"/>
    </row>
    <row r="84" spans="1:35">
      <c r="A84" s="2" t="s">
        <v>71</v>
      </c>
      <c r="B84" s="2" t="s">
        <v>991</v>
      </c>
      <c r="C84" s="3">
        <v>27.1666666666666</v>
      </c>
      <c r="D84" s="3">
        <v>10.4333333333333</v>
      </c>
      <c r="E84" s="3">
        <v>15.9</v>
      </c>
      <c r="F84" s="3">
        <v>20.766666666666602</v>
      </c>
      <c r="G84" s="3">
        <v>26.233333333333299</v>
      </c>
      <c r="H84" s="3">
        <v>31.033333333333299</v>
      </c>
      <c r="I84" s="3">
        <v>33.433333333333302</v>
      </c>
      <c r="J84" s="3">
        <v>39</v>
      </c>
      <c r="K84" s="2"/>
      <c r="L84" s="3">
        <v>3.0186457596449099</v>
      </c>
      <c r="M84" s="3">
        <v>4.19801540413245</v>
      </c>
      <c r="N84" s="3">
        <v>5.4570036548355798</v>
      </c>
      <c r="O84" s="3">
        <v>5.0311253435212899</v>
      </c>
      <c r="P84" s="3">
        <v>4.6366894320073699</v>
      </c>
      <c r="Q84" s="3">
        <v>5.257904102925</v>
      </c>
      <c r="R84" s="3">
        <v>5.8991524815010496</v>
      </c>
      <c r="S84" s="2"/>
      <c r="T84" s="3">
        <f t="shared" si="0"/>
        <v>1.0398671096690952</v>
      </c>
      <c r="U84" s="3">
        <f t="shared" si="1"/>
        <v>1.0671140939597314</v>
      </c>
      <c r="V84" s="3">
        <f t="shared" si="2"/>
        <v>1.0000003210273871</v>
      </c>
      <c r="W84" s="3">
        <f t="shared" si="3"/>
        <v>1.0183747412008268</v>
      </c>
      <c r="X84" s="3">
        <f t="shared" si="4"/>
        <v>1.0097614978049336</v>
      </c>
      <c r="Y84" s="3">
        <f t="shared" si="5"/>
        <v>0.97569991634078401</v>
      </c>
      <c r="Z84" s="3">
        <f t="shared" si="6"/>
        <v>1.0165075615130428</v>
      </c>
      <c r="AA84" s="2"/>
      <c r="AB84" s="3">
        <f t="shared" si="7"/>
        <v>0.30086170362908943</v>
      </c>
      <c r="AC84" s="3">
        <f t="shared" si="8"/>
        <v>0.28174600027734564</v>
      </c>
      <c r="AD84" s="3">
        <f t="shared" si="9"/>
        <v>0.26277714638924021</v>
      </c>
      <c r="AE84" s="3">
        <f t="shared" si="10"/>
        <v>0.19530766085098175</v>
      </c>
      <c r="AF84" s="3">
        <f t="shared" si="11"/>
        <v>0.15086843605972311</v>
      </c>
      <c r="AG84" s="3">
        <f t="shared" si="12"/>
        <v>0.1534437665010506</v>
      </c>
      <c r="AH84" s="3">
        <f t="shared" si="13"/>
        <v>0.15375725907600635</v>
      </c>
      <c r="AI84" s="2"/>
    </row>
    <row r="85" spans="1:35">
      <c r="A85" s="2" t="s">
        <v>94</v>
      </c>
      <c r="B85" s="2"/>
      <c r="C85" s="3">
        <v>26.7</v>
      </c>
      <c r="D85" s="3">
        <v>8.7666666666666604</v>
      </c>
      <c r="E85" s="3">
        <v>17.100000000000001</v>
      </c>
      <c r="F85" s="3">
        <v>20.3666666666666</v>
      </c>
      <c r="G85" s="3">
        <v>25.8666666666666</v>
      </c>
      <c r="H85" s="3">
        <v>29.8333333333333</v>
      </c>
      <c r="I85" s="3">
        <v>35.9</v>
      </c>
      <c r="J85" s="3">
        <v>40.533333333333303</v>
      </c>
      <c r="K85" s="2"/>
      <c r="L85" s="3">
        <v>3.8182311204128099</v>
      </c>
      <c r="M85" s="3">
        <v>4.5996376668892802</v>
      </c>
      <c r="N85" s="3">
        <v>4.6938494034451299</v>
      </c>
      <c r="O85" s="3">
        <v>5.1038112121128503</v>
      </c>
      <c r="P85" s="3">
        <v>5.1966869787928802</v>
      </c>
      <c r="Q85" s="3">
        <v>6.3788713735268203</v>
      </c>
      <c r="R85" s="3">
        <v>4.3261478887753597</v>
      </c>
      <c r="S85" s="2"/>
      <c r="T85" s="3">
        <f t="shared" si="0"/>
        <v>0.873754152852948</v>
      </c>
      <c r="U85" s="3">
        <f t="shared" si="1"/>
        <v>1.1476510067114094</v>
      </c>
      <c r="V85" s="3">
        <f t="shared" si="2"/>
        <v>0.98073867760470856</v>
      </c>
      <c r="W85" s="3">
        <f t="shared" si="3"/>
        <v>1.0041407867494798</v>
      </c>
      <c r="X85" s="3">
        <f t="shared" si="4"/>
        <v>0.97071594042472131</v>
      </c>
      <c r="Y85" s="3">
        <f t="shared" si="5"/>
        <v>1.0476857526411021</v>
      </c>
      <c r="Z85" s="3">
        <f t="shared" si="6"/>
        <v>1.0564728160682557</v>
      </c>
      <c r="AA85" s="2"/>
      <c r="AB85" s="3">
        <f t="shared" si="7"/>
        <v>0.38055459673152769</v>
      </c>
      <c r="AC85" s="3">
        <f t="shared" si="8"/>
        <v>0.30870051455632752</v>
      </c>
      <c r="AD85" s="3">
        <f t="shared" si="9"/>
        <v>0.22602813372228031</v>
      </c>
      <c r="AE85" s="3">
        <f t="shared" si="10"/>
        <v>0.19812931724040567</v>
      </c>
      <c r="AF85" s="3">
        <f t="shared" si="11"/>
        <v>0.16908961634788292</v>
      </c>
      <c r="AG85" s="3">
        <f t="shared" si="12"/>
        <v>0.18615745559816788</v>
      </c>
      <c r="AH85" s="3">
        <f t="shared" si="13"/>
        <v>0.11275800105548305</v>
      </c>
      <c r="AI85" s="2"/>
    </row>
    <row r="86" spans="1:35">
      <c r="A86" s="2" t="s">
        <v>73</v>
      </c>
      <c r="B86" s="2" t="s">
        <v>992</v>
      </c>
      <c r="C86" s="3">
        <v>25.933333333333302</v>
      </c>
      <c r="D86" s="3">
        <v>9.86666666666666</v>
      </c>
      <c r="E86" s="3">
        <v>15.9333333333333</v>
      </c>
      <c r="F86" s="3">
        <v>20.1666666666666</v>
      </c>
      <c r="G86" s="3">
        <v>26.266666666666602</v>
      </c>
      <c r="H86" s="3">
        <v>31.6666666666666</v>
      </c>
      <c r="I86" s="3">
        <v>33.6</v>
      </c>
      <c r="J86" s="3">
        <v>39.366666666666603</v>
      </c>
      <c r="K86" s="2"/>
      <c r="L86" s="3">
        <v>3.3737549143679901</v>
      </c>
      <c r="M86" s="3">
        <v>4.0655736235971496</v>
      </c>
      <c r="N86" s="3">
        <v>5.3484161726211497</v>
      </c>
      <c r="O86" s="3">
        <v>5.4217668296926496</v>
      </c>
      <c r="P86" s="3">
        <v>6.0129489899345998</v>
      </c>
      <c r="Q86" s="3">
        <v>7.7871689335727101</v>
      </c>
      <c r="R86" s="3">
        <v>4.2228215948844197</v>
      </c>
      <c r="S86" s="2"/>
      <c r="T86" s="3">
        <f t="shared" si="0"/>
        <v>0.98338870435160697</v>
      </c>
      <c r="U86" s="3">
        <f t="shared" si="1"/>
        <v>1.0693512304250536</v>
      </c>
      <c r="V86" s="3">
        <f t="shared" si="2"/>
        <v>0.97110785589336945</v>
      </c>
      <c r="W86" s="3">
        <f t="shared" si="3"/>
        <v>1.0196687370600388</v>
      </c>
      <c r="X86" s="3">
        <f t="shared" si="4"/>
        <v>1.0303688753111557</v>
      </c>
      <c r="Y86" s="3">
        <f t="shared" si="5"/>
        <v>0.98056382419891441</v>
      </c>
      <c r="Z86" s="3">
        <f t="shared" si="6"/>
        <v>1.0260644702110269</v>
      </c>
      <c r="AA86" s="2"/>
      <c r="AB86" s="3">
        <f t="shared" si="7"/>
        <v>0.33625464263921012</v>
      </c>
      <c r="AC86" s="3">
        <f t="shared" si="8"/>
        <v>0.27285729017430532</v>
      </c>
      <c r="AD86" s="3">
        <f t="shared" si="9"/>
        <v>0.25754821298278824</v>
      </c>
      <c r="AE86" s="3">
        <f t="shared" si="10"/>
        <v>0.21047231481726122</v>
      </c>
      <c r="AF86" s="3">
        <f t="shared" si="11"/>
        <v>0.19564912067565082</v>
      </c>
      <c r="AG86" s="3">
        <f t="shared" si="12"/>
        <v>0.22725643301151902</v>
      </c>
      <c r="AH86" s="3">
        <f t="shared" si="13"/>
        <v>0.11006487390052767</v>
      </c>
      <c r="AI86" s="2"/>
    </row>
    <row r="87" spans="1:35">
      <c r="A87" s="2" t="s">
        <v>175</v>
      </c>
      <c r="B87" s="2"/>
      <c r="C87" s="3">
        <v>25.8</v>
      </c>
      <c r="D87" s="3">
        <v>9.1</v>
      </c>
      <c r="E87" s="3">
        <v>14.733333333333301</v>
      </c>
      <c r="F87" s="3">
        <v>17.233333333333299</v>
      </c>
      <c r="G87" s="3">
        <v>24.766666666666602</v>
      </c>
      <c r="H87" s="3">
        <v>27.133333333333301</v>
      </c>
      <c r="I87" s="3">
        <v>29.966666666666601</v>
      </c>
      <c r="J87" s="3">
        <v>33.466666666666598</v>
      </c>
      <c r="K87" s="2"/>
      <c r="L87" s="3">
        <v>3.40930100362718</v>
      </c>
      <c r="M87" s="3">
        <v>3.7588414290694501</v>
      </c>
      <c r="N87" s="3">
        <v>3.66681817868783</v>
      </c>
      <c r="O87" s="3">
        <v>5.0443587853715899</v>
      </c>
      <c r="P87" s="3">
        <v>4.5951665427441801</v>
      </c>
      <c r="Q87" s="3">
        <v>3.9789725083521499</v>
      </c>
      <c r="R87" s="3">
        <v>5.57215298505783</v>
      </c>
      <c r="S87" s="2"/>
      <c r="T87" s="3">
        <f t="shared" si="0"/>
        <v>0.90697674421617858</v>
      </c>
      <c r="U87" s="3">
        <f t="shared" si="1"/>
        <v>0.9888143176733758</v>
      </c>
      <c r="V87" s="3">
        <f t="shared" si="2"/>
        <v>0.82985580412706217</v>
      </c>
      <c r="W87" s="3">
        <f t="shared" si="3"/>
        <v>0.96143892339544257</v>
      </c>
      <c r="X87" s="3">
        <f t="shared" si="4"/>
        <v>0.88286343631924369</v>
      </c>
      <c r="Y87" s="3">
        <f t="shared" si="5"/>
        <v>0.87453063289168864</v>
      </c>
      <c r="Z87" s="3">
        <f t="shared" si="6"/>
        <v>0.87228512116161783</v>
      </c>
      <c r="AA87" s="2"/>
      <c r="AB87" s="3">
        <f t="shared" si="7"/>
        <v>0.33979744223326702</v>
      </c>
      <c r="AC87" s="3">
        <f t="shared" si="8"/>
        <v>0.25227123685029867</v>
      </c>
      <c r="AD87" s="3">
        <f t="shared" si="9"/>
        <v>0.17657236063420068</v>
      </c>
      <c r="AE87" s="3">
        <f t="shared" si="10"/>
        <v>0.19582138141970457</v>
      </c>
      <c r="AF87" s="3">
        <f t="shared" si="11"/>
        <v>0.1495173657636247</v>
      </c>
      <c r="AG87" s="3">
        <f t="shared" si="12"/>
        <v>0.11612013390393247</v>
      </c>
      <c r="AH87" s="3">
        <f t="shared" si="13"/>
        <v>0.14523424726201942</v>
      </c>
      <c r="AI87" s="2"/>
    </row>
    <row r="88" spans="1:35">
      <c r="A88" s="2" t="s">
        <v>1232</v>
      </c>
      <c r="B88" s="2"/>
      <c r="C88" s="3">
        <v>25.033333333333299</v>
      </c>
      <c r="D88" s="3">
        <v>10.199999999999999</v>
      </c>
      <c r="E88" s="3">
        <v>16.466666666666601</v>
      </c>
      <c r="F88" s="3">
        <v>20.5</v>
      </c>
      <c r="G88" s="3">
        <v>25.3</v>
      </c>
      <c r="H88" s="3">
        <v>30.8</v>
      </c>
      <c r="I88" s="3">
        <v>37.066666666666599</v>
      </c>
      <c r="J88" s="3">
        <v>37.966666666666598</v>
      </c>
      <c r="K88" s="2"/>
      <c r="L88" s="3">
        <v>3.6</v>
      </c>
      <c r="M88" s="3">
        <v>4.4701478971307198</v>
      </c>
      <c r="N88" s="3">
        <v>4.4253060157839101</v>
      </c>
      <c r="O88" s="3">
        <v>4.9203658400570101</v>
      </c>
      <c r="P88" s="3">
        <v>4.9826365176146101</v>
      </c>
      <c r="Q88" s="3">
        <v>4.3507342930692596</v>
      </c>
      <c r="R88" s="3">
        <v>5.3134002505196403</v>
      </c>
      <c r="S88" s="2"/>
      <c r="T88" s="3">
        <f t="shared" si="0"/>
        <v>1.0166112957148374</v>
      </c>
      <c r="U88" s="3">
        <f t="shared" si="1"/>
        <v>1.1051454138702417</v>
      </c>
      <c r="V88" s="3">
        <f t="shared" si="2"/>
        <v>0.9871592254122713</v>
      </c>
      <c r="W88" s="3">
        <f t="shared" si="3"/>
        <v>0.9821428571428571</v>
      </c>
      <c r="X88" s="3">
        <f t="shared" si="4"/>
        <v>1.0021693060921157</v>
      </c>
      <c r="Y88" s="3">
        <f t="shared" si="5"/>
        <v>1.0817331076480068</v>
      </c>
      <c r="Z88" s="3">
        <f t="shared" si="6"/>
        <v>0.98957445518235354</v>
      </c>
      <c r="AA88" s="2"/>
      <c r="AB88" s="3">
        <f t="shared" si="7"/>
        <v>0.35880398672288388</v>
      </c>
      <c r="AC88" s="3">
        <f t="shared" si="8"/>
        <v>0.30000992598192749</v>
      </c>
      <c r="AD88" s="3">
        <f t="shared" si="9"/>
        <v>0.21309666628065899</v>
      </c>
      <c r="AE88" s="3">
        <f t="shared" si="10"/>
        <v>0.19100799068544291</v>
      </c>
      <c r="AF88" s="3">
        <f t="shared" si="11"/>
        <v>0.16212485004438537</v>
      </c>
      <c r="AG88" s="3">
        <f t="shared" si="12"/>
        <v>0.12696942430015934</v>
      </c>
      <c r="AH88" s="3">
        <f t="shared" si="13"/>
        <v>0.13849003928201309</v>
      </c>
      <c r="AI88" s="2"/>
    </row>
    <row r="89" spans="1:35">
      <c r="A89" s="2" t="s">
        <v>1139</v>
      </c>
      <c r="B89" s="2"/>
      <c r="C89" s="3">
        <v>24.733333333333299</v>
      </c>
      <c r="D89" s="3">
        <v>10.3333333333333</v>
      </c>
      <c r="E89" s="3">
        <v>15.466666666666599</v>
      </c>
      <c r="F89" s="3">
        <v>23.766666666666602</v>
      </c>
      <c r="G89" s="3">
        <v>24.566666666666599</v>
      </c>
      <c r="H89" s="3">
        <v>32.033333333333303</v>
      </c>
      <c r="I89" s="3">
        <v>36.1</v>
      </c>
      <c r="J89" s="3">
        <v>38.5</v>
      </c>
      <c r="K89" s="2"/>
      <c r="L89" s="3">
        <v>3.590109871423</v>
      </c>
      <c r="M89" s="3">
        <v>4.2247945380679601</v>
      </c>
      <c r="N89" s="3">
        <v>5.0045534821356004</v>
      </c>
      <c r="O89" s="3">
        <v>5.0244955523470702</v>
      </c>
      <c r="P89" s="3">
        <v>6.0303860204430997</v>
      </c>
      <c r="Q89" s="3">
        <v>6.1229078059366504</v>
      </c>
      <c r="R89" s="3">
        <v>5.9986109503228597</v>
      </c>
      <c r="S89" s="2"/>
      <c r="T89" s="3">
        <f t="shared" si="0"/>
        <v>1.0299003322601263</v>
      </c>
      <c r="U89" s="3">
        <f t="shared" si="1"/>
        <v>1.03803131991051</v>
      </c>
      <c r="V89" s="3">
        <f t="shared" si="2"/>
        <v>1.1444626466974757</v>
      </c>
      <c r="W89" s="3">
        <f t="shared" si="3"/>
        <v>0.95367494824016297</v>
      </c>
      <c r="X89" s="3">
        <f t="shared" si="4"/>
        <v>1.0422994622884441</v>
      </c>
      <c r="Y89" s="3">
        <f t="shared" si="5"/>
        <v>1.0535224420708575</v>
      </c>
      <c r="Z89" s="3">
        <f t="shared" si="6"/>
        <v>1.0034754132885166</v>
      </c>
      <c r="AA89" s="2"/>
      <c r="AB89" s="3">
        <f t="shared" si="7"/>
        <v>0.35781825962215341</v>
      </c>
      <c r="AC89" s="3">
        <f t="shared" si="8"/>
        <v>0.28354325758845367</v>
      </c>
      <c r="AD89" s="3">
        <f t="shared" si="9"/>
        <v>0.24098981165654948</v>
      </c>
      <c r="AE89" s="3">
        <f t="shared" si="10"/>
        <v>0.19505029318117509</v>
      </c>
      <c r="AF89" s="3">
        <f t="shared" si="11"/>
        <v>0.19621648615503429</v>
      </c>
      <c r="AG89" s="3">
        <f t="shared" si="12"/>
        <v>0.17868755635138769</v>
      </c>
      <c r="AH89" s="3">
        <f t="shared" si="13"/>
        <v>0.15634957409174682</v>
      </c>
      <c r="AI89" s="2"/>
    </row>
    <row r="90" spans="1:35">
      <c r="A90" s="2" t="s">
        <v>65</v>
      </c>
      <c r="B90" s="2"/>
      <c r="C90" s="3">
        <v>24.566666666666599</v>
      </c>
      <c r="D90" s="3">
        <v>11.9</v>
      </c>
      <c r="E90" s="3">
        <v>17.633333333333301</v>
      </c>
      <c r="F90" s="3">
        <v>21.9</v>
      </c>
      <c r="G90" s="3">
        <v>28.7</v>
      </c>
      <c r="H90" s="3">
        <v>32.633333333333297</v>
      </c>
      <c r="I90" s="3">
        <v>38.733333333333299</v>
      </c>
      <c r="J90" s="3">
        <v>42.533333333333303</v>
      </c>
      <c r="K90" s="2"/>
      <c r="L90" s="3">
        <v>4.4821869662029901</v>
      </c>
      <c r="M90" s="3">
        <v>4.9697976708200997</v>
      </c>
      <c r="N90" s="3">
        <v>3.47706773014274</v>
      </c>
      <c r="O90" s="3">
        <v>5.9112886355965797</v>
      </c>
      <c r="P90" s="3">
        <v>5.6890733477039603</v>
      </c>
      <c r="Q90" s="3">
        <v>5.1957247382396501</v>
      </c>
      <c r="R90" s="3">
        <v>5.5541776068909501</v>
      </c>
      <c r="S90" s="2"/>
      <c r="T90" s="3">
        <f t="shared" si="0"/>
        <v>1.1860465116673107</v>
      </c>
      <c r="U90" s="3">
        <f t="shared" si="1"/>
        <v>1.1834451901565974</v>
      </c>
      <c r="V90" s="3">
        <f t="shared" si="2"/>
        <v>1.054574977391646</v>
      </c>
      <c r="W90" s="3">
        <f t="shared" si="3"/>
        <v>1.1141304347826086</v>
      </c>
      <c r="X90" s="3">
        <f t="shared" si="4"/>
        <v>1.06182224097855</v>
      </c>
      <c r="Y90" s="3">
        <f t="shared" si="5"/>
        <v>1.130372186229303</v>
      </c>
      <c r="Z90" s="3">
        <f t="shared" si="6"/>
        <v>1.1086014089663603</v>
      </c>
      <c r="AA90" s="2"/>
      <c r="AB90" s="3">
        <f t="shared" si="7"/>
        <v>0.44672959797527245</v>
      </c>
      <c r="AC90" s="3">
        <f t="shared" si="8"/>
        <v>0.33354346784027517</v>
      </c>
      <c r="AD90" s="3">
        <f t="shared" si="9"/>
        <v>0.16743509693627862</v>
      </c>
      <c r="AE90" s="3">
        <f t="shared" si="10"/>
        <v>0.22947549051228958</v>
      </c>
      <c r="AF90" s="3">
        <f t="shared" si="11"/>
        <v>0.18511086653167622</v>
      </c>
      <c r="AG90" s="3">
        <f t="shared" si="12"/>
        <v>0.15162915829801116</v>
      </c>
      <c r="AH90" s="3">
        <f t="shared" si="13"/>
        <v>0.14476573167669401</v>
      </c>
      <c r="AI90" s="2"/>
    </row>
    <row r="91" spans="1:35">
      <c r="A91" s="2" t="s">
        <v>1048</v>
      </c>
      <c r="B91" s="2"/>
      <c r="C91" s="3">
        <v>23.8333333333333</v>
      </c>
      <c r="D91" s="3">
        <v>10.966666666666599</v>
      </c>
      <c r="E91" s="3">
        <v>15.5</v>
      </c>
      <c r="F91" s="3">
        <v>20.8666666666666</v>
      </c>
      <c r="G91" s="3">
        <v>26.8</v>
      </c>
      <c r="H91" s="3">
        <v>31.533333333333299</v>
      </c>
      <c r="I91" s="3">
        <v>36.866666666666603</v>
      </c>
      <c r="J91" s="3">
        <v>40.033333333333303</v>
      </c>
      <c r="K91" s="2"/>
      <c r="L91" s="3">
        <v>4.3396108376468696</v>
      </c>
      <c r="M91" s="3">
        <v>4.8149074065171096</v>
      </c>
      <c r="N91" s="3">
        <v>5.5059563706549204</v>
      </c>
      <c r="O91" s="3">
        <v>5.0026659559345603</v>
      </c>
      <c r="P91" s="3">
        <v>4.7098006563146804</v>
      </c>
      <c r="Q91" s="3">
        <v>5.4695114549249704</v>
      </c>
      <c r="R91" s="3">
        <v>5.6004960097794498</v>
      </c>
      <c r="S91" s="2"/>
      <c r="T91" s="3">
        <f t="shared" si="0"/>
        <v>1.0930232558502599</v>
      </c>
      <c r="U91" s="3">
        <f t="shared" si="1"/>
        <v>1.0402684563758389</v>
      </c>
      <c r="V91" s="3">
        <f t="shared" si="2"/>
        <v>1.0048157318830566</v>
      </c>
      <c r="W91" s="3">
        <f t="shared" si="3"/>
        <v>1.0403726708074534</v>
      </c>
      <c r="X91" s="3">
        <f t="shared" si="4"/>
        <v>1.0260304800466888</v>
      </c>
      <c r="Y91" s="3">
        <f t="shared" si="5"/>
        <v>1.0758964182182515</v>
      </c>
      <c r="Z91" s="3">
        <f t="shared" si="6"/>
        <v>1.0434406678437294</v>
      </c>
      <c r="AA91" s="2"/>
      <c r="AB91" s="3">
        <f t="shared" si="7"/>
        <v>0.4325193526037584</v>
      </c>
      <c r="AC91" s="3">
        <f t="shared" si="8"/>
        <v>0.32314814808839659</v>
      </c>
      <c r="AD91" s="3">
        <f t="shared" si="9"/>
        <v>0.26513442078094984</v>
      </c>
      <c r="AE91" s="3">
        <f t="shared" si="10"/>
        <v>0.19420287096019254</v>
      </c>
      <c r="AF91" s="3">
        <f t="shared" si="11"/>
        <v>0.15324732647958034</v>
      </c>
      <c r="AG91" s="3">
        <f t="shared" si="12"/>
        <v>0.15961919847443445</v>
      </c>
      <c r="AH91" s="3">
        <f t="shared" si="13"/>
        <v>0.14597298826062652</v>
      </c>
      <c r="AI91" s="2"/>
    </row>
    <row r="92" spans="1:35">
      <c r="A92" s="2" t="s">
        <v>153</v>
      </c>
      <c r="B92" s="2"/>
      <c r="C92" s="3">
        <v>23.733333333333299</v>
      </c>
      <c r="D92" s="3">
        <v>10.233333333333301</v>
      </c>
      <c r="E92" s="3">
        <v>15.466666666666599</v>
      </c>
      <c r="F92" s="3">
        <v>21.4</v>
      </c>
      <c r="G92" s="3">
        <v>26.966666666666601</v>
      </c>
      <c r="H92" s="3">
        <v>30.9</v>
      </c>
      <c r="I92" s="3">
        <v>35.566666666666599</v>
      </c>
      <c r="J92" s="3">
        <v>39.966666666666598</v>
      </c>
      <c r="K92" s="2"/>
      <c r="L92" s="3">
        <v>3.6302739413009699</v>
      </c>
      <c r="M92" s="3">
        <v>3.9220176213553901</v>
      </c>
      <c r="N92" s="3">
        <v>4.2394968254892396</v>
      </c>
      <c r="O92" s="3">
        <v>4.9022670492561096</v>
      </c>
      <c r="P92" s="3">
        <v>5.7985630403862398</v>
      </c>
      <c r="Q92" s="3">
        <v>5.1748322570774103</v>
      </c>
      <c r="R92" s="3">
        <v>7.30060880261974</v>
      </c>
      <c r="S92" s="2"/>
      <c r="T92" s="3">
        <f t="shared" si="0"/>
        <v>1.0199335548511572</v>
      </c>
      <c r="U92" s="3">
        <f t="shared" si="1"/>
        <v>1.03803131991051</v>
      </c>
      <c r="V92" s="3">
        <f t="shared" si="2"/>
        <v>1.0304979231132978</v>
      </c>
      <c r="W92" s="3">
        <f t="shared" si="3"/>
        <v>1.0468426501035171</v>
      </c>
      <c r="X92" s="3">
        <f t="shared" si="4"/>
        <v>1.0054231025404667</v>
      </c>
      <c r="Y92" s="3">
        <f t="shared" si="5"/>
        <v>1.0379579369248411</v>
      </c>
      <c r="Z92" s="3">
        <f t="shared" si="6"/>
        <v>1.0417030480804583</v>
      </c>
      <c r="AA92" s="2"/>
      <c r="AB92" s="3">
        <f t="shared" si="7"/>
        <v>0.36182132306527348</v>
      </c>
      <c r="AC92" s="3">
        <f t="shared" si="8"/>
        <v>0.26322265915136844</v>
      </c>
      <c r="AD92" s="3">
        <f t="shared" si="9"/>
        <v>0.2041491903603776</v>
      </c>
      <c r="AE92" s="3">
        <f t="shared" si="10"/>
        <v>0.19030539787484896</v>
      </c>
      <c r="AF92" s="3">
        <f t="shared" si="11"/>
        <v>0.18867343826348268</v>
      </c>
      <c r="AG92" s="3">
        <f t="shared" si="12"/>
        <v>0.15101944367820611</v>
      </c>
      <c r="AH92" s="3">
        <f t="shared" si="13"/>
        <v>0.19028523209004222</v>
      </c>
      <c r="AI92" s="2"/>
    </row>
    <row r="93" spans="1:35">
      <c r="A93" s="2" t="s">
        <v>208</v>
      </c>
      <c r="B93" s="2"/>
      <c r="C93" s="3">
        <v>23.733333333333299</v>
      </c>
      <c r="D93" s="3">
        <v>3.6333333333333302</v>
      </c>
      <c r="E93" s="3">
        <v>6.2</v>
      </c>
      <c r="F93" s="3">
        <v>8.86666666666666</v>
      </c>
      <c r="G93" s="3">
        <v>10.466666666666599</v>
      </c>
      <c r="H93" s="3">
        <v>14.3333333333333</v>
      </c>
      <c r="I93" s="3">
        <v>16.100000000000001</v>
      </c>
      <c r="J93" s="3">
        <v>18.899999999999999</v>
      </c>
      <c r="K93" s="2"/>
      <c r="L93" s="3">
        <v>2.1522597943143902</v>
      </c>
      <c r="M93" s="3">
        <v>1.9899748742132399</v>
      </c>
      <c r="N93" s="3">
        <v>3.09551647099837</v>
      </c>
      <c r="O93" s="3">
        <v>2.60426999794994</v>
      </c>
      <c r="P93" s="3">
        <v>3.0368111930480901</v>
      </c>
      <c r="Q93" s="3">
        <v>3.95263625107766</v>
      </c>
      <c r="R93" s="3">
        <v>4.6213273706443498</v>
      </c>
      <c r="S93" s="2"/>
      <c r="T93" s="3">
        <f t="shared" si="0"/>
        <v>0.36212624585920655</v>
      </c>
      <c r="U93" s="3">
        <f t="shared" si="1"/>
        <v>0.41610738255033558</v>
      </c>
      <c r="V93" s="3">
        <f t="shared" si="2"/>
        <v>0.42696642920270567</v>
      </c>
      <c r="W93" s="3">
        <f t="shared" si="3"/>
        <v>0.40631469979295803</v>
      </c>
      <c r="X93" s="3">
        <f t="shared" si="4"/>
        <v>0.4663774909303125</v>
      </c>
      <c r="Y93" s="3">
        <f t="shared" si="5"/>
        <v>0.46985349909531321</v>
      </c>
      <c r="Z93" s="3">
        <f t="shared" si="6"/>
        <v>0.49261520288708993</v>
      </c>
      <c r="AA93" s="2"/>
      <c r="AB93" s="3">
        <f t="shared" si="7"/>
        <v>0.21451094296204923</v>
      </c>
      <c r="AC93" s="3">
        <f t="shared" si="8"/>
        <v>0.13355536068545235</v>
      </c>
      <c r="AD93" s="3">
        <f t="shared" si="9"/>
        <v>0.14906183618349653</v>
      </c>
      <c r="AE93" s="3">
        <f t="shared" si="10"/>
        <v>0.10109743780861567</v>
      </c>
      <c r="AF93" s="3">
        <f t="shared" si="11"/>
        <v>9.8811654742525137E-2</v>
      </c>
      <c r="AG93" s="3">
        <f t="shared" si="12"/>
        <v>0.1153515511316658</v>
      </c>
      <c r="AH93" s="3">
        <f t="shared" si="13"/>
        <v>0.12045164657659409</v>
      </c>
      <c r="AI93" s="2"/>
    </row>
    <row r="94" spans="1:35">
      <c r="A94" s="2" t="s">
        <v>129</v>
      </c>
      <c r="B94" s="2"/>
      <c r="C94" s="3">
        <v>23.5</v>
      </c>
      <c r="D94" s="3">
        <v>11.8</v>
      </c>
      <c r="E94" s="3">
        <v>14.3</v>
      </c>
      <c r="F94" s="3">
        <v>20.033333333333299</v>
      </c>
      <c r="G94" s="3">
        <v>26.3333333333333</v>
      </c>
      <c r="H94" s="3">
        <v>29.3666666666666</v>
      </c>
      <c r="I94" s="3">
        <v>35.866666666666603</v>
      </c>
      <c r="J94" s="3">
        <v>40.266666666666602</v>
      </c>
      <c r="K94" s="2"/>
      <c r="L94" s="3">
        <v>2.9484459183327898</v>
      </c>
      <c r="M94" s="3">
        <v>4.3753095128611497</v>
      </c>
      <c r="N94" s="3">
        <v>4.8061303445587997</v>
      </c>
      <c r="O94" s="3">
        <v>5.4853339815264501</v>
      </c>
      <c r="P94" s="3">
        <v>5.6597016018710899</v>
      </c>
      <c r="Q94" s="3">
        <v>5.9929588314584201</v>
      </c>
      <c r="R94" s="3">
        <v>6.3242039463916297</v>
      </c>
      <c r="S94" s="2"/>
      <c r="T94" s="3">
        <f t="shared" si="0"/>
        <v>1.1760797342583416</v>
      </c>
      <c r="U94" s="3">
        <f t="shared" si="1"/>
        <v>0.95973154362416113</v>
      </c>
      <c r="V94" s="3">
        <f t="shared" si="2"/>
        <v>0.96468730808581149</v>
      </c>
      <c r="W94" s="3">
        <f t="shared" si="3"/>
        <v>1.0222567287784665</v>
      </c>
      <c r="X94" s="3">
        <f t="shared" si="4"/>
        <v>0.9555315569990821</v>
      </c>
      <c r="Y94" s="3">
        <f t="shared" si="5"/>
        <v>1.0467129710694743</v>
      </c>
      <c r="Z94" s="3">
        <f t="shared" si="6"/>
        <v>1.0495223370151741</v>
      </c>
      <c r="AA94" s="2"/>
      <c r="AB94" s="3">
        <f t="shared" si="7"/>
        <v>0.29386504170406097</v>
      </c>
      <c r="AC94" s="3">
        <f t="shared" si="8"/>
        <v>0.29364493374907041</v>
      </c>
      <c r="AD94" s="3">
        <f t="shared" si="9"/>
        <v>0.23143492234951596</v>
      </c>
      <c r="AE94" s="3">
        <f t="shared" si="10"/>
        <v>0.21293998375490877</v>
      </c>
      <c r="AF94" s="3">
        <f t="shared" si="11"/>
        <v>0.18415516970894757</v>
      </c>
      <c r="AG94" s="3">
        <f t="shared" si="12"/>
        <v>0.17489519732266445</v>
      </c>
      <c r="AH94" s="3">
        <f t="shared" si="13"/>
        <v>0.1648359264630184</v>
      </c>
      <c r="AI94" s="2"/>
    </row>
    <row r="95" spans="1:35">
      <c r="A95" s="2" t="s">
        <v>150</v>
      </c>
      <c r="B95" s="2" t="s">
        <v>151</v>
      </c>
      <c r="C95" s="3">
        <v>23.4</v>
      </c>
      <c r="D95" s="3">
        <v>11.533333333333299</v>
      </c>
      <c r="E95" s="3">
        <v>15.3666666666666</v>
      </c>
      <c r="F95" s="3">
        <v>19.133333333333301</v>
      </c>
      <c r="G95" s="3">
        <v>26.633333333333301</v>
      </c>
      <c r="H95" s="3">
        <v>30.8</v>
      </c>
      <c r="I95" s="3">
        <v>34.433333333333302</v>
      </c>
      <c r="J95" s="3">
        <v>39.966666666666598</v>
      </c>
      <c r="K95" s="2"/>
      <c r="L95" s="3">
        <v>3.2937651538761599</v>
      </c>
      <c r="M95" s="3">
        <v>3.9705862987165399</v>
      </c>
      <c r="N95" s="3">
        <v>4.4775985627218597</v>
      </c>
      <c r="O95" s="3">
        <v>4.5715302568055796</v>
      </c>
      <c r="P95" s="3">
        <v>5.1146847410177596</v>
      </c>
      <c r="Q95" s="3">
        <v>4.8558098077343201</v>
      </c>
      <c r="R95" s="3">
        <v>5.6301766303455203</v>
      </c>
      <c r="S95" s="2"/>
      <c r="T95" s="3">
        <f t="shared" si="0"/>
        <v>1.1495016611677542</v>
      </c>
      <c r="U95" s="3">
        <f t="shared" si="1"/>
        <v>1.031319910514537</v>
      </c>
      <c r="V95" s="3">
        <f t="shared" si="2"/>
        <v>0.92134861038478499</v>
      </c>
      <c r="W95" s="3">
        <f t="shared" si="3"/>
        <v>1.0339026915113858</v>
      </c>
      <c r="X95" s="3">
        <f t="shared" si="4"/>
        <v>1.0021693060921157</v>
      </c>
      <c r="Y95" s="3">
        <f t="shared" si="5"/>
        <v>1.0048833634895611</v>
      </c>
      <c r="Z95" s="3">
        <f t="shared" si="6"/>
        <v>1.0417030480804583</v>
      </c>
      <c r="AA95" s="2"/>
      <c r="AB95" s="3">
        <f t="shared" si="7"/>
        <v>0.32828224126102201</v>
      </c>
      <c r="AC95" s="3">
        <f t="shared" si="8"/>
        <v>0.26648230192728456</v>
      </c>
      <c r="AD95" s="3">
        <f t="shared" si="9"/>
        <v>0.21561476726261514</v>
      </c>
      <c r="AE95" s="3">
        <f t="shared" si="10"/>
        <v>0.17746623667723521</v>
      </c>
      <c r="AF95" s="3">
        <f t="shared" si="11"/>
        <v>0.16642143044758767</v>
      </c>
      <c r="AG95" s="3">
        <f t="shared" si="12"/>
        <v>0.14170926888852858</v>
      </c>
      <c r="AH95" s="3">
        <f t="shared" si="13"/>
        <v>0.14674659275385243</v>
      </c>
      <c r="AI95" s="2"/>
    </row>
    <row r="96" spans="1:35">
      <c r="A96" s="2" t="s">
        <v>104</v>
      </c>
      <c r="B96" s="2"/>
      <c r="C96" s="3">
        <v>23.266666666666602</v>
      </c>
      <c r="D96" s="3">
        <v>13.033333333333299</v>
      </c>
      <c r="E96" s="3">
        <v>19.633333333333301</v>
      </c>
      <c r="F96" s="3">
        <v>25.9</v>
      </c>
      <c r="G96" s="3">
        <v>32.1</v>
      </c>
      <c r="H96" s="3">
        <v>38.966666666666598</v>
      </c>
      <c r="I96" s="3">
        <v>42.733333333333299</v>
      </c>
      <c r="J96" s="3">
        <v>47.6</v>
      </c>
      <c r="K96" s="2"/>
      <c r="L96" s="3">
        <v>5.4801662586295796</v>
      </c>
      <c r="M96" s="3">
        <v>4.2464364144800504</v>
      </c>
      <c r="N96" s="3">
        <v>6.3997395780349198</v>
      </c>
      <c r="O96" s="3">
        <v>5.3811399040228096</v>
      </c>
      <c r="P96" s="3">
        <v>6.6054691144703801</v>
      </c>
      <c r="Q96" s="3">
        <v>6.3871398572095996</v>
      </c>
      <c r="R96" s="3">
        <v>4.2237424163885704</v>
      </c>
      <c r="S96" s="2"/>
      <c r="T96" s="3">
        <f t="shared" si="0"/>
        <v>1.2990033223022892</v>
      </c>
      <c r="U96" s="3">
        <f t="shared" si="1"/>
        <v>1.3176733780760603</v>
      </c>
      <c r="V96" s="3">
        <f t="shared" si="2"/>
        <v>1.2471914116184306</v>
      </c>
      <c r="W96" s="3">
        <f t="shared" si="3"/>
        <v>1.2461180124223603</v>
      </c>
      <c r="X96" s="3">
        <f t="shared" si="4"/>
        <v>1.2678960160407804</v>
      </c>
      <c r="Y96" s="3">
        <f t="shared" si="5"/>
        <v>1.247105974824412</v>
      </c>
      <c r="Z96" s="3">
        <f t="shared" si="6"/>
        <v>1.2406605109748932</v>
      </c>
      <c r="AA96" s="2"/>
      <c r="AB96" s="3">
        <f t="shared" si="7"/>
        <v>0.54619597263903441</v>
      </c>
      <c r="AC96" s="3">
        <f t="shared" si="8"/>
        <v>0.28499573251543964</v>
      </c>
      <c r="AD96" s="3">
        <f t="shared" si="9"/>
        <v>0.30817375437527844</v>
      </c>
      <c r="AE96" s="3">
        <f t="shared" si="10"/>
        <v>0.20889518260958109</v>
      </c>
      <c r="AF96" s="3">
        <f t="shared" si="11"/>
        <v>0.21492851944356112</v>
      </c>
      <c r="AG96" s="3">
        <f t="shared" si="12"/>
        <v>0.18639875845472481</v>
      </c>
      <c r="AH96" s="3">
        <f t="shared" si="13"/>
        <v>0.11008887446518853</v>
      </c>
      <c r="AI96" s="2"/>
    </row>
    <row r="97" spans="1:35">
      <c r="A97" s="2" t="s">
        <v>1165</v>
      </c>
      <c r="B97" s="2"/>
      <c r="C97" s="3">
        <v>23.133333333333301</v>
      </c>
      <c r="D97" s="3">
        <v>10.8666666666666</v>
      </c>
      <c r="E97" s="3">
        <v>16.399999999999999</v>
      </c>
      <c r="F97" s="3">
        <v>22.6666666666666</v>
      </c>
      <c r="G97" s="3">
        <v>26.066666666666599</v>
      </c>
      <c r="H97" s="3">
        <v>29.733333333333299</v>
      </c>
      <c r="I97" s="3">
        <v>34.6666666666666</v>
      </c>
      <c r="J97" s="3">
        <v>39.200000000000003</v>
      </c>
      <c r="K97" s="2"/>
      <c r="L97" s="3">
        <v>2.6549743668986499</v>
      </c>
      <c r="M97" s="3">
        <v>4.8962570738609399</v>
      </c>
      <c r="N97" s="3">
        <v>5.9851668499902502</v>
      </c>
      <c r="O97" s="3">
        <v>5.6682350770666599</v>
      </c>
      <c r="P97" s="3">
        <v>5.7092517509351</v>
      </c>
      <c r="Q97" s="3">
        <v>6.0571353698665904</v>
      </c>
      <c r="R97" s="3">
        <v>5.1081634011974701</v>
      </c>
      <c r="S97" s="2"/>
      <c r="T97" s="3">
        <f t="shared" si="0"/>
        <v>1.0830564784412908</v>
      </c>
      <c r="U97" s="3">
        <f t="shared" si="1"/>
        <v>1.1006711409395973</v>
      </c>
      <c r="V97" s="3">
        <f t="shared" si="2"/>
        <v>1.0914931272851098</v>
      </c>
      <c r="W97" s="3">
        <f t="shared" si="3"/>
        <v>1.0119047619047592</v>
      </c>
      <c r="X97" s="3">
        <f t="shared" si="4"/>
        <v>0.96746214397637031</v>
      </c>
      <c r="Y97" s="3">
        <f t="shared" si="5"/>
        <v>1.0116928344909415</v>
      </c>
      <c r="Z97" s="3">
        <f t="shared" si="6"/>
        <v>1.0217204208028534</v>
      </c>
      <c r="AA97" s="2"/>
      <c r="AB97" s="3">
        <f t="shared" si="7"/>
        <v>0.26461538541397228</v>
      </c>
      <c r="AC97" s="3">
        <f t="shared" si="8"/>
        <v>0.32860785730610337</v>
      </c>
      <c r="AD97" s="3">
        <f t="shared" si="9"/>
        <v>0.28821037422436974</v>
      </c>
      <c r="AE97" s="3">
        <f t="shared" si="10"/>
        <v>0.22004018156314673</v>
      </c>
      <c r="AF97" s="3">
        <f t="shared" si="11"/>
        <v>0.18576743069934498</v>
      </c>
      <c r="AG97" s="3">
        <f t="shared" si="12"/>
        <v>0.17676808993949078</v>
      </c>
      <c r="AH97" s="3">
        <f t="shared" si="13"/>
        <v>0.13314068519901054</v>
      </c>
      <c r="AI97" s="2"/>
    </row>
    <row r="98" spans="1:35">
      <c r="A98" s="2" t="s">
        <v>1263</v>
      </c>
      <c r="B98" s="2"/>
      <c r="C98" s="3">
        <v>22.8</v>
      </c>
      <c r="D98" s="3">
        <v>12.566666666666601</v>
      </c>
      <c r="E98" s="3">
        <v>19.233333333333299</v>
      </c>
      <c r="F98" s="3">
        <v>26.633333333333301</v>
      </c>
      <c r="G98" s="3">
        <v>34.700000000000003</v>
      </c>
      <c r="H98" s="3">
        <v>39.200000000000003</v>
      </c>
      <c r="I98" s="3">
        <v>45.266666666666602</v>
      </c>
      <c r="J98" s="3">
        <v>47.1666666666666</v>
      </c>
      <c r="K98" s="2"/>
      <c r="L98" s="3">
        <v>4.5583866541671103</v>
      </c>
      <c r="M98" s="3">
        <v>3.9385558549069999</v>
      </c>
      <c r="N98" s="3">
        <v>5.4618881554112901</v>
      </c>
      <c r="O98" s="3">
        <v>5.3050290605550199</v>
      </c>
      <c r="P98" s="3">
        <v>5.0424861592935102</v>
      </c>
      <c r="Q98" s="3">
        <v>5.2594887795509297</v>
      </c>
      <c r="R98" s="3">
        <v>5.7334302317393</v>
      </c>
      <c r="S98" s="2"/>
      <c r="T98" s="3">
        <f t="shared" si="0"/>
        <v>1.2524916943937638</v>
      </c>
      <c r="U98" s="3">
        <f t="shared" si="1"/>
        <v>1.2908277404921678</v>
      </c>
      <c r="V98" s="3">
        <f t="shared" si="2"/>
        <v>1.2825044245600061</v>
      </c>
      <c r="W98" s="3">
        <f t="shared" si="3"/>
        <v>1.3470496894409938</v>
      </c>
      <c r="X98" s="3">
        <f t="shared" si="4"/>
        <v>1.2754882077536018</v>
      </c>
      <c r="Y98" s="3">
        <f t="shared" si="5"/>
        <v>1.32103737426798</v>
      </c>
      <c r="Z98" s="3">
        <f t="shared" si="6"/>
        <v>1.2293659825136354</v>
      </c>
      <c r="AA98" s="2"/>
      <c r="AB98" s="3">
        <f t="shared" si="7"/>
        <v>0.45432425126098525</v>
      </c>
      <c r="AC98" s="3">
        <f t="shared" si="8"/>
        <v>0.26433260771187916</v>
      </c>
      <c r="AD98" s="3">
        <f t="shared" si="9"/>
        <v>0.26301235516020821</v>
      </c>
      <c r="AE98" s="3">
        <f t="shared" si="10"/>
        <v>0.20594056912092468</v>
      </c>
      <c r="AF98" s="3">
        <f t="shared" si="11"/>
        <v>0.16407223555968423</v>
      </c>
      <c r="AG98" s="3">
        <f t="shared" si="12"/>
        <v>0.15349001282761132</v>
      </c>
      <c r="AH98" s="3">
        <f t="shared" si="13"/>
        <v>0.1494378252300122</v>
      </c>
      <c r="AI98" s="2"/>
    </row>
    <row r="99" spans="1:35">
      <c r="A99" s="2" t="s">
        <v>189</v>
      </c>
      <c r="B99" s="2"/>
      <c r="C99" s="3">
        <v>22.4</v>
      </c>
      <c r="D99" s="3">
        <v>10.233333333333301</v>
      </c>
      <c r="E99" s="3">
        <v>16</v>
      </c>
      <c r="F99" s="3">
        <v>21.533333333333299</v>
      </c>
      <c r="G99" s="3">
        <v>26.1</v>
      </c>
      <c r="H99" s="3">
        <v>31.8333333333333</v>
      </c>
      <c r="I99" s="3">
        <v>38.933333333333302</v>
      </c>
      <c r="J99" s="3">
        <v>40.933333333333302</v>
      </c>
      <c r="K99" s="2"/>
      <c r="L99" s="3">
        <v>3.4802618036898001</v>
      </c>
      <c r="M99" s="3">
        <v>4.9598387070548897</v>
      </c>
      <c r="N99" s="3">
        <v>6.45359503601588</v>
      </c>
      <c r="O99" s="3">
        <v>6.6550732527899301</v>
      </c>
      <c r="P99" s="3">
        <v>5.9390421973767902</v>
      </c>
      <c r="Q99" s="3">
        <v>6.4649482252803496</v>
      </c>
      <c r="R99" s="3">
        <v>5.6564613987505901</v>
      </c>
      <c r="S99" s="2"/>
      <c r="T99" s="3">
        <f t="shared" si="0"/>
        <v>1.0199335548511572</v>
      </c>
      <c r="U99" s="3">
        <f t="shared" si="1"/>
        <v>1.0738255033557047</v>
      </c>
      <c r="V99" s="3">
        <f t="shared" si="2"/>
        <v>1.0369184709208557</v>
      </c>
      <c r="W99" s="3">
        <f t="shared" si="3"/>
        <v>1.0131987577639752</v>
      </c>
      <c r="X99" s="3">
        <f t="shared" si="4"/>
        <v>1.0357918693917418</v>
      </c>
      <c r="Y99" s="3">
        <f t="shared" si="5"/>
        <v>1.1362088756590587</v>
      </c>
      <c r="Z99" s="3">
        <f t="shared" si="6"/>
        <v>1.0668985346478765</v>
      </c>
      <c r="AA99" s="2"/>
      <c r="AB99" s="3">
        <f t="shared" si="7"/>
        <v>0.34686994722313191</v>
      </c>
      <c r="AC99" s="3">
        <f t="shared" si="8"/>
        <v>0.33287508101039526</v>
      </c>
      <c r="AD99" s="3">
        <f t="shared" si="9"/>
        <v>0.31076711594526418</v>
      </c>
      <c r="AE99" s="3">
        <f t="shared" si="10"/>
        <v>0.25834911695613083</v>
      </c>
      <c r="AF99" s="3">
        <f t="shared" si="11"/>
        <v>0.19324434408431468</v>
      </c>
      <c r="AG99" s="3">
        <f t="shared" si="12"/>
        <v>0.18866947485205013</v>
      </c>
      <c r="AH99" s="3">
        <f t="shared" si="13"/>
        <v>0.14743168674965684</v>
      </c>
      <c r="AI99" s="2"/>
    </row>
    <row r="100" spans="1:35">
      <c r="A100" s="2" t="s">
        <v>214</v>
      </c>
      <c r="B100" s="2"/>
      <c r="C100" s="3">
        <v>22.3666666666666</v>
      </c>
      <c r="D100" s="3">
        <v>9.7666666666666604</v>
      </c>
      <c r="E100" s="3">
        <v>13.3666666666666</v>
      </c>
      <c r="F100" s="3">
        <v>18.399999999999999</v>
      </c>
      <c r="G100" s="3">
        <v>21.5</v>
      </c>
      <c r="H100" s="3">
        <v>25.233333333333299</v>
      </c>
      <c r="I100" s="3">
        <v>31.266666666666602</v>
      </c>
      <c r="J100" s="3">
        <v>33.233333333333299</v>
      </c>
      <c r="K100" s="2"/>
      <c r="L100" s="3">
        <v>2.94033255866671</v>
      </c>
      <c r="M100" s="3">
        <v>3.5259356520251699</v>
      </c>
      <c r="N100" s="3">
        <v>3.8175035472587702</v>
      </c>
      <c r="O100" s="3">
        <v>4.2170289699423797</v>
      </c>
      <c r="P100" s="3">
        <v>3.7566237797019499</v>
      </c>
      <c r="Q100" s="3">
        <v>4.4342104395508999</v>
      </c>
      <c r="R100" s="3">
        <v>3.38312807259133</v>
      </c>
      <c r="S100" s="2"/>
      <c r="T100" s="3">
        <f t="shared" si="0"/>
        <v>0.97342192694263796</v>
      </c>
      <c r="U100" s="3">
        <f t="shared" si="1"/>
        <v>0.89709172259507375</v>
      </c>
      <c r="V100" s="3">
        <f t="shared" si="2"/>
        <v>0.88603559744320937</v>
      </c>
      <c r="W100" s="3">
        <f t="shared" si="3"/>
        <v>0.83462732919254656</v>
      </c>
      <c r="X100" s="3">
        <f t="shared" si="4"/>
        <v>0.82104130380057416</v>
      </c>
      <c r="Y100" s="3">
        <f t="shared" si="5"/>
        <v>0.91246911418509902</v>
      </c>
      <c r="Z100" s="3">
        <f t="shared" si="6"/>
        <v>0.86620345199017312</v>
      </c>
      <c r="AA100" s="2"/>
      <c r="AB100" s="3">
        <f t="shared" si="7"/>
        <v>0.29305640120575371</v>
      </c>
      <c r="AC100" s="3">
        <f t="shared" si="8"/>
        <v>0.23663997664598455</v>
      </c>
      <c r="AD100" s="3">
        <f t="shared" si="9"/>
        <v>0.18382848023027148</v>
      </c>
      <c r="AE100" s="3">
        <f t="shared" si="10"/>
        <v>0.16370454075863275</v>
      </c>
      <c r="AF100" s="3">
        <f t="shared" si="11"/>
        <v>0.12223289112185208</v>
      </c>
      <c r="AG100" s="3">
        <f t="shared" si="12"/>
        <v>0.12940554600918988</v>
      </c>
      <c r="AH100" s="3">
        <f t="shared" si="13"/>
        <v>8.8178853009131614E-2</v>
      </c>
      <c r="AI100" s="2"/>
    </row>
    <row r="101" spans="1:35">
      <c r="A101" s="2" t="s">
        <v>1217</v>
      </c>
      <c r="B101" s="2"/>
      <c r="C101" s="3">
        <v>22.133333333333301</v>
      </c>
      <c r="D101" s="3">
        <v>10.1</v>
      </c>
      <c r="E101" s="3">
        <v>14.733333333333301</v>
      </c>
      <c r="F101" s="3">
        <v>20.9</v>
      </c>
      <c r="G101" s="3">
        <v>24.566666666666599</v>
      </c>
      <c r="H101" s="3">
        <v>31.6666666666666</v>
      </c>
      <c r="I101" s="3">
        <v>35.133333333333297</v>
      </c>
      <c r="J101" s="3">
        <v>38.966666666666598</v>
      </c>
      <c r="K101" s="2"/>
      <c r="L101" s="3">
        <v>2.7489391893358901</v>
      </c>
      <c r="M101" s="3">
        <v>6.5009401029560498</v>
      </c>
      <c r="N101" s="3">
        <v>4.8121374322297399</v>
      </c>
      <c r="O101" s="3">
        <v>4.8626695914441402</v>
      </c>
      <c r="P101" s="3">
        <v>6.2787118282512502</v>
      </c>
      <c r="Q101" s="3">
        <v>5.4450793280620697</v>
      </c>
      <c r="R101" s="3">
        <v>5.8905762781657298</v>
      </c>
      <c r="S101" s="2"/>
      <c r="T101" s="3">
        <f t="shared" si="0"/>
        <v>1.0066445183058685</v>
      </c>
      <c r="U101" s="3">
        <f t="shared" si="1"/>
        <v>0.9888143176733758</v>
      </c>
      <c r="V101" s="3">
        <f t="shared" si="2"/>
        <v>1.0064208688349496</v>
      </c>
      <c r="W101" s="3">
        <f t="shared" si="3"/>
        <v>0.95367494824016297</v>
      </c>
      <c r="X101" s="3">
        <f t="shared" si="4"/>
        <v>1.0303688753111557</v>
      </c>
      <c r="Y101" s="3">
        <f t="shared" si="5"/>
        <v>1.0253117764937052</v>
      </c>
      <c r="Z101" s="3">
        <f t="shared" si="6"/>
        <v>1.0156387516314058</v>
      </c>
      <c r="AA101" s="2"/>
      <c r="AB101" s="3">
        <f t="shared" si="7"/>
        <v>0.27398065010902495</v>
      </c>
      <c r="AC101" s="3">
        <f t="shared" si="8"/>
        <v>0.43630470489637918</v>
      </c>
      <c r="AD101" s="3">
        <f t="shared" si="9"/>
        <v>0.23172418830133201</v>
      </c>
      <c r="AE101" s="3">
        <f t="shared" si="10"/>
        <v>0.18876822948152716</v>
      </c>
      <c r="AF101" s="3">
        <f t="shared" si="11"/>
        <v>0.20429650246983488</v>
      </c>
      <c r="AG101" s="3">
        <f t="shared" si="12"/>
        <v>0.15890618479139876</v>
      </c>
      <c r="AH101" s="3">
        <f t="shared" si="13"/>
        <v>0.1535337263698672</v>
      </c>
      <c r="AI101" s="2"/>
    </row>
    <row r="102" spans="1:35">
      <c r="A102" s="2" t="s">
        <v>1135</v>
      </c>
      <c r="B102" s="2"/>
      <c r="C102" s="3">
        <v>22.1</v>
      </c>
      <c r="D102" s="3">
        <v>11.2</v>
      </c>
      <c r="E102" s="3">
        <v>17.100000000000001</v>
      </c>
      <c r="F102" s="3">
        <v>19.899999999999999</v>
      </c>
      <c r="G102" s="3">
        <v>25.4</v>
      </c>
      <c r="H102" s="3">
        <v>31.266666666666602</v>
      </c>
      <c r="I102" s="3">
        <v>36.700000000000003</v>
      </c>
      <c r="J102" s="3">
        <v>40.266666666666602</v>
      </c>
      <c r="K102" s="2"/>
      <c r="L102" s="3">
        <v>4.3003875794320301</v>
      </c>
      <c r="M102" s="3">
        <v>4.2922410618851901</v>
      </c>
      <c r="N102" s="3">
        <v>4.1501004003919304</v>
      </c>
      <c r="O102" s="3">
        <v>4.0873789482584799</v>
      </c>
      <c r="P102" s="3">
        <v>5.8076577799392402</v>
      </c>
      <c r="Q102" s="3">
        <v>5.4107916857578804</v>
      </c>
      <c r="R102" s="3">
        <v>4.95266482702886</v>
      </c>
      <c r="S102" s="2"/>
      <c r="T102" s="3">
        <f t="shared" si="0"/>
        <v>1.1162790698045275</v>
      </c>
      <c r="U102" s="3">
        <f t="shared" si="1"/>
        <v>1.1476510067114094</v>
      </c>
      <c r="V102" s="3">
        <f t="shared" si="2"/>
        <v>0.95826676027825353</v>
      </c>
      <c r="W102" s="3">
        <f t="shared" si="3"/>
        <v>0.98602484472049678</v>
      </c>
      <c r="X102" s="3">
        <f t="shared" si="4"/>
        <v>1.0173536895177517</v>
      </c>
      <c r="Y102" s="3">
        <f t="shared" si="5"/>
        <v>1.0710325103601239</v>
      </c>
      <c r="Z102" s="3">
        <f t="shared" si="6"/>
        <v>1.0495223370151741</v>
      </c>
      <c r="AA102" s="2"/>
      <c r="AB102" s="3">
        <f t="shared" si="7"/>
        <v>0.42861005776494021</v>
      </c>
      <c r="AC102" s="3">
        <f t="shared" si="8"/>
        <v>0.28806986992518052</v>
      </c>
      <c r="AD102" s="3">
        <f t="shared" si="9"/>
        <v>0.19984438520166123</v>
      </c>
      <c r="AE102" s="3">
        <f t="shared" si="10"/>
        <v>0.15867154302245651</v>
      </c>
      <c r="AF102" s="3">
        <f t="shared" si="11"/>
        <v>0.18896936257604499</v>
      </c>
      <c r="AG102" s="3">
        <f t="shared" si="12"/>
        <v>0.15790555319435828</v>
      </c>
      <c r="AH102" s="3">
        <f t="shared" si="13"/>
        <v>0.12908772426447493</v>
      </c>
      <c r="AI102" s="2"/>
    </row>
    <row r="103" spans="1:35">
      <c r="A103" s="2" t="s">
        <v>1049</v>
      </c>
      <c r="B103" s="2"/>
      <c r="C103" s="3">
        <v>21.933333333333302</v>
      </c>
      <c r="D103" s="3">
        <v>8.86666666666666</v>
      </c>
      <c r="E103" s="3">
        <v>13.966666666666599</v>
      </c>
      <c r="F103" s="3">
        <v>19.933333333333302</v>
      </c>
      <c r="G103" s="3">
        <v>26.566666666666599</v>
      </c>
      <c r="H103" s="3">
        <v>29.8333333333333</v>
      </c>
      <c r="I103" s="3">
        <v>35.066666666666599</v>
      </c>
      <c r="J103" s="3">
        <v>38.299999999999997</v>
      </c>
      <c r="K103" s="2"/>
      <c r="L103" s="3">
        <v>2.9066972475455501</v>
      </c>
      <c r="M103" s="3">
        <v>4.2385794265951304</v>
      </c>
      <c r="N103" s="3">
        <v>3.9406711216350998</v>
      </c>
      <c r="O103" s="3">
        <v>5.3521542910827504</v>
      </c>
      <c r="P103" s="3">
        <v>5.3359368645273699</v>
      </c>
      <c r="Q103" s="3">
        <v>5.3661490433601902</v>
      </c>
      <c r="R103" s="3">
        <v>5.0999999999999996</v>
      </c>
      <c r="S103" s="2"/>
      <c r="T103" s="3">
        <f t="shared" si="0"/>
        <v>0.883720930261917</v>
      </c>
      <c r="U103" s="3">
        <f t="shared" si="1"/>
        <v>0.93736017897091273</v>
      </c>
      <c r="V103" s="3">
        <f t="shared" si="2"/>
        <v>0.95987189723014199</v>
      </c>
      <c r="W103" s="3">
        <f t="shared" si="3"/>
        <v>1.0313146997929579</v>
      </c>
      <c r="X103" s="3">
        <f t="shared" si="4"/>
        <v>0.97071594042472131</v>
      </c>
      <c r="Y103" s="3">
        <f t="shared" si="5"/>
        <v>1.0233662133504524</v>
      </c>
      <c r="Z103" s="3">
        <f t="shared" si="6"/>
        <v>0.998262553998706</v>
      </c>
      <c r="AA103" s="2"/>
      <c r="AB103" s="3">
        <f t="shared" si="7"/>
        <v>0.28970404461549348</v>
      </c>
      <c r="AC103" s="3">
        <f t="shared" si="8"/>
        <v>0.2844684178922906</v>
      </c>
      <c r="AD103" s="3">
        <f t="shared" si="9"/>
        <v>0.18975950497745422</v>
      </c>
      <c r="AE103" s="3">
        <f t="shared" si="10"/>
        <v>0.20776996471594528</v>
      </c>
      <c r="AF103" s="3">
        <f t="shared" si="11"/>
        <v>0.17362052418424459</v>
      </c>
      <c r="AG103" s="3">
        <f t="shared" si="12"/>
        <v>0.15660272699936353</v>
      </c>
      <c r="AH103" s="3">
        <f t="shared" si="13"/>
        <v>0.13292791189016712</v>
      </c>
      <c r="AI103" s="2"/>
    </row>
    <row r="104" spans="1:35">
      <c r="A104" s="2" t="s">
        <v>100</v>
      </c>
      <c r="B104" s="2"/>
      <c r="C104" s="3">
        <v>21.133333333333301</v>
      </c>
      <c r="D104" s="3">
        <v>11.633333333333301</v>
      </c>
      <c r="E104" s="3">
        <v>19.233333333333299</v>
      </c>
      <c r="F104" s="3">
        <v>26.2</v>
      </c>
      <c r="G104" s="3">
        <v>33.866666666666603</v>
      </c>
      <c r="H104" s="3">
        <v>37.299999999999997</v>
      </c>
      <c r="I104" s="3">
        <v>41.9</v>
      </c>
      <c r="J104" s="3">
        <v>45.6</v>
      </c>
      <c r="K104" s="2"/>
      <c r="L104" s="3">
        <v>4.08642739919466</v>
      </c>
      <c r="M104" s="3">
        <v>4.2085891011385499</v>
      </c>
      <c r="N104" s="3">
        <v>5.9743897875292102</v>
      </c>
      <c r="O104" s="3">
        <v>4.5441048501205197</v>
      </c>
      <c r="P104" s="3">
        <v>5.2798358560344099</v>
      </c>
      <c r="Q104" s="3">
        <v>5.67655999116836</v>
      </c>
      <c r="R104" s="3">
        <v>5.80574428188726</v>
      </c>
      <c r="S104" s="2"/>
      <c r="T104" s="3">
        <f t="shared" si="0"/>
        <v>1.1594684385767233</v>
      </c>
      <c r="U104" s="3">
        <f t="shared" si="1"/>
        <v>1.2908277404921678</v>
      </c>
      <c r="V104" s="3">
        <f t="shared" si="2"/>
        <v>1.2616376441854393</v>
      </c>
      <c r="W104" s="3">
        <f t="shared" si="3"/>
        <v>1.3146997929606601</v>
      </c>
      <c r="X104" s="3">
        <f t="shared" si="4"/>
        <v>1.2136660752349322</v>
      </c>
      <c r="Y104" s="3">
        <f t="shared" si="5"/>
        <v>1.2227864355337652</v>
      </c>
      <c r="Z104" s="3">
        <f t="shared" si="6"/>
        <v>1.1885319180767886</v>
      </c>
      <c r="AA104" s="2"/>
      <c r="AB104" s="3">
        <f t="shared" si="7"/>
        <v>0.40728512285685264</v>
      </c>
      <c r="AC104" s="3">
        <f t="shared" si="8"/>
        <v>0.28245564437171478</v>
      </c>
      <c r="AD104" s="3">
        <f t="shared" si="9"/>
        <v>0.2876914143886985</v>
      </c>
      <c r="AE104" s="3">
        <f t="shared" si="10"/>
        <v>0.176401585796604</v>
      </c>
      <c r="AF104" s="3">
        <f t="shared" si="11"/>
        <v>0.17179511156241156</v>
      </c>
      <c r="AG104" s="3">
        <f t="shared" si="12"/>
        <v>0.1656615884891251</v>
      </c>
      <c r="AH104" s="3">
        <f t="shared" si="13"/>
        <v>0.15132264007050025</v>
      </c>
      <c r="AI104" s="2"/>
    </row>
    <row r="105" spans="1:35">
      <c r="A105" s="2" t="s">
        <v>1224</v>
      </c>
      <c r="B105" s="2"/>
      <c r="C105" s="3">
        <v>21</v>
      </c>
      <c r="D105" s="3">
        <v>12.033333333333299</v>
      </c>
      <c r="E105" s="3">
        <v>16.3666666666666</v>
      </c>
      <c r="F105" s="3">
        <v>23.766666666666602</v>
      </c>
      <c r="G105" s="3">
        <v>26.766666666666602</v>
      </c>
      <c r="H105" s="3">
        <v>34.3333333333333</v>
      </c>
      <c r="I105" s="3">
        <v>36.9</v>
      </c>
      <c r="J105" s="3">
        <v>42.866666666666603</v>
      </c>
      <c r="K105" s="2"/>
      <c r="L105" s="3">
        <v>5.3384350599111796</v>
      </c>
      <c r="M105" s="3">
        <v>4.0618824316920898</v>
      </c>
      <c r="N105" s="3">
        <v>5.4935315498219204</v>
      </c>
      <c r="O105" s="3">
        <v>4.83517206404166</v>
      </c>
      <c r="P105" s="3">
        <v>5.0155314330143996</v>
      </c>
      <c r="Q105" s="3">
        <v>5.9405386961116502</v>
      </c>
      <c r="R105" s="3">
        <v>5.7197513543470997</v>
      </c>
      <c r="S105" s="2"/>
      <c r="T105" s="3">
        <f t="shared" si="0"/>
        <v>1.1993355482125991</v>
      </c>
      <c r="U105" s="3">
        <f t="shared" si="1"/>
        <v>1.0984340044742684</v>
      </c>
      <c r="V105" s="3">
        <f t="shared" si="2"/>
        <v>1.1444626466974757</v>
      </c>
      <c r="W105" s="3">
        <f t="shared" si="3"/>
        <v>1.0390786749482377</v>
      </c>
      <c r="X105" s="3">
        <f t="shared" si="4"/>
        <v>1.1171367806005175</v>
      </c>
      <c r="Y105" s="3">
        <f t="shared" si="5"/>
        <v>1.0768691997898792</v>
      </c>
      <c r="Z105" s="3">
        <f t="shared" si="6"/>
        <v>1.1172895077827103</v>
      </c>
      <c r="AA105" s="2"/>
      <c r="AB105" s="3">
        <f t="shared" si="7"/>
        <v>0.53206993954370796</v>
      </c>
      <c r="AC105" s="3">
        <f t="shared" si="8"/>
        <v>0.27260955917396573</v>
      </c>
      <c r="AD105" s="3">
        <f t="shared" si="9"/>
        <v>0.26453611460976006</v>
      </c>
      <c r="AE105" s="3">
        <f t="shared" si="10"/>
        <v>0.18770077888360481</v>
      </c>
      <c r="AF105" s="3">
        <f t="shared" si="11"/>
        <v>0.16319518363335181</v>
      </c>
      <c r="AG105" s="3">
        <f t="shared" si="12"/>
        <v>0.17336539707324025</v>
      </c>
      <c r="AH105" s="3">
        <f t="shared" si="13"/>
        <v>0.14908129491457164</v>
      </c>
      <c r="AI105" s="2"/>
    </row>
    <row r="106" spans="1:35">
      <c r="A106" s="2" t="s">
        <v>142</v>
      </c>
      <c r="B106" s="2"/>
      <c r="C106" s="3">
        <v>20.066666666666599</v>
      </c>
      <c r="D106" s="3">
        <v>11.066666666666601</v>
      </c>
      <c r="E106" s="3">
        <v>15.8</v>
      </c>
      <c r="F106" s="3">
        <v>21.133333333333301</v>
      </c>
      <c r="G106" s="3">
        <v>23.6666666666666</v>
      </c>
      <c r="H106" s="3">
        <v>29.966666666666601</v>
      </c>
      <c r="I106" s="3">
        <v>37.133333333333297</v>
      </c>
      <c r="J106" s="3">
        <v>39.366666666666603</v>
      </c>
      <c r="K106" s="2"/>
      <c r="L106" s="3">
        <v>3.5301872786329902</v>
      </c>
      <c r="M106" s="3">
        <v>4.5269562990306502</v>
      </c>
      <c r="N106" s="3">
        <v>4.8147920227380698</v>
      </c>
      <c r="O106" s="3">
        <v>5.0749931581782004</v>
      </c>
      <c r="P106" s="3">
        <v>5.5945409900088201</v>
      </c>
      <c r="Q106" s="3">
        <v>6.1899560221018897</v>
      </c>
      <c r="R106" s="3">
        <v>4.9293903161434498</v>
      </c>
      <c r="S106" s="2"/>
      <c r="T106" s="3">
        <f t="shared" si="0"/>
        <v>1.1029900332592291</v>
      </c>
      <c r="U106" s="3">
        <f t="shared" si="1"/>
        <v>1.0604026845637584</v>
      </c>
      <c r="V106" s="3">
        <f t="shared" si="2"/>
        <v>1.0176568274981774</v>
      </c>
      <c r="W106" s="3">
        <f t="shared" si="3"/>
        <v>0.91873706004140521</v>
      </c>
      <c r="X106" s="3">
        <f t="shared" si="4"/>
        <v>0.97505433568918831</v>
      </c>
      <c r="Y106" s="3">
        <f t="shared" si="5"/>
        <v>1.0836786707912596</v>
      </c>
      <c r="Z106" s="3">
        <f t="shared" si="6"/>
        <v>1.0260644702110269</v>
      </c>
      <c r="AA106" s="2"/>
      <c r="AB106" s="3">
        <f t="shared" si="7"/>
        <v>0.35184590818109024</v>
      </c>
      <c r="AC106" s="3">
        <f t="shared" si="8"/>
        <v>0.30382257040474164</v>
      </c>
      <c r="AD106" s="3">
        <f t="shared" si="9"/>
        <v>0.23185201774084371</v>
      </c>
      <c r="AE106" s="3">
        <f t="shared" si="10"/>
        <v>0.19701060396654504</v>
      </c>
      <c r="AF106" s="3">
        <f t="shared" si="11"/>
        <v>0.18203497603444926</v>
      </c>
      <c r="AG106" s="3">
        <f t="shared" si="12"/>
        <v>0.18064425442426574</v>
      </c>
      <c r="AH106" s="3">
        <f t="shared" si="13"/>
        <v>0.1284810905130509</v>
      </c>
      <c r="AI106" s="2"/>
    </row>
    <row r="107" spans="1:35">
      <c r="A107" s="2" t="s">
        <v>139</v>
      </c>
      <c r="B107" s="2"/>
      <c r="C107" s="3">
        <v>19.600000000000001</v>
      </c>
      <c r="D107" s="3">
        <v>10.8</v>
      </c>
      <c r="E107" s="3">
        <v>15.2666666666666</v>
      </c>
      <c r="F107" s="3">
        <v>21.6</v>
      </c>
      <c r="G107" s="3">
        <v>24.633333333333301</v>
      </c>
      <c r="H107" s="3">
        <v>29.7</v>
      </c>
      <c r="I107" s="3">
        <v>35.6</v>
      </c>
      <c r="J107" s="3">
        <v>40.200000000000003</v>
      </c>
      <c r="K107" s="2"/>
      <c r="L107" s="3">
        <v>4.2063444144926203</v>
      </c>
      <c r="M107" s="3">
        <v>4.8848973604592896</v>
      </c>
      <c r="N107" s="3">
        <v>5.1354973793522003</v>
      </c>
      <c r="O107" s="3">
        <v>6.1345107565495498</v>
      </c>
      <c r="P107" s="3">
        <v>4.4132376626085597</v>
      </c>
      <c r="Q107" s="3">
        <v>4.8276978640617703</v>
      </c>
      <c r="R107" s="3">
        <v>4.4452221541785697</v>
      </c>
      <c r="S107" s="2"/>
      <c r="T107" s="3">
        <f t="shared" si="0"/>
        <v>1.0764119601686517</v>
      </c>
      <c r="U107" s="3">
        <f t="shared" si="1"/>
        <v>1.0246085011185637</v>
      </c>
      <c r="V107" s="3">
        <f t="shared" si="2"/>
        <v>1.0401287448246372</v>
      </c>
      <c r="W107" s="3">
        <f t="shared" si="3"/>
        <v>0.9562629399585908</v>
      </c>
      <c r="X107" s="3">
        <f t="shared" si="4"/>
        <v>0.96637754516025443</v>
      </c>
      <c r="Y107" s="3">
        <f t="shared" si="5"/>
        <v>1.0389307184964689</v>
      </c>
      <c r="Z107" s="3">
        <f t="shared" si="6"/>
        <v>1.0477847172519057</v>
      </c>
      <c r="AA107" s="2"/>
      <c r="AB107" s="3">
        <f t="shared" si="7"/>
        <v>0.41923698484707966</v>
      </c>
      <c r="AC107" s="3">
        <f t="shared" si="8"/>
        <v>0.32784546043350937</v>
      </c>
      <c r="AD107" s="3">
        <f t="shared" si="9"/>
        <v>0.24729529829795449</v>
      </c>
      <c r="AE107" s="3">
        <f t="shared" si="10"/>
        <v>0.23814094551822784</v>
      </c>
      <c r="AF107" s="3">
        <f t="shared" si="11"/>
        <v>0.14359777032324711</v>
      </c>
      <c r="AG107" s="3">
        <f t="shared" si="12"/>
        <v>0.14088886546611132</v>
      </c>
      <c r="AH107" s="3">
        <f t="shared" si="13"/>
        <v>0.11586158800840546</v>
      </c>
      <c r="AI107" s="2"/>
    </row>
    <row r="108" spans="1:35">
      <c r="A108" s="2" t="s">
        <v>167</v>
      </c>
      <c r="B108" s="2"/>
      <c r="C108" s="3">
        <v>19.100000000000001</v>
      </c>
      <c r="D108" s="3">
        <v>10.9</v>
      </c>
      <c r="E108" s="3">
        <v>16.266666666666602</v>
      </c>
      <c r="F108" s="3">
        <v>21.6</v>
      </c>
      <c r="G108" s="3">
        <v>24.7</v>
      </c>
      <c r="H108" s="3">
        <v>30.433333333333302</v>
      </c>
      <c r="I108" s="3">
        <v>34.6666666666666</v>
      </c>
      <c r="J108" s="3">
        <v>38</v>
      </c>
      <c r="K108" s="2"/>
      <c r="L108" s="3">
        <v>4.1259342376403998</v>
      </c>
      <c r="M108" s="3">
        <v>4.6685710400030898</v>
      </c>
      <c r="N108" s="3">
        <v>5.5112007161174299</v>
      </c>
      <c r="O108" s="3">
        <v>5.5746449812222698</v>
      </c>
      <c r="P108" s="3">
        <v>5.58380595014627</v>
      </c>
      <c r="Q108" s="3">
        <v>6.6298986082409703</v>
      </c>
      <c r="R108" s="3">
        <v>4.3741665872864601</v>
      </c>
      <c r="S108" s="2"/>
      <c r="T108" s="3">
        <f t="shared" si="0"/>
        <v>1.0863787375776206</v>
      </c>
      <c r="U108" s="3">
        <f t="shared" si="1"/>
        <v>1.0917225950782954</v>
      </c>
      <c r="V108" s="3">
        <f t="shared" si="2"/>
        <v>1.0401287448246372</v>
      </c>
      <c r="W108" s="3">
        <f t="shared" si="3"/>
        <v>0.95885093167701851</v>
      </c>
      <c r="X108" s="3">
        <f t="shared" si="4"/>
        <v>0.99023871911482753</v>
      </c>
      <c r="Y108" s="3">
        <f t="shared" si="5"/>
        <v>1.0116928344909415</v>
      </c>
      <c r="Z108" s="3">
        <f t="shared" si="6"/>
        <v>0.99044326506399039</v>
      </c>
      <c r="AA108" s="2"/>
      <c r="AB108" s="3">
        <f t="shared" si="7"/>
        <v>0.41122268150606056</v>
      </c>
      <c r="AC108" s="3">
        <f t="shared" si="8"/>
        <v>0.31332691543644897</v>
      </c>
      <c r="AD108" s="3">
        <f t="shared" si="9"/>
        <v>0.26538695756166036</v>
      </c>
      <c r="AE108" s="3">
        <f t="shared" si="10"/>
        <v>0.21640702566856637</v>
      </c>
      <c r="AF108" s="3">
        <f t="shared" si="11"/>
        <v>0.18168567968867252</v>
      </c>
      <c r="AG108" s="3">
        <f t="shared" si="12"/>
        <v>0.19348329563535197</v>
      </c>
      <c r="AH108" s="3">
        <f t="shared" si="13"/>
        <v>0.11400957464857404</v>
      </c>
      <c r="AI108" s="2"/>
    </row>
    <row r="109" spans="1:35">
      <c r="A109" s="2" t="s">
        <v>1144</v>
      </c>
      <c r="B109" s="2" t="s">
        <v>1145</v>
      </c>
      <c r="C109" s="3">
        <v>18.766666666666602</v>
      </c>
      <c r="D109" s="3">
        <v>9.7666666666666604</v>
      </c>
      <c r="E109" s="3">
        <v>15.6</v>
      </c>
      <c r="F109" s="3">
        <v>19.733333333333299</v>
      </c>
      <c r="G109" s="3">
        <v>25.9</v>
      </c>
      <c r="H109" s="3">
        <v>31.1</v>
      </c>
      <c r="I109" s="3">
        <v>34.733333333333299</v>
      </c>
      <c r="J109" s="3">
        <v>39.299999999999997</v>
      </c>
      <c r="K109" s="2"/>
      <c r="L109" s="3">
        <v>3.6210802562525699</v>
      </c>
      <c r="M109" s="3">
        <v>3.1580584752871999</v>
      </c>
      <c r="N109" s="3">
        <v>4.0819385372910997</v>
      </c>
      <c r="O109" s="3">
        <v>4.7070868556535697</v>
      </c>
      <c r="P109" s="3">
        <v>5.67655999116836</v>
      </c>
      <c r="Q109" s="3">
        <v>5.5793269207753804</v>
      </c>
      <c r="R109" s="3">
        <v>5.2735187493740803</v>
      </c>
      <c r="S109" s="2"/>
      <c r="T109" s="3">
        <f t="shared" si="0"/>
        <v>0.97342192694263796</v>
      </c>
      <c r="U109" s="3">
        <f t="shared" si="1"/>
        <v>1.0469798657718121</v>
      </c>
      <c r="V109" s="3">
        <f t="shared" si="2"/>
        <v>0.95024107551880255</v>
      </c>
      <c r="W109" s="3">
        <f t="shared" si="3"/>
        <v>1.0054347826086956</v>
      </c>
      <c r="X109" s="3">
        <f t="shared" si="4"/>
        <v>1.0119306954371687</v>
      </c>
      <c r="Y109" s="3">
        <f t="shared" si="5"/>
        <v>1.0136383976341943</v>
      </c>
      <c r="Z109" s="3">
        <f t="shared" si="6"/>
        <v>1.0243268504477583</v>
      </c>
      <c r="AA109" s="2"/>
      <c r="AB109" s="3">
        <f t="shared" si="7"/>
        <v>0.36090500894081778</v>
      </c>
      <c r="AC109" s="3">
        <f t="shared" si="8"/>
        <v>0.21195023324075166</v>
      </c>
      <c r="AD109" s="3">
        <f t="shared" si="9"/>
        <v>0.19656211144647717</v>
      </c>
      <c r="AE109" s="3">
        <f t="shared" si="10"/>
        <v>0.18272852700518516</v>
      </c>
      <c r="AF109" s="3">
        <f t="shared" si="11"/>
        <v>0.18470370738115136</v>
      </c>
      <c r="AG109" s="3">
        <f t="shared" si="12"/>
        <v>0.16282399231819825</v>
      </c>
      <c r="AH109" s="3">
        <f t="shared" si="13"/>
        <v>0.13745055601332198</v>
      </c>
      <c r="AI109" s="2"/>
    </row>
    <row r="110" spans="1:35">
      <c r="A110" s="2" t="s">
        <v>162</v>
      </c>
      <c r="B110" s="2" t="s">
        <v>163</v>
      </c>
      <c r="C110" s="3">
        <v>18.2</v>
      </c>
      <c r="D110" s="3">
        <v>9.0666666666666593</v>
      </c>
      <c r="E110" s="3">
        <v>16.8333333333333</v>
      </c>
      <c r="F110" s="3">
        <v>21.066666666666599</v>
      </c>
      <c r="G110" s="3">
        <v>25.4</v>
      </c>
      <c r="H110" s="3">
        <v>30.933333333333302</v>
      </c>
      <c r="I110" s="3">
        <v>36.633333333333297</v>
      </c>
      <c r="J110" s="3">
        <v>39.3333333333333</v>
      </c>
      <c r="K110" s="2"/>
      <c r="L110" s="3">
        <v>3.7052515284240601</v>
      </c>
      <c r="M110" s="3">
        <v>3.9334745737353098</v>
      </c>
      <c r="N110" s="3">
        <v>4.8917163540917699</v>
      </c>
      <c r="O110" s="3">
        <v>5.1871636437138404</v>
      </c>
      <c r="P110" s="3">
        <v>4.6614256283768896</v>
      </c>
      <c r="Q110" s="3">
        <v>4.9022670492561096</v>
      </c>
      <c r="R110" s="3">
        <v>5.6705868792881997</v>
      </c>
      <c r="S110" s="2"/>
      <c r="T110" s="3">
        <f t="shared" si="0"/>
        <v>0.90365448507985491</v>
      </c>
      <c r="U110" s="3">
        <f t="shared" si="1"/>
        <v>1.1297539149888121</v>
      </c>
      <c r="V110" s="3">
        <f t="shared" si="2"/>
        <v>1.0144465535943958</v>
      </c>
      <c r="W110" s="3">
        <f t="shared" si="3"/>
        <v>0.98602484472049678</v>
      </c>
      <c r="X110" s="3">
        <f t="shared" si="4"/>
        <v>1.0065077013565826</v>
      </c>
      <c r="Y110" s="3">
        <f t="shared" si="5"/>
        <v>1.0690869472168709</v>
      </c>
      <c r="Z110" s="3">
        <f t="shared" si="6"/>
        <v>1.0251956603293926</v>
      </c>
      <c r="AA110" s="2"/>
      <c r="AB110" s="3">
        <f t="shared" si="7"/>
        <v>0.36929417228044764</v>
      </c>
      <c r="AC110" s="3">
        <f t="shared" si="8"/>
        <v>0.26399158212988655</v>
      </c>
      <c r="AD110" s="3">
        <f t="shared" si="9"/>
        <v>0.23555624034350106</v>
      </c>
      <c r="AE110" s="3">
        <f t="shared" si="10"/>
        <v>0.20136504828081678</v>
      </c>
      <c r="AF110" s="3">
        <f t="shared" si="11"/>
        <v>0.15167330153865169</v>
      </c>
      <c r="AG110" s="3">
        <f t="shared" si="12"/>
        <v>0.14306505134115771</v>
      </c>
      <c r="AH110" s="3">
        <f t="shared" si="13"/>
        <v>0.14779985746187443</v>
      </c>
      <c r="AI110" s="2"/>
    </row>
    <row r="111" spans="1:35">
      <c r="A111" s="2" t="s">
        <v>124</v>
      </c>
      <c r="B111" s="2"/>
      <c r="C111" s="3">
        <v>18.1666666666666</v>
      </c>
      <c r="D111" s="3">
        <v>12.2666666666666</v>
      </c>
      <c r="E111" s="3">
        <v>17</v>
      </c>
      <c r="F111" s="3">
        <v>20.8666666666666</v>
      </c>
      <c r="G111" s="3">
        <v>26.7</v>
      </c>
      <c r="H111" s="3">
        <v>32.1666666666666</v>
      </c>
      <c r="I111" s="3">
        <v>37.766666666666602</v>
      </c>
      <c r="J111" s="3">
        <v>38.799999999999997</v>
      </c>
      <c r="K111" s="2"/>
      <c r="L111" s="3">
        <v>3.97436228287703</v>
      </c>
      <c r="M111" s="3">
        <v>5.3727708555890104</v>
      </c>
      <c r="N111" s="3">
        <v>4.558752265941</v>
      </c>
      <c r="O111" s="3">
        <v>4.9809637621649001</v>
      </c>
      <c r="P111" s="3">
        <v>5.6749938815434398</v>
      </c>
      <c r="Q111" s="3">
        <v>5.5718538706211103</v>
      </c>
      <c r="R111" s="3">
        <v>4.1745259211875299</v>
      </c>
      <c r="S111" s="2"/>
      <c r="T111" s="3">
        <f t="shared" si="0"/>
        <v>1.2225913621668569</v>
      </c>
      <c r="U111" s="3">
        <f t="shared" si="1"/>
        <v>1.1409395973154361</v>
      </c>
      <c r="V111" s="3">
        <f t="shared" si="2"/>
        <v>1.0048157318830566</v>
      </c>
      <c r="W111" s="3">
        <f t="shared" si="3"/>
        <v>1.0364906832298135</v>
      </c>
      <c r="X111" s="3">
        <f t="shared" si="4"/>
        <v>1.0466378575529109</v>
      </c>
      <c r="Y111" s="3">
        <f t="shared" si="5"/>
        <v>1.1021615206521509</v>
      </c>
      <c r="Z111" s="3">
        <f t="shared" si="6"/>
        <v>1.0112947022232321</v>
      </c>
      <c r="AA111" s="2"/>
      <c r="AB111" s="3">
        <f t="shared" si="7"/>
        <v>0.39611584216037227</v>
      </c>
      <c r="AC111" s="3">
        <f t="shared" si="8"/>
        <v>0.36058864802610807</v>
      </c>
      <c r="AD111" s="3">
        <f t="shared" si="9"/>
        <v>0.21952265149720754</v>
      </c>
      <c r="AE111" s="3">
        <f t="shared" si="10"/>
        <v>0.19336039449397904</v>
      </c>
      <c r="AF111" s="3">
        <f t="shared" si="11"/>
        <v>0.1846527493617984</v>
      </c>
      <c r="AG111" s="3">
        <f t="shared" si="12"/>
        <v>0.16260590295398092</v>
      </c>
      <c r="AH111" s="3">
        <f t="shared" si="13"/>
        <v>0.10880608114408524</v>
      </c>
      <c r="AI111" s="2"/>
    </row>
    <row r="112" spans="1:35">
      <c r="A112" s="2" t="s">
        <v>298</v>
      </c>
      <c r="B112" s="2"/>
      <c r="C112" s="3">
        <v>18.100000000000001</v>
      </c>
      <c r="D112" s="3">
        <v>12.1</v>
      </c>
      <c r="E112" s="3">
        <v>17.933333333333302</v>
      </c>
      <c r="F112" s="3">
        <v>20.100000000000001</v>
      </c>
      <c r="G112" s="3">
        <v>24.4</v>
      </c>
      <c r="H112" s="3">
        <v>30.466666666666601</v>
      </c>
      <c r="I112" s="3">
        <v>34.766666666666602</v>
      </c>
      <c r="J112" s="3">
        <v>39.466666666666598</v>
      </c>
      <c r="K112" s="2"/>
      <c r="L112" s="3">
        <v>3.7978063843926102</v>
      </c>
      <c r="M112" s="3">
        <v>3.72320053478485</v>
      </c>
      <c r="N112" s="3">
        <v>4.5118362854459404</v>
      </c>
      <c r="O112" s="3">
        <v>4.1360206317989601</v>
      </c>
      <c r="P112" s="3">
        <v>6.1304340973720803</v>
      </c>
      <c r="Q112" s="3">
        <v>5.7485263812176699</v>
      </c>
      <c r="R112" s="3">
        <v>4.9781745873585201</v>
      </c>
      <c r="S112" s="2"/>
      <c r="T112" s="3">
        <f t="shared" si="0"/>
        <v>1.2059800664852485</v>
      </c>
      <c r="U112" s="3">
        <f t="shared" si="1"/>
        <v>1.2035794183445168</v>
      </c>
      <c r="V112" s="3">
        <f t="shared" si="2"/>
        <v>0.96789758198959297</v>
      </c>
      <c r="W112" s="3">
        <f t="shared" si="3"/>
        <v>0.94720496894409922</v>
      </c>
      <c r="X112" s="3">
        <f t="shared" si="4"/>
        <v>0.99132331793094342</v>
      </c>
      <c r="Y112" s="3">
        <f t="shared" si="5"/>
        <v>1.0146111792058192</v>
      </c>
      <c r="Z112" s="3">
        <f t="shared" si="6"/>
        <v>1.028670899855932</v>
      </c>
      <c r="AA112" s="2"/>
      <c r="AB112" s="3">
        <f t="shared" si="7"/>
        <v>0.3785189087560249</v>
      </c>
      <c r="AC112" s="3">
        <f t="shared" si="8"/>
        <v>0.24987923052247316</v>
      </c>
      <c r="AD112" s="3">
        <f t="shared" si="9"/>
        <v>0.21726345427940458</v>
      </c>
      <c r="AE112" s="3">
        <f t="shared" si="10"/>
        <v>0.1605598071350528</v>
      </c>
      <c r="AF112" s="3">
        <f t="shared" si="11"/>
        <v>0.19947184692879297</v>
      </c>
      <c r="AG112" s="3">
        <f t="shared" si="12"/>
        <v>0.16776181582961741</v>
      </c>
      <c r="AH112" s="3">
        <f t="shared" si="13"/>
        <v>0.12975261822005146</v>
      </c>
      <c r="AI112" s="2"/>
    </row>
    <row r="113" spans="1:35">
      <c r="A113" s="2" t="s">
        <v>231</v>
      </c>
      <c r="B113" s="2"/>
      <c r="C113" s="3">
        <v>18</v>
      </c>
      <c r="D113" s="3">
        <v>8.6666666666666607</v>
      </c>
      <c r="E113" s="3">
        <v>13.4</v>
      </c>
      <c r="F113" s="3">
        <v>19.466666666666601</v>
      </c>
      <c r="G113" s="3">
        <v>22.733333333333299</v>
      </c>
      <c r="H113" s="3">
        <v>27.6</v>
      </c>
      <c r="I113" s="3">
        <v>29.466666666666601</v>
      </c>
      <c r="J113" s="3">
        <v>32.9</v>
      </c>
      <c r="K113" s="2"/>
      <c r="L113" s="3">
        <v>3.17630113321909</v>
      </c>
      <c r="M113" s="3">
        <v>4.3328204824725098</v>
      </c>
      <c r="N113" s="3">
        <v>3.7034518432882999</v>
      </c>
      <c r="O113" s="3">
        <v>5.1116424844553503</v>
      </c>
      <c r="P113" s="3">
        <v>3.95474398665703</v>
      </c>
      <c r="Q113" s="3">
        <v>3.9049825721619902</v>
      </c>
      <c r="R113" s="3">
        <v>4.3385865593915804</v>
      </c>
      <c r="S113" s="2"/>
      <c r="T113" s="3">
        <f t="shared" si="0"/>
        <v>0.8637873754439791</v>
      </c>
      <c r="U113" s="3">
        <f t="shared" si="1"/>
        <v>0.89932885906040272</v>
      </c>
      <c r="V113" s="3">
        <f t="shared" si="2"/>
        <v>0.93739997990368218</v>
      </c>
      <c r="W113" s="3">
        <f t="shared" si="3"/>
        <v>0.88250517598343547</v>
      </c>
      <c r="X113" s="3">
        <f t="shared" si="4"/>
        <v>0.8980478197448829</v>
      </c>
      <c r="Y113" s="3">
        <f t="shared" si="5"/>
        <v>0.85993890931729999</v>
      </c>
      <c r="Z113" s="3">
        <f t="shared" si="6"/>
        <v>0.85751535317382321</v>
      </c>
      <c r="AA113" s="2"/>
      <c r="AB113" s="3">
        <f t="shared" si="7"/>
        <v>0.31657486378650646</v>
      </c>
      <c r="AC113" s="3">
        <f t="shared" si="8"/>
        <v>0.29079332097130939</v>
      </c>
      <c r="AD113" s="3">
        <f t="shared" si="9"/>
        <v>0.17833642209620129</v>
      </c>
      <c r="AE113" s="3">
        <f t="shared" si="10"/>
        <v>0.19843332625991267</v>
      </c>
      <c r="AF113" s="3">
        <f t="shared" si="11"/>
        <v>0.12867931937922217</v>
      </c>
      <c r="AG113" s="3">
        <f t="shared" si="12"/>
        <v>0.11396085251158555</v>
      </c>
      <c r="AH113" s="3">
        <f t="shared" si="13"/>
        <v>0.11308220625385634</v>
      </c>
      <c r="AI113" s="2"/>
    </row>
    <row r="114" spans="1:35">
      <c r="A114" s="2" t="s">
        <v>137</v>
      </c>
      <c r="B114" s="2"/>
      <c r="C114" s="3">
        <v>17.966666666666601</v>
      </c>
      <c r="D114" s="3">
        <v>10.6</v>
      </c>
      <c r="E114" s="3">
        <v>14.8</v>
      </c>
      <c r="F114" s="3">
        <v>18.633333333333301</v>
      </c>
      <c r="G114" s="3">
        <v>22.4</v>
      </c>
      <c r="H114" s="3">
        <v>28.8666666666666</v>
      </c>
      <c r="I114" s="3">
        <v>31.6</v>
      </c>
      <c r="J114" s="3">
        <v>34.233333333333299</v>
      </c>
      <c r="K114" s="2"/>
      <c r="L114" s="3">
        <v>3.8087618285561802</v>
      </c>
      <c r="M114" s="3">
        <v>3.5627704575699699</v>
      </c>
      <c r="N114" s="3">
        <v>4.5202015687602</v>
      </c>
      <c r="O114" s="3">
        <v>5.1419840528729699</v>
      </c>
      <c r="P114" s="3">
        <v>3.5093525835338202</v>
      </c>
      <c r="Q114" s="3">
        <v>4.4090815370097198</v>
      </c>
      <c r="R114" s="3">
        <v>3.89600935431229</v>
      </c>
      <c r="S114" s="2"/>
      <c r="T114" s="3">
        <f t="shared" si="0"/>
        <v>1.0564784053507135</v>
      </c>
      <c r="U114" s="3">
        <f t="shared" si="1"/>
        <v>0.99328859060402686</v>
      </c>
      <c r="V114" s="3">
        <f t="shared" si="2"/>
        <v>0.89727155610643694</v>
      </c>
      <c r="W114" s="3">
        <f t="shared" si="3"/>
        <v>0.86956521739130421</v>
      </c>
      <c r="X114" s="3">
        <f t="shared" si="4"/>
        <v>0.939262574757327</v>
      </c>
      <c r="Y114" s="3">
        <f t="shared" si="5"/>
        <v>0.92219692990136004</v>
      </c>
      <c r="Z114" s="3">
        <f t="shared" si="6"/>
        <v>0.89226774843922552</v>
      </c>
      <c r="AA114" s="2"/>
      <c r="AB114" s="3">
        <f t="shared" si="7"/>
        <v>0.37961081348997183</v>
      </c>
      <c r="AC114" s="3">
        <f t="shared" si="8"/>
        <v>0.23911211124630669</v>
      </c>
      <c r="AD114" s="3">
        <f t="shared" si="9"/>
        <v>0.21766627704022695</v>
      </c>
      <c r="AE114" s="3">
        <f t="shared" si="10"/>
        <v>0.19961118217674573</v>
      </c>
      <c r="AF114" s="3">
        <f t="shared" si="11"/>
        <v>0.11418718972313838</v>
      </c>
      <c r="AG114" s="3">
        <f t="shared" si="12"/>
        <v>0.12867219800997257</v>
      </c>
      <c r="AH114" s="3">
        <f t="shared" si="13"/>
        <v>0.10154674277907667</v>
      </c>
      <c r="AI114" s="2"/>
    </row>
    <row r="115" spans="1:35">
      <c r="A115" s="2" t="s">
        <v>1091</v>
      </c>
      <c r="B115" s="2" t="s">
        <v>1092</v>
      </c>
      <c r="C115" s="3">
        <v>17.733333333333299</v>
      </c>
      <c r="D115" s="3">
        <v>9.8333333333333304</v>
      </c>
      <c r="E115" s="3">
        <v>14.9</v>
      </c>
      <c r="F115" s="3">
        <v>20.8</v>
      </c>
      <c r="G115" s="3">
        <v>25.566666666666599</v>
      </c>
      <c r="H115" s="3">
        <v>31.6666666666666</v>
      </c>
      <c r="I115" s="3">
        <v>37.266666666666602</v>
      </c>
      <c r="J115" s="3">
        <v>40.200000000000003</v>
      </c>
      <c r="K115" s="2"/>
      <c r="L115" s="3">
        <v>3.4456091220888898</v>
      </c>
      <c r="M115" s="3">
        <v>3.5529330606322</v>
      </c>
      <c r="N115" s="3">
        <v>4.9084960357866496</v>
      </c>
      <c r="O115" s="3">
        <v>3.8007309238560301</v>
      </c>
      <c r="P115" s="3">
        <v>5.9628479399994303</v>
      </c>
      <c r="Q115" s="3">
        <v>4.8092503458323801</v>
      </c>
      <c r="R115" s="3">
        <v>5.0556898639058101</v>
      </c>
      <c r="S115" s="2"/>
      <c r="T115" s="3">
        <f t="shared" si="0"/>
        <v>0.9800664452152843</v>
      </c>
      <c r="U115" s="3">
        <f t="shared" si="1"/>
        <v>1</v>
      </c>
      <c r="V115" s="3">
        <f t="shared" si="2"/>
        <v>1.0016054579792801</v>
      </c>
      <c r="W115" s="3">
        <f t="shared" si="3"/>
        <v>0.99249482401656042</v>
      </c>
      <c r="X115" s="3">
        <f t="shared" si="4"/>
        <v>1.0303688753111557</v>
      </c>
      <c r="Y115" s="3">
        <f t="shared" si="5"/>
        <v>1.0875697970777622</v>
      </c>
      <c r="Z115" s="3">
        <f t="shared" si="6"/>
        <v>1.0477847172519057</v>
      </c>
      <c r="AA115" s="2"/>
      <c r="AB115" s="3">
        <f t="shared" si="7"/>
        <v>0.34341619158173042</v>
      </c>
      <c r="AC115" s="3">
        <f t="shared" si="8"/>
        <v>0.23845188326390604</v>
      </c>
      <c r="AD115" s="3">
        <f t="shared" si="9"/>
        <v>0.23636425095738309</v>
      </c>
      <c r="AE115" s="3">
        <f t="shared" si="10"/>
        <v>0.14754390232360365</v>
      </c>
      <c r="AF115" s="3">
        <f t="shared" si="11"/>
        <v>0.19401893449227373</v>
      </c>
      <c r="AG115" s="3">
        <f t="shared" si="12"/>
        <v>0.1403505032928378</v>
      </c>
      <c r="AH115" s="3">
        <f t="shared" si="13"/>
        <v>0.1317729993673103</v>
      </c>
      <c r="AI115" s="2"/>
    </row>
    <row r="116" spans="1:35">
      <c r="A116" s="2" t="s">
        <v>176</v>
      </c>
      <c r="B116" s="2"/>
      <c r="C116" s="3">
        <v>17.733333333333299</v>
      </c>
      <c r="D116" s="3">
        <v>10.066666666666601</v>
      </c>
      <c r="E116" s="3">
        <v>16</v>
      </c>
      <c r="F116" s="3">
        <v>20.433333333333302</v>
      </c>
      <c r="G116" s="3">
        <v>23.433333333333302</v>
      </c>
      <c r="H116" s="3">
        <v>30.7</v>
      </c>
      <c r="I116" s="3">
        <v>35.133333333333297</v>
      </c>
      <c r="J116" s="3">
        <v>39.6</v>
      </c>
      <c r="K116" s="2"/>
      <c r="L116" s="3">
        <v>3.95755255457488</v>
      </c>
      <c r="M116" s="3">
        <v>4.53872228716408</v>
      </c>
      <c r="N116" s="3">
        <v>4.8626695914441402</v>
      </c>
      <c r="O116" s="3">
        <v>4.68104926509241</v>
      </c>
      <c r="P116" s="3">
        <v>4.0673496694202802</v>
      </c>
      <c r="Q116" s="3">
        <v>4.8217101622649201</v>
      </c>
      <c r="R116" s="3">
        <v>5.8571893145660399</v>
      </c>
      <c r="S116" s="2"/>
      <c r="T116" s="3">
        <f t="shared" si="0"/>
        <v>1.003322259169539</v>
      </c>
      <c r="U116" s="3">
        <f t="shared" si="1"/>
        <v>1.0738255033557047</v>
      </c>
      <c r="V116" s="3">
        <f t="shared" si="2"/>
        <v>0.98394895150849004</v>
      </c>
      <c r="W116" s="3">
        <f t="shared" si="3"/>
        <v>0.90967908902691386</v>
      </c>
      <c r="X116" s="3">
        <f t="shared" si="4"/>
        <v>0.99891550964376463</v>
      </c>
      <c r="Y116" s="3">
        <f t="shared" si="5"/>
        <v>1.0253117764937052</v>
      </c>
      <c r="Z116" s="3">
        <f t="shared" si="6"/>
        <v>1.0321461393824742</v>
      </c>
      <c r="AA116" s="2"/>
      <c r="AB116" s="3">
        <f t="shared" si="7"/>
        <v>0.39444045395744454</v>
      </c>
      <c r="AC116" s="3">
        <f t="shared" si="8"/>
        <v>0.3046122340378577</v>
      </c>
      <c r="AD116" s="3">
        <f t="shared" si="9"/>
        <v>0.2341575193817465</v>
      </c>
      <c r="AE116" s="3">
        <f t="shared" si="10"/>
        <v>0.18171775097408424</v>
      </c>
      <c r="AF116" s="3">
        <f t="shared" si="11"/>
        <v>0.13234327908561422</v>
      </c>
      <c r="AG116" s="3">
        <f t="shared" si="12"/>
        <v>0.14071412368718031</v>
      </c>
      <c r="AH116" s="3">
        <f t="shared" si="13"/>
        <v>0.15266351865307118</v>
      </c>
      <c r="AI116" s="2"/>
    </row>
    <row r="117" spans="1:35">
      <c r="A117" s="2" t="s">
        <v>1175</v>
      </c>
      <c r="B117" s="2"/>
      <c r="C117" s="3">
        <v>17.7</v>
      </c>
      <c r="D117" s="3">
        <v>9.7666666666666604</v>
      </c>
      <c r="E117" s="3">
        <v>14.066666666666601</v>
      </c>
      <c r="F117" s="3">
        <v>21.2</v>
      </c>
      <c r="G117" s="3">
        <v>26.733333333333299</v>
      </c>
      <c r="H117" s="3">
        <v>30.3666666666666</v>
      </c>
      <c r="I117" s="3">
        <v>37.533333333333303</v>
      </c>
      <c r="J117" s="3">
        <v>39.366666666666603</v>
      </c>
      <c r="K117" s="2"/>
      <c r="L117" s="3">
        <v>4.3257626174146697</v>
      </c>
      <c r="M117" s="3">
        <v>5.0789325212642398</v>
      </c>
      <c r="N117" s="3">
        <v>4.6576102599222802</v>
      </c>
      <c r="O117" s="3">
        <v>5.9100667414919101</v>
      </c>
      <c r="P117" s="3">
        <v>5.5586769009260504</v>
      </c>
      <c r="Q117" s="3">
        <v>6.6016832870278002</v>
      </c>
      <c r="R117" s="3">
        <v>5.1412276960101799</v>
      </c>
      <c r="S117" s="2"/>
      <c r="T117" s="3">
        <f t="shared" si="0"/>
        <v>0.97342192694263796</v>
      </c>
      <c r="U117" s="3">
        <f t="shared" si="1"/>
        <v>0.94407158836688598</v>
      </c>
      <c r="V117" s="3">
        <f t="shared" si="2"/>
        <v>1.0208671014019586</v>
      </c>
      <c r="W117" s="3">
        <f t="shared" si="3"/>
        <v>1.0377846790890255</v>
      </c>
      <c r="X117" s="3">
        <f t="shared" si="4"/>
        <v>0.98806952148259242</v>
      </c>
      <c r="Y117" s="3">
        <f t="shared" si="5"/>
        <v>1.0953520496507705</v>
      </c>
      <c r="Z117" s="3">
        <f t="shared" si="6"/>
        <v>1.0260644702110269</v>
      </c>
      <c r="AA117" s="2"/>
      <c r="AB117" s="3">
        <f t="shared" si="7"/>
        <v>0.43113913131811127</v>
      </c>
      <c r="AC117" s="3">
        <f t="shared" si="8"/>
        <v>0.34086795444726442</v>
      </c>
      <c r="AD117" s="3">
        <f t="shared" si="9"/>
        <v>0.22428307007107931</v>
      </c>
      <c r="AE117" s="3">
        <f t="shared" si="10"/>
        <v>0.22942805673493438</v>
      </c>
      <c r="AF117" s="3">
        <f t="shared" si="11"/>
        <v>0.18086803157764064</v>
      </c>
      <c r="AG117" s="3">
        <f t="shared" si="12"/>
        <v>0.19265987529994164</v>
      </c>
      <c r="AH117" s="3">
        <f t="shared" si="13"/>
        <v>0.13400248278088786</v>
      </c>
      <c r="AI117" s="2"/>
    </row>
    <row r="118" spans="1:35">
      <c r="A118" s="2" t="s">
        <v>160</v>
      </c>
      <c r="B118" s="2"/>
      <c r="C118" s="3">
        <v>17.3666666666666</v>
      </c>
      <c r="D118" s="3">
        <v>11.066666666666601</v>
      </c>
      <c r="E118" s="3">
        <v>16.133333333333301</v>
      </c>
      <c r="F118" s="3">
        <v>20.6</v>
      </c>
      <c r="G118" s="3">
        <v>25.966666666666601</v>
      </c>
      <c r="H118" s="3">
        <v>31.066666666666599</v>
      </c>
      <c r="I118" s="3">
        <v>36.433333333333302</v>
      </c>
      <c r="J118" s="3">
        <v>40.733333333333299</v>
      </c>
      <c r="K118" s="2"/>
      <c r="L118" s="3">
        <v>3.5301872786329902</v>
      </c>
      <c r="M118" s="3">
        <v>3.2937651538761599</v>
      </c>
      <c r="N118" s="3">
        <v>3.86953916291505</v>
      </c>
      <c r="O118" s="3">
        <v>5.0956408385555898</v>
      </c>
      <c r="P118" s="3">
        <v>5.5373479412280204</v>
      </c>
      <c r="Q118" s="3">
        <v>6.3753866985113499</v>
      </c>
      <c r="R118" s="3">
        <v>6.6429578418720103</v>
      </c>
      <c r="S118" s="2"/>
      <c r="T118" s="3">
        <f t="shared" si="0"/>
        <v>1.1029900332592291</v>
      </c>
      <c r="U118" s="3">
        <f t="shared" si="1"/>
        <v>1.0827740492169999</v>
      </c>
      <c r="V118" s="3">
        <f t="shared" si="2"/>
        <v>0.99197463626794102</v>
      </c>
      <c r="W118" s="3">
        <f t="shared" si="3"/>
        <v>1.0080227743271195</v>
      </c>
      <c r="X118" s="3">
        <f t="shared" si="4"/>
        <v>1.0108460966210495</v>
      </c>
      <c r="Y118" s="3">
        <f t="shared" si="5"/>
        <v>1.0632502577871157</v>
      </c>
      <c r="Z118" s="3">
        <f t="shared" si="6"/>
        <v>1.0616856753580659</v>
      </c>
      <c r="AA118" s="2"/>
      <c r="AB118" s="3">
        <f t="shared" si="7"/>
        <v>0.35184590818109024</v>
      </c>
      <c r="AC118" s="3">
        <f t="shared" si="8"/>
        <v>0.2210580640185342</v>
      </c>
      <c r="AD118" s="3">
        <f t="shared" si="9"/>
        <v>0.18633420891539851</v>
      </c>
      <c r="AE118" s="3">
        <f t="shared" si="10"/>
        <v>0.19781214435386604</v>
      </c>
      <c r="AF118" s="3">
        <f t="shared" si="11"/>
        <v>0.18017403064451593</v>
      </c>
      <c r="AG118" s="3">
        <f t="shared" si="12"/>
        <v>0.18605576076902325</v>
      </c>
      <c r="AH118" s="3">
        <f t="shared" si="13"/>
        <v>0.17314402248910929</v>
      </c>
      <c r="AI118" s="2"/>
    </row>
    <row r="119" spans="1:35">
      <c r="A119" s="2" t="s">
        <v>165</v>
      </c>
      <c r="B119" s="2"/>
      <c r="C119" s="3">
        <v>17.133333333333301</v>
      </c>
      <c r="D119" s="3">
        <v>10.8666666666666</v>
      </c>
      <c r="E119" s="3">
        <v>14.9333333333333</v>
      </c>
      <c r="F119" s="3">
        <v>21.733333333333299</v>
      </c>
      <c r="G119" s="3">
        <v>26.433333333333302</v>
      </c>
      <c r="H119" s="3">
        <v>30.9</v>
      </c>
      <c r="I119" s="3">
        <v>36.4</v>
      </c>
      <c r="J119" s="3">
        <v>38.299999999999997</v>
      </c>
      <c r="K119" s="2"/>
      <c r="L119" s="3">
        <v>4.2089850980438896</v>
      </c>
      <c r="M119" s="3">
        <v>4.5528989543903604</v>
      </c>
      <c r="N119" s="3">
        <v>5.1051172584204298</v>
      </c>
      <c r="O119" s="3">
        <v>4.5948038284808401</v>
      </c>
      <c r="P119" s="3">
        <v>5.4427321570451399</v>
      </c>
      <c r="Q119" s="3">
        <v>4.2941821107167701</v>
      </c>
      <c r="R119" s="3">
        <v>4.1323923660110804</v>
      </c>
      <c r="S119" s="2"/>
      <c r="T119" s="3">
        <f t="shared" si="0"/>
        <v>1.0830564784412908</v>
      </c>
      <c r="U119" s="3">
        <f t="shared" si="1"/>
        <v>1.0022371364653222</v>
      </c>
      <c r="V119" s="3">
        <f t="shared" si="2"/>
        <v>1.0465492926321949</v>
      </c>
      <c r="W119" s="3">
        <f t="shared" si="3"/>
        <v>1.0261387163561064</v>
      </c>
      <c r="X119" s="3">
        <f t="shared" si="4"/>
        <v>1.0054231025404667</v>
      </c>
      <c r="Y119" s="3">
        <f t="shared" si="5"/>
        <v>1.0622774762154905</v>
      </c>
      <c r="Z119" s="3">
        <f t="shared" si="6"/>
        <v>0.998262553998706</v>
      </c>
      <c r="AA119" s="2"/>
      <c r="AB119" s="3">
        <f t="shared" si="7"/>
        <v>0.41950017589870997</v>
      </c>
      <c r="AC119" s="3">
        <f t="shared" si="8"/>
        <v>0.30556368821411817</v>
      </c>
      <c r="AD119" s="3">
        <f t="shared" si="9"/>
        <v>0.24583237065664049</v>
      </c>
      <c r="AE119" s="3">
        <f t="shared" si="10"/>
        <v>0.17836971383854192</v>
      </c>
      <c r="AF119" s="3">
        <f t="shared" si="11"/>
        <v>0.17709542561919389</v>
      </c>
      <c r="AG119" s="3">
        <f t="shared" si="12"/>
        <v>0.12531903667532746</v>
      </c>
      <c r="AH119" s="3">
        <f t="shared" si="13"/>
        <v>0.10770789967151376</v>
      </c>
      <c r="AI119" s="2"/>
    </row>
    <row r="120" spans="1:35">
      <c r="A120" s="2" t="s">
        <v>159</v>
      </c>
      <c r="B120" s="2"/>
      <c r="C120" s="3">
        <v>16.8333333333333</v>
      </c>
      <c r="D120" s="3">
        <v>10.3</v>
      </c>
      <c r="E120" s="3">
        <v>15.4</v>
      </c>
      <c r="F120" s="3">
        <v>20.966666666666601</v>
      </c>
      <c r="G120" s="3">
        <v>24.8</v>
      </c>
      <c r="H120" s="3">
        <v>29.6</v>
      </c>
      <c r="I120" s="3">
        <v>36.6</v>
      </c>
      <c r="J120" s="3">
        <v>38.5</v>
      </c>
      <c r="K120" s="2"/>
      <c r="L120" s="3">
        <v>3.0675723300355902</v>
      </c>
      <c r="M120" s="3">
        <v>3.6842005012394901</v>
      </c>
      <c r="N120" s="3">
        <v>5.2756252920599103</v>
      </c>
      <c r="O120" s="3">
        <v>3.3506218328344102</v>
      </c>
      <c r="P120" s="3">
        <v>5.21919534027995</v>
      </c>
      <c r="Q120" s="3">
        <v>5.5051491048532597</v>
      </c>
      <c r="R120" s="3">
        <v>6.5815398400880802</v>
      </c>
      <c r="S120" s="2"/>
      <c r="T120" s="3">
        <f t="shared" si="0"/>
        <v>1.0265780731238066</v>
      </c>
      <c r="U120" s="3">
        <f t="shared" si="1"/>
        <v>1.0335570469798658</v>
      </c>
      <c r="V120" s="3">
        <f t="shared" si="2"/>
        <v>1.0096311427387263</v>
      </c>
      <c r="W120" s="3">
        <f t="shared" si="3"/>
        <v>0.96273291925465831</v>
      </c>
      <c r="X120" s="3">
        <f t="shared" si="4"/>
        <v>0.96312374871190343</v>
      </c>
      <c r="Y120" s="3">
        <f t="shared" si="5"/>
        <v>1.0681141656452462</v>
      </c>
      <c r="Z120" s="3">
        <f t="shared" si="6"/>
        <v>1.0034754132885166</v>
      </c>
      <c r="AA120" s="2"/>
      <c r="AB120" s="3">
        <f t="shared" si="7"/>
        <v>0.30573810599377105</v>
      </c>
      <c r="AC120" s="3">
        <f t="shared" si="8"/>
        <v>0.24726177860667717</v>
      </c>
      <c r="AD120" s="3">
        <f t="shared" si="9"/>
        <v>0.25404303301830483</v>
      </c>
      <c r="AE120" s="3">
        <f t="shared" si="10"/>
        <v>0.13007072332431716</v>
      </c>
      <c r="AF120" s="3">
        <f t="shared" si="11"/>
        <v>0.16982199261453121</v>
      </c>
      <c r="AG120" s="3">
        <f t="shared" si="12"/>
        <v>0.1606592279476233</v>
      </c>
      <c r="AH120" s="3">
        <f t="shared" si="13"/>
        <v>0.17154320548330451</v>
      </c>
      <c r="AI120" s="2"/>
    </row>
    <row r="121" spans="1:35">
      <c r="A121" s="2" t="s">
        <v>1233</v>
      </c>
      <c r="B121" s="2"/>
      <c r="C121" s="3">
        <v>16.8</v>
      </c>
      <c r="D121" s="3">
        <v>10.3</v>
      </c>
      <c r="E121" s="3">
        <v>17.033333333333299</v>
      </c>
      <c r="F121" s="3">
        <v>21.2</v>
      </c>
      <c r="G121" s="3">
        <v>26.133333333333301</v>
      </c>
      <c r="H121" s="3">
        <v>31.733333333333299</v>
      </c>
      <c r="I121" s="3">
        <v>35.700000000000003</v>
      </c>
      <c r="J121" s="3">
        <v>42.033333333333303</v>
      </c>
      <c r="K121" s="2"/>
      <c r="L121" s="3">
        <v>3.4268547289509201</v>
      </c>
      <c r="M121" s="3">
        <v>4.6438729047590801</v>
      </c>
      <c r="N121" s="3">
        <v>3.9191835884530799</v>
      </c>
      <c r="O121" s="3">
        <v>5.4082241899618797</v>
      </c>
      <c r="P121" s="3">
        <v>3.8981477082783198</v>
      </c>
      <c r="Q121" s="3">
        <v>6.44541180479054</v>
      </c>
      <c r="R121" s="3">
        <v>4.4458470009161903</v>
      </c>
      <c r="S121" s="2"/>
      <c r="T121" s="3">
        <f t="shared" si="0"/>
        <v>1.0265780731238066</v>
      </c>
      <c r="U121" s="3">
        <f t="shared" si="1"/>
        <v>1.1431767337807583</v>
      </c>
      <c r="V121" s="3">
        <f t="shared" si="2"/>
        <v>1.0208671014019586</v>
      </c>
      <c r="W121" s="3">
        <f t="shared" si="3"/>
        <v>1.0144927536231871</v>
      </c>
      <c r="X121" s="3">
        <f t="shared" si="4"/>
        <v>1.0325380729433908</v>
      </c>
      <c r="Y121" s="3">
        <f t="shared" si="5"/>
        <v>1.0418490632113466</v>
      </c>
      <c r="Z121" s="3">
        <f t="shared" si="6"/>
        <v>1.0955692607418341</v>
      </c>
      <c r="AA121" s="2"/>
      <c r="AB121" s="3">
        <f t="shared" si="7"/>
        <v>0.34154698296326602</v>
      </c>
      <c r="AC121" s="3">
        <f t="shared" si="8"/>
        <v>0.31166932246705237</v>
      </c>
      <c r="AD121" s="3">
        <f t="shared" si="9"/>
        <v>0.18872479197199163</v>
      </c>
      <c r="AE121" s="3">
        <f t="shared" si="10"/>
        <v>0.20994659122522824</v>
      </c>
      <c r="AF121" s="3">
        <f t="shared" si="11"/>
        <v>0.12683779168343684</v>
      </c>
      <c r="AG121" s="3">
        <f t="shared" si="12"/>
        <v>0.1880993347572095</v>
      </c>
      <c r="AH121" s="3">
        <f t="shared" si="13"/>
        <v>0.11587787419901002</v>
      </c>
      <c r="AI121" s="2"/>
    </row>
    <row r="122" spans="1:35">
      <c r="A122" s="2" t="s">
        <v>134</v>
      </c>
      <c r="B122" s="2" t="s">
        <v>135</v>
      </c>
      <c r="C122" s="3">
        <v>16.7</v>
      </c>
      <c r="D122" s="3">
        <v>9.6</v>
      </c>
      <c r="E122" s="3">
        <v>14.2</v>
      </c>
      <c r="F122" s="3">
        <v>19.3666666666666</v>
      </c>
      <c r="G122" s="3">
        <v>21.933333333333302</v>
      </c>
      <c r="H122" s="3">
        <v>26.266666666666602</v>
      </c>
      <c r="I122" s="3">
        <v>31.4</v>
      </c>
      <c r="J122" s="3">
        <v>33.6666666666666</v>
      </c>
      <c r="K122" s="2"/>
      <c r="L122" s="3">
        <v>2.43036348447442</v>
      </c>
      <c r="M122" s="3">
        <v>3.4679484809706498</v>
      </c>
      <c r="N122" s="3">
        <v>3.9028479629908999</v>
      </c>
      <c r="O122" s="3">
        <v>4.0077702307171004</v>
      </c>
      <c r="P122" s="3">
        <v>4.0737642979872497</v>
      </c>
      <c r="Q122" s="3">
        <v>4.3251204222156199</v>
      </c>
      <c r="R122" s="3">
        <v>4.0027768139408204</v>
      </c>
      <c r="S122" s="2"/>
      <c r="T122" s="3">
        <f t="shared" si="0"/>
        <v>0.95681063126102361</v>
      </c>
      <c r="U122" s="3">
        <f t="shared" si="1"/>
        <v>0.95302013422818788</v>
      </c>
      <c r="V122" s="3">
        <f t="shared" si="2"/>
        <v>0.93258456904801246</v>
      </c>
      <c r="W122" s="3">
        <f t="shared" si="3"/>
        <v>0.85144927536231751</v>
      </c>
      <c r="X122" s="3">
        <f t="shared" si="4"/>
        <v>0.85466386710020048</v>
      </c>
      <c r="Y122" s="3">
        <f t="shared" si="5"/>
        <v>0.91636024047160447</v>
      </c>
      <c r="Z122" s="3">
        <f t="shared" si="6"/>
        <v>0.87749798045142835</v>
      </c>
      <c r="AA122" s="2"/>
      <c r="AB122" s="3">
        <f t="shared" si="7"/>
        <v>0.24222891872642821</v>
      </c>
      <c r="AC122" s="3">
        <f t="shared" si="8"/>
        <v>0.23274822019937247</v>
      </c>
      <c r="AD122" s="3">
        <f t="shared" si="9"/>
        <v>0.18793816449014428</v>
      </c>
      <c r="AE122" s="3">
        <f t="shared" si="10"/>
        <v>0.15558114249678184</v>
      </c>
      <c r="AF122" s="3">
        <f t="shared" si="11"/>
        <v>0.13255199804210119</v>
      </c>
      <c r="AG122" s="3">
        <f t="shared" si="12"/>
        <v>0.12622192325382653</v>
      </c>
      <c r="AH122" s="3">
        <f t="shared" si="13"/>
        <v>0.10432956149794692</v>
      </c>
      <c r="AI122" s="2"/>
    </row>
    <row r="123" spans="1:35">
      <c r="A123" s="2" t="s">
        <v>136</v>
      </c>
      <c r="B123" s="2"/>
      <c r="C123" s="3">
        <v>16.6666666666666</v>
      </c>
      <c r="D123" s="3">
        <v>10.233333333333301</v>
      </c>
      <c r="E123" s="3">
        <v>14.466666666666599</v>
      </c>
      <c r="F123" s="3">
        <v>20.033333333333299</v>
      </c>
      <c r="G123" s="3">
        <v>23.3333333333333</v>
      </c>
      <c r="H123" s="3">
        <v>27.033333333333299</v>
      </c>
      <c r="I123" s="3">
        <v>31.766666666666602</v>
      </c>
      <c r="J123" s="3">
        <v>35.466666666666598</v>
      </c>
      <c r="K123" s="2"/>
      <c r="L123" s="3">
        <v>3.2422557305404198</v>
      </c>
      <c r="M123" s="3">
        <v>3.5188381921057701</v>
      </c>
      <c r="N123" s="3">
        <v>4.6222889952441903</v>
      </c>
      <c r="O123" s="3">
        <v>4.5849996970798301</v>
      </c>
      <c r="P123" s="3">
        <v>4.0454363862945</v>
      </c>
      <c r="Q123" s="3">
        <v>4.9912145037277398</v>
      </c>
      <c r="R123" s="3">
        <v>5.2455271951973996</v>
      </c>
      <c r="S123" s="2"/>
      <c r="T123" s="3">
        <f t="shared" si="0"/>
        <v>1.0199335548511572</v>
      </c>
      <c r="U123" s="3">
        <f t="shared" si="1"/>
        <v>0.97091722595077845</v>
      </c>
      <c r="V123" s="3">
        <f t="shared" si="2"/>
        <v>0.96468730808581149</v>
      </c>
      <c r="W123" s="3">
        <f t="shared" si="3"/>
        <v>0.90579710144927406</v>
      </c>
      <c r="X123" s="3">
        <f t="shared" si="4"/>
        <v>0.87960963987089258</v>
      </c>
      <c r="Y123" s="3">
        <f t="shared" si="5"/>
        <v>0.92706083775948767</v>
      </c>
      <c r="Z123" s="3">
        <f t="shared" si="6"/>
        <v>0.9244137140597225</v>
      </c>
      <c r="AA123" s="2"/>
      <c r="AB123" s="3">
        <f t="shared" si="7"/>
        <v>0.32314841169250524</v>
      </c>
      <c r="AC123" s="3">
        <f t="shared" si="8"/>
        <v>0.23616363705407853</v>
      </c>
      <c r="AD123" s="3">
        <f t="shared" si="9"/>
        <v>0.22258220605741078</v>
      </c>
      <c r="AE123" s="3">
        <f t="shared" si="10"/>
        <v>0.17798911867545925</v>
      </c>
      <c r="AF123" s="3">
        <f t="shared" si="11"/>
        <v>0.13163026545755049</v>
      </c>
      <c r="AG123" s="3">
        <f t="shared" si="12"/>
        <v>0.14566084467774879</v>
      </c>
      <c r="AH123" s="3">
        <f t="shared" si="13"/>
        <v>0.13672097584719126</v>
      </c>
      <c r="AI123" s="2"/>
    </row>
    <row r="124" spans="1:35">
      <c r="A124" s="2" t="s">
        <v>154</v>
      </c>
      <c r="B124" s="2"/>
      <c r="C124" s="3">
        <v>16.5</v>
      </c>
      <c r="D124" s="3">
        <v>11.033333333333299</v>
      </c>
      <c r="E124" s="3">
        <v>15.8</v>
      </c>
      <c r="F124" s="3">
        <v>21.1666666666666</v>
      </c>
      <c r="G124" s="3">
        <v>26.066666666666599</v>
      </c>
      <c r="H124" s="3">
        <v>31.1</v>
      </c>
      <c r="I124" s="3">
        <v>36.266666666666602</v>
      </c>
      <c r="J124" s="3">
        <v>40.466666666666598</v>
      </c>
      <c r="K124" s="2"/>
      <c r="L124" s="3">
        <v>3.2709156040608698</v>
      </c>
      <c r="M124" s="3">
        <v>4.8607269689488399</v>
      </c>
      <c r="N124" s="3">
        <v>4.5466715542495697</v>
      </c>
      <c r="O124" s="3">
        <v>5.0394003170571304</v>
      </c>
      <c r="P124" s="3">
        <v>5.18555686498566</v>
      </c>
      <c r="Q124" s="3">
        <v>4.1947056577971598</v>
      </c>
      <c r="R124" s="3">
        <v>6.3020278923181197</v>
      </c>
      <c r="S124" s="2"/>
      <c r="T124" s="3">
        <f t="shared" si="0"/>
        <v>1.0996677741229093</v>
      </c>
      <c r="U124" s="3">
        <f t="shared" si="1"/>
        <v>1.0604026845637584</v>
      </c>
      <c r="V124" s="3">
        <f t="shared" si="2"/>
        <v>1.0192619644500656</v>
      </c>
      <c r="W124" s="3">
        <f t="shared" si="3"/>
        <v>1.0119047619047592</v>
      </c>
      <c r="X124" s="3">
        <f t="shared" si="4"/>
        <v>1.0119306954371687</v>
      </c>
      <c r="Y124" s="3">
        <f t="shared" si="5"/>
        <v>1.0583863499289852</v>
      </c>
      <c r="Z124" s="3">
        <f t="shared" si="6"/>
        <v>1.0547351963049845</v>
      </c>
      <c r="AA124" s="2"/>
      <c r="AB124" s="3">
        <f t="shared" si="7"/>
        <v>0.32600487749198054</v>
      </c>
      <c r="AC124" s="3">
        <f t="shared" si="8"/>
        <v>0.32622328650663357</v>
      </c>
      <c r="AD124" s="3">
        <f t="shared" si="9"/>
        <v>0.21894091559497625</v>
      </c>
      <c r="AE124" s="3">
        <f t="shared" si="10"/>
        <v>0.19562889429569605</v>
      </c>
      <c r="AF124" s="3">
        <f t="shared" si="11"/>
        <v>0.16872746510012615</v>
      </c>
      <c r="AG124" s="3">
        <f t="shared" si="12"/>
        <v>0.12241597086900018</v>
      </c>
      <c r="AH124" s="3">
        <f t="shared" si="13"/>
        <v>0.16425792321557622</v>
      </c>
      <c r="AI124" s="2"/>
    </row>
    <row r="125" spans="1:35">
      <c r="A125" s="2" t="s">
        <v>1124</v>
      </c>
      <c r="B125" s="2"/>
      <c r="C125" s="3">
        <v>16.3666666666666</v>
      </c>
      <c r="D125" s="3">
        <v>10.566666666666601</v>
      </c>
      <c r="E125" s="3">
        <v>14.7666666666666</v>
      </c>
      <c r="F125" s="3">
        <v>20.533333333333299</v>
      </c>
      <c r="G125" s="3">
        <v>25.533333333333299</v>
      </c>
      <c r="H125" s="3">
        <v>30.8333333333333</v>
      </c>
      <c r="I125" s="3">
        <v>34.266666666666602</v>
      </c>
      <c r="J125" s="3">
        <v>40.1666666666666</v>
      </c>
      <c r="K125" s="2"/>
      <c r="L125" s="3">
        <v>3.9806476301671698</v>
      </c>
      <c r="M125" s="3">
        <v>3.6939891114560002</v>
      </c>
      <c r="N125" s="3">
        <v>4.5146674542231997</v>
      </c>
      <c r="O125" s="3">
        <v>4.36450328088877</v>
      </c>
      <c r="P125" s="3">
        <v>5.8257093035001999</v>
      </c>
      <c r="Q125" s="3">
        <v>4.8299988497813198</v>
      </c>
      <c r="R125" s="3">
        <v>5.8996233401426101</v>
      </c>
      <c r="S125" s="2"/>
      <c r="T125" s="3">
        <f t="shared" si="0"/>
        <v>1.0531561462143839</v>
      </c>
      <c r="U125" s="3">
        <f t="shared" si="1"/>
        <v>0.991051454138698</v>
      </c>
      <c r="V125" s="3">
        <f t="shared" si="2"/>
        <v>0.98876436236415954</v>
      </c>
      <c r="W125" s="3">
        <f t="shared" si="3"/>
        <v>0.99120082815734856</v>
      </c>
      <c r="X125" s="3">
        <f t="shared" si="4"/>
        <v>1.0032539049082316</v>
      </c>
      <c r="Y125" s="3">
        <f t="shared" si="5"/>
        <v>1.0000194556314306</v>
      </c>
      <c r="Z125" s="3">
        <f t="shared" si="6"/>
        <v>1.0469159073702687</v>
      </c>
      <c r="AA125" s="2"/>
      <c r="AB125" s="3">
        <f t="shared" si="7"/>
        <v>0.39674228873416117</v>
      </c>
      <c r="AC125" s="3">
        <f t="shared" si="8"/>
        <v>0.24791873231248324</v>
      </c>
      <c r="AD125" s="3">
        <f t="shared" si="9"/>
        <v>0.21739978668804705</v>
      </c>
      <c r="AE125" s="3">
        <f t="shared" si="10"/>
        <v>0.16942947518978144</v>
      </c>
      <c r="AF125" s="3">
        <f t="shared" si="11"/>
        <v>0.18955672240854474</v>
      </c>
      <c r="AG125" s="3">
        <f t="shared" si="12"/>
        <v>0.14095601616124789</v>
      </c>
      <c r="AH125" s="3">
        <f t="shared" si="13"/>
        <v>0.15376953167522556</v>
      </c>
      <c r="AI125" s="2"/>
    </row>
    <row r="126" spans="1:35">
      <c r="A126" s="2" t="s">
        <v>128</v>
      </c>
      <c r="B126" s="2"/>
      <c r="C126" s="3">
        <v>16.3666666666666</v>
      </c>
      <c r="D126" s="3">
        <v>10.233333333333301</v>
      </c>
      <c r="E126" s="3">
        <v>16.566666666666599</v>
      </c>
      <c r="F126" s="3">
        <v>20.7</v>
      </c>
      <c r="G126" s="3">
        <v>24.6666666666666</v>
      </c>
      <c r="H126" s="3">
        <v>29.033333333333299</v>
      </c>
      <c r="I126" s="3">
        <v>34.299999999999997</v>
      </c>
      <c r="J126" s="3">
        <v>39.6666666666666</v>
      </c>
      <c r="K126" s="2"/>
      <c r="L126" s="3">
        <v>4.68104926509241</v>
      </c>
      <c r="M126" s="3">
        <v>4.7376740659901397</v>
      </c>
      <c r="N126" s="3">
        <v>4.2122836245121604</v>
      </c>
      <c r="O126" s="3">
        <v>4.11771241778193</v>
      </c>
      <c r="P126" s="3">
        <v>4.9022670492561096</v>
      </c>
      <c r="Q126" s="3">
        <v>5.1130551858290403</v>
      </c>
      <c r="R126" s="3">
        <v>6.2360956446232301</v>
      </c>
      <c r="S126" s="2"/>
      <c r="T126" s="3">
        <f t="shared" si="0"/>
        <v>1.0199335548511572</v>
      </c>
      <c r="U126" s="3">
        <f t="shared" si="1"/>
        <v>1.1118568232662147</v>
      </c>
      <c r="V126" s="3">
        <f t="shared" si="2"/>
        <v>0.99679004712361052</v>
      </c>
      <c r="W126" s="3">
        <f t="shared" si="3"/>
        <v>0.95755693581780277</v>
      </c>
      <c r="X126" s="3">
        <f t="shared" si="4"/>
        <v>0.9446855688379131</v>
      </c>
      <c r="Y126" s="3">
        <f t="shared" si="5"/>
        <v>1.0009922372030584</v>
      </c>
      <c r="Z126" s="3">
        <f t="shared" si="6"/>
        <v>1.0338837591457426</v>
      </c>
      <c r="AA126" s="2"/>
      <c r="AB126" s="3">
        <f t="shared" si="7"/>
        <v>0.46654976065593956</v>
      </c>
      <c r="AC126" s="3">
        <f t="shared" si="8"/>
        <v>0.31796470241544561</v>
      </c>
      <c r="AD126" s="3">
        <f t="shared" si="9"/>
        <v>0.20283876292635214</v>
      </c>
      <c r="AE126" s="3">
        <f t="shared" si="10"/>
        <v>0.15984908454122398</v>
      </c>
      <c r="AF126" s="3">
        <f t="shared" si="11"/>
        <v>0.15950979113737787</v>
      </c>
      <c r="AG126" s="3">
        <f t="shared" si="12"/>
        <v>0.14921657578442307</v>
      </c>
      <c r="AH126" s="3">
        <f t="shared" si="13"/>
        <v>0.16253944556610425</v>
      </c>
      <c r="AI126" s="2"/>
    </row>
    <row r="127" spans="1:35">
      <c r="A127" s="2" t="s">
        <v>158</v>
      </c>
      <c r="B127" s="2"/>
      <c r="C127" s="3">
        <v>16.3333333333333</v>
      </c>
      <c r="D127" s="3">
        <v>10.4333333333333</v>
      </c>
      <c r="E127" s="3">
        <v>16.966666666666601</v>
      </c>
      <c r="F127" s="3">
        <v>21.9</v>
      </c>
      <c r="G127" s="3">
        <v>25.733333333333299</v>
      </c>
      <c r="H127" s="3">
        <v>31.7</v>
      </c>
      <c r="I127" s="3">
        <v>37.733333333333299</v>
      </c>
      <c r="J127" s="3">
        <v>43.1</v>
      </c>
      <c r="K127" s="2"/>
      <c r="L127" s="3">
        <v>4.0880584905578603</v>
      </c>
      <c r="M127" s="3">
        <v>5.1282442306201501</v>
      </c>
      <c r="N127" s="3">
        <v>6.1174613471057802</v>
      </c>
      <c r="O127" s="3">
        <v>4.69704398768227</v>
      </c>
      <c r="P127" s="3">
        <v>6.4143069254077103</v>
      </c>
      <c r="Q127" s="3">
        <v>4.3353841301037601</v>
      </c>
      <c r="R127" s="3">
        <v>4.6572524088779996</v>
      </c>
      <c r="S127" s="2"/>
      <c r="T127" s="3">
        <f t="shared" si="0"/>
        <v>1.0398671096690952</v>
      </c>
      <c r="U127" s="3">
        <f t="shared" si="1"/>
        <v>1.1387024608501075</v>
      </c>
      <c r="V127" s="3">
        <f t="shared" si="2"/>
        <v>1.054574977391646</v>
      </c>
      <c r="W127" s="3">
        <f t="shared" si="3"/>
        <v>0.99896480331262805</v>
      </c>
      <c r="X127" s="3">
        <f t="shared" si="4"/>
        <v>1.0314534741272749</v>
      </c>
      <c r="Y127" s="3">
        <f t="shared" si="5"/>
        <v>1.1011887390805259</v>
      </c>
      <c r="Z127" s="3">
        <f t="shared" si="6"/>
        <v>1.1233711769541574</v>
      </c>
      <c r="AA127" s="2"/>
      <c r="AB127" s="3">
        <f t="shared" si="7"/>
        <v>0.40744769010235976</v>
      </c>
      <c r="AC127" s="3">
        <f t="shared" si="8"/>
        <v>0.34417746514229197</v>
      </c>
      <c r="AD127" s="3">
        <f t="shared" si="9"/>
        <v>0.29458089779992447</v>
      </c>
      <c r="AE127" s="3">
        <f t="shared" si="10"/>
        <v>0.18233866411810054</v>
      </c>
      <c r="AF127" s="3">
        <f t="shared" si="11"/>
        <v>0.2087084909252499</v>
      </c>
      <c r="AG127" s="3">
        <f t="shared" si="12"/>
        <v>0.12652145363053058</v>
      </c>
      <c r="AH127" s="3">
        <f t="shared" si="13"/>
        <v>0.12138800742305948</v>
      </c>
      <c r="AI127" s="2"/>
    </row>
    <row r="128" spans="1:35">
      <c r="A128" s="2" t="s">
        <v>216</v>
      </c>
      <c r="B128" s="2"/>
      <c r="C128" s="3">
        <v>16.266666666666602</v>
      </c>
      <c r="D128" s="3">
        <v>10.2666666666666</v>
      </c>
      <c r="E128" s="3">
        <v>16.3666666666666</v>
      </c>
      <c r="F128" s="3">
        <v>20.766666666666602</v>
      </c>
      <c r="G128" s="3">
        <v>25.933333333333302</v>
      </c>
      <c r="H128" s="3">
        <v>31</v>
      </c>
      <c r="I128" s="3">
        <v>37.299999999999997</v>
      </c>
      <c r="J128" s="3">
        <v>41.733333333333299</v>
      </c>
      <c r="K128" s="2"/>
      <c r="L128" s="3">
        <v>3.2448249396367799</v>
      </c>
      <c r="M128" s="3">
        <v>4.70094553136801</v>
      </c>
      <c r="N128" s="3">
        <v>5.0838524325117396</v>
      </c>
      <c r="O128" s="3">
        <v>6.4649482252803496</v>
      </c>
      <c r="P128" s="3">
        <v>4.6332134277050798</v>
      </c>
      <c r="Q128" s="3">
        <v>6.78306715284464</v>
      </c>
      <c r="R128" s="3">
        <v>6.1694588273382802</v>
      </c>
      <c r="S128" s="2"/>
      <c r="T128" s="3">
        <f t="shared" si="0"/>
        <v>1.023255813987477</v>
      </c>
      <c r="U128" s="3">
        <f t="shared" si="1"/>
        <v>1.0984340044742684</v>
      </c>
      <c r="V128" s="3">
        <f t="shared" si="2"/>
        <v>1.0000003210273871</v>
      </c>
      <c r="W128" s="3">
        <f t="shared" si="3"/>
        <v>1.0067287784679075</v>
      </c>
      <c r="X128" s="3">
        <f t="shared" si="4"/>
        <v>1.0086768989888177</v>
      </c>
      <c r="Y128" s="3">
        <f t="shared" si="5"/>
        <v>1.0885425786493901</v>
      </c>
      <c r="Z128" s="3">
        <f t="shared" si="6"/>
        <v>1.0877499718071184</v>
      </c>
      <c r="AA128" s="2"/>
      <c r="AB128" s="3">
        <f t="shared" si="7"/>
        <v>0.32340447904431047</v>
      </c>
      <c r="AC128" s="3">
        <f t="shared" si="8"/>
        <v>0.31549970009181272</v>
      </c>
      <c r="AD128" s="3">
        <f t="shared" si="9"/>
        <v>0.24480838192139415</v>
      </c>
      <c r="AE128" s="3">
        <f t="shared" si="10"/>
        <v>0.25096848700622476</v>
      </c>
      <c r="AF128" s="3">
        <f t="shared" si="11"/>
        <v>0.15075533395519067</v>
      </c>
      <c r="AG128" s="3">
        <f t="shared" si="12"/>
        <v>0.19795328176164828</v>
      </c>
      <c r="AH128" s="3">
        <f t="shared" si="13"/>
        <v>0.16080260380596798</v>
      </c>
      <c r="AI128" s="2"/>
    </row>
    <row r="129" spans="1:35">
      <c r="A129" s="2" t="s">
        <v>191</v>
      </c>
      <c r="B129" s="2"/>
      <c r="C129" s="3">
        <v>16.1666666666666</v>
      </c>
      <c r="D129" s="3">
        <v>9.6</v>
      </c>
      <c r="E129" s="3">
        <v>14.066666666666601</v>
      </c>
      <c r="F129" s="3">
        <v>18.3333333333333</v>
      </c>
      <c r="G129" s="3">
        <v>24.966666666666601</v>
      </c>
      <c r="H129" s="3">
        <v>29.4</v>
      </c>
      <c r="I129" s="3">
        <v>33.233333333333299</v>
      </c>
      <c r="J129" s="3">
        <v>38.633333333333297</v>
      </c>
      <c r="K129" s="2"/>
      <c r="L129" s="3">
        <v>2.9732137494636999</v>
      </c>
      <c r="M129" s="3">
        <v>4.5382326466979999</v>
      </c>
      <c r="N129" s="3">
        <v>4.7069688288276899</v>
      </c>
      <c r="O129" s="3">
        <v>5.1152278107192402</v>
      </c>
      <c r="P129" s="3">
        <v>4.6946778377221996</v>
      </c>
      <c r="Q129" s="3">
        <v>5.33968371930606</v>
      </c>
      <c r="R129" s="3">
        <v>5.53463840031326</v>
      </c>
      <c r="S129" s="2"/>
      <c r="T129" s="3">
        <f t="shared" si="0"/>
        <v>0.95681063126102361</v>
      </c>
      <c r="U129" s="3">
        <f t="shared" si="1"/>
        <v>0.94407158836688598</v>
      </c>
      <c r="V129" s="3">
        <f t="shared" si="2"/>
        <v>0.882825323539428</v>
      </c>
      <c r="W129" s="3">
        <f t="shared" si="3"/>
        <v>0.96920289855072206</v>
      </c>
      <c r="X129" s="3">
        <f t="shared" si="4"/>
        <v>0.95661615581520132</v>
      </c>
      <c r="Y129" s="3">
        <f t="shared" si="5"/>
        <v>0.96986322691102844</v>
      </c>
      <c r="Z129" s="3">
        <f t="shared" si="6"/>
        <v>1.006950652815056</v>
      </c>
      <c r="AA129" s="2"/>
      <c r="AB129" s="3">
        <f t="shared" si="7"/>
        <v>0.29633359630190809</v>
      </c>
      <c r="AC129" s="3">
        <f t="shared" si="8"/>
        <v>0.30457937226161075</v>
      </c>
      <c r="AD129" s="3">
        <f t="shared" si="9"/>
        <v>0.22665988795635358</v>
      </c>
      <c r="AE129" s="3">
        <f t="shared" si="10"/>
        <v>0.19857250818009473</v>
      </c>
      <c r="AF129" s="3">
        <f t="shared" si="11"/>
        <v>0.15275526074532764</v>
      </c>
      <c r="AG129" s="3">
        <f t="shared" si="12"/>
        <v>0.15583037761355456</v>
      </c>
      <c r="AH129" s="3">
        <f t="shared" si="13"/>
        <v>0.14425645600407383</v>
      </c>
      <c r="AI129" s="2"/>
    </row>
    <row r="130" spans="1:35">
      <c r="A130" s="2" t="s">
        <v>47</v>
      </c>
      <c r="B130" s="2" t="s">
        <v>48</v>
      </c>
      <c r="C130" s="3">
        <v>15.8666666666666</v>
      </c>
      <c r="D130" s="3">
        <v>9.93333333333333</v>
      </c>
      <c r="E130" s="3">
        <v>13.1</v>
      </c>
      <c r="F130" s="3">
        <v>19.566666666666599</v>
      </c>
      <c r="G130" s="3">
        <v>25.233333333333299</v>
      </c>
      <c r="H130" s="3">
        <v>27.6666666666666</v>
      </c>
      <c r="I130" s="3">
        <v>34.266666666666602</v>
      </c>
      <c r="J130" s="3">
        <v>39</v>
      </c>
      <c r="K130" s="2"/>
      <c r="L130" s="3">
        <v>3.8291281282064999</v>
      </c>
      <c r="M130" s="3">
        <v>4.4970360609331701</v>
      </c>
      <c r="N130" s="3">
        <v>3.5466729323252899</v>
      </c>
      <c r="O130" s="3">
        <v>5.4631085981843297</v>
      </c>
      <c r="P130" s="3">
        <v>4.6356109509846499</v>
      </c>
      <c r="Q130" s="3">
        <v>5.3661490433601902</v>
      </c>
      <c r="R130" s="3">
        <v>4.9261208538429697</v>
      </c>
      <c r="S130" s="2"/>
      <c r="T130" s="3">
        <f t="shared" si="0"/>
        <v>0.99003322262425331</v>
      </c>
      <c r="U130" s="3">
        <f t="shared" si="1"/>
        <v>0.87919463087248317</v>
      </c>
      <c r="V130" s="3">
        <f t="shared" si="2"/>
        <v>0.94221539075935168</v>
      </c>
      <c r="W130" s="3">
        <f t="shared" si="3"/>
        <v>0.97955486542442927</v>
      </c>
      <c r="X130" s="3">
        <f t="shared" si="4"/>
        <v>0.90021701737711468</v>
      </c>
      <c r="Y130" s="3">
        <f t="shared" si="5"/>
        <v>1.0000194556314306</v>
      </c>
      <c r="Z130" s="3">
        <f t="shared" si="6"/>
        <v>1.0165075615130428</v>
      </c>
      <c r="AA130" s="2"/>
      <c r="AB130" s="3">
        <f t="shared" si="7"/>
        <v>0.38164067724256279</v>
      </c>
      <c r="AC130" s="3">
        <f t="shared" si="8"/>
        <v>0.30181450073376981</v>
      </c>
      <c r="AD130" s="3">
        <f t="shared" si="9"/>
        <v>0.17078687339828791</v>
      </c>
      <c r="AE130" s="3">
        <f t="shared" si="10"/>
        <v>0.21207719713448484</v>
      </c>
      <c r="AF130" s="3">
        <f t="shared" si="11"/>
        <v>0.15083334448250971</v>
      </c>
      <c r="AG130" s="3">
        <f t="shared" si="12"/>
        <v>0.15660272699936353</v>
      </c>
      <c r="AH130" s="3">
        <f t="shared" si="13"/>
        <v>0.1283958742784222</v>
      </c>
      <c r="AI130" s="2"/>
    </row>
    <row r="131" spans="1:35">
      <c r="A131" s="2" t="s">
        <v>239</v>
      </c>
      <c r="B131" s="2" t="s">
        <v>240</v>
      </c>
      <c r="C131" s="3">
        <v>15.8333333333333</v>
      </c>
      <c r="D131" s="3">
        <v>10.7666666666666</v>
      </c>
      <c r="E131" s="3">
        <v>14.8</v>
      </c>
      <c r="F131" s="3">
        <v>20.533333333333299</v>
      </c>
      <c r="G131" s="3">
        <v>25.066666666666599</v>
      </c>
      <c r="H131" s="3">
        <v>29.966666666666601</v>
      </c>
      <c r="I131" s="3">
        <v>34.8333333333333</v>
      </c>
      <c r="J131" s="3">
        <v>39.766666666666602</v>
      </c>
      <c r="K131" s="2"/>
      <c r="L131" s="3">
        <v>3.2729531347427199</v>
      </c>
      <c r="M131" s="3">
        <v>3.9866443700602798</v>
      </c>
      <c r="N131" s="3">
        <v>4.5441048501205197</v>
      </c>
      <c r="O131" s="3">
        <v>5.0789325212642398</v>
      </c>
      <c r="P131" s="3">
        <v>4.9226235101033398</v>
      </c>
      <c r="Q131" s="3">
        <v>3.3772112097935998</v>
      </c>
      <c r="R131" s="3">
        <v>5.7136289305095298</v>
      </c>
      <c r="S131" s="2"/>
      <c r="T131" s="3">
        <f t="shared" si="0"/>
        <v>1.0730897010323219</v>
      </c>
      <c r="U131" s="3">
        <f t="shared" si="1"/>
        <v>0.99328859060402686</v>
      </c>
      <c r="V131" s="3">
        <f t="shared" si="2"/>
        <v>0.98876436236415954</v>
      </c>
      <c r="W131" s="3">
        <f t="shared" si="3"/>
        <v>0.97308488612836175</v>
      </c>
      <c r="X131" s="3">
        <f t="shared" si="4"/>
        <v>0.97505433568918831</v>
      </c>
      <c r="Y131" s="3">
        <f t="shared" si="5"/>
        <v>1.016556742349072</v>
      </c>
      <c r="Z131" s="3">
        <f t="shared" si="6"/>
        <v>1.0364901887906479</v>
      </c>
      <c r="AA131" s="2"/>
      <c r="AB131" s="3">
        <f t="shared" si="7"/>
        <v>0.32620795363967997</v>
      </c>
      <c r="AC131" s="3">
        <f t="shared" si="8"/>
        <v>0.2675600248362604</v>
      </c>
      <c r="AD131" s="3">
        <f t="shared" si="9"/>
        <v>0.21881731824571304</v>
      </c>
      <c r="AE131" s="3">
        <f t="shared" si="10"/>
        <v>0.19716352955218322</v>
      </c>
      <c r="AF131" s="3">
        <f t="shared" si="11"/>
        <v>0.16017214893743503</v>
      </c>
      <c r="AG131" s="3">
        <f t="shared" si="12"/>
        <v>9.8558664851269476E-2</v>
      </c>
      <c r="AH131" s="3">
        <f t="shared" si="13"/>
        <v>0.14892171824468248</v>
      </c>
      <c r="AI131" s="2"/>
    </row>
    <row r="132" spans="1:35">
      <c r="A132" s="2" t="s">
        <v>197</v>
      </c>
      <c r="B132" s="2"/>
      <c r="C132" s="3">
        <v>15.7666666666666</v>
      </c>
      <c r="D132" s="3">
        <v>11.2</v>
      </c>
      <c r="E132" s="3">
        <v>16.899999999999999</v>
      </c>
      <c r="F132" s="3">
        <v>24</v>
      </c>
      <c r="G132" s="3">
        <v>27.2</v>
      </c>
      <c r="H132" s="3">
        <v>33.5</v>
      </c>
      <c r="I132" s="3">
        <v>37.6666666666666</v>
      </c>
      <c r="J132" s="3">
        <v>42.366666666666603</v>
      </c>
      <c r="K132" s="2"/>
      <c r="L132" s="3">
        <v>4.4974066601394398</v>
      </c>
      <c r="M132" s="3">
        <v>5.3625242812192999</v>
      </c>
      <c r="N132" s="3">
        <v>6.8410525505948199</v>
      </c>
      <c r="O132" s="3">
        <v>6.9253158772723102</v>
      </c>
      <c r="P132" s="3">
        <v>6.7761837834187002</v>
      </c>
      <c r="Q132" s="3">
        <v>6.2893207547044003</v>
      </c>
      <c r="R132" s="3">
        <v>6.8238959220928601</v>
      </c>
      <c r="S132" s="2"/>
      <c r="T132" s="3">
        <f t="shared" si="0"/>
        <v>1.1162790698045275</v>
      </c>
      <c r="U132" s="3">
        <f t="shared" si="1"/>
        <v>1.1342281879194629</v>
      </c>
      <c r="V132" s="3">
        <f t="shared" si="2"/>
        <v>1.1556986053607079</v>
      </c>
      <c r="W132" s="3">
        <f t="shared" si="3"/>
        <v>1.0559006211180124</v>
      </c>
      <c r="X132" s="3">
        <f t="shared" si="4"/>
        <v>1.0900218101975934</v>
      </c>
      <c r="Y132" s="3">
        <f t="shared" si="5"/>
        <v>1.0992431759372732</v>
      </c>
      <c r="Z132" s="3">
        <f t="shared" si="6"/>
        <v>1.1042573595581842</v>
      </c>
      <c r="AA132" s="2"/>
      <c r="AB132" s="3">
        <f t="shared" si="7"/>
        <v>0.44824651099224472</v>
      </c>
      <c r="AC132" s="3">
        <f t="shared" si="8"/>
        <v>0.35990095847109393</v>
      </c>
      <c r="AD132" s="3">
        <f t="shared" si="9"/>
        <v>0.32942478716340612</v>
      </c>
      <c r="AE132" s="3">
        <f t="shared" si="10"/>
        <v>0.26883990206802444</v>
      </c>
      <c r="AF132" s="3">
        <f t="shared" si="11"/>
        <v>0.22048322727861577</v>
      </c>
      <c r="AG132" s="3">
        <f t="shared" si="12"/>
        <v>0.1835440598466235</v>
      </c>
      <c r="AH132" s="3">
        <f t="shared" si="13"/>
        <v>0.17786004625090793</v>
      </c>
      <c r="AI132" s="2"/>
    </row>
    <row r="133" spans="1:35">
      <c r="A133" s="2" t="s">
        <v>166</v>
      </c>
      <c r="B133" s="2"/>
      <c r="C133" s="3">
        <v>15.7</v>
      </c>
      <c r="D133" s="3">
        <v>10.1666666666666</v>
      </c>
      <c r="E133" s="3">
        <v>17.066666666666599</v>
      </c>
      <c r="F133" s="3">
        <v>21.8</v>
      </c>
      <c r="G133" s="3">
        <v>26.8</v>
      </c>
      <c r="H133" s="3">
        <v>31.633333333333301</v>
      </c>
      <c r="I133" s="3">
        <v>37.033333333333303</v>
      </c>
      <c r="J133" s="3">
        <v>41.1</v>
      </c>
      <c r="K133" s="2"/>
      <c r="L133" s="3">
        <v>4.8448139512495398</v>
      </c>
      <c r="M133" s="3">
        <v>4.7744691386116997</v>
      </c>
      <c r="N133" s="3">
        <v>5.6296832356122204</v>
      </c>
      <c r="O133" s="3">
        <v>6.6</v>
      </c>
      <c r="P133" s="3">
        <v>5.84513092715257</v>
      </c>
      <c r="Q133" s="3">
        <v>5.7762925441458997</v>
      </c>
      <c r="R133" s="3">
        <v>6.9009661159386404</v>
      </c>
      <c r="S133" s="2"/>
      <c r="T133" s="3">
        <f t="shared" si="0"/>
        <v>1.0132890365785079</v>
      </c>
      <c r="U133" s="3">
        <f t="shared" si="1"/>
        <v>1.1454138702460805</v>
      </c>
      <c r="V133" s="3">
        <f t="shared" si="2"/>
        <v>1.0497595665359765</v>
      </c>
      <c r="W133" s="3">
        <f t="shared" si="3"/>
        <v>1.0403726708074534</v>
      </c>
      <c r="X133" s="3">
        <f t="shared" si="4"/>
        <v>1.0292842764950398</v>
      </c>
      <c r="Y133" s="3">
        <f t="shared" si="5"/>
        <v>1.0807603260763821</v>
      </c>
      <c r="Z133" s="3">
        <f t="shared" si="6"/>
        <v>1.0712425840560529</v>
      </c>
      <c r="AA133" s="2"/>
      <c r="AB133" s="3">
        <f t="shared" si="7"/>
        <v>0.48287182239971732</v>
      </c>
      <c r="AC133" s="3">
        <f t="shared" si="8"/>
        <v>0.32043417037662414</v>
      </c>
      <c r="AD133" s="3">
        <f t="shared" si="9"/>
        <v>0.27109237766748334</v>
      </c>
      <c r="AE133" s="3">
        <f t="shared" si="10"/>
        <v>0.25621118012422356</v>
      </c>
      <c r="AF133" s="3">
        <f t="shared" si="11"/>
        <v>0.19018866250915767</v>
      </c>
      <c r="AG133" s="3">
        <f t="shared" si="12"/>
        <v>0.16857212817795775</v>
      </c>
      <c r="AH133" s="3">
        <f t="shared" si="13"/>
        <v>0.17986882663069029</v>
      </c>
      <c r="AI133" s="2"/>
    </row>
    <row r="134" spans="1:35">
      <c r="A134" s="2" t="s">
        <v>376</v>
      </c>
      <c r="B134" s="2" t="s">
        <v>377</v>
      </c>
      <c r="C134" s="3">
        <v>15.633333333333301</v>
      </c>
      <c r="D134" s="3">
        <v>5.5666666666666602</v>
      </c>
      <c r="E134" s="3">
        <v>9.0333333333333297</v>
      </c>
      <c r="F134" s="3">
        <v>11.7666666666666</v>
      </c>
      <c r="G134" s="3">
        <v>14.233333333333301</v>
      </c>
      <c r="H134" s="3">
        <v>19.1666666666666</v>
      </c>
      <c r="I134" s="3">
        <v>24.133333333333301</v>
      </c>
      <c r="J134" s="3">
        <v>27.733333333333299</v>
      </c>
      <c r="K134" s="2"/>
      <c r="L134" s="3">
        <v>2.0765890836229999</v>
      </c>
      <c r="M134" s="3">
        <v>2.1982316125063401</v>
      </c>
      <c r="N134" s="3">
        <v>2.92897403349515</v>
      </c>
      <c r="O134" s="3">
        <v>2.4991109530302</v>
      </c>
      <c r="P134" s="3">
        <v>4.2432953651089997</v>
      </c>
      <c r="Q134" s="3">
        <v>4.7520755699191204</v>
      </c>
      <c r="R134" s="3">
        <v>4.4492196569236198</v>
      </c>
      <c r="S134" s="2"/>
      <c r="T134" s="3">
        <f t="shared" si="0"/>
        <v>0.55481727576594009</v>
      </c>
      <c r="U134" s="3">
        <f t="shared" si="1"/>
        <v>0.60626398210290799</v>
      </c>
      <c r="V134" s="3">
        <f t="shared" si="2"/>
        <v>0.5666133440171216</v>
      </c>
      <c r="W134" s="3">
        <f t="shared" si="3"/>
        <v>0.55253623188405665</v>
      </c>
      <c r="X134" s="3">
        <f t="shared" si="4"/>
        <v>0.62364431926727759</v>
      </c>
      <c r="Y134" s="3">
        <f t="shared" si="5"/>
        <v>0.70429385785715581</v>
      </c>
      <c r="Z134" s="3">
        <f t="shared" si="6"/>
        <v>0.72284982152038502</v>
      </c>
      <c r="AA134" s="2"/>
      <c r="AB134" s="3">
        <f t="shared" si="7"/>
        <v>0.20696901166365345</v>
      </c>
      <c r="AC134" s="3">
        <f t="shared" si="8"/>
        <v>0.1475323229870027</v>
      </c>
      <c r="AD134" s="3">
        <f t="shared" si="9"/>
        <v>0.14104213356866968</v>
      </c>
      <c r="AE134" s="3">
        <f t="shared" si="10"/>
        <v>9.701517674806677E-2</v>
      </c>
      <c r="AF134" s="3">
        <f t="shared" si="11"/>
        <v>0.13806819388296029</v>
      </c>
      <c r="AG134" s="3">
        <f t="shared" si="12"/>
        <v>0.13868194624173003</v>
      </c>
      <c r="AH134" s="3">
        <f t="shared" si="13"/>
        <v>0.11596578010500834</v>
      </c>
      <c r="AI134" s="2"/>
    </row>
    <row r="135" spans="1:35">
      <c r="A135" s="2" t="s">
        <v>387</v>
      </c>
      <c r="B135" s="2"/>
      <c r="C135" s="3">
        <v>15.3333333333333</v>
      </c>
      <c r="D135" s="3">
        <v>10.199999999999999</v>
      </c>
      <c r="E135" s="3">
        <v>15.3333333333333</v>
      </c>
      <c r="F135" s="3">
        <v>19.8666666666666</v>
      </c>
      <c r="G135" s="3">
        <v>27.3</v>
      </c>
      <c r="H135" s="3">
        <v>30.533333333333299</v>
      </c>
      <c r="I135" s="3">
        <v>37.566666666666599</v>
      </c>
      <c r="J135" s="3">
        <v>40.299999999999997</v>
      </c>
      <c r="K135" s="2"/>
      <c r="L135" s="3">
        <v>3.5721142198983502</v>
      </c>
      <c r="M135" s="3">
        <v>3.9777157040470099</v>
      </c>
      <c r="N135" s="3">
        <v>3.3737549143679901</v>
      </c>
      <c r="O135" s="3">
        <v>5.2798358560344099</v>
      </c>
      <c r="P135" s="3">
        <v>4.2874493842169397</v>
      </c>
      <c r="Q135" s="3">
        <v>6.5812021866997901</v>
      </c>
      <c r="R135" s="3">
        <v>4.6414796491348804</v>
      </c>
      <c r="S135" s="2"/>
      <c r="T135" s="3">
        <f t="shared" si="0"/>
        <v>1.0166112957148374</v>
      </c>
      <c r="U135" s="3">
        <f t="shared" si="1"/>
        <v>1.0290827740492148</v>
      </c>
      <c r="V135" s="3">
        <f t="shared" si="2"/>
        <v>0.95666162332636051</v>
      </c>
      <c r="W135" s="3">
        <f t="shared" si="3"/>
        <v>1.0597826086956521</v>
      </c>
      <c r="X135" s="3">
        <f t="shared" si="4"/>
        <v>0.99349251556317852</v>
      </c>
      <c r="Y135" s="3">
        <f t="shared" si="5"/>
        <v>1.0963248312223954</v>
      </c>
      <c r="Z135" s="3">
        <f t="shared" si="6"/>
        <v>1.0503911468968108</v>
      </c>
      <c r="AA135" s="2"/>
      <c r="AB135" s="3">
        <f t="shared" si="7"/>
        <v>0.35602467309139785</v>
      </c>
      <c r="AC135" s="3">
        <f t="shared" si="8"/>
        <v>0.2669607855065107</v>
      </c>
      <c r="AD135" s="3">
        <f t="shared" si="9"/>
        <v>0.16246016039016337</v>
      </c>
      <c r="AE135" s="3">
        <f t="shared" si="10"/>
        <v>0.20496257205102522</v>
      </c>
      <c r="AF135" s="3">
        <f t="shared" si="11"/>
        <v>0.13950487578849868</v>
      </c>
      <c r="AG135" s="3">
        <f t="shared" si="12"/>
        <v>0.19206216619097036</v>
      </c>
      <c r="AH135" s="3">
        <f t="shared" si="13"/>
        <v>0.12097690153729514</v>
      </c>
      <c r="AI135" s="2"/>
    </row>
    <row r="136" spans="1:35">
      <c r="A136" s="2" t="s">
        <v>384</v>
      </c>
      <c r="B136" s="2"/>
      <c r="C136" s="3">
        <v>15</v>
      </c>
      <c r="D136" s="3">
        <v>11.2666666666666</v>
      </c>
      <c r="E136" s="3">
        <v>16.2</v>
      </c>
      <c r="F136" s="3">
        <v>19.8333333333333</v>
      </c>
      <c r="G136" s="3">
        <v>24.8333333333333</v>
      </c>
      <c r="H136" s="3">
        <v>29.966666666666601</v>
      </c>
      <c r="I136" s="3">
        <v>37.933333333333302</v>
      </c>
      <c r="J136" s="3">
        <v>42.366666666666603</v>
      </c>
      <c r="K136" s="2"/>
      <c r="L136" s="3">
        <v>3.3855903801585598</v>
      </c>
      <c r="M136" s="3">
        <v>5.0358713248056599</v>
      </c>
      <c r="N136" s="3">
        <v>4.7264033777163803</v>
      </c>
      <c r="O136" s="3">
        <v>5.7566386797235101</v>
      </c>
      <c r="P136" s="3">
        <v>5.41284480554254</v>
      </c>
      <c r="Q136" s="3">
        <v>5.6328402151036396</v>
      </c>
      <c r="R136" s="3">
        <v>5.8622142195211104</v>
      </c>
      <c r="S136" s="2"/>
      <c r="T136" s="3">
        <f t="shared" si="0"/>
        <v>1.1229235880771669</v>
      </c>
      <c r="U136" s="3">
        <f t="shared" si="1"/>
        <v>1.087248322147651</v>
      </c>
      <c r="V136" s="3">
        <f t="shared" si="2"/>
        <v>0.95505648637447227</v>
      </c>
      <c r="W136" s="3">
        <f t="shared" si="3"/>
        <v>0.96402691511387029</v>
      </c>
      <c r="X136" s="3">
        <f t="shared" si="4"/>
        <v>0.97505433568918831</v>
      </c>
      <c r="Y136" s="3">
        <f t="shared" si="5"/>
        <v>1.1070254285102814</v>
      </c>
      <c r="Z136" s="3">
        <f t="shared" si="6"/>
        <v>1.1042573595581842</v>
      </c>
      <c r="AA136" s="2"/>
      <c r="AB136" s="3">
        <f t="shared" si="7"/>
        <v>0.33743425716987091</v>
      </c>
      <c r="AC136" s="3">
        <f t="shared" si="8"/>
        <v>0.33797794126212483</v>
      </c>
      <c r="AD136" s="3">
        <f t="shared" si="9"/>
        <v>0.22759574133329</v>
      </c>
      <c r="AE136" s="3">
        <f t="shared" si="10"/>
        <v>0.22347199843647164</v>
      </c>
      <c r="AF136" s="3">
        <f t="shared" si="11"/>
        <v>0.17612295203749612</v>
      </c>
      <c r="AG136" s="3">
        <f t="shared" si="12"/>
        <v>0.16438569471498396</v>
      </c>
      <c r="AH136" s="3">
        <f t="shared" si="13"/>
        <v>0.15279448926544845</v>
      </c>
      <c r="AI136" s="2"/>
    </row>
    <row r="137" spans="1:35">
      <c r="A137" s="2" t="s">
        <v>188</v>
      </c>
      <c r="B137" s="2"/>
      <c r="C137" s="3">
        <v>14.5</v>
      </c>
      <c r="D137" s="3">
        <v>9.86666666666666</v>
      </c>
      <c r="E137" s="3">
        <v>15.9333333333333</v>
      </c>
      <c r="F137" s="3">
        <v>20.8</v>
      </c>
      <c r="G137" s="3">
        <v>27.133333333333301</v>
      </c>
      <c r="H137" s="3">
        <v>30.533333333333299</v>
      </c>
      <c r="I137" s="3">
        <v>33.633333333333297</v>
      </c>
      <c r="J137" s="3">
        <v>37.6</v>
      </c>
      <c r="K137" s="2"/>
      <c r="L137" s="3">
        <v>2.78966346038768</v>
      </c>
      <c r="M137" s="3">
        <v>5.1246680109273601</v>
      </c>
      <c r="N137" s="3">
        <v>4.3312815655415404</v>
      </c>
      <c r="O137" s="3">
        <v>4.3184359308537701</v>
      </c>
      <c r="P137" s="3">
        <v>4.5514344503195403</v>
      </c>
      <c r="Q137" s="3">
        <v>6.1886096086995801</v>
      </c>
      <c r="R137" s="3">
        <v>6.1730597491573498</v>
      </c>
      <c r="S137" s="2"/>
      <c r="T137" s="3">
        <f t="shared" si="0"/>
        <v>0.98338870435160697</v>
      </c>
      <c r="U137" s="3">
        <f t="shared" si="1"/>
        <v>1.0693512304250536</v>
      </c>
      <c r="V137" s="3">
        <f t="shared" si="2"/>
        <v>1.0016054579792801</v>
      </c>
      <c r="W137" s="3">
        <f t="shared" si="3"/>
        <v>1.0533126293995847</v>
      </c>
      <c r="X137" s="3">
        <f t="shared" si="4"/>
        <v>0.99349251556317852</v>
      </c>
      <c r="Y137" s="3">
        <f t="shared" si="5"/>
        <v>0.98153660577053925</v>
      </c>
      <c r="Z137" s="3">
        <f t="shared" si="6"/>
        <v>0.98001754648436945</v>
      </c>
      <c r="AA137" s="2"/>
      <c r="AB137" s="3">
        <f t="shared" si="7"/>
        <v>0.27803954755618204</v>
      </c>
      <c r="AC137" s="3">
        <f t="shared" si="8"/>
        <v>0.34393745039780937</v>
      </c>
      <c r="AD137" s="3">
        <f t="shared" si="9"/>
        <v>0.20856900269670425</v>
      </c>
      <c r="AE137" s="3">
        <f t="shared" si="10"/>
        <v>0.16764114638407493</v>
      </c>
      <c r="AF137" s="3">
        <f t="shared" si="11"/>
        <v>0.1480944124935222</v>
      </c>
      <c r="AG137" s="3">
        <f t="shared" si="12"/>
        <v>0.18060496143989904</v>
      </c>
      <c r="AH137" s="3">
        <f t="shared" si="13"/>
        <v>0.16089645929975008</v>
      </c>
      <c r="AI137" s="2"/>
    </row>
    <row r="138" spans="1:35">
      <c r="A138" s="2" t="s">
        <v>309</v>
      </c>
      <c r="B138" s="2"/>
      <c r="C138" s="3">
        <v>14.466666666666599</v>
      </c>
      <c r="D138" s="3">
        <v>11.633333333333301</v>
      </c>
      <c r="E138" s="3">
        <v>15.066666666666601</v>
      </c>
      <c r="F138" s="3">
        <v>21.966666666666601</v>
      </c>
      <c r="G138" s="3">
        <v>25.266666666666602</v>
      </c>
      <c r="H138" s="3">
        <v>30.1666666666666</v>
      </c>
      <c r="I138" s="3">
        <v>34.766666666666602</v>
      </c>
      <c r="J138" s="3">
        <v>37.366666666666603</v>
      </c>
      <c r="K138" s="2"/>
      <c r="L138" s="3">
        <v>3.1035821597344899</v>
      </c>
      <c r="M138" s="3">
        <v>4.5893596745321901</v>
      </c>
      <c r="N138" s="3">
        <v>4.9630859575693602</v>
      </c>
      <c r="O138" s="3">
        <v>5.0195174624216099</v>
      </c>
      <c r="P138" s="3">
        <v>4.8654107968620899</v>
      </c>
      <c r="Q138" s="3">
        <v>4.0388392171788903</v>
      </c>
      <c r="R138" s="3">
        <v>5.38196577056706</v>
      </c>
      <c r="S138" s="2"/>
      <c r="T138" s="3">
        <f t="shared" si="0"/>
        <v>1.1594684385767233</v>
      </c>
      <c r="U138" s="3">
        <f t="shared" si="1"/>
        <v>1.0111856823266174</v>
      </c>
      <c r="V138" s="3">
        <f t="shared" si="2"/>
        <v>1.0577852512954224</v>
      </c>
      <c r="W138" s="3">
        <f t="shared" si="3"/>
        <v>0.98084886128364135</v>
      </c>
      <c r="X138" s="3">
        <f t="shared" si="4"/>
        <v>0.98156192858589031</v>
      </c>
      <c r="Y138" s="3">
        <f t="shared" si="5"/>
        <v>1.0146111792058192</v>
      </c>
      <c r="Z138" s="3">
        <f t="shared" si="6"/>
        <v>0.97393587731292219</v>
      </c>
      <c r="AA138" s="2"/>
      <c r="AB138" s="3">
        <f t="shared" si="7"/>
        <v>0.30932712556520919</v>
      </c>
      <c r="AC138" s="3">
        <f t="shared" si="8"/>
        <v>0.30801071641155636</v>
      </c>
      <c r="AD138" s="3">
        <f t="shared" si="9"/>
        <v>0.2389929799770093</v>
      </c>
      <c r="AE138" s="3">
        <f t="shared" si="10"/>
        <v>0.19485704434866497</v>
      </c>
      <c r="AF138" s="3">
        <f t="shared" si="11"/>
        <v>0.15831056370598598</v>
      </c>
      <c r="AG138" s="3">
        <f t="shared" si="12"/>
        <v>0.11786725083694888</v>
      </c>
      <c r="AH138" s="3">
        <f t="shared" si="13"/>
        <v>0.14027715132271246</v>
      </c>
      <c r="AI138" s="2"/>
    </row>
    <row r="139" spans="1:35">
      <c r="A139" s="2" t="s">
        <v>237</v>
      </c>
      <c r="B139" s="2"/>
      <c r="C139" s="3">
        <v>14.233333333333301</v>
      </c>
      <c r="D139" s="3">
        <v>10.533333333333299</v>
      </c>
      <c r="E139" s="3">
        <v>15</v>
      </c>
      <c r="F139" s="3">
        <v>20.466666666666601</v>
      </c>
      <c r="G139" s="3">
        <v>26.6666666666666</v>
      </c>
      <c r="H139" s="3">
        <v>32</v>
      </c>
      <c r="I139" s="3">
        <v>34.866666666666603</v>
      </c>
      <c r="J139" s="3">
        <v>38.766666666666602</v>
      </c>
      <c r="K139" s="2"/>
      <c r="L139" s="3">
        <v>4.0061064500196304</v>
      </c>
      <c r="M139" s="3">
        <v>4.6188021535169996</v>
      </c>
      <c r="N139" s="3">
        <v>3.9726845107838802</v>
      </c>
      <c r="O139" s="3">
        <v>4.7702783519995497</v>
      </c>
      <c r="P139" s="3">
        <v>6.1210020966069401</v>
      </c>
      <c r="Q139" s="3">
        <v>4.7939777035591398</v>
      </c>
      <c r="R139" s="3">
        <v>5.4263759135868499</v>
      </c>
      <c r="S139" s="2"/>
      <c r="T139" s="3">
        <f t="shared" si="0"/>
        <v>1.0498338870780641</v>
      </c>
      <c r="U139" s="3">
        <f t="shared" si="1"/>
        <v>1.006711409395973</v>
      </c>
      <c r="V139" s="3">
        <f t="shared" si="2"/>
        <v>0.98555408846037829</v>
      </c>
      <c r="W139" s="3">
        <f t="shared" si="3"/>
        <v>1.0351966873705978</v>
      </c>
      <c r="X139" s="3">
        <f t="shared" si="4"/>
        <v>1.0412148634723279</v>
      </c>
      <c r="Y139" s="3">
        <f t="shared" si="5"/>
        <v>1.017529523920697</v>
      </c>
      <c r="Z139" s="3">
        <f t="shared" si="6"/>
        <v>1.0104258923415954</v>
      </c>
      <c r="AA139" s="2"/>
      <c r="AB139" s="3">
        <f t="shared" si="7"/>
        <v>0.39927971263980633</v>
      </c>
      <c r="AC139" s="3">
        <f t="shared" si="8"/>
        <v>0.30998672171255032</v>
      </c>
      <c r="AD139" s="3">
        <f t="shared" si="9"/>
        <v>0.19130108119379235</v>
      </c>
      <c r="AE139" s="3">
        <f t="shared" si="10"/>
        <v>0.18518161304346076</v>
      </c>
      <c r="AF139" s="3">
        <f t="shared" si="11"/>
        <v>0.19916494882288838</v>
      </c>
      <c r="AG139" s="3">
        <f t="shared" si="12"/>
        <v>0.13990479494423452</v>
      </c>
      <c r="AH139" s="3">
        <f t="shared" si="13"/>
        <v>0.14143467045572508</v>
      </c>
      <c r="AI139" s="2"/>
    </row>
    <row r="140" spans="1:35">
      <c r="A140" s="2" t="s">
        <v>1225</v>
      </c>
      <c r="B140" s="2"/>
      <c r="C140" s="3">
        <v>13.9</v>
      </c>
      <c r="D140" s="3">
        <v>11.3</v>
      </c>
      <c r="E140" s="3">
        <v>15.9</v>
      </c>
      <c r="F140" s="3">
        <v>20.8</v>
      </c>
      <c r="G140" s="3">
        <v>25</v>
      </c>
      <c r="H140" s="3">
        <v>30.8666666666666</v>
      </c>
      <c r="I140" s="3">
        <v>34.299999999999997</v>
      </c>
      <c r="J140" s="3">
        <v>39.433333333333302</v>
      </c>
      <c r="K140" s="2"/>
      <c r="L140" s="3">
        <v>3.7784476530271802</v>
      </c>
      <c r="M140" s="3">
        <v>5.09476855869495</v>
      </c>
      <c r="N140" s="3">
        <v>4.7286361670147503</v>
      </c>
      <c r="O140" s="3">
        <v>4.93288286231624</v>
      </c>
      <c r="P140" s="3">
        <v>7.2421605125051496</v>
      </c>
      <c r="Q140" s="3">
        <v>6.3778261709352497</v>
      </c>
      <c r="R140" s="3">
        <v>4.7587346590827604</v>
      </c>
      <c r="S140" s="2"/>
      <c r="T140" s="3">
        <f t="shared" si="0"/>
        <v>1.1262458472134966</v>
      </c>
      <c r="U140" s="3">
        <f t="shared" si="1"/>
        <v>1.0671140939597314</v>
      </c>
      <c r="V140" s="3">
        <f t="shared" si="2"/>
        <v>1.0016054579792801</v>
      </c>
      <c r="W140" s="3">
        <f t="shared" si="3"/>
        <v>0.9704968944099378</v>
      </c>
      <c r="X140" s="3">
        <f t="shared" si="4"/>
        <v>1.0043385037243475</v>
      </c>
      <c r="Y140" s="3">
        <f t="shared" si="5"/>
        <v>1.0009922372030584</v>
      </c>
      <c r="Z140" s="3">
        <f t="shared" si="6"/>
        <v>1.0278020899742979</v>
      </c>
      <c r="AA140" s="2"/>
      <c r="AB140" s="3">
        <f t="shared" si="7"/>
        <v>0.37658946709163221</v>
      </c>
      <c r="AC140" s="3">
        <f t="shared" si="8"/>
        <v>0.3419307757513389</v>
      </c>
      <c r="AD140" s="3">
        <f t="shared" si="9"/>
        <v>0.22770325931154792</v>
      </c>
      <c r="AE140" s="3">
        <f t="shared" si="10"/>
        <v>0.19149389993463664</v>
      </c>
      <c r="AF140" s="3">
        <f t="shared" si="11"/>
        <v>0.23564516153977294</v>
      </c>
      <c r="AG140" s="3">
        <f t="shared" si="12"/>
        <v>0.18612695298357701</v>
      </c>
      <c r="AH140" s="3">
        <f t="shared" si="13"/>
        <v>0.12403307087671327</v>
      </c>
      <c r="AI140" s="2"/>
    </row>
    <row r="141" spans="1:35">
      <c r="A141" s="2" t="s">
        <v>170</v>
      </c>
      <c r="B141" s="2" t="s">
        <v>171</v>
      </c>
      <c r="C141" s="3">
        <v>13.7666666666666</v>
      </c>
      <c r="D141" s="3">
        <v>10.4</v>
      </c>
      <c r="E141" s="3">
        <v>16.633333333333301</v>
      </c>
      <c r="F141" s="3">
        <v>20.266666666666602</v>
      </c>
      <c r="G141" s="3">
        <v>25.266666666666602</v>
      </c>
      <c r="H141" s="3">
        <v>31.5</v>
      </c>
      <c r="I141" s="3">
        <v>35.4</v>
      </c>
      <c r="J141" s="3">
        <v>39.566666666666599</v>
      </c>
      <c r="K141" s="2"/>
      <c r="L141" s="3">
        <v>3.5552777669262299</v>
      </c>
      <c r="M141" s="3">
        <v>5.41899949765227</v>
      </c>
      <c r="N141" s="3">
        <v>4.5382326466979999</v>
      </c>
      <c r="O141" s="3">
        <v>6.2872004015212397</v>
      </c>
      <c r="P141" s="3">
        <v>6.0649264903486904</v>
      </c>
      <c r="Q141" s="3">
        <v>4.9030602688525002</v>
      </c>
      <c r="R141" s="3">
        <v>4.2244000231459502</v>
      </c>
      <c r="S141" s="2"/>
      <c r="T141" s="3">
        <f t="shared" si="0"/>
        <v>1.0365448505327757</v>
      </c>
      <c r="U141" s="3">
        <f t="shared" si="1"/>
        <v>1.1163310961968658</v>
      </c>
      <c r="V141" s="3">
        <f t="shared" si="2"/>
        <v>0.97592326674903906</v>
      </c>
      <c r="W141" s="3">
        <f t="shared" si="3"/>
        <v>0.98084886128364135</v>
      </c>
      <c r="X141" s="3">
        <f t="shared" si="4"/>
        <v>1.024945881230573</v>
      </c>
      <c r="Y141" s="3">
        <f t="shared" si="5"/>
        <v>1.0330940290667134</v>
      </c>
      <c r="Z141" s="3">
        <f t="shared" si="6"/>
        <v>1.0312773295008373</v>
      </c>
      <c r="AA141" s="2"/>
      <c r="AB141" s="3">
        <f t="shared" si="7"/>
        <v>0.35434662130010086</v>
      </c>
      <c r="AC141" s="3">
        <f t="shared" si="8"/>
        <v>0.3636912414531725</v>
      </c>
      <c r="AD141" s="3">
        <f t="shared" si="9"/>
        <v>0.21853454752463802</v>
      </c>
      <c r="AE141" s="3">
        <f t="shared" si="10"/>
        <v>0.2440683385683711</v>
      </c>
      <c r="AF141" s="3">
        <f t="shared" si="11"/>
        <v>0.19734036273806616</v>
      </c>
      <c r="AG141" s="3">
        <f t="shared" si="12"/>
        <v>0.14308820022332636</v>
      </c>
      <c r="AH141" s="3">
        <f t="shared" si="13"/>
        <v>0.11010601452265978</v>
      </c>
      <c r="AI141" s="2"/>
    </row>
    <row r="142" spans="1:35">
      <c r="A142" s="2" t="s">
        <v>252</v>
      </c>
      <c r="B142" s="2"/>
      <c r="C142" s="3">
        <v>13.633333333333301</v>
      </c>
      <c r="D142" s="3">
        <v>9.6666666666666607</v>
      </c>
      <c r="E142" s="3">
        <v>15.4</v>
      </c>
      <c r="F142" s="3">
        <v>19.6666666666666</v>
      </c>
      <c r="G142" s="3">
        <v>28.533333333333299</v>
      </c>
      <c r="H142" s="3">
        <v>32.266666666666602</v>
      </c>
      <c r="I142" s="3">
        <v>36.266666666666602</v>
      </c>
      <c r="J142" s="3">
        <v>40.1666666666666</v>
      </c>
      <c r="K142" s="2"/>
      <c r="L142" s="3">
        <v>3.67272227222381</v>
      </c>
      <c r="M142" s="3">
        <v>4.1036569057366297</v>
      </c>
      <c r="N142" s="3">
        <v>4.7562823951298503</v>
      </c>
      <c r="O142" s="3">
        <v>6.0813010303899704</v>
      </c>
      <c r="P142" s="3">
        <v>7.0801757668075496</v>
      </c>
      <c r="Q142" s="3">
        <v>4.5455717156615396</v>
      </c>
      <c r="R142" s="3">
        <v>6.66374936169988</v>
      </c>
      <c r="S142" s="2"/>
      <c r="T142" s="3">
        <f t="shared" si="0"/>
        <v>0.96345514953366906</v>
      </c>
      <c r="U142" s="3">
        <f t="shared" si="1"/>
        <v>1.0335570469798658</v>
      </c>
      <c r="V142" s="3">
        <f t="shared" si="2"/>
        <v>0.94703080161502129</v>
      </c>
      <c r="W142" s="3">
        <f t="shared" si="3"/>
        <v>1.107660455486541</v>
      </c>
      <c r="X142" s="3">
        <f t="shared" si="4"/>
        <v>1.0498916540012619</v>
      </c>
      <c r="Y142" s="3">
        <f t="shared" si="5"/>
        <v>1.0583863499289852</v>
      </c>
      <c r="Z142" s="3">
        <f t="shared" si="6"/>
        <v>1.0469159073702687</v>
      </c>
      <c r="AA142" s="2"/>
      <c r="AB142" s="3">
        <f t="shared" si="7"/>
        <v>0.36605205372217547</v>
      </c>
      <c r="AC142" s="3">
        <f t="shared" si="8"/>
        <v>0.27541321515010936</v>
      </c>
      <c r="AD142" s="3">
        <f t="shared" si="9"/>
        <v>0.22903453878138563</v>
      </c>
      <c r="AE142" s="3">
        <f t="shared" si="10"/>
        <v>0.23607535055861684</v>
      </c>
      <c r="AF142" s="3">
        <f t="shared" si="11"/>
        <v>0.23037450763739398</v>
      </c>
      <c r="AG142" s="3">
        <f t="shared" si="12"/>
        <v>0.13265545192498512</v>
      </c>
      <c r="AH142" s="3">
        <f t="shared" si="13"/>
        <v>0.17368593882552924</v>
      </c>
      <c r="AI142" s="2"/>
    </row>
    <row r="143" spans="1:35">
      <c r="A143" s="2" t="s">
        <v>181</v>
      </c>
      <c r="B143" s="2"/>
      <c r="C143" s="3">
        <v>13.566666666666601</v>
      </c>
      <c r="D143" s="3">
        <v>10</v>
      </c>
      <c r="E143" s="3">
        <v>13.9333333333333</v>
      </c>
      <c r="F143" s="3">
        <v>19.5</v>
      </c>
      <c r="G143" s="3">
        <v>24.233333333333299</v>
      </c>
      <c r="H143" s="3">
        <v>26.966666666666601</v>
      </c>
      <c r="I143" s="3">
        <v>31.8</v>
      </c>
      <c r="J143" s="3">
        <v>35.6666666666666</v>
      </c>
      <c r="K143" s="2"/>
      <c r="L143" s="3">
        <v>3.4832934606968302</v>
      </c>
      <c r="M143" s="3">
        <v>3.5677568427358999</v>
      </c>
      <c r="N143" s="3">
        <v>4.5807568515839501</v>
      </c>
      <c r="O143" s="3">
        <v>3.92159264698526</v>
      </c>
      <c r="P143" s="3">
        <v>3.2298950791352601</v>
      </c>
      <c r="Q143" s="3">
        <v>3.8678159211627401</v>
      </c>
      <c r="R143" s="3">
        <v>3.8586123009300701</v>
      </c>
      <c r="S143" s="2"/>
      <c r="T143" s="3">
        <f t="shared" si="0"/>
        <v>0.99667774089689964</v>
      </c>
      <c r="U143" s="3">
        <f t="shared" si="1"/>
        <v>0.93512304250559053</v>
      </c>
      <c r="V143" s="3">
        <f t="shared" si="2"/>
        <v>0.93900511685557519</v>
      </c>
      <c r="W143" s="3">
        <f t="shared" si="3"/>
        <v>0.94073498964803171</v>
      </c>
      <c r="X143" s="3">
        <f t="shared" si="4"/>
        <v>0.87744044223865758</v>
      </c>
      <c r="Y143" s="3">
        <f t="shared" si="5"/>
        <v>0.9280336193311155</v>
      </c>
      <c r="Z143" s="3">
        <f t="shared" si="6"/>
        <v>0.92962657334953314</v>
      </c>
      <c r="AA143" s="2"/>
      <c r="AB143" s="3">
        <f t="shared" si="7"/>
        <v>0.34717210572882601</v>
      </c>
      <c r="AC143" s="3">
        <f t="shared" si="8"/>
        <v>0.23944676796885234</v>
      </c>
      <c r="AD143" s="3">
        <f t="shared" si="9"/>
        <v>0.22058226270300327</v>
      </c>
      <c r="AE143" s="3">
        <f t="shared" si="10"/>
        <v>0.15223573940160171</v>
      </c>
      <c r="AF143" s="3">
        <f t="shared" si="11"/>
        <v>0.10509421137036762</v>
      </c>
      <c r="AG143" s="3">
        <f t="shared" si="12"/>
        <v>0.11287620151645189</v>
      </c>
      <c r="AH143" s="3">
        <f t="shared" si="13"/>
        <v>0.10057201489340145</v>
      </c>
      <c r="AI143" s="2"/>
    </row>
    <row r="144" spans="1:35">
      <c r="A144" s="2" t="s">
        <v>157</v>
      </c>
      <c r="B144" s="2"/>
      <c r="C144" s="3">
        <v>13.533333333333299</v>
      </c>
      <c r="D144" s="3">
        <v>10.7</v>
      </c>
      <c r="E144" s="3">
        <v>14.3333333333333</v>
      </c>
      <c r="F144" s="3">
        <v>20.266666666666602</v>
      </c>
      <c r="G144" s="3">
        <v>23.533333333333299</v>
      </c>
      <c r="H144" s="3">
        <v>31</v>
      </c>
      <c r="I144" s="3">
        <v>34.6</v>
      </c>
      <c r="J144" s="3">
        <v>39.233333333333299</v>
      </c>
      <c r="K144" s="2"/>
      <c r="L144" s="3">
        <v>3.8570282169912402</v>
      </c>
      <c r="M144" s="3">
        <v>5.1272691453529999</v>
      </c>
      <c r="N144" s="3">
        <v>4.2890040283911501</v>
      </c>
      <c r="O144" s="3">
        <v>4.9039666484274598</v>
      </c>
      <c r="P144" s="3">
        <v>5.5075705472861003</v>
      </c>
      <c r="Q144" s="3">
        <v>5.7538392979528599</v>
      </c>
      <c r="R144" s="3">
        <v>5.0112096565821496</v>
      </c>
      <c r="S144" s="2"/>
      <c r="T144" s="3">
        <f t="shared" si="0"/>
        <v>1.0664451827596826</v>
      </c>
      <c r="U144" s="3">
        <f t="shared" si="1"/>
        <v>0.96196868008948322</v>
      </c>
      <c r="V144" s="3">
        <f t="shared" si="2"/>
        <v>0.97592326674903906</v>
      </c>
      <c r="W144" s="3">
        <f t="shared" si="3"/>
        <v>0.91356107660455355</v>
      </c>
      <c r="X144" s="3">
        <f t="shared" si="4"/>
        <v>1.0086768989888177</v>
      </c>
      <c r="Y144" s="3">
        <f t="shared" si="5"/>
        <v>1.0097472713476916</v>
      </c>
      <c r="Z144" s="3">
        <f t="shared" si="6"/>
        <v>1.0225892306844875</v>
      </c>
      <c r="AA144" s="2"/>
      <c r="AB144" s="3">
        <f t="shared" si="7"/>
        <v>0.38442141698864257</v>
      </c>
      <c r="AC144" s="3">
        <f t="shared" si="8"/>
        <v>0.34411202317805367</v>
      </c>
      <c r="AD144" s="3">
        <f t="shared" si="9"/>
        <v>0.2065331655832546</v>
      </c>
      <c r="AE144" s="3">
        <f t="shared" si="10"/>
        <v>0.19037137610355045</v>
      </c>
      <c r="AF144" s="3">
        <f t="shared" si="11"/>
        <v>0.17920513485802222</v>
      </c>
      <c r="AG144" s="3">
        <f t="shared" si="12"/>
        <v>0.16791686505436468</v>
      </c>
      <c r="AH144" s="3">
        <f t="shared" si="13"/>
        <v>0.1306136540575111</v>
      </c>
      <c r="AI144" s="2"/>
    </row>
    <row r="145" spans="1:35">
      <c r="A145" s="2" t="s">
        <v>212</v>
      </c>
      <c r="B145" s="2"/>
      <c r="C145" s="3">
        <v>13.466666666666599</v>
      </c>
      <c r="D145" s="3">
        <v>11.033333333333299</v>
      </c>
      <c r="E145" s="3">
        <v>17.1666666666666</v>
      </c>
      <c r="F145" s="3">
        <v>20.233333333333299</v>
      </c>
      <c r="G145" s="3">
        <v>25.133333333333301</v>
      </c>
      <c r="H145" s="3">
        <v>31</v>
      </c>
      <c r="I145" s="3">
        <v>35.4</v>
      </c>
      <c r="J145" s="3">
        <v>40.766666666666602</v>
      </c>
      <c r="K145" s="2"/>
      <c r="L145" s="3">
        <v>3.7370517196789699</v>
      </c>
      <c r="M145" s="3">
        <v>3.96722685120083</v>
      </c>
      <c r="N145" s="3">
        <v>5.3955743181075899</v>
      </c>
      <c r="O145" s="3">
        <v>5.4020572213021003</v>
      </c>
      <c r="P145" s="3">
        <v>5.2217493875775602</v>
      </c>
      <c r="Q145" s="3">
        <v>5.2826760895086702</v>
      </c>
      <c r="R145" s="3">
        <v>5.1490020608096598</v>
      </c>
      <c r="S145" s="2"/>
      <c r="T145" s="3">
        <f t="shared" si="0"/>
        <v>1.0996677741229093</v>
      </c>
      <c r="U145" s="3">
        <f t="shared" si="1"/>
        <v>1.1521252796420536</v>
      </c>
      <c r="V145" s="3">
        <f t="shared" si="2"/>
        <v>0.97431812979715071</v>
      </c>
      <c r="W145" s="3">
        <f t="shared" si="3"/>
        <v>0.97567287784678958</v>
      </c>
      <c r="X145" s="3">
        <f t="shared" si="4"/>
        <v>1.0086768989888177</v>
      </c>
      <c r="Y145" s="3">
        <f t="shared" si="5"/>
        <v>1.0330940290667134</v>
      </c>
      <c r="Z145" s="3">
        <f t="shared" si="6"/>
        <v>1.0625544852397002</v>
      </c>
      <c r="AA145" s="2"/>
      <c r="AB145" s="3">
        <f t="shared" si="7"/>
        <v>0.37246362655845094</v>
      </c>
      <c r="AC145" s="3">
        <f t="shared" si="8"/>
        <v>0.2662568356510624</v>
      </c>
      <c r="AD145" s="3">
        <f t="shared" si="9"/>
        <v>0.25981907143987476</v>
      </c>
      <c r="AE145" s="3">
        <f t="shared" si="10"/>
        <v>0.20970719026793866</v>
      </c>
      <c r="AF145" s="3">
        <f t="shared" si="11"/>
        <v>0.16990509611479004</v>
      </c>
      <c r="AG145" s="3">
        <f t="shared" si="12"/>
        <v>0.15416669846228537</v>
      </c>
      <c r="AH145" s="3">
        <f t="shared" si="13"/>
        <v>0.13420511612972461</v>
      </c>
      <c r="AI145" s="2"/>
    </row>
    <row r="146" spans="1:35">
      <c r="A146" s="2" t="s">
        <v>1129</v>
      </c>
      <c r="B146" s="2"/>
      <c r="C146" s="3">
        <v>13.3666666666666</v>
      </c>
      <c r="D146" s="3">
        <v>10.199999999999999</v>
      </c>
      <c r="E146" s="3">
        <v>15.4</v>
      </c>
      <c r="F146" s="3">
        <v>20.3</v>
      </c>
      <c r="G146" s="3">
        <v>25.9</v>
      </c>
      <c r="H146" s="3">
        <v>30.8333333333333</v>
      </c>
      <c r="I146" s="3">
        <v>36.633333333333297</v>
      </c>
      <c r="J146" s="3">
        <v>38.700000000000003</v>
      </c>
      <c r="K146" s="2"/>
      <c r="L146" s="3">
        <v>3.3803352890899201</v>
      </c>
      <c r="M146" s="3">
        <v>4.8483674228204503</v>
      </c>
      <c r="N146" s="3">
        <v>5.7859024072884804</v>
      </c>
      <c r="O146" s="3">
        <v>5.0882216932834199</v>
      </c>
      <c r="P146" s="3">
        <v>4.8379288497822603</v>
      </c>
      <c r="Q146" s="3">
        <v>5.4557818464043697</v>
      </c>
      <c r="R146" s="3">
        <v>5.44762945386951</v>
      </c>
      <c r="S146" s="2"/>
      <c r="T146" s="3">
        <f t="shared" si="0"/>
        <v>1.0166112957148374</v>
      </c>
      <c r="U146" s="3">
        <f t="shared" si="1"/>
        <v>1.0335570469798658</v>
      </c>
      <c r="V146" s="3">
        <f t="shared" si="2"/>
        <v>0.97752840370093208</v>
      </c>
      <c r="W146" s="3">
        <f t="shared" si="3"/>
        <v>1.0054347826086956</v>
      </c>
      <c r="X146" s="3">
        <f t="shared" si="4"/>
        <v>1.0032539049082316</v>
      </c>
      <c r="Y146" s="3">
        <f t="shared" si="5"/>
        <v>1.0690869472168709</v>
      </c>
      <c r="Z146" s="3">
        <f t="shared" si="6"/>
        <v>1.008688272578327</v>
      </c>
      <c r="AA146" s="2"/>
      <c r="AB146" s="3">
        <f t="shared" si="7"/>
        <v>0.33691049394042094</v>
      </c>
      <c r="AC146" s="3">
        <f t="shared" si="8"/>
        <v>0.32539378676647318</v>
      </c>
      <c r="AD146" s="3">
        <f t="shared" si="9"/>
        <v>0.27861497261901913</v>
      </c>
      <c r="AE146" s="3">
        <f t="shared" si="10"/>
        <v>0.19752413405603336</v>
      </c>
      <c r="AF146" s="3">
        <f t="shared" si="11"/>
        <v>0.15741635708796478</v>
      </c>
      <c r="AG146" s="3">
        <f t="shared" si="12"/>
        <v>0.15921852116980009</v>
      </c>
      <c r="AH146" s="3">
        <f t="shared" si="13"/>
        <v>0.14198862903024423</v>
      </c>
      <c r="AI146" s="2"/>
    </row>
    <row r="147" spans="1:35">
      <c r="A147" s="2" t="s">
        <v>195</v>
      </c>
      <c r="B147" s="2"/>
      <c r="C147" s="3">
        <v>13.3666666666666</v>
      </c>
      <c r="D147" s="3">
        <v>9.86666666666666</v>
      </c>
      <c r="E147" s="3">
        <v>14.8</v>
      </c>
      <c r="F147" s="3">
        <v>22.1</v>
      </c>
      <c r="G147" s="3">
        <v>26.3666666666666</v>
      </c>
      <c r="H147" s="3">
        <v>32.433333333333302</v>
      </c>
      <c r="I147" s="3">
        <v>36.766666666666602</v>
      </c>
      <c r="J147" s="3">
        <v>41.2</v>
      </c>
      <c r="K147" s="2"/>
      <c r="L147" s="3">
        <v>3.5093525835338202</v>
      </c>
      <c r="M147" s="3">
        <v>5.6768535886234197</v>
      </c>
      <c r="N147" s="3">
        <v>4.4448472039729996</v>
      </c>
      <c r="O147" s="3">
        <v>4.6510452827533504</v>
      </c>
      <c r="P147" s="3">
        <v>5.6076336859280902</v>
      </c>
      <c r="Q147" s="3">
        <v>5.9815456939564404</v>
      </c>
      <c r="R147" s="3">
        <v>5.2306787322488004</v>
      </c>
      <c r="S147" s="2"/>
      <c r="T147" s="3">
        <f t="shared" si="0"/>
        <v>0.98338870435160697</v>
      </c>
      <c r="U147" s="3">
        <f t="shared" si="1"/>
        <v>0.99328859060402686</v>
      </c>
      <c r="V147" s="3">
        <f t="shared" si="2"/>
        <v>1.0642057991029852</v>
      </c>
      <c r="W147" s="3">
        <f t="shared" si="3"/>
        <v>1.0235507246376785</v>
      </c>
      <c r="X147" s="3">
        <f t="shared" si="4"/>
        <v>1.0553146480818481</v>
      </c>
      <c r="Y147" s="3">
        <f t="shared" si="5"/>
        <v>1.0729780735033738</v>
      </c>
      <c r="Z147" s="3">
        <f t="shared" si="6"/>
        <v>1.073849013700958</v>
      </c>
      <c r="AA147" s="2"/>
      <c r="AB147" s="3">
        <f t="shared" si="7"/>
        <v>0.34976936049671858</v>
      </c>
      <c r="AC147" s="3">
        <f t="shared" si="8"/>
        <v>0.3809968851425114</v>
      </c>
      <c r="AD147" s="3">
        <f t="shared" si="9"/>
        <v>0.21403765477804323</v>
      </c>
      <c r="AE147" s="3">
        <f t="shared" si="10"/>
        <v>0.18055300010688471</v>
      </c>
      <c r="AF147" s="3">
        <f t="shared" si="11"/>
        <v>0.18246098570926386</v>
      </c>
      <c r="AG147" s="3">
        <f t="shared" si="12"/>
        <v>0.1745621226275737</v>
      </c>
      <c r="AH147" s="3">
        <f t="shared" si="13"/>
        <v>0.1363339611070862</v>
      </c>
      <c r="AI147" s="2"/>
    </row>
    <row r="148" spans="1:35">
      <c r="A148" s="2" t="s">
        <v>178</v>
      </c>
      <c r="B148" s="2"/>
      <c r="C148" s="3">
        <v>13.3666666666666</v>
      </c>
      <c r="D148" s="3">
        <v>7.1666666666666599</v>
      </c>
      <c r="E148" s="3">
        <v>10.7</v>
      </c>
      <c r="F148" s="3">
        <v>16.6666666666666</v>
      </c>
      <c r="G148" s="3">
        <v>21.433333333333302</v>
      </c>
      <c r="H148" s="3">
        <v>24.8666666666666</v>
      </c>
      <c r="I148" s="3">
        <v>28.566666666666599</v>
      </c>
      <c r="J148" s="3">
        <v>31.9</v>
      </c>
      <c r="K148" s="2"/>
      <c r="L148" s="3">
        <v>2.7457037146948098</v>
      </c>
      <c r="M148" s="3">
        <v>3.6069377593742802</v>
      </c>
      <c r="N148" s="3">
        <v>3.6453928305312799</v>
      </c>
      <c r="O148" s="3">
        <v>4.2636708232330598</v>
      </c>
      <c r="P148" s="3">
        <v>4.7380258429950404</v>
      </c>
      <c r="Q148" s="3">
        <v>4.5216761887109396</v>
      </c>
      <c r="R148" s="3">
        <v>4.4896176526143803</v>
      </c>
      <c r="S148" s="2"/>
      <c r="T148" s="3">
        <f t="shared" si="0"/>
        <v>0.71428571430944399</v>
      </c>
      <c r="U148" s="3">
        <f t="shared" si="1"/>
        <v>0.71812080536912748</v>
      </c>
      <c r="V148" s="3">
        <f t="shared" si="2"/>
        <v>0.80256847594493286</v>
      </c>
      <c r="W148" s="3">
        <f t="shared" si="3"/>
        <v>0.83203933747411885</v>
      </c>
      <c r="X148" s="3">
        <f t="shared" si="4"/>
        <v>0.80911071682328606</v>
      </c>
      <c r="Y148" s="3">
        <f t="shared" si="5"/>
        <v>0.83367380688340043</v>
      </c>
      <c r="Z148" s="3">
        <f t="shared" si="6"/>
        <v>0.83145105672477082</v>
      </c>
      <c r="AA148" s="2"/>
      <c r="AB148" s="3">
        <f t="shared" si="7"/>
        <v>0.27365817755342486</v>
      </c>
      <c r="AC148" s="3">
        <f t="shared" si="8"/>
        <v>0.24207635968954899</v>
      </c>
      <c r="AD148" s="3">
        <f t="shared" si="9"/>
        <v>0.17554064209320516</v>
      </c>
      <c r="AE148" s="3">
        <f t="shared" si="10"/>
        <v>0.16551517170935789</v>
      </c>
      <c r="AF148" s="3">
        <f t="shared" si="11"/>
        <v>0.15416571660132633</v>
      </c>
      <c r="AG148" s="3">
        <f t="shared" si="12"/>
        <v>0.1319580980771301</v>
      </c>
      <c r="AH148" s="3">
        <f t="shared" si="13"/>
        <v>0.11701872544063986</v>
      </c>
      <c r="AI148" s="2"/>
    </row>
    <row r="149" spans="1:35">
      <c r="A149" s="2" t="s">
        <v>372</v>
      </c>
      <c r="B149" s="2"/>
      <c r="C149" s="3">
        <v>13.033333333333299</v>
      </c>
      <c r="D149" s="3">
        <v>11.8</v>
      </c>
      <c r="E149" s="3">
        <v>15.4</v>
      </c>
      <c r="F149" s="3">
        <v>20.7</v>
      </c>
      <c r="G149" s="3">
        <v>26.1</v>
      </c>
      <c r="H149" s="3">
        <v>31.1666666666666</v>
      </c>
      <c r="I149" s="3">
        <v>35.5</v>
      </c>
      <c r="J149" s="3">
        <v>38.3333333333333</v>
      </c>
      <c r="K149" s="2"/>
      <c r="L149" s="3">
        <v>4.2770706486254504</v>
      </c>
      <c r="M149" s="3">
        <v>4.1840968758701802</v>
      </c>
      <c r="N149" s="3">
        <v>4.5029619881436496</v>
      </c>
      <c r="O149" s="3">
        <v>5.2557904575176204</v>
      </c>
      <c r="P149" s="3">
        <v>5.3046101542798496</v>
      </c>
      <c r="Q149" s="3">
        <v>6.8932333970834501</v>
      </c>
      <c r="R149" s="3">
        <v>4.6856755708814797</v>
      </c>
      <c r="S149" s="2"/>
      <c r="T149" s="3">
        <f t="shared" si="0"/>
        <v>1.1760797342583416</v>
      </c>
      <c r="U149" s="3">
        <f t="shared" si="1"/>
        <v>1.0335570469798658</v>
      </c>
      <c r="V149" s="3">
        <f t="shared" si="2"/>
        <v>0.99679004712361052</v>
      </c>
      <c r="W149" s="3">
        <f t="shared" si="3"/>
        <v>1.0131987577639752</v>
      </c>
      <c r="X149" s="3">
        <f t="shared" si="4"/>
        <v>1.0140998930694005</v>
      </c>
      <c r="Y149" s="3">
        <f t="shared" si="5"/>
        <v>1.0360123737815912</v>
      </c>
      <c r="Z149" s="3">
        <f t="shared" si="6"/>
        <v>0.9991313638803403</v>
      </c>
      <c r="AA149" s="2"/>
      <c r="AB149" s="3">
        <f t="shared" si="7"/>
        <v>0.42628611117284509</v>
      </c>
      <c r="AC149" s="3">
        <f t="shared" si="8"/>
        <v>0.28081187086377046</v>
      </c>
      <c r="AD149" s="3">
        <f t="shared" si="9"/>
        <v>0.21683612040374567</v>
      </c>
      <c r="AE149" s="3">
        <f t="shared" si="10"/>
        <v>0.20402913266760947</v>
      </c>
      <c r="AF149" s="3">
        <f t="shared" si="11"/>
        <v>0.17260121679882556</v>
      </c>
      <c r="AG149" s="3">
        <f t="shared" si="12"/>
        <v>0.20116831252797088</v>
      </c>
      <c r="AH149" s="3">
        <f t="shared" si="13"/>
        <v>0.12212883714353763</v>
      </c>
      <c r="AI149" s="2"/>
    </row>
    <row r="150" spans="1:35">
      <c r="A150" s="2" t="s">
        <v>1037</v>
      </c>
      <c r="B150" s="2"/>
      <c r="C150" s="3">
        <v>12.9333333333333</v>
      </c>
      <c r="D150" s="3">
        <v>10.2666666666666</v>
      </c>
      <c r="E150" s="3">
        <v>15.3333333333333</v>
      </c>
      <c r="F150" s="3">
        <v>21.9</v>
      </c>
      <c r="G150" s="3">
        <v>25.4</v>
      </c>
      <c r="H150" s="3">
        <v>29</v>
      </c>
      <c r="I150" s="3">
        <v>36.533333333333303</v>
      </c>
      <c r="J150" s="3">
        <v>38.8333333333333</v>
      </c>
      <c r="K150" s="2"/>
      <c r="L150" s="3">
        <v>3.51125175527031</v>
      </c>
      <c r="M150" s="3">
        <v>3.6817870057290798</v>
      </c>
      <c r="N150" s="3">
        <v>5.3313537993021303</v>
      </c>
      <c r="O150" s="3">
        <v>4.9705801136956502</v>
      </c>
      <c r="P150" s="3">
        <v>4.2661458015402998</v>
      </c>
      <c r="Q150" s="3">
        <v>6.2168230543332097</v>
      </c>
      <c r="R150" s="3">
        <v>5.4716440754940203</v>
      </c>
      <c r="S150" s="2"/>
      <c r="T150" s="3">
        <f t="shared" si="0"/>
        <v>1.023255813987477</v>
      </c>
      <c r="U150" s="3">
        <f t="shared" si="1"/>
        <v>1.0290827740492148</v>
      </c>
      <c r="V150" s="3">
        <f t="shared" si="2"/>
        <v>1.054574977391646</v>
      </c>
      <c r="W150" s="3">
        <f t="shared" si="3"/>
        <v>0.98602484472049678</v>
      </c>
      <c r="X150" s="3">
        <f t="shared" si="4"/>
        <v>0.94360097002179721</v>
      </c>
      <c r="Y150" s="3">
        <f t="shared" si="5"/>
        <v>1.0661686025019934</v>
      </c>
      <c r="Z150" s="3">
        <f t="shared" si="6"/>
        <v>1.0121635121048664</v>
      </c>
      <c r="AA150" s="2"/>
      <c r="AB150" s="3">
        <f t="shared" si="7"/>
        <v>0.34995864671630861</v>
      </c>
      <c r="AC150" s="3">
        <f t="shared" si="8"/>
        <v>0.24709979904222013</v>
      </c>
      <c r="AD150" s="3">
        <f t="shared" si="9"/>
        <v>0.25672658960574929</v>
      </c>
      <c r="AE150" s="3">
        <f t="shared" si="10"/>
        <v>0.19295730255029697</v>
      </c>
      <c r="AF150" s="3">
        <f t="shared" si="11"/>
        <v>0.13881170057199463</v>
      </c>
      <c r="AG150" s="3">
        <f t="shared" si="12"/>
        <v>0.18142832703943296</v>
      </c>
      <c r="AH150" s="3">
        <f t="shared" si="13"/>
        <v>0.14261455324737729</v>
      </c>
      <c r="AI150" s="2"/>
    </row>
    <row r="151" spans="1:35">
      <c r="A151" s="2" t="s">
        <v>105</v>
      </c>
      <c r="B151" s="2"/>
      <c r="C151" s="3">
        <v>12.8</v>
      </c>
      <c r="D151" s="3">
        <v>9.8333333333333304</v>
      </c>
      <c r="E151" s="3">
        <v>13.5</v>
      </c>
      <c r="F151" s="3">
        <v>19.566666666666599</v>
      </c>
      <c r="G151" s="3">
        <v>23.8</v>
      </c>
      <c r="H151" s="3">
        <v>27.3333333333333</v>
      </c>
      <c r="I151" s="3">
        <v>33.1</v>
      </c>
      <c r="J151" s="3">
        <v>38</v>
      </c>
      <c r="K151" s="2"/>
      <c r="L151" s="3">
        <v>2.7698776547389601</v>
      </c>
      <c r="M151" s="3">
        <v>2.0124611797498102</v>
      </c>
      <c r="N151" s="3">
        <v>5.1941206078496904</v>
      </c>
      <c r="O151" s="3">
        <v>4.2457822208241698</v>
      </c>
      <c r="P151" s="3">
        <v>3.9524956954084298</v>
      </c>
      <c r="Q151" s="3">
        <v>5.3438438100927499</v>
      </c>
      <c r="R151" s="3">
        <v>5.9833101206606303</v>
      </c>
      <c r="S151" s="2"/>
      <c r="T151" s="3">
        <f t="shared" si="0"/>
        <v>0.9800664452152843</v>
      </c>
      <c r="U151" s="3">
        <f t="shared" si="1"/>
        <v>0.90604026845637586</v>
      </c>
      <c r="V151" s="3">
        <f t="shared" si="2"/>
        <v>0.94221539075935168</v>
      </c>
      <c r="W151" s="3">
        <f t="shared" si="3"/>
        <v>0.92391304347826086</v>
      </c>
      <c r="X151" s="3">
        <f t="shared" si="4"/>
        <v>0.88937102921594569</v>
      </c>
      <c r="Y151" s="3">
        <f t="shared" si="5"/>
        <v>0.96597210062452588</v>
      </c>
      <c r="Z151" s="3">
        <f t="shared" si="6"/>
        <v>0.99044326506399039</v>
      </c>
      <c r="AA151" s="2"/>
      <c r="AB151" s="3">
        <f t="shared" si="7"/>
        <v>0.27606754034860292</v>
      </c>
      <c r="AC151" s="3">
        <f t="shared" si="8"/>
        <v>0.13506450870804096</v>
      </c>
      <c r="AD151" s="3">
        <f t="shared" si="9"/>
        <v>0.25011824760696666</v>
      </c>
      <c r="AE151" s="3">
        <f t="shared" si="10"/>
        <v>0.16482073838603142</v>
      </c>
      <c r="AF151" s="3">
        <f t="shared" si="11"/>
        <v>0.12860616455842663</v>
      </c>
      <c r="AG151" s="3">
        <f t="shared" si="12"/>
        <v>0.15595178340316204</v>
      </c>
      <c r="AH151" s="3">
        <f t="shared" si="13"/>
        <v>0.15595076873151403</v>
      </c>
      <c r="AI151" s="2"/>
    </row>
    <row r="152" spans="1:35">
      <c r="A152" s="2" t="s">
        <v>267</v>
      </c>
      <c r="B152" s="2"/>
      <c r="C152" s="3">
        <v>12.3666666666666</v>
      </c>
      <c r="D152" s="3">
        <v>10.7666666666666</v>
      </c>
      <c r="E152" s="3">
        <v>16.633333333333301</v>
      </c>
      <c r="F152" s="3">
        <v>20.8</v>
      </c>
      <c r="G152" s="3">
        <v>28.133333333333301</v>
      </c>
      <c r="H152" s="3">
        <v>31.4</v>
      </c>
      <c r="I152" s="3">
        <v>36.633333333333297</v>
      </c>
      <c r="J152" s="3">
        <v>41.966666666666598</v>
      </c>
      <c r="K152" s="2"/>
      <c r="L152" s="3">
        <v>4.0056903968673803</v>
      </c>
      <c r="M152" s="3">
        <v>4.2070047407732796</v>
      </c>
      <c r="N152" s="3">
        <v>5.2370475142647503</v>
      </c>
      <c r="O152" s="3">
        <v>4.6599952312803401</v>
      </c>
      <c r="P152" s="3">
        <v>6.4322106101505501</v>
      </c>
      <c r="Q152" s="3">
        <v>5.9356736957334597</v>
      </c>
      <c r="R152" s="3">
        <v>5.84513092715257</v>
      </c>
      <c r="S152" s="2"/>
      <c r="T152" s="3">
        <f t="shared" si="0"/>
        <v>1.0730897010323219</v>
      </c>
      <c r="U152" s="3">
        <f t="shared" si="1"/>
        <v>1.1163310961968658</v>
      </c>
      <c r="V152" s="3">
        <f t="shared" si="2"/>
        <v>1.0016054579792801</v>
      </c>
      <c r="W152" s="3">
        <f t="shared" si="3"/>
        <v>1.092132505175982</v>
      </c>
      <c r="X152" s="3">
        <f t="shared" si="4"/>
        <v>1.0216920847822217</v>
      </c>
      <c r="Y152" s="3">
        <f t="shared" si="5"/>
        <v>1.0690869472168709</v>
      </c>
      <c r="Z152" s="3">
        <f t="shared" si="6"/>
        <v>1.0938316409785631</v>
      </c>
      <c r="AA152" s="2"/>
      <c r="AB152" s="3">
        <f t="shared" si="7"/>
        <v>0.39923824554821857</v>
      </c>
      <c r="AC152" s="3">
        <f t="shared" si="8"/>
        <v>0.28234931146129394</v>
      </c>
      <c r="AD152" s="3">
        <f t="shared" si="9"/>
        <v>0.25218535451848056</v>
      </c>
      <c r="AE152" s="3">
        <f t="shared" si="10"/>
        <v>0.18090043599690761</v>
      </c>
      <c r="AF152" s="3">
        <f t="shared" si="11"/>
        <v>0.20929104038353638</v>
      </c>
      <c r="AG152" s="3">
        <f t="shared" si="12"/>
        <v>0.17322341959182455</v>
      </c>
      <c r="AH152" s="3">
        <f t="shared" si="13"/>
        <v>0.15234922526882896</v>
      </c>
      <c r="AI152" s="2"/>
    </row>
    <row r="153" spans="1:35">
      <c r="A153" s="2" t="s">
        <v>123</v>
      </c>
      <c r="B153" s="2"/>
      <c r="C153" s="3">
        <v>12.2</v>
      </c>
      <c r="D153" s="3">
        <v>10.7</v>
      </c>
      <c r="E153" s="3">
        <v>14.4</v>
      </c>
      <c r="F153" s="3">
        <v>20.933333333333302</v>
      </c>
      <c r="G153" s="3">
        <v>25.7</v>
      </c>
      <c r="H153" s="3">
        <v>30.433333333333302</v>
      </c>
      <c r="I153" s="3">
        <v>36.233333333333299</v>
      </c>
      <c r="J153" s="3">
        <v>38.033333333333303</v>
      </c>
      <c r="K153" s="2"/>
      <c r="L153" s="3">
        <v>3.6069377593742802</v>
      </c>
      <c r="M153" s="3">
        <v>3.8867295592395701</v>
      </c>
      <c r="N153" s="3">
        <v>6.2712749013967501</v>
      </c>
      <c r="O153" s="3">
        <v>5.9785728508845102</v>
      </c>
      <c r="P153" s="3">
        <v>4.5510682506662299</v>
      </c>
      <c r="Q153" s="3">
        <v>4.2480060682107696</v>
      </c>
      <c r="R153" s="3">
        <v>7.0733459000830798</v>
      </c>
      <c r="S153" s="2"/>
      <c r="T153" s="3">
        <f t="shared" si="0"/>
        <v>1.0664451827596826</v>
      </c>
      <c r="U153" s="3">
        <f t="shared" si="1"/>
        <v>0.96644295302013428</v>
      </c>
      <c r="V153" s="3">
        <f t="shared" si="2"/>
        <v>1.0080260057868382</v>
      </c>
      <c r="W153" s="3">
        <f t="shared" si="3"/>
        <v>0.99767080745341608</v>
      </c>
      <c r="X153" s="3">
        <f t="shared" si="4"/>
        <v>0.99023871911482753</v>
      </c>
      <c r="Y153" s="3">
        <f t="shared" si="5"/>
        <v>1.05741356835736</v>
      </c>
      <c r="Z153" s="3">
        <f t="shared" si="6"/>
        <v>0.99131207494562468</v>
      </c>
      <c r="AA153" s="2"/>
      <c r="AB153" s="3">
        <f t="shared" si="7"/>
        <v>0.35949545775688824</v>
      </c>
      <c r="AC153" s="3">
        <f t="shared" si="8"/>
        <v>0.26085433283487047</v>
      </c>
      <c r="AD153" s="3">
        <f t="shared" si="9"/>
        <v>0.3019876523907431</v>
      </c>
      <c r="AE153" s="3">
        <f t="shared" si="10"/>
        <v>0.23208745539147943</v>
      </c>
      <c r="AF153" s="3">
        <f t="shared" si="11"/>
        <v>0.14808249710220892</v>
      </c>
      <c r="AG153" s="3">
        <f t="shared" si="12"/>
        <v>0.12397146057931389</v>
      </c>
      <c r="AH153" s="3">
        <f t="shared" si="13"/>
        <v>0.18436178442645462</v>
      </c>
      <c r="AI153" s="2"/>
    </row>
    <row r="154" spans="1:35">
      <c r="A154" s="2" t="s">
        <v>221</v>
      </c>
      <c r="B154" s="2" t="s">
        <v>222</v>
      </c>
      <c r="C154" s="3">
        <v>12.133333333333301</v>
      </c>
      <c r="D154" s="3">
        <v>11.2666666666666</v>
      </c>
      <c r="E154" s="3">
        <v>16.433333333333302</v>
      </c>
      <c r="F154" s="3">
        <v>20.566666666666599</v>
      </c>
      <c r="G154" s="3">
        <v>25.7</v>
      </c>
      <c r="H154" s="3">
        <v>31.133333333333301</v>
      </c>
      <c r="I154" s="3">
        <v>33.700000000000003</v>
      </c>
      <c r="J154" s="3">
        <v>40.200000000000003</v>
      </c>
      <c r="K154" s="2"/>
      <c r="L154" s="3">
        <v>3.2957885584822</v>
      </c>
      <c r="M154" s="3">
        <v>5.2832018911094201</v>
      </c>
      <c r="N154" s="3">
        <v>3.3033652874337398</v>
      </c>
      <c r="O154" s="3">
        <v>5.64003546088143</v>
      </c>
      <c r="P154" s="3">
        <v>6.4017358756998197</v>
      </c>
      <c r="Q154" s="3">
        <v>5.7974132162542897</v>
      </c>
      <c r="R154" s="3">
        <v>5.1146847410177596</v>
      </c>
      <c r="S154" s="2"/>
      <c r="T154" s="3">
        <f t="shared" si="0"/>
        <v>1.1229235880771669</v>
      </c>
      <c r="U154" s="3">
        <f t="shared" si="1"/>
        <v>1.1029082774049195</v>
      </c>
      <c r="V154" s="3">
        <f t="shared" si="2"/>
        <v>0.99036949931604779</v>
      </c>
      <c r="W154" s="3">
        <f t="shared" si="3"/>
        <v>0.99767080745341608</v>
      </c>
      <c r="X154" s="3">
        <f t="shared" si="4"/>
        <v>1.0130152942532846</v>
      </c>
      <c r="Y154" s="3">
        <f t="shared" si="5"/>
        <v>0.98348216891379225</v>
      </c>
      <c r="Z154" s="3">
        <f t="shared" si="6"/>
        <v>1.0477847172519057</v>
      </c>
      <c r="AA154" s="2"/>
      <c r="AB154" s="3">
        <f t="shared" si="7"/>
        <v>0.32848390949418882</v>
      </c>
      <c r="AC154" s="3">
        <f t="shared" si="8"/>
        <v>0.35457730812814897</v>
      </c>
      <c r="AD154" s="3">
        <f t="shared" si="9"/>
        <v>0.15907061065350614</v>
      </c>
      <c r="AE154" s="3">
        <f t="shared" si="10"/>
        <v>0.218945475965894</v>
      </c>
      <c r="AF154" s="3">
        <f t="shared" si="11"/>
        <v>0.20829945455633411</v>
      </c>
      <c r="AG154" s="3">
        <f t="shared" si="12"/>
        <v>0.16918850219617959</v>
      </c>
      <c r="AH154" s="3">
        <f t="shared" si="13"/>
        <v>0.13331065933333158</v>
      </c>
      <c r="AI154" s="2"/>
    </row>
    <row r="155" spans="1:35">
      <c r="A155" s="2" t="s">
        <v>207</v>
      </c>
      <c r="B155" s="2"/>
      <c r="C155" s="3">
        <v>12.066666666666601</v>
      </c>
      <c r="D155" s="3">
        <v>10.3666666666666</v>
      </c>
      <c r="E155" s="3">
        <v>15.3</v>
      </c>
      <c r="F155" s="3">
        <v>21.733333333333299</v>
      </c>
      <c r="G155" s="3">
        <v>25.2</v>
      </c>
      <c r="H155" s="3">
        <v>31.1</v>
      </c>
      <c r="I155" s="3">
        <v>34.6</v>
      </c>
      <c r="J155" s="3">
        <v>39.133333333333297</v>
      </c>
      <c r="K155" s="2"/>
      <c r="L155" s="3">
        <v>4.1108258159266304</v>
      </c>
      <c r="M155" s="3">
        <v>4.6558207296529996</v>
      </c>
      <c r="N155" s="3">
        <v>4.9459298642643699</v>
      </c>
      <c r="O155" s="3">
        <v>4.6360903068569899</v>
      </c>
      <c r="P155" s="3">
        <v>5.2367292591209296</v>
      </c>
      <c r="Q155" s="3">
        <v>5.92508790370798</v>
      </c>
      <c r="R155" s="3">
        <v>6.05383257853146</v>
      </c>
      <c r="S155" s="2"/>
      <c r="T155" s="3">
        <f t="shared" si="0"/>
        <v>1.0332225913964459</v>
      </c>
      <c r="U155" s="3">
        <f t="shared" si="1"/>
        <v>1.0268456375838926</v>
      </c>
      <c r="V155" s="3">
        <f t="shared" si="2"/>
        <v>1.0465492926321949</v>
      </c>
      <c r="W155" s="3">
        <f t="shared" si="3"/>
        <v>0.97826086956521729</v>
      </c>
      <c r="X155" s="3">
        <f t="shared" si="4"/>
        <v>1.0119306954371687</v>
      </c>
      <c r="Y155" s="3">
        <f t="shared" si="5"/>
        <v>1.0097472713476916</v>
      </c>
      <c r="Z155" s="3">
        <f t="shared" si="6"/>
        <v>1.0199828010395822</v>
      </c>
      <c r="AA155" s="2"/>
      <c r="AB155" s="3">
        <f t="shared" si="7"/>
        <v>0.40971685874384078</v>
      </c>
      <c r="AC155" s="3">
        <f t="shared" si="8"/>
        <v>0.31247118990959727</v>
      </c>
      <c r="AD155" s="3">
        <f t="shared" si="9"/>
        <v>0.23816684359759199</v>
      </c>
      <c r="AE155" s="3">
        <f t="shared" si="10"/>
        <v>0.17997244980034899</v>
      </c>
      <c r="AF155" s="3">
        <f t="shared" si="11"/>
        <v>0.17039251064303573</v>
      </c>
      <c r="AG155" s="3">
        <f t="shared" si="12"/>
        <v>0.17291448968972101</v>
      </c>
      <c r="AH155" s="3">
        <f t="shared" si="13"/>
        <v>0.15778888697977514</v>
      </c>
      <c r="AI155" s="2"/>
    </row>
    <row r="156" spans="1:35">
      <c r="A156" s="2" t="s">
        <v>130</v>
      </c>
      <c r="B156" s="2"/>
      <c r="C156" s="3">
        <v>11.9333333333333</v>
      </c>
      <c r="D156" s="3">
        <v>11.2</v>
      </c>
      <c r="E156" s="3">
        <v>16.399999999999999</v>
      </c>
      <c r="F156" s="3">
        <v>20.033333333333299</v>
      </c>
      <c r="G156" s="3">
        <v>25.6666666666666</v>
      </c>
      <c r="H156" s="3">
        <v>29.8333333333333</v>
      </c>
      <c r="I156" s="3">
        <v>35.033333333333303</v>
      </c>
      <c r="J156" s="3">
        <v>38.466666666666598</v>
      </c>
      <c r="K156" s="2"/>
      <c r="L156" s="3">
        <v>4.2848570571257101</v>
      </c>
      <c r="M156" s="3">
        <v>3.8175035472587702</v>
      </c>
      <c r="N156" s="3">
        <v>4.4458470009161903</v>
      </c>
      <c r="O156" s="3">
        <v>5.51563434449948</v>
      </c>
      <c r="P156" s="3">
        <v>5.73924114224946</v>
      </c>
      <c r="Q156" s="3">
        <v>5.2882469264923202</v>
      </c>
      <c r="R156" s="3">
        <v>5.0907323201633297</v>
      </c>
      <c r="S156" s="2"/>
      <c r="T156" s="3">
        <f t="shared" si="0"/>
        <v>1.1162790698045275</v>
      </c>
      <c r="U156" s="3">
        <f t="shared" si="1"/>
        <v>1.1006711409395973</v>
      </c>
      <c r="V156" s="3">
        <f t="shared" si="2"/>
        <v>0.96468730808581149</v>
      </c>
      <c r="W156" s="3">
        <f t="shared" si="3"/>
        <v>0.99637681159420022</v>
      </c>
      <c r="X156" s="3">
        <f t="shared" si="4"/>
        <v>0.97071594042472131</v>
      </c>
      <c r="Y156" s="3">
        <f t="shared" si="5"/>
        <v>1.0223934317788275</v>
      </c>
      <c r="Z156" s="3">
        <f t="shared" si="6"/>
        <v>1.0026066034068797</v>
      </c>
      <c r="AA156" s="2"/>
      <c r="AB156" s="3">
        <f t="shared" si="7"/>
        <v>0.42706216517621903</v>
      </c>
      <c r="AC156" s="3">
        <f t="shared" si="8"/>
        <v>0.25620829176233356</v>
      </c>
      <c r="AD156" s="3">
        <f t="shared" si="9"/>
        <v>0.21408579910858028</v>
      </c>
      <c r="AE156" s="3">
        <f t="shared" si="10"/>
        <v>0.21411624008150154</v>
      </c>
      <c r="AF156" s="3">
        <f t="shared" si="11"/>
        <v>0.18674322444881372</v>
      </c>
      <c r="AG156" s="3">
        <f t="shared" si="12"/>
        <v>0.15432927468897217</v>
      </c>
      <c r="AH156" s="3">
        <f t="shared" si="13"/>
        <v>0.13268635633550924</v>
      </c>
      <c r="AI156" s="2"/>
    </row>
    <row r="157" spans="1:35">
      <c r="A157" s="2" t="s">
        <v>210</v>
      </c>
      <c r="B157" s="2"/>
      <c r="C157" s="3">
        <v>11.8333333333333</v>
      </c>
      <c r="D157" s="3">
        <v>10.633333333333301</v>
      </c>
      <c r="E157" s="3">
        <v>13.9333333333333</v>
      </c>
      <c r="F157" s="3">
        <v>21.6</v>
      </c>
      <c r="G157" s="3">
        <v>26.9</v>
      </c>
      <c r="H157" s="3">
        <v>29.3</v>
      </c>
      <c r="I157" s="3">
        <v>35.799999999999997</v>
      </c>
      <c r="J157" s="3">
        <v>38.700000000000003</v>
      </c>
      <c r="K157" s="2"/>
      <c r="L157" s="3">
        <v>3.8512624192882798</v>
      </c>
      <c r="M157" s="3">
        <v>4.4939465456940502</v>
      </c>
      <c r="N157" s="3">
        <v>5.0833060108555301</v>
      </c>
      <c r="O157" s="3">
        <v>5.6175320797185098</v>
      </c>
      <c r="P157" s="3">
        <v>5.39227843000217</v>
      </c>
      <c r="Q157" s="3">
        <v>5.0226155204899596</v>
      </c>
      <c r="R157" s="3">
        <v>4.4508426168535697</v>
      </c>
      <c r="S157" s="2"/>
      <c r="T157" s="3">
        <f t="shared" si="0"/>
        <v>1.0598006644870333</v>
      </c>
      <c r="U157" s="3">
        <f t="shared" si="1"/>
        <v>0.93512304250559053</v>
      </c>
      <c r="V157" s="3">
        <f t="shared" si="2"/>
        <v>1.0401287448246372</v>
      </c>
      <c r="W157" s="3">
        <f t="shared" si="3"/>
        <v>1.0442546583850931</v>
      </c>
      <c r="X157" s="3">
        <f t="shared" si="4"/>
        <v>0.95336235936685032</v>
      </c>
      <c r="Y157" s="3">
        <f t="shared" si="5"/>
        <v>1.0447674079262241</v>
      </c>
      <c r="Z157" s="3">
        <f t="shared" si="6"/>
        <v>1.008688272578327</v>
      </c>
      <c r="AA157" s="2"/>
      <c r="AB157" s="3">
        <f t="shared" si="7"/>
        <v>0.3838467527657371</v>
      </c>
      <c r="AC157" s="3">
        <f t="shared" si="8"/>
        <v>0.30160715071772148</v>
      </c>
      <c r="AD157" s="3">
        <f t="shared" si="9"/>
        <v>0.24478206947364331</v>
      </c>
      <c r="AE157" s="3">
        <f t="shared" si="10"/>
        <v>0.21807189750460051</v>
      </c>
      <c r="AF157" s="3">
        <f t="shared" si="11"/>
        <v>0.175453764040609</v>
      </c>
      <c r="AG157" s="3">
        <f t="shared" si="12"/>
        <v>0.1465772345908469</v>
      </c>
      <c r="AH157" s="3">
        <f t="shared" si="13"/>
        <v>0.11600808141374749</v>
      </c>
      <c r="AI157" s="2"/>
    </row>
    <row r="158" spans="1:35">
      <c r="A158" s="2" t="s">
        <v>338</v>
      </c>
      <c r="B158" s="2"/>
      <c r="C158" s="3">
        <v>11.8333333333333</v>
      </c>
      <c r="D158" s="3">
        <v>8.6666666666666607</v>
      </c>
      <c r="E158" s="3">
        <v>16.3</v>
      </c>
      <c r="F158" s="3">
        <v>19.7</v>
      </c>
      <c r="G158" s="3">
        <v>26.8333333333333</v>
      </c>
      <c r="H158" s="3">
        <v>30.466666666666601</v>
      </c>
      <c r="I158" s="3">
        <v>37.066666666666599</v>
      </c>
      <c r="J158" s="3">
        <v>39.966666666666598</v>
      </c>
      <c r="K158" s="2"/>
      <c r="L158" s="3">
        <v>3.4673076330522199</v>
      </c>
      <c r="M158" s="3">
        <v>4.55448496905339</v>
      </c>
      <c r="N158" s="3">
        <v>4.6486557196677802</v>
      </c>
      <c r="O158" s="3">
        <v>4.8379288497822603</v>
      </c>
      <c r="P158" s="3">
        <v>5.7488163032826902</v>
      </c>
      <c r="Q158" s="3">
        <v>5.0062183554277899</v>
      </c>
      <c r="R158" s="3">
        <v>5.82799755967309</v>
      </c>
      <c r="S158" s="2"/>
      <c r="T158" s="3">
        <f t="shared" si="0"/>
        <v>0.8637873754439791</v>
      </c>
      <c r="U158" s="3">
        <f t="shared" si="1"/>
        <v>1.0939597315436242</v>
      </c>
      <c r="V158" s="3">
        <f t="shared" si="2"/>
        <v>0.94863593856691431</v>
      </c>
      <c r="W158" s="3">
        <f t="shared" si="3"/>
        <v>1.0416666666666654</v>
      </c>
      <c r="X158" s="3">
        <f t="shared" si="4"/>
        <v>0.99132331793094342</v>
      </c>
      <c r="Y158" s="3">
        <f t="shared" si="5"/>
        <v>1.0817331076480068</v>
      </c>
      <c r="Z158" s="3">
        <f t="shared" si="6"/>
        <v>1.0417030480804583</v>
      </c>
      <c r="AA158" s="2"/>
      <c r="AB158" s="3">
        <f t="shared" si="7"/>
        <v>0.34557883387050625</v>
      </c>
      <c r="AC158" s="3">
        <f t="shared" si="8"/>
        <v>0.30567013215123423</v>
      </c>
      <c r="AD158" s="3">
        <f t="shared" si="9"/>
        <v>0.22385187216758881</v>
      </c>
      <c r="AE158" s="3">
        <f t="shared" si="10"/>
        <v>0.18780779696359706</v>
      </c>
      <c r="AF158" s="3">
        <f t="shared" si="11"/>
        <v>0.18705478069843687</v>
      </c>
      <c r="AG158" s="3">
        <f t="shared" si="12"/>
        <v>0.14609870879086528</v>
      </c>
      <c r="AH158" s="3">
        <f t="shared" si="13"/>
        <v>0.15190265609967324</v>
      </c>
      <c r="AI158" s="2"/>
    </row>
    <row r="159" spans="1:35">
      <c r="A159" s="2" t="s">
        <v>246</v>
      </c>
      <c r="B159" s="2"/>
      <c r="C159" s="3">
        <v>11.6666666666666</v>
      </c>
      <c r="D159" s="3">
        <v>10</v>
      </c>
      <c r="E159" s="3">
        <v>14.066666666666601</v>
      </c>
      <c r="F159" s="3">
        <v>21.9</v>
      </c>
      <c r="G159" s="3">
        <v>25.8333333333333</v>
      </c>
      <c r="H159" s="3">
        <v>30.8</v>
      </c>
      <c r="I159" s="3">
        <v>35.366666666666603</v>
      </c>
      <c r="J159" s="3">
        <v>37.5</v>
      </c>
      <c r="K159" s="2"/>
      <c r="L159" s="3">
        <v>3.2761766334148299</v>
      </c>
      <c r="M159" s="3">
        <v>3.8029228525204402</v>
      </c>
      <c r="N159" s="3">
        <v>5.6589162684504597</v>
      </c>
      <c r="O159" s="3">
        <v>5.3856806028166497</v>
      </c>
      <c r="P159" s="3">
        <v>4.2770706486254504</v>
      </c>
      <c r="Q159" s="3">
        <v>4.6006038251033399</v>
      </c>
      <c r="R159" s="3">
        <v>5.22015325445527</v>
      </c>
      <c r="S159" s="2"/>
      <c r="T159" s="3">
        <f t="shared" si="0"/>
        <v>0.99667774089689964</v>
      </c>
      <c r="U159" s="3">
        <f t="shared" si="1"/>
        <v>0.94407158836688598</v>
      </c>
      <c r="V159" s="3">
        <f t="shared" si="2"/>
        <v>1.054574977391646</v>
      </c>
      <c r="W159" s="3">
        <f t="shared" si="3"/>
        <v>1.0028467908902678</v>
      </c>
      <c r="X159" s="3">
        <f t="shared" si="4"/>
        <v>1.0021693060921157</v>
      </c>
      <c r="Y159" s="3">
        <f t="shared" si="5"/>
        <v>1.0321212474950856</v>
      </c>
      <c r="Z159" s="3">
        <f t="shared" si="6"/>
        <v>0.97741111683946413</v>
      </c>
      <c r="AA159" s="2"/>
      <c r="AB159" s="3">
        <f t="shared" si="7"/>
        <v>0.32652923257711025</v>
      </c>
      <c r="AC159" s="3">
        <f t="shared" si="8"/>
        <v>0.2552297216456671</v>
      </c>
      <c r="AD159" s="3">
        <f t="shared" si="9"/>
        <v>0.27250006830421741</v>
      </c>
      <c r="AE159" s="3">
        <f t="shared" si="10"/>
        <v>0.20907145197269603</v>
      </c>
      <c r="AF159" s="3">
        <f t="shared" si="11"/>
        <v>0.13916717285843905</v>
      </c>
      <c r="AG159" s="3">
        <f t="shared" si="12"/>
        <v>0.13426147858236562</v>
      </c>
      <c r="AH159" s="3">
        <f t="shared" si="13"/>
        <v>0.13605962193360771</v>
      </c>
      <c r="AI159" s="2"/>
    </row>
    <row r="160" spans="1:35">
      <c r="A160" s="2" t="s">
        <v>230</v>
      </c>
      <c r="B160" s="2"/>
      <c r="C160" s="3">
        <v>11.5</v>
      </c>
      <c r="D160" s="3">
        <v>10.8</v>
      </c>
      <c r="E160" s="3">
        <v>16.2</v>
      </c>
      <c r="F160" s="3">
        <v>20.933333333333302</v>
      </c>
      <c r="G160" s="3">
        <v>25.6</v>
      </c>
      <c r="H160" s="3">
        <v>29.966666666666601</v>
      </c>
      <c r="I160" s="3">
        <v>33.966666666666598</v>
      </c>
      <c r="J160" s="3">
        <v>38.966666666666598</v>
      </c>
      <c r="K160" s="2"/>
      <c r="L160" s="3">
        <v>2.9821692328460001</v>
      </c>
      <c r="M160" s="3">
        <v>3.9361571784334699</v>
      </c>
      <c r="N160" s="3">
        <v>4.6255330023204397</v>
      </c>
      <c r="O160" s="3">
        <v>5.3950594683160498</v>
      </c>
      <c r="P160" s="3">
        <v>6.2901157028750703</v>
      </c>
      <c r="Q160" s="3">
        <v>4.8749928774876699</v>
      </c>
      <c r="R160" s="3">
        <v>6.4367866379290701</v>
      </c>
      <c r="S160" s="2"/>
      <c r="T160" s="3">
        <f t="shared" si="0"/>
        <v>1.0764119601686517</v>
      </c>
      <c r="U160" s="3">
        <f t="shared" si="1"/>
        <v>1.087248322147651</v>
      </c>
      <c r="V160" s="3">
        <f t="shared" si="2"/>
        <v>1.0080260057868382</v>
      </c>
      <c r="W160" s="3">
        <f t="shared" si="3"/>
        <v>0.99378881987577639</v>
      </c>
      <c r="X160" s="3">
        <f t="shared" si="4"/>
        <v>0.97505433568918831</v>
      </c>
      <c r="Y160" s="3">
        <f t="shared" si="5"/>
        <v>0.99126442148679739</v>
      </c>
      <c r="Z160" s="3">
        <f t="shared" si="6"/>
        <v>1.0156387516314058</v>
      </c>
      <c r="AA160" s="2"/>
      <c r="AB160" s="3">
        <f t="shared" si="7"/>
        <v>0.29722616939651914</v>
      </c>
      <c r="AC160" s="3">
        <f t="shared" si="8"/>
        <v>0.26417162271365568</v>
      </c>
      <c r="AD160" s="3">
        <f t="shared" si="9"/>
        <v>0.22273841832631919</v>
      </c>
      <c r="AE160" s="3">
        <f t="shared" si="10"/>
        <v>0.20943553836630627</v>
      </c>
      <c r="AF160" s="3">
        <f t="shared" si="11"/>
        <v>0.20466756133731914</v>
      </c>
      <c r="AG160" s="3">
        <f t="shared" si="12"/>
        <v>0.14226909699082677</v>
      </c>
      <c r="AH160" s="3">
        <f t="shared" si="13"/>
        <v>0.16777031511028245</v>
      </c>
      <c r="AI160" s="2"/>
    </row>
    <row r="161" spans="1:35">
      <c r="A161" s="2" t="s">
        <v>470</v>
      </c>
      <c r="B161" s="2"/>
      <c r="C161" s="3">
        <v>11.5</v>
      </c>
      <c r="D161" s="3">
        <v>9.6</v>
      </c>
      <c r="E161" s="3">
        <v>15.2</v>
      </c>
      <c r="F161" s="3">
        <v>18.766666666666602</v>
      </c>
      <c r="G161" s="3">
        <v>22.533333333333299</v>
      </c>
      <c r="H161" s="3">
        <v>26.3333333333333</v>
      </c>
      <c r="I161" s="3">
        <v>32.4</v>
      </c>
      <c r="J161" s="3">
        <v>36.799999999999997</v>
      </c>
      <c r="K161" s="2"/>
      <c r="L161" s="3">
        <v>3.2</v>
      </c>
      <c r="M161" s="3">
        <v>4.3312815655415404</v>
      </c>
      <c r="N161" s="3">
        <v>4.4398448421338097</v>
      </c>
      <c r="O161" s="3">
        <v>5.4695114549249704</v>
      </c>
      <c r="P161" s="3">
        <v>5.2238768064425898</v>
      </c>
      <c r="Q161" s="3">
        <v>4.9705801136956502</v>
      </c>
      <c r="R161" s="3">
        <v>5.4246351643835604</v>
      </c>
      <c r="S161" s="2"/>
      <c r="T161" s="3">
        <f t="shared" si="0"/>
        <v>0.95681063126102361</v>
      </c>
      <c r="U161" s="3">
        <f t="shared" si="1"/>
        <v>1.0201342281879193</v>
      </c>
      <c r="V161" s="3">
        <f t="shared" si="2"/>
        <v>0.90369210391399479</v>
      </c>
      <c r="W161" s="3">
        <f t="shared" si="3"/>
        <v>0.87474120082815598</v>
      </c>
      <c r="X161" s="3">
        <f t="shared" si="4"/>
        <v>0.85683306473243548</v>
      </c>
      <c r="Y161" s="3">
        <f t="shared" si="5"/>
        <v>0.94554368762038177</v>
      </c>
      <c r="Z161" s="3">
        <f t="shared" si="6"/>
        <v>0.95916610932512747</v>
      </c>
      <c r="AA161" s="2"/>
      <c r="AB161" s="3">
        <f t="shared" si="7"/>
        <v>0.31893687708700791</v>
      </c>
      <c r="AC161" s="3">
        <f t="shared" si="8"/>
        <v>0.29069003795580806</v>
      </c>
      <c r="AD161" s="3">
        <f t="shared" si="9"/>
        <v>0.213796770502999</v>
      </c>
      <c r="AE161" s="3">
        <f t="shared" si="10"/>
        <v>0.21232575523777059</v>
      </c>
      <c r="AF161" s="3">
        <f t="shared" si="11"/>
        <v>0.16997431799426194</v>
      </c>
      <c r="AG161" s="3">
        <f t="shared" si="12"/>
        <v>0.14505866204680004</v>
      </c>
      <c r="AH161" s="3">
        <f t="shared" si="13"/>
        <v>0.1413892990524471</v>
      </c>
      <c r="AI161" s="2"/>
    </row>
    <row r="162" spans="1:35">
      <c r="A162" s="2" t="s">
        <v>1172</v>
      </c>
      <c r="B162" s="2"/>
      <c r="C162" s="3">
        <v>11.1666666666666</v>
      </c>
      <c r="D162" s="3">
        <v>11.3333333333333</v>
      </c>
      <c r="E162" s="3">
        <v>15.566666666666601</v>
      </c>
      <c r="F162" s="3">
        <v>20.8333333333333</v>
      </c>
      <c r="G162" s="3">
        <v>28.033333333333299</v>
      </c>
      <c r="H162" s="3">
        <v>31.6666666666666</v>
      </c>
      <c r="I162" s="3">
        <v>34.733333333333299</v>
      </c>
      <c r="J162" s="3">
        <v>39.233333333333299</v>
      </c>
      <c r="K162" s="2"/>
      <c r="L162" s="3">
        <v>3.9015666369065398</v>
      </c>
      <c r="M162" s="3">
        <v>5.5957325009530399</v>
      </c>
      <c r="N162" s="3">
        <v>4.4051737259222303</v>
      </c>
      <c r="O162" s="3">
        <v>6.1453686264987804</v>
      </c>
      <c r="P162" s="3">
        <v>4.5338235029118099</v>
      </c>
      <c r="Q162" s="3">
        <v>6.2499777777382697</v>
      </c>
      <c r="R162" s="3">
        <v>4.9172033605382701</v>
      </c>
      <c r="S162" s="2"/>
      <c r="T162" s="3">
        <f t="shared" si="0"/>
        <v>1.1295681063498162</v>
      </c>
      <c r="U162" s="3">
        <f t="shared" si="1"/>
        <v>1.0447427293064833</v>
      </c>
      <c r="V162" s="3">
        <f t="shared" si="2"/>
        <v>1.0032105949311685</v>
      </c>
      <c r="W162" s="3">
        <f t="shared" si="3"/>
        <v>1.0882505175983423</v>
      </c>
      <c r="X162" s="3">
        <f t="shared" si="4"/>
        <v>1.0303688753111557</v>
      </c>
      <c r="Y162" s="3">
        <f t="shared" si="5"/>
        <v>1.0136383976341943</v>
      </c>
      <c r="Z162" s="3">
        <f t="shared" si="6"/>
        <v>1.0225892306844875</v>
      </c>
      <c r="AA162" s="2"/>
      <c r="AB162" s="3">
        <f t="shared" si="7"/>
        <v>0.38886046216307241</v>
      </c>
      <c r="AC162" s="3">
        <f t="shared" si="8"/>
        <v>0.37555251684248586</v>
      </c>
      <c r="AD162" s="3">
        <f t="shared" si="9"/>
        <v>0.21212721380916477</v>
      </c>
      <c r="AE162" s="3">
        <f t="shared" si="10"/>
        <v>0.23856244668085325</v>
      </c>
      <c r="AF162" s="3">
        <f t="shared" si="11"/>
        <v>0.14752138811224849</v>
      </c>
      <c r="AG162" s="3">
        <f t="shared" si="12"/>
        <v>0.18239589615765686</v>
      </c>
      <c r="AH162" s="3">
        <f t="shared" si="13"/>
        <v>0.12816344608934604</v>
      </c>
      <c r="AI162" s="2"/>
    </row>
    <row r="163" spans="1:35">
      <c r="A163" s="2" t="s">
        <v>311</v>
      </c>
      <c r="B163" s="2"/>
      <c r="C163" s="3">
        <v>11.1666666666666</v>
      </c>
      <c r="D163" s="3">
        <v>10.1666666666666</v>
      </c>
      <c r="E163" s="3">
        <v>15.466666666666599</v>
      </c>
      <c r="F163" s="3">
        <v>21.3666666666666</v>
      </c>
      <c r="G163" s="3">
        <v>25.9</v>
      </c>
      <c r="H163" s="3">
        <v>29.033333333333299</v>
      </c>
      <c r="I163" s="3">
        <v>34.733333333333299</v>
      </c>
      <c r="J163" s="3">
        <v>39.3333333333333</v>
      </c>
      <c r="K163" s="2"/>
      <c r="L163" s="3">
        <v>3.6339449026581998</v>
      </c>
      <c r="M163" s="3">
        <v>3.77477004450455</v>
      </c>
      <c r="N163" s="3">
        <v>3.8857288748558898</v>
      </c>
      <c r="O163" s="3">
        <v>4.2217689815210502</v>
      </c>
      <c r="P163" s="3">
        <v>6.0799305551589597</v>
      </c>
      <c r="Q163" s="3">
        <v>4.95266482702886</v>
      </c>
      <c r="R163" s="3">
        <v>5.0155314330143996</v>
      </c>
      <c r="S163" s="2"/>
      <c r="T163" s="3">
        <f t="shared" si="0"/>
        <v>1.0132890365785079</v>
      </c>
      <c r="U163" s="3">
        <f t="shared" si="1"/>
        <v>1.03803131991051</v>
      </c>
      <c r="V163" s="3">
        <f t="shared" si="2"/>
        <v>1.0288927861614048</v>
      </c>
      <c r="W163" s="3">
        <f t="shared" si="3"/>
        <v>1.0054347826086956</v>
      </c>
      <c r="X163" s="3">
        <f t="shared" si="4"/>
        <v>0.9446855688379131</v>
      </c>
      <c r="Y163" s="3">
        <f t="shared" si="5"/>
        <v>1.0136383976341943</v>
      </c>
      <c r="Z163" s="3">
        <f t="shared" si="6"/>
        <v>1.0251956603293926</v>
      </c>
      <c r="AA163" s="2"/>
      <c r="AB163" s="3">
        <f t="shared" si="7"/>
        <v>0.36218719961251783</v>
      </c>
      <c r="AC163" s="3">
        <f t="shared" si="8"/>
        <v>0.25334027144325838</v>
      </c>
      <c r="AD163" s="3">
        <f t="shared" si="9"/>
        <v>0.18711381006169936</v>
      </c>
      <c r="AE163" s="3">
        <f t="shared" si="10"/>
        <v>0.16388854741929543</v>
      </c>
      <c r="AF163" s="3">
        <f t="shared" si="11"/>
        <v>0.197828564465971</v>
      </c>
      <c r="AG163" s="3">
        <f t="shared" si="12"/>
        <v>0.14453583222520458</v>
      </c>
      <c r="AH163" s="3">
        <f t="shared" si="13"/>
        <v>0.1307262981196278</v>
      </c>
      <c r="AI163" s="2"/>
    </row>
    <row r="164" spans="1:35">
      <c r="A164" s="2" t="s">
        <v>190</v>
      </c>
      <c r="B164" s="2"/>
      <c r="C164" s="3">
        <v>10.9333333333333</v>
      </c>
      <c r="D164" s="3">
        <v>10.3</v>
      </c>
      <c r="E164" s="3">
        <v>17.5</v>
      </c>
      <c r="F164" s="3">
        <v>20.1666666666666</v>
      </c>
      <c r="G164" s="3">
        <v>26.2</v>
      </c>
      <c r="H164" s="3">
        <v>28.433333333333302</v>
      </c>
      <c r="I164" s="3">
        <v>34.3333333333333</v>
      </c>
      <c r="J164" s="3">
        <v>39.066666666666599</v>
      </c>
      <c r="K164" s="2"/>
      <c r="L164" s="3">
        <v>4.3216509191125798</v>
      </c>
      <c r="M164" s="3">
        <v>4.3646305685590301</v>
      </c>
      <c r="N164" s="3">
        <v>4.1639991461200898</v>
      </c>
      <c r="O164" s="3">
        <v>5.5641710972974199</v>
      </c>
      <c r="P164" s="3">
        <v>5.1619333156827496</v>
      </c>
      <c r="Q164" s="3">
        <v>4.1419265512024097</v>
      </c>
      <c r="R164" s="3">
        <v>5.1051172584204298</v>
      </c>
      <c r="S164" s="2"/>
      <c r="T164" s="3">
        <f t="shared" si="0"/>
        <v>1.0265780731238066</v>
      </c>
      <c r="U164" s="3">
        <f t="shared" si="1"/>
        <v>1.174496644295302</v>
      </c>
      <c r="V164" s="3">
        <f t="shared" si="2"/>
        <v>0.97110785589336945</v>
      </c>
      <c r="W164" s="3">
        <f t="shared" si="3"/>
        <v>1.0170807453416149</v>
      </c>
      <c r="X164" s="3">
        <f t="shared" si="4"/>
        <v>0.925162790147807</v>
      </c>
      <c r="Y164" s="3">
        <f t="shared" si="5"/>
        <v>1.0019650187746834</v>
      </c>
      <c r="Z164" s="3">
        <f t="shared" si="6"/>
        <v>1.0182451812763111</v>
      </c>
      <c r="AA164" s="2"/>
      <c r="AB164" s="3">
        <f t="shared" si="7"/>
        <v>0.4307293275006136</v>
      </c>
      <c r="AC164" s="3">
        <f t="shared" si="8"/>
        <v>0.29292822607778723</v>
      </c>
      <c r="AD164" s="3">
        <f t="shared" si="9"/>
        <v>0.20051366691225692</v>
      </c>
      <c r="AE164" s="3">
        <f t="shared" si="10"/>
        <v>0.21600043079570727</v>
      </c>
      <c r="AF164" s="3">
        <f t="shared" si="11"/>
        <v>0.1679588028919336</v>
      </c>
      <c r="AG164" s="3">
        <f t="shared" si="12"/>
        <v>0.12087569460113261</v>
      </c>
      <c r="AH164" s="3">
        <f t="shared" si="13"/>
        <v>0.13306128963064362</v>
      </c>
      <c r="AI164" s="2"/>
    </row>
    <row r="165" spans="1:35">
      <c r="A165" s="2" t="s">
        <v>86</v>
      </c>
      <c r="B165" s="2"/>
      <c r="C165" s="3">
        <v>10.8666666666666</v>
      </c>
      <c r="D165" s="3">
        <v>10.466666666666599</v>
      </c>
      <c r="E165" s="3">
        <v>16.2</v>
      </c>
      <c r="F165" s="3">
        <v>20.266666666666602</v>
      </c>
      <c r="G165" s="3">
        <v>25.8</v>
      </c>
      <c r="H165" s="3">
        <v>31.3333333333333</v>
      </c>
      <c r="I165" s="3">
        <v>33.966666666666598</v>
      </c>
      <c r="J165" s="3">
        <v>39.866666666666603</v>
      </c>
      <c r="K165" s="2"/>
      <c r="L165" s="3">
        <v>2.8487814158961902</v>
      </c>
      <c r="M165" s="3">
        <v>4.7286361670147503</v>
      </c>
      <c r="N165" s="3">
        <v>5.8817986666967403</v>
      </c>
      <c r="O165" s="3">
        <v>5.6356011214421402</v>
      </c>
      <c r="P165" s="3">
        <v>4.6067583203617497</v>
      </c>
      <c r="Q165" s="3">
        <v>5.3134002505196403</v>
      </c>
      <c r="R165" s="3">
        <v>3.9305074594623099</v>
      </c>
      <c r="S165" s="2"/>
      <c r="T165" s="3">
        <f t="shared" si="0"/>
        <v>1.0431893688054148</v>
      </c>
      <c r="U165" s="3">
        <f t="shared" si="1"/>
        <v>1.087248322147651</v>
      </c>
      <c r="V165" s="3">
        <f t="shared" si="2"/>
        <v>0.97592326674903906</v>
      </c>
      <c r="W165" s="3">
        <f t="shared" si="3"/>
        <v>1.0015527950310559</v>
      </c>
      <c r="X165" s="3">
        <f t="shared" si="4"/>
        <v>1.0195228871499866</v>
      </c>
      <c r="Y165" s="3">
        <f t="shared" si="5"/>
        <v>0.99126442148679739</v>
      </c>
      <c r="Z165" s="3">
        <f t="shared" si="6"/>
        <v>1.0390966184355532</v>
      </c>
      <c r="AA165" s="2"/>
      <c r="AB165" s="3">
        <f t="shared" si="7"/>
        <v>0.28393170259044859</v>
      </c>
      <c r="AC165" s="3">
        <f t="shared" si="8"/>
        <v>0.31735813201441276</v>
      </c>
      <c r="AD165" s="3">
        <f t="shared" si="9"/>
        <v>0.28323277150474557</v>
      </c>
      <c r="AE165" s="3">
        <f t="shared" si="10"/>
        <v>0.21877333545971039</v>
      </c>
      <c r="AF165" s="3">
        <f t="shared" si="11"/>
        <v>0.14989453861204594</v>
      </c>
      <c r="AG165" s="3">
        <f t="shared" si="12"/>
        <v>0.15506333539133954</v>
      </c>
      <c r="AH165" s="3">
        <f t="shared" si="13"/>
        <v>0.10244591161863736</v>
      </c>
      <c r="AI165" s="2"/>
    </row>
    <row r="166" spans="1:35">
      <c r="A166" s="2" t="s">
        <v>213</v>
      </c>
      <c r="B166" s="2"/>
      <c r="C166" s="3">
        <v>10.7</v>
      </c>
      <c r="D166" s="3">
        <v>10.1</v>
      </c>
      <c r="E166" s="3">
        <v>14.9</v>
      </c>
      <c r="F166" s="3">
        <v>22.9</v>
      </c>
      <c r="G166" s="3">
        <v>27.8666666666666</v>
      </c>
      <c r="H166" s="3">
        <v>32.299999999999997</v>
      </c>
      <c r="I166" s="3">
        <v>36.266666666666602</v>
      </c>
      <c r="J166" s="3">
        <v>41.1</v>
      </c>
      <c r="K166" s="2"/>
      <c r="L166" s="3">
        <v>3.4385074281340899</v>
      </c>
      <c r="M166" s="3">
        <v>3.9862262855989399</v>
      </c>
      <c r="N166" s="3">
        <v>5.0619495585528398</v>
      </c>
      <c r="O166" s="3">
        <v>4.78701948560433</v>
      </c>
      <c r="P166" s="3">
        <v>4.9338963642676301</v>
      </c>
      <c r="Q166" s="3">
        <v>5.1957247382396501</v>
      </c>
      <c r="R166" s="3">
        <v>5.9011298353224904</v>
      </c>
      <c r="S166" s="2"/>
      <c r="T166" s="3">
        <f t="shared" si="0"/>
        <v>1.0066445183058685</v>
      </c>
      <c r="U166" s="3">
        <f t="shared" si="1"/>
        <v>1</v>
      </c>
      <c r="V166" s="3">
        <f t="shared" si="2"/>
        <v>1.1027290859483421</v>
      </c>
      <c r="W166" s="3">
        <f t="shared" si="3"/>
        <v>1.0817805383022747</v>
      </c>
      <c r="X166" s="3">
        <f t="shared" si="4"/>
        <v>1.0509762528173809</v>
      </c>
      <c r="Y166" s="3">
        <f t="shared" si="5"/>
        <v>1.0583863499289852</v>
      </c>
      <c r="Z166" s="3">
        <f t="shared" si="6"/>
        <v>1.0712425840560529</v>
      </c>
      <c r="AA166" s="2"/>
      <c r="AB166" s="3">
        <f t="shared" si="7"/>
        <v>0.34270838155298933</v>
      </c>
      <c r="AC166" s="3">
        <f t="shared" si="8"/>
        <v>0.26753196547643893</v>
      </c>
      <c r="AD166" s="3">
        <f t="shared" si="9"/>
        <v>0.24375366855107367</v>
      </c>
      <c r="AE166" s="3">
        <f t="shared" si="10"/>
        <v>0.1858315017703544</v>
      </c>
      <c r="AF166" s="3">
        <f t="shared" si="11"/>
        <v>0.16053894466586049</v>
      </c>
      <c r="AG166" s="3">
        <f t="shared" si="12"/>
        <v>0.15162915829801116</v>
      </c>
      <c r="AH166" s="3">
        <f t="shared" si="13"/>
        <v>0.15380879741219303</v>
      </c>
      <c r="AI166" s="2"/>
    </row>
    <row r="167" spans="1:35">
      <c r="A167" s="2" t="s">
        <v>574</v>
      </c>
      <c r="B167" s="2"/>
      <c r="C167" s="3">
        <v>10.633333333333301</v>
      </c>
      <c r="D167" s="3">
        <v>11.033333333333299</v>
      </c>
      <c r="E167" s="3">
        <v>16.533333333333299</v>
      </c>
      <c r="F167" s="3">
        <v>21</v>
      </c>
      <c r="G167" s="3">
        <v>25.8666666666666</v>
      </c>
      <c r="H167" s="3">
        <v>32.266666666666602</v>
      </c>
      <c r="I167" s="3">
        <v>36.233333333333299</v>
      </c>
      <c r="J167" s="3">
        <v>38.866666666666603</v>
      </c>
      <c r="K167" s="2"/>
      <c r="L167" s="3">
        <v>3.6467641668867001</v>
      </c>
      <c r="M167" s="3">
        <v>4.5951665427441801</v>
      </c>
      <c r="N167" s="3">
        <v>6.5726706900619902</v>
      </c>
      <c r="O167" s="3">
        <v>4.5072780650360897</v>
      </c>
      <c r="P167" s="3">
        <v>7.0139543451291102</v>
      </c>
      <c r="Q167" s="3">
        <v>5.5177491385125101</v>
      </c>
      <c r="R167" s="3">
        <v>6.3860960079082902</v>
      </c>
      <c r="S167" s="2"/>
      <c r="T167" s="3">
        <f t="shared" si="0"/>
        <v>1.0996677741229093</v>
      </c>
      <c r="U167" s="3">
        <f t="shared" si="1"/>
        <v>1.1096196868008925</v>
      </c>
      <c r="V167" s="3">
        <f t="shared" si="2"/>
        <v>1.0112362796906194</v>
      </c>
      <c r="W167" s="3">
        <f t="shared" si="3"/>
        <v>1.0041407867494798</v>
      </c>
      <c r="X167" s="3">
        <f t="shared" si="4"/>
        <v>1.0498916540012619</v>
      </c>
      <c r="Y167" s="3">
        <f t="shared" si="5"/>
        <v>1.05741356835736</v>
      </c>
      <c r="Z167" s="3">
        <f t="shared" si="6"/>
        <v>1.0130323219865007</v>
      </c>
      <c r="AA167" s="2"/>
      <c r="AB167" s="3">
        <f t="shared" si="7"/>
        <v>0.36346486714364007</v>
      </c>
      <c r="AC167" s="3">
        <f t="shared" si="8"/>
        <v>0.30840043911034765</v>
      </c>
      <c r="AD167" s="3">
        <f t="shared" si="9"/>
        <v>0.31650109791666015</v>
      </c>
      <c r="AE167" s="3">
        <f t="shared" si="10"/>
        <v>0.17497197457438235</v>
      </c>
      <c r="AF167" s="3">
        <f t="shared" si="11"/>
        <v>0.22821979737077339</v>
      </c>
      <c r="AG167" s="3">
        <f t="shared" si="12"/>
        <v>0.16102694036399084</v>
      </c>
      <c r="AH167" s="3">
        <f t="shared" si="13"/>
        <v>0.16644909950223161</v>
      </c>
      <c r="AI167" s="2"/>
    </row>
    <row r="168" spans="1:35">
      <c r="A168" s="2" t="s">
        <v>183</v>
      </c>
      <c r="B168" s="2" t="s">
        <v>184</v>
      </c>
      <c r="C168" s="3">
        <v>10.5</v>
      </c>
      <c r="D168" s="3">
        <v>11.033333333333299</v>
      </c>
      <c r="E168" s="3">
        <v>15.7666666666666</v>
      </c>
      <c r="F168" s="3">
        <v>20.766666666666602</v>
      </c>
      <c r="G168" s="3">
        <v>25.1</v>
      </c>
      <c r="H168" s="3">
        <v>31.7</v>
      </c>
      <c r="I168" s="3">
        <v>36.766666666666602</v>
      </c>
      <c r="J168" s="3">
        <v>38.566666666666599</v>
      </c>
      <c r="K168" s="2"/>
      <c r="L168" s="3">
        <v>3.6192387167592099</v>
      </c>
      <c r="M168" s="3">
        <v>4.4323307136940402</v>
      </c>
      <c r="N168" s="3">
        <v>5.0377464097440301</v>
      </c>
      <c r="O168" s="3">
        <v>5.64121736270934</v>
      </c>
      <c r="P168" s="3">
        <v>4.88637561661674</v>
      </c>
      <c r="Q168" s="3">
        <v>5.4202295974330097</v>
      </c>
      <c r="R168" s="3">
        <v>5.4692067269597899</v>
      </c>
      <c r="S168" s="2"/>
      <c r="T168" s="3">
        <f t="shared" si="0"/>
        <v>1.0996677741229093</v>
      </c>
      <c r="U168" s="3">
        <f t="shared" si="1"/>
        <v>1.0581655480984296</v>
      </c>
      <c r="V168" s="3">
        <f t="shared" si="2"/>
        <v>1.0000003210273871</v>
      </c>
      <c r="W168" s="3">
        <f t="shared" si="3"/>
        <v>0.97437888198757761</v>
      </c>
      <c r="X168" s="3">
        <f t="shared" si="4"/>
        <v>1.0314534741272749</v>
      </c>
      <c r="Y168" s="3">
        <f t="shared" si="5"/>
        <v>1.0729780735033738</v>
      </c>
      <c r="Z168" s="3">
        <f t="shared" si="6"/>
        <v>1.005213033051785</v>
      </c>
      <c r="AA168" s="2"/>
      <c r="AB168" s="3">
        <f t="shared" si="7"/>
        <v>0.36072146679861633</v>
      </c>
      <c r="AC168" s="3">
        <f t="shared" si="8"/>
        <v>0.29747185997946579</v>
      </c>
      <c r="AD168" s="3">
        <f t="shared" si="9"/>
        <v>0.24258818749592037</v>
      </c>
      <c r="AE168" s="3">
        <f t="shared" si="10"/>
        <v>0.21899135724803337</v>
      </c>
      <c r="AF168" s="3">
        <f t="shared" si="11"/>
        <v>0.15899271626656597</v>
      </c>
      <c r="AG168" s="3">
        <f t="shared" si="12"/>
        <v>0.15818098399092423</v>
      </c>
      <c r="AH168" s="3">
        <f t="shared" si="13"/>
        <v>0.14255102547263143</v>
      </c>
      <c r="AI168" s="2"/>
    </row>
    <row r="169" spans="1:35">
      <c r="A169" s="2" t="s">
        <v>348</v>
      </c>
      <c r="B169" s="2"/>
      <c r="C169" s="3">
        <v>10.3333333333333</v>
      </c>
      <c r="D169" s="3">
        <v>10.6666666666666</v>
      </c>
      <c r="E169" s="3">
        <v>16.3333333333333</v>
      </c>
      <c r="F169" s="3">
        <v>20.5</v>
      </c>
      <c r="G169" s="3">
        <v>24.8</v>
      </c>
      <c r="H169" s="3">
        <v>31.5</v>
      </c>
      <c r="I169" s="3">
        <v>36.5</v>
      </c>
      <c r="J169" s="3">
        <v>39.8333333333333</v>
      </c>
      <c r="K169" s="2"/>
      <c r="L169" s="3">
        <v>3.0368111930480901</v>
      </c>
      <c r="M169" s="3">
        <v>6.2414385806122796</v>
      </c>
      <c r="N169" s="3">
        <v>6.0152583762739003</v>
      </c>
      <c r="O169" s="3">
        <v>5.21152568831815</v>
      </c>
      <c r="P169" s="3">
        <v>4.9648766349225602</v>
      </c>
      <c r="Q169" s="3">
        <v>5.4757039121315998</v>
      </c>
      <c r="R169" s="3">
        <v>4.26679687301323</v>
      </c>
      <c r="S169" s="2"/>
      <c r="T169" s="3">
        <f t="shared" si="0"/>
        <v>1.063122923623353</v>
      </c>
      <c r="U169" s="3">
        <f t="shared" si="1"/>
        <v>1.0961968680089462</v>
      </c>
      <c r="V169" s="3">
        <f t="shared" si="2"/>
        <v>0.9871592254122713</v>
      </c>
      <c r="W169" s="3">
        <f t="shared" si="3"/>
        <v>0.96273291925465831</v>
      </c>
      <c r="X169" s="3">
        <f t="shared" si="4"/>
        <v>1.024945881230573</v>
      </c>
      <c r="Y169" s="3">
        <f t="shared" si="5"/>
        <v>1.0651958209303682</v>
      </c>
      <c r="Z169" s="3">
        <f t="shared" si="6"/>
        <v>1.0382278085539189</v>
      </c>
      <c r="AA169" s="2"/>
      <c r="AB169" s="3">
        <f t="shared" si="7"/>
        <v>0.30267221194175892</v>
      </c>
      <c r="AC169" s="3">
        <f t="shared" si="8"/>
        <v>0.41888849534310602</v>
      </c>
      <c r="AD169" s="3">
        <f t="shared" si="9"/>
        <v>0.28965940484766928</v>
      </c>
      <c r="AE169" s="3">
        <f t="shared" si="10"/>
        <v>0.20231077982601511</v>
      </c>
      <c r="AF169" s="3">
        <f t="shared" si="11"/>
        <v>0.16154697961212014</v>
      </c>
      <c r="AG169" s="3">
        <f t="shared" si="12"/>
        <v>0.15979991572204519</v>
      </c>
      <c r="AH169" s="3">
        <f t="shared" si="13"/>
        <v>0.11121105858610653</v>
      </c>
      <c r="AI169" s="2"/>
    </row>
    <row r="170" spans="1:35">
      <c r="A170" s="2" t="s">
        <v>296</v>
      </c>
      <c r="B170" s="2"/>
      <c r="C170" s="3">
        <v>10.2666666666666</v>
      </c>
      <c r="D170" s="3">
        <v>9.7333333333333307</v>
      </c>
      <c r="E170" s="3">
        <v>14.1666666666666</v>
      </c>
      <c r="F170" s="3">
        <v>20.966666666666601</v>
      </c>
      <c r="G170" s="3">
        <v>26.2</v>
      </c>
      <c r="H170" s="3">
        <v>30.566666666666599</v>
      </c>
      <c r="I170" s="3">
        <v>35.966666666666598</v>
      </c>
      <c r="J170" s="3">
        <v>39.866666666666603</v>
      </c>
      <c r="K170" s="2"/>
      <c r="L170" s="3">
        <v>3.8895872388839501</v>
      </c>
      <c r="M170" s="3">
        <v>4.2038342286800701</v>
      </c>
      <c r="N170" s="3">
        <v>5.2056593135633502</v>
      </c>
      <c r="O170" s="3">
        <v>4.6861498055439901</v>
      </c>
      <c r="P170" s="3">
        <v>5.0178570016381299</v>
      </c>
      <c r="Q170" s="3">
        <v>5.3384350599111796</v>
      </c>
      <c r="R170" s="3">
        <v>5.4816866828457904</v>
      </c>
      <c r="S170" s="2"/>
      <c r="T170" s="3">
        <f t="shared" si="0"/>
        <v>0.9700996678063154</v>
      </c>
      <c r="U170" s="3">
        <f t="shared" si="1"/>
        <v>0.95078299776285902</v>
      </c>
      <c r="V170" s="3">
        <f t="shared" si="2"/>
        <v>1.0096311427387263</v>
      </c>
      <c r="W170" s="3">
        <f t="shared" si="3"/>
        <v>1.0170807453416149</v>
      </c>
      <c r="X170" s="3">
        <f t="shared" si="4"/>
        <v>0.99457711437929441</v>
      </c>
      <c r="Y170" s="3">
        <f t="shared" si="5"/>
        <v>1.0496313157843518</v>
      </c>
      <c r="Z170" s="3">
        <f t="shared" si="6"/>
        <v>1.0390966184355532</v>
      </c>
      <c r="AA170" s="2"/>
      <c r="AB170" s="3">
        <f t="shared" si="7"/>
        <v>0.38766650222722648</v>
      </c>
      <c r="AC170" s="3">
        <f t="shared" si="8"/>
        <v>0.2821365254147698</v>
      </c>
      <c r="AD170" s="3">
        <f t="shared" si="9"/>
        <v>0.25067388369450599</v>
      </c>
      <c r="AE170" s="3">
        <f t="shared" si="10"/>
        <v>0.18191575332080706</v>
      </c>
      <c r="AF170" s="3">
        <f t="shared" si="11"/>
        <v>0.16327085290263471</v>
      </c>
      <c r="AG170" s="3">
        <f t="shared" si="12"/>
        <v>0.15579393742809725</v>
      </c>
      <c r="AH170" s="3">
        <f t="shared" si="13"/>
        <v>0.14287630674251525</v>
      </c>
      <c r="AI170" s="2"/>
    </row>
    <row r="171" spans="1:35">
      <c r="A171" s="2" t="s">
        <v>282</v>
      </c>
      <c r="B171" s="2"/>
      <c r="C171" s="3">
        <v>10.033333333333299</v>
      </c>
      <c r="D171" s="3">
        <v>11.1666666666666</v>
      </c>
      <c r="E171" s="3">
        <v>15.4</v>
      </c>
      <c r="F171" s="3">
        <v>21.133333333333301</v>
      </c>
      <c r="G171" s="3">
        <v>26.633333333333301</v>
      </c>
      <c r="H171" s="3">
        <v>31.066666666666599</v>
      </c>
      <c r="I171" s="3">
        <v>35.299999999999997</v>
      </c>
      <c r="J171" s="3">
        <v>39.566666666666599</v>
      </c>
      <c r="K171" s="2"/>
      <c r="L171" s="3">
        <v>4.2823928928682902</v>
      </c>
      <c r="M171" s="3">
        <v>3.8175035472587702</v>
      </c>
      <c r="N171" s="3">
        <v>4.3415307080439796</v>
      </c>
      <c r="O171" s="3">
        <v>4.4831784359858897</v>
      </c>
      <c r="P171" s="3">
        <v>6.5621812091881599</v>
      </c>
      <c r="Q171" s="3">
        <v>4.07553677446296</v>
      </c>
      <c r="R171" s="3">
        <v>5.1619333156827496</v>
      </c>
      <c r="S171" s="2"/>
      <c r="T171" s="3">
        <f t="shared" si="0"/>
        <v>1.112956810668198</v>
      </c>
      <c r="U171" s="3">
        <f t="shared" si="1"/>
        <v>1.0335570469798658</v>
      </c>
      <c r="V171" s="3">
        <f t="shared" si="2"/>
        <v>1.0176568274981774</v>
      </c>
      <c r="W171" s="3">
        <f t="shared" si="3"/>
        <v>1.0339026915113858</v>
      </c>
      <c r="X171" s="3">
        <f t="shared" si="4"/>
        <v>1.0108460966210495</v>
      </c>
      <c r="Y171" s="3">
        <f t="shared" si="5"/>
        <v>1.0301756843518357</v>
      </c>
      <c r="Z171" s="3">
        <f t="shared" si="6"/>
        <v>1.0312773295008373</v>
      </c>
      <c r="AA171" s="2"/>
      <c r="AB171" s="3">
        <f t="shared" si="7"/>
        <v>0.42681656740969059</v>
      </c>
      <c r="AC171" s="3">
        <f t="shared" si="8"/>
        <v>0.25620829176233356</v>
      </c>
      <c r="AD171" s="3">
        <f t="shared" si="9"/>
        <v>0.20906254101737975</v>
      </c>
      <c r="AE171" s="3">
        <f t="shared" si="10"/>
        <v>0.17403642996839633</v>
      </c>
      <c r="AF171" s="3">
        <f t="shared" si="11"/>
        <v>0.21352001911892268</v>
      </c>
      <c r="AG171" s="3">
        <f t="shared" si="12"/>
        <v>0.11893821206043775</v>
      </c>
      <c r="AH171" s="3">
        <f t="shared" si="13"/>
        <v>0.13454216019019505</v>
      </c>
      <c r="AI171" s="2"/>
    </row>
    <row r="172" spans="1:35">
      <c r="A172" s="2" t="s">
        <v>251</v>
      </c>
      <c r="B172" s="2"/>
      <c r="C172" s="3">
        <v>10</v>
      </c>
      <c r="D172" s="3">
        <v>11.3333333333333</v>
      </c>
      <c r="E172" s="3">
        <v>16.566666666666599</v>
      </c>
      <c r="F172" s="3">
        <v>21.8666666666666</v>
      </c>
      <c r="G172" s="3">
        <v>26.7</v>
      </c>
      <c r="H172" s="3">
        <v>32.366666666666603</v>
      </c>
      <c r="I172" s="3">
        <v>36.266666666666602</v>
      </c>
      <c r="J172" s="3">
        <v>42.266666666666602</v>
      </c>
      <c r="K172" s="2"/>
      <c r="L172" s="3">
        <v>5.1467357508316702</v>
      </c>
      <c r="M172" s="3">
        <v>3.8007309238560301</v>
      </c>
      <c r="N172" s="3">
        <v>3.9558676531058099</v>
      </c>
      <c r="O172" s="3">
        <v>3.5510561809129402</v>
      </c>
      <c r="P172" s="3">
        <v>5.8565253255568601</v>
      </c>
      <c r="Q172" s="3">
        <v>4.5893596745321901</v>
      </c>
      <c r="R172" s="3">
        <v>5.4829027186538903</v>
      </c>
      <c r="S172" s="2"/>
      <c r="T172" s="3">
        <f t="shared" si="0"/>
        <v>1.1295681063498162</v>
      </c>
      <c r="U172" s="3">
        <f t="shared" si="1"/>
        <v>1.1118568232662147</v>
      </c>
      <c r="V172" s="3">
        <f t="shared" si="2"/>
        <v>1.0529698404397529</v>
      </c>
      <c r="W172" s="3">
        <f t="shared" si="3"/>
        <v>1.0364906832298135</v>
      </c>
      <c r="X172" s="3">
        <f t="shared" si="4"/>
        <v>1.0531454504496129</v>
      </c>
      <c r="Y172" s="3">
        <f t="shared" si="5"/>
        <v>1.0583863499289852</v>
      </c>
      <c r="Z172" s="3">
        <f t="shared" si="6"/>
        <v>1.1016509299132788</v>
      </c>
      <c r="AA172" s="2"/>
      <c r="AB172" s="3">
        <f t="shared" si="7"/>
        <v>0.51296369611322179</v>
      </c>
      <c r="AC172" s="3">
        <f t="shared" si="8"/>
        <v>0.25508261233933088</v>
      </c>
      <c r="AD172" s="3">
        <f t="shared" si="9"/>
        <v>0.19049128040358004</v>
      </c>
      <c r="AE172" s="3">
        <f t="shared" si="10"/>
        <v>0.13785155981804892</v>
      </c>
      <c r="AF172" s="3">
        <f t="shared" si="11"/>
        <v>0.19055941303974741</v>
      </c>
      <c r="AG172" s="3">
        <f t="shared" si="12"/>
        <v>0.13393333550843958</v>
      </c>
      <c r="AH172" s="3">
        <f t="shared" si="13"/>
        <v>0.14290800186031022</v>
      </c>
      <c r="AI172" s="2"/>
    </row>
    <row r="173" spans="1:35">
      <c r="A173" s="2" t="s">
        <v>467</v>
      </c>
      <c r="B173" s="2"/>
      <c r="C173" s="3">
        <v>9.8333333333333304</v>
      </c>
      <c r="D173" s="3">
        <v>12.133333333333301</v>
      </c>
      <c r="E173" s="3">
        <v>15.966666666666599</v>
      </c>
      <c r="F173" s="3">
        <v>20.100000000000001</v>
      </c>
      <c r="G173" s="3">
        <v>25.533333333333299</v>
      </c>
      <c r="H173" s="3">
        <v>30.266666666666602</v>
      </c>
      <c r="I173" s="3">
        <v>32</v>
      </c>
      <c r="J173" s="3">
        <v>40.066666666666599</v>
      </c>
      <c r="K173" s="2"/>
      <c r="L173" s="3">
        <v>4.4552091857609604</v>
      </c>
      <c r="M173" s="3">
        <v>4.1431335430511398</v>
      </c>
      <c r="N173" s="3">
        <v>5.0089919145472699</v>
      </c>
      <c r="O173" s="3">
        <v>4.7168727870156602</v>
      </c>
      <c r="P173" s="3">
        <v>5.0327814266952702</v>
      </c>
      <c r="Q173" s="3">
        <v>5.81950742474538</v>
      </c>
      <c r="R173" s="3">
        <v>6.1369554521946901</v>
      </c>
      <c r="S173" s="2"/>
      <c r="T173" s="3">
        <f t="shared" si="0"/>
        <v>1.2093023256215683</v>
      </c>
      <c r="U173" s="3">
        <f t="shared" si="1"/>
        <v>1.0715883668903758</v>
      </c>
      <c r="V173" s="3">
        <f t="shared" si="2"/>
        <v>0.96789758198959297</v>
      </c>
      <c r="W173" s="3">
        <f t="shared" si="3"/>
        <v>0.99120082815734856</v>
      </c>
      <c r="X173" s="3">
        <f t="shared" si="4"/>
        <v>0.98481572503424142</v>
      </c>
      <c r="Y173" s="3">
        <f t="shared" si="5"/>
        <v>0.93387030876087085</v>
      </c>
      <c r="Z173" s="3">
        <f t="shared" si="6"/>
        <v>1.0443094777253634</v>
      </c>
      <c r="AA173" s="2"/>
      <c r="AB173" s="3">
        <f t="shared" si="7"/>
        <v>0.44404078264873498</v>
      </c>
      <c r="AC173" s="3">
        <f t="shared" si="8"/>
        <v>0.27806265389604962</v>
      </c>
      <c r="AD173" s="3">
        <f t="shared" si="9"/>
        <v>0.24120354041272257</v>
      </c>
      <c r="AE173" s="3">
        <f t="shared" si="10"/>
        <v>0.18310841564501784</v>
      </c>
      <c r="AF173" s="3">
        <f t="shared" si="11"/>
        <v>0.16375646331508073</v>
      </c>
      <c r="AG173" s="3">
        <f t="shared" si="12"/>
        <v>0.1698332873619734</v>
      </c>
      <c r="AH173" s="3">
        <f t="shared" si="13"/>
        <v>0.15995542620063069</v>
      </c>
      <c r="AI173" s="2"/>
    </row>
    <row r="174" spans="1:35">
      <c r="A174" s="2" t="s">
        <v>286</v>
      </c>
      <c r="B174" s="2"/>
      <c r="C174" s="3">
        <v>9.7666666666666604</v>
      </c>
      <c r="D174" s="3">
        <v>11.7666666666666</v>
      </c>
      <c r="E174" s="3">
        <v>15.733333333333301</v>
      </c>
      <c r="F174" s="3">
        <v>21.8333333333333</v>
      </c>
      <c r="G174" s="3">
        <v>26.466666666666601</v>
      </c>
      <c r="H174" s="3">
        <v>32.533333333333303</v>
      </c>
      <c r="I174" s="3">
        <v>35.5</v>
      </c>
      <c r="J174" s="3">
        <v>41.566666666666599</v>
      </c>
      <c r="K174" s="2"/>
      <c r="L174" s="3">
        <v>2.9629189811550498</v>
      </c>
      <c r="M174" s="3">
        <v>5.0195174624216099</v>
      </c>
      <c r="N174" s="3">
        <v>5.2540989289844502</v>
      </c>
      <c r="O174" s="3">
        <v>5.6611738083977601</v>
      </c>
      <c r="P174" s="3">
        <v>7.2375563709184396</v>
      </c>
      <c r="Q174" s="3">
        <v>6.4640028877881299</v>
      </c>
      <c r="R174" s="3">
        <v>5.6902450640450297</v>
      </c>
      <c r="S174" s="2"/>
      <c r="T174" s="3">
        <f t="shared" si="0"/>
        <v>1.1727574751220118</v>
      </c>
      <c r="U174" s="3">
        <f t="shared" si="1"/>
        <v>1.0559284116331074</v>
      </c>
      <c r="V174" s="3">
        <f t="shared" si="2"/>
        <v>1.0513647034878646</v>
      </c>
      <c r="W174" s="3">
        <f t="shared" si="3"/>
        <v>1.0274327122153184</v>
      </c>
      <c r="X174" s="3">
        <f t="shared" si="4"/>
        <v>1.058568444530199</v>
      </c>
      <c r="Y174" s="3">
        <f t="shared" si="5"/>
        <v>1.0360123737815912</v>
      </c>
      <c r="Z174" s="3">
        <f t="shared" si="6"/>
        <v>1.0834059223989421</v>
      </c>
      <c r="AA174" s="2"/>
      <c r="AB174" s="3">
        <f t="shared" si="7"/>
        <v>0.29530753965981588</v>
      </c>
      <c r="AC174" s="3">
        <f t="shared" si="8"/>
        <v>0.33688036660547716</v>
      </c>
      <c r="AD174" s="3">
        <f t="shared" si="9"/>
        <v>0.25300645019393825</v>
      </c>
      <c r="AE174" s="3">
        <f t="shared" si="10"/>
        <v>0.21976606399059626</v>
      </c>
      <c r="AF174" s="3">
        <f t="shared" si="11"/>
        <v>0.23549535214434753</v>
      </c>
      <c r="AG174" s="3">
        <f t="shared" si="12"/>
        <v>0.18864188664530818</v>
      </c>
      <c r="AH174" s="3">
        <f t="shared" si="13"/>
        <v>0.14831223421702669</v>
      </c>
      <c r="AI174" s="2"/>
    </row>
    <row r="175" spans="1:35">
      <c r="A175" s="2" t="s">
        <v>185</v>
      </c>
      <c r="B175" s="2"/>
      <c r="C175" s="3">
        <v>9.6666666666666607</v>
      </c>
      <c r="D175" s="3">
        <v>9.6333333333333293</v>
      </c>
      <c r="E175" s="3">
        <v>16.1666666666666</v>
      </c>
      <c r="F175" s="3">
        <v>20.933333333333302</v>
      </c>
      <c r="G175" s="3">
        <v>25.966666666666601</v>
      </c>
      <c r="H175" s="3">
        <v>29.566666666666599</v>
      </c>
      <c r="I175" s="3">
        <v>33.233333333333299</v>
      </c>
      <c r="J175" s="3">
        <v>38.3333333333333</v>
      </c>
      <c r="K175" s="2"/>
      <c r="L175" s="3">
        <v>3.8252087815205802</v>
      </c>
      <c r="M175" s="3">
        <v>3.21541426396178</v>
      </c>
      <c r="N175" s="3">
        <v>3.65999392834954</v>
      </c>
      <c r="O175" s="3">
        <v>4.08642739919466</v>
      </c>
      <c r="P175" s="3">
        <v>4.9845316285038797</v>
      </c>
      <c r="Q175" s="3">
        <v>5.1034846483119303</v>
      </c>
      <c r="R175" s="3">
        <v>5.5517764924591599</v>
      </c>
      <c r="S175" s="2"/>
      <c r="T175" s="3">
        <f t="shared" si="0"/>
        <v>0.96013289039734617</v>
      </c>
      <c r="U175" s="3">
        <f t="shared" si="1"/>
        <v>1.0850111856823221</v>
      </c>
      <c r="V175" s="3">
        <f t="shared" si="2"/>
        <v>1.0080260057868382</v>
      </c>
      <c r="W175" s="3">
        <f t="shared" si="3"/>
        <v>1.0080227743271195</v>
      </c>
      <c r="X175" s="3">
        <f t="shared" si="4"/>
        <v>0.96203914989578421</v>
      </c>
      <c r="Y175" s="3">
        <f t="shared" si="5"/>
        <v>0.96986322691102844</v>
      </c>
      <c r="Z175" s="3">
        <f t="shared" si="6"/>
        <v>0.9991313638803403</v>
      </c>
      <c r="AA175" s="2"/>
      <c r="AB175" s="3">
        <f t="shared" si="7"/>
        <v>0.38125004468249141</v>
      </c>
      <c r="AC175" s="3">
        <f t="shared" si="8"/>
        <v>0.21579961503099193</v>
      </c>
      <c r="AD175" s="3">
        <f t="shared" si="9"/>
        <v>0.1762437449425926</v>
      </c>
      <c r="AE175" s="3">
        <f t="shared" si="10"/>
        <v>0.15863460400600388</v>
      </c>
      <c r="AF175" s="3">
        <f t="shared" si="11"/>
        <v>0.16218651309519275</v>
      </c>
      <c r="AG175" s="3">
        <f t="shared" si="12"/>
        <v>0.14893727450860708</v>
      </c>
      <c r="AH175" s="3">
        <f t="shared" si="13"/>
        <v>0.14470314831833575</v>
      </c>
      <c r="AI175" s="2"/>
    </row>
    <row r="176" spans="1:35">
      <c r="A176" s="2" t="s">
        <v>364</v>
      </c>
      <c r="B176" s="2" t="s">
        <v>365</v>
      </c>
      <c r="C176" s="3">
        <v>9.6</v>
      </c>
      <c r="D176" s="3">
        <v>11.033333333333299</v>
      </c>
      <c r="E176" s="3">
        <v>16.733333333333299</v>
      </c>
      <c r="F176" s="3">
        <v>21.233333333333299</v>
      </c>
      <c r="G176" s="3">
        <v>27.6666666666666</v>
      </c>
      <c r="H176" s="3">
        <v>31.766666666666602</v>
      </c>
      <c r="I176" s="3">
        <v>34.5</v>
      </c>
      <c r="J176" s="3">
        <v>39.433333333333302</v>
      </c>
      <c r="K176" s="2"/>
      <c r="L176" s="3">
        <v>3.3013465266295299</v>
      </c>
      <c r="M176" s="3">
        <v>3.5396170539888701</v>
      </c>
      <c r="N176" s="3">
        <v>6.3858350189218704</v>
      </c>
      <c r="O176" s="3">
        <v>4.2843384034825602</v>
      </c>
      <c r="P176" s="3">
        <v>4.1607958640411802</v>
      </c>
      <c r="Q176" s="3">
        <v>5.9651767227244203</v>
      </c>
      <c r="R176" s="3">
        <v>5.5957325009530399</v>
      </c>
      <c r="S176" s="2"/>
      <c r="T176" s="3">
        <f t="shared" si="0"/>
        <v>1.0996677741229093</v>
      </c>
      <c r="U176" s="3">
        <f t="shared" si="1"/>
        <v>1.1230425055928388</v>
      </c>
      <c r="V176" s="3">
        <f t="shared" si="2"/>
        <v>1.0224722383538469</v>
      </c>
      <c r="W176" s="3">
        <f t="shared" si="3"/>
        <v>1.0740165631469953</v>
      </c>
      <c r="X176" s="3">
        <f t="shared" si="4"/>
        <v>1.0336226717595067</v>
      </c>
      <c r="Y176" s="3">
        <f t="shared" si="5"/>
        <v>1.0068289266328139</v>
      </c>
      <c r="Z176" s="3">
        <f t="shared" si="6"/>
        <v>1.0278020899742979</v>
      </c>
      <c r="AA176" s="2"/>
      <c r="AB176" s="3">
        <f t="shared" si="7"/>
        <v>0.32903785980789463</v>
      </c>
      <c r="AC176" s="3">
        <f t="shared" si="8"/>
        <v>0.23755819154287719</v>
      </c>
      <c r="AD176" s="3">
        <f t="shared" si="9"/>
        <v>0.30750419272631563</v>
      </c>
      <c r="AE176" s="3">
        <f t="shared" si="10"/>
        <v>0.16631748460724224</v>
      </c>
      <c r="AF176" s="3">
        <f t="shared" si="11"/>
        <v>0.13538382804730825</v>
      </c>
      <c r="AG176" s="3">
        <f t="shared" si="12"/>
        <v>0.1740844196207442</v>
      </c>
      <c r="AH176" s="3">
        <f t="shared" si="13"/>
        <v>0.1458488307544373</v>
      </c>
      <c r="AI176" s="2"/>
    </row>
    <row r="177" spans="1:35">
      <c r="A177" s="2" t="s">
        <v>194</v>
      </c>
      <c r="B177" s="2"/>
      <c r="C177" s="3">
        <v>9.1</v>
      </c>
      <c r="D177" s="3">
        <v>10.3</v>
      </c>
      <c r="E177" s="3">
        <v>16.733333333333299</v>
      </c>
      <c r="F177" s="3">
        <v>20.233333333333299</v>
      </c>
      <c r="G177" s="3">
        <v>25.2</v>
      </c>
      <c r="H177" s="3">
        <v>32</v>
      </c>
      <c r="I177" s="3">
        <v>34.1</v>
      </c>
      <c r="J177" s="3">
        <v>38.933333333333302</v>
      </c>
      <c r="K177" s="2"/>
      <c r="L177" s="3">
        <v>3.9085376634576101</v>
      </c>
      <c r="M177" s="3">
        <v>5.4217668296926496</v>
      </c>
      <c r="N177" s="3">
        <v>3.7299091439634502</v>
      </c>
      <c r="O177" s="3">
        <v>5.29402178562448</v>
      </c>
      <c r="P177" s="3">
        <v>5.8137767414994501</v>
      </c>
      <c r="Q177" s="3">
        <v>6.54395395256822</v>
      </c>
      <c r="R177" s="3">
        <v>4.7464606696873499</v>
      </c>
      <c r="S177" s="2"/>
      <c r="T177" s="3">
        <f t="shared" si="0"/>
        <v>1.0265780731238066</v>
      </c>
      <c r="U177" s="3">
        <f t="shared" si="1"/>
        <v>1.1230425055928388</v>
      </c>
      <c r="V177" s="3">
        <f t="shared" si="2"/>
        <v>0.97431812979715071</v>
      </c>
      <c r="W177" s="3">
        <f t="shared" si="3"/>
        <v>0.97826086956521729</v>
      </c>
      <c r="X177" s="3">
        <f t="shared" si="4"/>
        <v>1.0412148634723279</v>
      </c>
      <c r="Y177" s="3">
        <f t="shared" si="5"/>
        <v>0.99515554777330306</v>
      </c>
      <c r="Z177" s="3">
        <f t="shared" si="6"/>
        <v>1.0147699417497718</v>
      </c>
      <c r="AA177" s="2"/>
      <c r="AB177" s="3">
        <f t="shared" si="7"/>
        <v>0.38955524886253773</v>
      </c>
      <c r="AC177" s="3">
        <f t="shared" si="8"/>
        <v>0.36387696843574829</v>
      </c>
      <c r="AD177" s="3">
        <f t="shared" si="9"/>
        <v>0.17961044982502963</v>
      </c>
      <c r="AE177" s="3">
        <f t="shared" si="10"/>
        <v>0.20551326807548445</v>
      </c>
      <c r="AF177" s="3">
        <f t="shared" si="11"/>
        <v>0.18916846112996705</v>
      </c>
      <c r="AG177" s="3">
        <f t="shared" si="12"/>
        <v>0.19097513431880642</v>
      </c>
      <c r="AH177" s="3">
        <f t="shared" si="13"/>
        <v>0.12371315797849877</v>
      </c>
      <c r="AI177" s="2"/>
    </row>
    <row r="178" spans="1:35">
      <c r="A178" s="2" t="s">
        <v>333</v>
      </c>
      <c r="B178" s="2"/>
      <c r="C178" s="3">
        <v>9.0666666666666593</v>
      </c>
      <c r="D178" s="3">
        <v>10.533333333333299</v>
      </c>
      <c r="E178" s="3">
        <v>17.6666666666666</v>
      </c>
      <c r="F178" s="3">
        <v>18.933333333333302</v>
      </c>
      <c r="G178" s="3">
        <v>30.1</v>
      </c>
      <c r="H178" s="3">
        <v>35</v>
      </c>
      <c r="I178" s="3">
        <v>39.066666666666599</v>
      </c>
      <c r="J178" s="3">
        <v>43.766666666666602</v>
      </c>
      <c r="K178" s="2"/>
      <c r="L178" s="3">
        <v>4.0639335077675103</v>
      </c>
      <c r="M178" s="3">
        <v>4.8739671270491298</v>
      </c>
      <c r="N178" s="3">
        <v>5.4524204614912897</v>
      </c>
      <c r="O178" s="3">
        <v>6.4670962056655101</v>
      </c>
      <c r="P178" s="3">
        <v>6.7577116442377596</v>
      </c>
      <c r="Q178" s="3">
        <v>6.3189309925721497</v>
      </c>
      <c r="R178" s="3">
        <v>5.58380595014627</v>
      </c>
      <c r="S178" s="2"/>
      <c r="T178" s="3">
        <f t="shared" si="0"/>
        <v>1.0498338870780641</v>
      </c>
      <c r="U178" s="3">
        <f t="shared" si="1"/>
        <v>1.1856823266219194</v>
      </c>
      <c r="V178" s="3">
        <f t="shared" si="2"/>
        <v>0.91171778867344577</v>
      </c>
      <c r="W178" s="3">
        <f t="shared" si="3"/>
        <v>1.1684782608695652</v>
      </c>
      <c r="X178" s="3">
        <f t="shared" si="4"/>
        <v>1.1388287569228588</v>
      </c>
      <c r="Y178" s="3">
        <f t="shared" si="5"/>
        <v>1.1401000019455612</v>
      </c>
      <c r="Z178" s="3">
        <f t="shared" si="6"/>
        <v>1.1407473745868575</v>
      </c>
      <c r="AA178" s="2"/>
      <c r="AB178" s="3">
        <f t="shared" si="7"/>
        <v>0.40504320676769351</v>
      </c>
      <c r="AC178" s="3">
        <f t="shared" si="8"/>
        <v>0.32711188772141808</v>
      </c>
      <c r="AD178" s="3">
        <f t="shared" si="9"/>
        <v>0.26255644679940293</v>
      </c>
      <c r="AE178" s="3">
        <f t="shared" si="10"/>
        <v>0.25105187133794682</v>
      </c>
      <c r="AF178" s="3">
        <f t="shared" si="11"/>
        <v>0.21988218147001187</v>
      </c>
      <c r="AG178" s="3">
        <f t="shared" si="12"/>
        <v>0.18440818865849967</v>
      </c>
      <c r="AH178" s="3">
        <f t="shared" si="13"/>
        <v>0.14553797359859497</v>
      </c>
      <c r="AI178" s="2"/>
    </row>
    <row r="179" spans="1:35">
      <c r="A179" s="2" t="s">
        <v>174</v>
      </c>
      <c r="B179" s="2"/>
      <c r="C179" s="3">
        <v>8.9666666666666597</v>
      </c>
      <c r="D179" s="3">
        <v>10.566666666666601</v>
      </c>
      <c r="E179" s="3">
        <v>16.3</v>
      </c>
      <c r="F179" s="3">
        <v>20.9</v>
      </c>
      <c r="G179" s="3">
        <v>26.8666666666666</v>
      </c>
      <c r="H179" s="3">
        <v>29.9</v>
      </c>
      <c r="I179" s="3">
        <v>35.366666666666603</v>
      </c>
      <c r="J179" s="3">
        <v>39.5</v>
      </c>
      <c r="K179" s="2"/>
      <c r="L179" s="3">
        <v>3.99736024006955</v>
      </c>
      <c r="M179" s="3">
        <v>4.5471602860100102</v>
      </c>
      <c r="N179" s="3">
        <v>4.5192182214773897</v>
      </c>
      <c r="O179" s="3">
        <v>5.7022412747581503</v>
      </c>
      <c r="P179" s="3">
        <v>5.2747827759380996</v>
      </c>
      <c r="Q179" s="3">
        <v>4.54960315729722</v>
      </c>
      <c r="R179" s="3">
        <v>6.3074030577832296</v>
      </c>
      <c r="S179" s="2"/>
      <c r="T179" s="3">
        <f t="shared" si="0"/>
        <v>1.0531561462143839</v>
      </c>
      <c r="U179" s="3">
        <f t="shared" si="1"/>
        <v>1.0939597315436242</v>
      </c>
      <c r="V179" s="3">
        <f t="shared" si="2"/>
        <v>1.0064208688349496</v>
      </c>
      <c r="W179" s="3">
        <f t="shared" si="3"/>
        <v>1.0429606625258772</v>
      </c>
      <c r="X179" s="3">
        <f t="shared" si="4"/>
        <v>0.97288513805695642</v>
      </c>
      <c r="Y179" s="3">
        <f t="shared" si="5"/>
        <v>1.0321212474950856</v>
      </c>
      <c r="Z179" s="3">
        <f t="shared" si="6"/>
        <v>1.0295397097375689</v>
      </c>
      <c r="AA179" s="2"/>
      <c r="AB179" s="3">
        <f t="shared" si="7"/>
        <v>0.39840799736236077</v>
      </c>
      <c r="AC179" s="3">
        <f t="shared" si="8"/>
        <v>0.30517854268523559</v>
      </c>
      <c r="AD179" s="3">
        <f t="shared" si="9"/>
        <v>0.21761892482842157</v>
      </c>
      <c r="AE179" s="3">
        <f t="shared" si="10"/>
        <v>0.22136029793315801</v>
      </c>
      <c r="AF179" s="3">
        <f t="shared" si="11"/>
        <v>0.17163069462170549</v>
      </c>
      <c r="AG179" s="3">
        <f t="shared" si="12"/>
        <v>0.13277310328889336</v>
      </c>
      <c r="AH179" s="3">
        <f t="shared" si="13"/>
        <v>0.16439802312172155</v>
      </c>
      <c r="AI179" s="2"/>
    </row>
    <row r="180" spans="1:35">
      <c r="A180" s="2" t="s">
        <v>256</v>
      </c>
      <c r="B180" s="2"/>
      <c r="C180" s="3">
        <v>8.9666666666666597</v>
      </c>
      <c r="D180" s="3">
        <v>10.066666666666601</v>
      </c>
      <c r="E180" s="3">
        <v>14.7666666666666</v>
      </c>
      <c r="F180" s="3">
        <v>19.133333333333301</v>
      </c>
      <c r="G180" s="3">
        <v>24.933333333333302</v>
      </c>
      <c r="H180" s="3">
        <v>29.566666666666599</v>
      </c>
      <c r="I180" s="3">
        <v>34.4</v>
      </c>
      <c r="J180" s="3">
        <v>39.799999999999997</v>
      </c>
      <c r="K180" s="2"/>
      <c r="L180" s="3">
        <v>3.2345358588555202</v>
      </c>
      <c r="M180" s="3">
        <v>4.2558456530074196</v>
      </c>
      <c r="N180" s="3">
        <v>4.4775985627218597</v>
      </c>
      <c r="O180" s="3">
        <v>5.1116424844553503</v>
      </c>
      <c r="P180" s="3">
        <v>4.2870606350842397</v>
      </c>
      <c r="Q180" s="3">
        <v>6.0915241661399202</v>
      </c>
      <c r="R180" s="3">
        <v>5.8160696923839099</v>
      </c>
      <c r="S180" s="2"/>
      <c r="T180" s="3">
        <f t="shared" si="0"/>
        <v>1.003322259169539</v>
      </c>
      <c r="U180" s="3">
        <f t="shared" si="1"/>
        <v>0.991051454138698</v>
      </c>
      <c r="V180" s="3">
        <f t="shared" si="2"/>
        <v>0.92134861038478499</v>
      </c>
      <c r="W180" s="3">
        <f t="shared" si="3"/>
        <v>0.96790890269151009</v>
      </c>
      <c r="X180" s="3">
        <f t="shared" si="4"/>
        <v>0.96203914989578421</v>
      </c>
      <c r="Y180" s="3">
        <f t="shared" si="5"/>
        <v>1.0039105819179361</v>
      </c>
      <c r="Z180" s="3">
        <f t="shared" si="6"/>
        <v>1.0373589986722846</v>
      </c>
      <c r="AA180" s="2"/>
      <c r="AB180" s="3">
        <f t="shared" si="7"/>
        <v>0.32237898926541331</v>
      </c>
      <c r="AC180" s="3">
        <f t="shared" si="8"/>
        <v>0.28562722503405502</v>
      </c>
      <c r="AD180" s="3">
        <f t="shared" si="9"/>
        <v>0.21561476726261514</v>
      </c>
      <c r="AE180" s="3">
        <f t="shared" si="10"/>
        <v>0.19843332625991267</v>
      </c>
      <c r="AF180" s="3">
        <f t="shared" si="11"/>
        <v>0.13949222668302588</v>
      </c>
      <c r="AG180" s="3">
        <f t="shared" si="12"/>
        <v>0.17777167355804355</v>
      </c>
      <c r="AH180" s="3">
        <f t="shared" si="13"/>
        <v>0.15159176463064311</v>
      </c>
      <c r="AI180" s="2"/>
    </row>
    <row r="181" spans="1:35">
      <c r="A181" s="2" t="s">
        <v>140</v>
      </c>
      <c r="B181" s="2" t="s">
        <v>141</v>
      </c>
      <c r="C181" s="3">
        <v>8.9666666666666597</v>
      </c>
      <c r="D181" s="3">
        <v>10.6666666666666</v>
      </c>
      <c r="E181" s="3">
        <v>15.3666666666666</v>
      </c>
      <c r="F181" s="3">
        <v>22.3</v>
      </c>
      <c r="G181" s="3">
        <v>26.6</v>
      </c>
      <c r="H181" s="3">
        <v>30.633333333333301</v>
      </c>
      <c r="I181" s="3">
        <v>33.9</v>
      </c>
      <c r="J181" s="3">
        <v>39.5</v>
      </c>
      <c r="K181" s="2"/>
      <c r="L181" s="3">
        <v>3.82390143991999</v>
      </c>
      <c r="M181" s="3">
        <v>4.3165057885079001</v>
      </c>
      <c r="N181" s="3">
        <v>5.7163508173192596</v>
      </c>
      <c r="O181" s="3">
        <v>5.7711928287544296</v>
      </c>
      <c r="P181" s="3">
        <v>5.5286124439641702</v>
      </c>
      <c r="Q181" s="3">
        <v>5.1338744303563404</v>
      </c>
      <c r="R181" s="3">
        <v>5.2519837521962396</v>
      </c>
      <c r="S181" s="2"/>
      <c r="T181" s="3">
        <f t="shared" si="0"/>
        <v>1.063122923623353</v>
      </c>
      <c r="U181" s="3">
        <f t="shared" si="1"/>
        <v>1.031319910514537</v>
      </c>
      <c r="V181" s="3">
        <f t="shared" si="2"/>
        <v>1.0738366208143244</v>
      </c>
      <c r="W181" s="3">
        <f t="shared" si="3"/>
        <v>1.0326086956521738</v>
      </c>
      <c r="X181" s="3">
        <f t="shared" si="4"/>
        <v>0.99674631201152952</v>
      </c>
      <c r="Y181" s="3">
        <f t="shared" si="5"/>
        <v>0.9893188583435476</v>
      </c>
      <c r="Z181" s="3">
        <f t="shared" si="6"/>
        <v>1.0295397097375689</v>
      </c>
      <c r="AA181" s="2"/>
      <c r="AB181" s="3">
        <f t="shared" si="7"/>
        <v>0.38111974485518568</v>
      </c>
      <c r="AC181" s="3">
        <f t="shared" si="8"/>
        <v>0.28969837506764429</v>
      </c>
      <c r="AD181" s="3">
        <f t="shared" si="9"/>
        <v>0.27526577780535044</v>
      </c>
      <c r="AE181" s="3">
        <f t="shared" si="10"/>
        <v>0.22403698869388314</v>
      </c>
      <c r="AF181" s="3">
        <f t="shared" si="11"/>
        <v>0.17988979534479896</v>
      </c>
      <c r="AG181" s="3">
        <f t="shared" si="12"/>
        <v>0.149824153106763</v>
      </c>
      <c r="AH181" s="3">
        <f t="shared" si="13"/>
        <v>0.13688926146284924</v>
      </c>
      <c r="AI181" s="2"/>
    </row>
    <row r="182" spans="1:35">
      <c r="A182" s="2" t="s">
        <v>261</v>
      </c>
      <c r="B182" s="2"/>
      <c r="C182" s="3">
        <v>8.9</v>
      </c>
      <c r="D182" s="3">
        <v>10.4</v>
      </c>
      <c r="E182" s="3">
        <v>16.7</v>
      </c>
      <c r="F182" s="3">
        <v>23.8666666666666</v>
      </c>
      <c r="G182" s="3">
        <v>26.2</v>
      </c>
      <c r="H182" s="3">
        <v>32.200000000000003</v>
      </c>
      <c r="I182" s="3">
        <v>37.299999999999997</v>
      </c>
      <c r="J182" s="3">
        <v>39.866666666666603</v>
      </c>
      <c r="K182" s="2"/>
      <c r="L182" s="3">
        <v>4.2630192743328399</v>
      </c>
      <c r="M182" s="3">
        <v>4.9203658400570101</v>
      </c>
      <c r="N182" s="3">
        <v>6.5101629950579696</v>
      </c>
      <c r="O182" s="3">
        <v>6.2096698785040099</v>
      </c>
      <c r="P182" s="3">
        <v>3.8591881702416799</v>
      </c>
      <c r="Q182" s="3">
        <v>5.8318093247293303</v>
      </c>
      <c r="R182" s="3">
        <v>5.6079308919501498</v>
      </c>
      <c r="S182" s="2"/>
      <c r="T182" s="3">
        <f t="shared" si="0"/>
        <v>1.0365448505327757</v>
      </c>
      <c r="U182" s="3">
        <f t="shared" si="1"/>
        <v>1.1208053691275166</v>
      </c>
      <c r="V182" s="3">
        <f t="shared" si="2"/>
        <v>1.1492780575531452</v>
      </c>
      <c r="W182" s="3">
        <f t="shared" si="3"/>
        <v>1.0170807453416149</v>
      </c>
      <c r="X182" s="3">
        <f t="shared" si="4"/>
        <v>1.0477224563690302</v>
      </c>
      <c r="Y182" s="3">
        <f t="shared" si="5"/>
        <v>1.0885425786493901</v>
      </c>
      <c r="Z182" s="3">
        <f t="shared" si="6"/>
        <v>1.0390966184355532</v>
      </c>
      <c r="AA182" s="2"/>
      <c r="AB182" s="3">
        <f t="shared" si="7"/>
        <v>0.42488564197419953</v>
      </c>
      <c r="AC182" s="3">
        <f t="shared" si="8"/>
        <v>0.33022589530583957</v>
      </c>
      <c r="AD182" s="3">
        <f t="shared" si="9"/>
        <v>0.31349109558580768</v>
      </c>
      <c r="AE182" s="3">
        <f t="shared" si="10"/>
        <v>0.24105861329596309</v>
      </c>
      <c r="AF182" s="3">
        <f t="shared" si="11"/>
        <v>0.12557012761850669</v>
      </c>
      <c r="AG182" s="3">
        <f t="shared" si="12"/>
        <v>0.17019229920998455</v>
      </c>
      <c r="AH182" s="3">
        <f t="shared" si="13"/>
        <v>0.14616677323358743</v>
      </c>
      <c r="AI182" s="2"/>
    </row>
    <row r="183" spans="1:35">
      <c r="A183" s="2" t="s">
        <v>172</v>
      </c>
      <c r="B183" s="2" t="s">
        <v>173</v>
      </c>
      <c r="C183" s="3">
        <v>8.9</v>
      </c>
      <c r="D183" s="3">
        <v>10.533333333333299</v>
      </c>
      <c r="E183" s="3">
        <v>15.7</v>
      </c>
      <c r="F183" s="3">
        <v>21.033333333333299</v>
      </c>
      <c r="G183" s="3">
        <v>27.133333333333301</v>
      </c>
      <c r="H183" s="3">
        <v>30.266666666666602</v>
      </c>
      <c r="I183" s="3">
        <v>35.200000000000003</v>
      </c>
      <c r="J183" s="3">
        <v>40.5</v>
      </c>
      <c r="K183" s="2"/>
      <c r="L183" s="3">
        <v>3.81866759776524</v>
      </c>
      <c r="M183" s="3">
        <v>4.55448496905339</v>
      </c>
      <c r="N183" s="3">
        <v>5.3757686788857297</v>
      </c>
      <c r="O183" s="3">
        <v>5.7604012205941197</v>
      </c>
      <c r="P183" s="3">
        <v>5.77311777888593</v>
      </c>
      <c r="Q183" s="3">
        <v>4.8124837662063804</v>
      </c>
      <c r="R183" s="3">
        <v>6.2915286960589496</v>
      </c>
      <c r="S183" s="2"/>
      <c r="T183" s="3">
        <f t="shared" si="0"/>
        <v>1.0498338870780641</v>
      </c>
      <c r="U183" s="3">
        <f t="shared" si="1"/>
        <v>1.0536912751677852</v>
      </c>
      <c r="V183" s="3">
        <f t="shared" si="2"/>
        <v>1.0128414166425077</v>
      </c>
      <c r="W183" s="3">
        <f t="shared" si="3"/>
        <v>1.0533126293995847</v>
      </c>
      <c r="X183" s="3">
        <f t="shared" si="4"/>
        <v>0.98481572503424142</v>
      </c>
      <c r="Y183" s="3">
        <f t="shared" si="5"/>
        <v>1.027257339636958</v>
      </c>
      <c r="Z183" s="3">
        <f t="shared" si="6"/>
        <v>1.0556040061866214</v>
      </c>
      <c r="AA183" s="2"/>
      <c r="AB183" s="3">
        <f t="shared" si="7"/>
        <v>0.38059809945768497</v>
      </c>
      <c r="AC183" s="3">
        <f t="shared" si="8"/>
        <v>0.30567013215123423</v>
      </c>
      <c r="AD183" s="3">
        <f t="shared" si="9"/>
        <v>0.25886534853875054</v>
      </c>
      <c r="AE183" s="3">
        <f t="shared" si="10"/>
        <v>0.22361805980567234</v>
      </c>
      <c r="AF183" s="3">
        <f t="shared" si="11"/>
        <v>0.18784550124851196</v>
      </c>
      <c r="AG183" s="3">
        <f t="shared" si="12"/>
        <v>0.14044486564543224</v>
      </c>
      <c r="AH183" s="3">
        <f t="shared" si="13"/>
        <v>0.16398426905180041</v>
      </c>
      <c r="AI183" s="2"/>
    </row>
    <row r="184" spans="1:35">
      <c r="A184" s="2" t="s">
        <v>168</v>
      </c>
      <c r="B184" s="2" t="s">
        <v>169</v>
      </c>
      <c r="C184" s="3">
        <v>8.7333333333333307</v>
      </c>
      <c r="D184" s="3">
        <v>10</v>
      </c>
      <c r="E184" s="3">
        <v>14.9333333333333</v>
      </c>
      <c r="F184" s="3">
        <v>20.399999999999999</v>
      </c>
      <c r="G184" s="3">
        <v>24.933333333333302</v>
      </c>
      <c r="H184" s="3">
        <v>29.933333333333302</v>
      </c>
      <c r="I184" s="3">
        <v>36.533333333333303</v>
      </c>
      <c r="J184" s="3">
        <v>38.033333333333303</v>
      </c>
      <c r="K184" s="2"/>
      <c r="L184" s="3">
        <v>3.3565855667130902</v>
      </c>
      <c r="M184" s="3">
        <v>3.8204130085051702</v>
      </c>
      <c r="N184" s="3">
        <v>3.54588963919258</v>
      </c>
      <c r="O184" s="3">
        <v>5.3349997396646804</v>
      </c>
      <c r="P184" s="3">
        <v>5.4707301970476303</v>
      </c>
      <c r="Q184" s="3">
        <v>4.2168972268982499</v>
      </c>
      <c r="R184" s="3">
        <v>5.1799828399544099</v>
      </c>
      <c r="S184" s="2"/>
      <c r="T184" s="3">
        <f t="shared" si="0"/>
        <v>0.99667774089689964</v>
      </c>
      <c r="U184" s="3">
        <f t="shared" si="1"/>
        <v>1.0022371364653222</v>
      </c>
      <c r="V184" s="3">
        <f t="shared" si="2"/>
        <v>0.98234381455660169</v>
      </c>
      <c r="W184" s="3">
        <f t="shared" si="3"/>
        <v>0.96790890269151009</v>
      </c>
      <c r="X184" s="3">
        <f t="shared" si="4"/>
        <v>0.97396973687307242</v>
      </c>
      <c r="Y184" s="3">
        <f t="shared" si="5"/>
        <v>1.0661686025019934</v>
      </c>
      <c r="Z184" s="3">
        <f t="shared" si="6"/>
        <v>0.99131207494562468</v>
      </c>
      <c r="AA184" s="2"/>
      <c r="AB184" s="3">
        <f t="shared" si="7"/>
        <v>0.33454341197587423</v>
      </c>
      <c r="AC184" s="3">
        <f t="shared" si="8"/>
        <v>0.25640355761779665</v>
      </c>
      <c r="AD184" s="3">
        <f t="shared" si="9"/>
        <v>0.17074915461574369</v>
      </c>
      <c r="AE184" s="3">
        <f t="shared" si="10"/>
        <v>0.20710402716089596</v>
      </c>
      <c r="AF184" s="3">
        <f t="shared" si="11"/>
        <v>0.17800642485040283</v>
      </c>
      <c r="AG184" s="3">
        <f t="shared" si="12"/>
        <v>0.12306359735301027</v>
      </c>
      <c r="AH184" s="3">
        <f t="shared" si="13"/>
        <v>0.13501260834157597</v>
      </c>
      <c r="AI184" s="2"/>
    </row>
    <row r="185" spans="1:35">
      <c r="A185" s="2" t="s">
        <v>107</v>
      </c>
      <c r="B185" s="2"/>
      <c r="C185" s="3">
        <v>8.6666666666666607</v>
      </c>
      <c r="D185" s="3">
        <v>10.9</v>
      </c>
      <c r="E185" s="3">
        <v>14.733333333333301</v>
      </c>
      <c r="F185" s="3">
        <v>20.8</v>
      </c>
      <c r="G185" s="3">
        <v>25.9</v>
      </c>
      <c r="H185" s="3">
        <v>29.733333333333299</v>
      </c>
      <c r="I185" s="3">
        <v>36.533333333333303</v>
      </c>
      <c r="J185" s="3">
        <v>39.1</v>
      </c>
      <c r="K185" s="2"/>
      <c r="L185" s="3">
        <v>3.21817753808994</v>
      </c>
      <c r="M185" s="3">
        <v>4.3276886312313199</v>
      </c>
      <c r="N185" s="3">
        <v>5.1665591386660097</v>
      </c>
      <c r="O185" s="3">
        <v>5.9573484034425901</v>
      </c>
      <c r="P185" s="3">
        <v>5.3349997396646804</v>
      </c>
      <c r="Q185" s="3">
        <v>6.0151660178437396</v>
      </c>
      <c r="R185" s="3">
        <v>5.0487622245457304</v>
      </c>
      <c r="S185" s="2"/>
      <c r="T185" s="3">
        <f t="shared" si="0"/>
        <v>1.0863787375776206</v>
      </c>
      <c r="U185" s="3">
        <f t="shared" si="1"/>
        <v>0.9888143176733758</v>
      </c>
      <c r="V185" s="3">
        <f t="shared" si="2"/>
        <v>1.0016054579792801</v>
      </c>
      <c r="W185" s="3">
        <f t="shared" si="3"/>
        <v>1.0054347826086956</v>
      </c>
      <c r="X185" s="3">
        <f t="shared" si="4"/>
        <v>0.96746214397637031</v>
      </c>
      <c r="Y185" s="3">
        <f t="shared" si="5"/>
        <v>1.0661686025019934</v>
      </c>
      <c r="Z185" s="3">
        <f t="shared" si="6"/>
        <v>1.0191139911579481</v>
      </c>
      <c r="AA185" s="2"/>
      <c r="AB185" s="3">
        <f t="shared" si="7"/>
        <v>0.32074859184686277</v>
      </c>
      <c r="AC185" s="3">
        <f t="shared" si="8"/>
        <v>0.2904489014249208</v>
      </c>
      <c r="AD185" s="3">
        <f t="shared" si="9"/>
        <v>0.24879104962791365</v>
      </c>
      <c r="AE185" s="3">
        <f t="shared" si="10"/>
        <v>0.23126352497836139</v>
      </c>
      <c r="AF185" s="3">
        <f t="shared" si="11"/>
        <v>0.17359003204874579</v>
      </c>
      <c r="AG185" s="3">
        <f t="shared" si="12"/>
        <v>0.17554327957286348</v>
      </c>
      <c r="AH185" s="3">
        <f t="shared" si="13"/>
        <v>0.13159243532133708</v>
      </c>
      <c r="AI185" s="2"/>
    </row>
    <row r="186" spans="1:35">
      <c r="A186" s="2" t="s">
        <v>156</v>
      </c>
      <c r="B186" s="2"/>
      <c r="C186" s="3">
        <v>8.4666666666666597</v>
      </c>
      <c r="D186" s="3">
        <v>10.3333333333333</v>
      </c>
      <c r="E186" s="3">
        <v>15.8666666666666</v>
      </c>
      <c r="F186" s="3">
        <v>21.9</v>
      </c>
      <c r="G186" s="3">
        <v>26.566666666666599</v>
      </c>
      <c r="H186" s="3">
        <v>31.766666666666602</v>
      </c>
      <c r="I186" s="3">
        <v>35.933333333333302</v>
      </c>
      <c r="J186" s="3">
        <v>40.4</v>
      </c>
      <c r="K186" s="2"/>
      <c r="L186" s="3">
        <v>2.76083723211315</v>
      </c>
      <c r="M186" s="3">
        <v>4.3568592153318599</v>
      </c>
      <c r="N186" s="3">
        <v>6.2841069373459897</v>
      </c>
      <c r="O186" s="3">
        <v>5.4263759135868499</v>
      </c>
      <c r="P186" s="3">
        <v>5.1748322570774103</v>
      </c>
      <c r="Q186" s="3">
        <v>5.5613747301264302</v>
      </c>
      <c r="R186" s="3">
        <v>4.67332857821917</v>
      </c>
      <c r="S186" s="2"/>
      <c r="T186" s="3">
        <f t="shared" si="0"/>
        <v>1.0299003322601263</v>
      </c>
      <c r="U186" s="3">
        <f t="shared" si="1"/>
        <v>1.0648769574944026</v>
      </c>
      <c r="V186" s="3">
        <f t="shared" si="2"/>
        <v>1.054574977391646</v>
      </c>
      <c r="W186" s="3">
        <f t="shared" si="3"/>
        <v>1.0313146997929579</v>
      </c>
      <c r="X186" s="3">
        <f t="shared" si="4"/>
        <v>1.0336226717595067</v>
      </c>
      <c r="Y186" s="3">
        <f t="shared" si="5"/>
        <v>1.048658534212727</v>
      </c>
      <c r="Z186" s="3">
        <f t="shared" si="6"/>
        <v>1.0529975765417161</v>
      </c>
      <c r="AA186" s="2"/>
      <c r="AB186" s="3">
        <f t="shared" si="7"/>
        <v>0.27516650154865835</v>
      </c>
      <c r="AC186" s="3">
        <f t="shared" si="8"/>
        <v>0.2924066587471047</v>
      </c>
      <c r="AD186" s="3">
        <f t="shared" si="9"/>
        <v>0.30260556764284624</v>
      </c>
      <c r="AE186" s="3">
        <f t="shared" si="10"/>
        <v>0.21065123888147708</v>
      </c>
      <c r="AF186" s="3">
        <f t="shared" si="11"/>
        <v>0.16837850818890795</v>
      </c>
      <c r="AG186" s="3">
        <f t="shared" si="12"/>
        <v>0.16230008551118982</v>
      </c>
      <c r="AH186" s="3">
        <f t="shared" si="13"/>
        <v>0.12180702146653291</v>
      </c>
      <c r="AI186" s="2"/>
    </row>
    <row r="187" spans="1:35">
      <c r="A187" s="2" t="s">
        <v>247</v>
      </c>
      <c r="B187" s="2"/>
      <c r="C187" s="3">
        <v>8.1333333333333293</v>
      </c>
      <c r="D187" s="3">
        <v>9.6666666666666607</v>
      </c>
      <c r="E187" s="3">
        <v>14.3</v>
      </c>
      <c r="F187" s="3">
        <v>19.6666666666666</v>
      </c>
      <c r="G187" s="3">
        <v>27.033333333333299</v>
      </c>
      <c r="H187" s="3">
        <v>29.8666666666666</v>
      </c>
      <c r="I187" s="3">
        <v>34.5</v>
      </c>
      <c r="J187" s="3">
        <v>38.566666666666599</v>
      </c>
      <c r="K187" s="2"/>
      <c r="L187" s="3">
        <v>2.66249673969544</v>
      </c>
      <c r="M187" s="3">
        <v>3.5038074528527701</v>
      </c>
      <c r="N187" s="3">
        <v>4.9553562491061598</v>
      </c>
      <c r="O187" s="3">
        <v>4.7852783501995804</v>
      </c>
      <c r="P187" s="3">
        <v>5.7661849509783201</v>
      </c>
      <c r="Q187" s="3">
        <v>5.9259317129601303</v>
      </c>
      <c r="R187" s="3">
        <v>5.4874604529073503</v>
      </c>
      <c r="S187" s="2"/>
      <c r="T187" s="3">
        <f t="shared" si="0"/>
        <v>0.96345514953366906</v>
      </c>
      <c r="U187" s="3">
        <f t="shared" si="1"/>
        <v>0.95973154362416113</v>
      </c>
      <c r="V187" s="3">
        <f t="shared" si="2"/>
        <v>0.94703080161502129</v>
      </c>
      <c r="W187" s="3">
        <f t="shared" si="3"/>
        <v>1.0494306418219448</v>
      </c>
      <c r="X187" s="3">
        <f t="shared" si="4"/>
        <v>0.9718005392408372</v>
      </c>
      <c r="Y187" s="3">
        <f t="shared" si="5"/>
        <v>1.0068289266328139</v>
      </c>
      <c r="Z187" s="3">
        <f t="shared" si="6"/>
        <v>1.005213033051785</v>
      </c>
      <c r="AA187" s="2"/>
      <c r="AB187" s="3">
        <f t="shared" si="7"/>
        <v>0.26536512356650116</v>
      </c>
      <c r="AC187" s="3">
        <f t="shared" si="8"/>
        <v>0.23515486260756846</v>
      </c>
      <c r="AD187" s="3">
        <f t="shared" si="9"/>
        <v>0.23862076275656072</v>
      </c>
      <c r="AE187" s="3">
        <f t="shared" si="10"/>
        <v>0.18576391111023213</v>
      </c>
      <c r="AF187" s="3">
        <f t="shared" si="11"/>
        <v>0.18761992114028386</v>
      </c>
      <c r="AG187" s="3">
        <f t="shared" si="12"/>
        <v>0.1729391149524348</v>
      </c>
      <c r="AH187" s="3">
        <f t="shared" si="13"/>
        <v>0.14302679599702842</v>
      </c>
      <c r="AI187" s="2"/>
    </row>
    <row r="188" spans="1:35">
      <c r="A188" s="2" t="s">
        <v>321</v>
      </c>
      <c r="B188" s="2"/>
      <c r="C188" s="3">
        <v>8.1</v>
      </c>
      <c r="D188" s="3">
        <v>9.9666666666666597</v>
      </c>
      <c r="E188" s="3">
        <v>16.3666666666666</v>
      </c>
      <c r="F188" s="3">
        <v>21.1</v>
      </c>
      <c r="G188" s="3">
        <v>25.9</v>
      </c>
      <c r="H188" s="3">
        <v>31.8</v>
      </c>
      <c r="I188" s="3">
        <v>37.066666666666599</v>
      </c>
      <c r="J188" s="3">
        <v>38.033333333333303</v>
      </c>
      <c r="K188" s="2"/>
      <c r="L188" s="3">
        <v>3.0274668545758701</v>
      </c>
      <c r="M188" s="3">
        <v>3.8942978257390002</v>
      </c>
      <c r="N188" s="3">
        <v>5.1143588715171902</v>
      </c>
      <c r="O188" s="3">
        <v>4.3462627624201398</v>
      </c>
      <c r="P188" s="3">
        <v>5.38144961882948</v>
      </c>
      <c r="Q188" s="3">
        <v>4.9053259037725701</v>
      </c>
      <c r="R188" s="3">
        <v>5.1992520829656002</v>
      </c>
      <c r="S188" s="2"/>
      <c r="T188" s="3">
        <f t="shared" si="0"/>
        <v>0.99335548176057586</v>
      </c>
      <c r="U188" s="3">
        <f t="shared" si="1"/>
        <v>1.0984340044742684</v>
      </c>
      <c r="V188" s="3">
        <f t="shared" si="2"/>
        <v>1.0160516905462891</v>
      </c>
      <c r="W188" s="3">
        <f t="shared" si="3"/>
        <v>1.0054347826086956</v>
      </c>
      <c r="X188" s="3">
        <f t="shared" si="4"/>
        <v>1.0347072705756259</v>
      </c>
      <c r="Y188" s="3">
        <f t="shared" si="5"/>
        <v>1.0817331076480068</v>
      </c>
      <c r="Z188" s="3">
        <f t="shared" si="6"/>
        <v>0.99131207494562468</v>
      </c>
      <c r="AA188" s="2"/>
      <c r="AB188" s="3">
        <f t="shared" si="7"/>
        <v>0.30174088252589204</v>
      </c>
      <c r="AC188" s="3">
        <f t="shared" si="8"/>
        <v>0.26136227018382552</v>
      </c>
      <c r="AD188" s="3">
        <f t="shared" si="9"/>
        <v>0.24627739229694084</v>
      </c>
      <c r="AE188" s="3">
        <f t="shared" si="10"/>
        <v>0.16872138052873212</v>
      </c>
      <c r="AF188" s="3">
        <f t="shared" si="11"/>
        <v>0.17510141656727338</v>
      </c>
      <c r="AG188" s="3">
        <f t="shared" si="12"/>
        <v>0.14315431926027464</v>
      </c>
      <c r="AH188" s="3">
        <f t="shared" si="13"/>
        <v>0.13551484760376847</v>
      </c>
      <c r="AI188" s="2"/>
    </row>
    <row r="189" spans="1:35">
      <c r="A189" s="2" t="s">
        <v>320</v>
      </c>
      <c r="B189" s="2"/>
      <c r="C189" s="3">
        <v>8.1</v>
      </c>
      <c r="D189" s="3">
        <v>11.466666666666599</v>
      </c>
      <c r="E189" s="3">
        <v>15.5</v>
      </c>
      <c r="F189" s="3">
        <v>21.1</v>
      </c>
      <c r="G189" s="3">
        <v>25.133333333333301</v>
      </c>
      <c r="H189" s="3">
        <v>29.733333333333299</v>
      </c>
      <c r="I189" s="3">
        <v>35.3333333333333</v>
      </c>
      <c r="J189" s="3">
        <v>40.299999999999997</v>
      </c>
      <c r="K189" s="2"/>
      <c r="L189" s="3">
        <v>3.3737549143679901</v>
      </c>
      <c r="M189" s="3">
        <v>4.6314144707637599</v>
      </c>
      <c r="N189" s="3">
        <v>5.4793551932078</v>
      </c>
      <c r="O189" s="3">
        <v>5.6788105170791603</v>
      </c>
      <c r="P189" s="3">
        <v>4.7112159317479296</v>
      </c>
      <c r="Q189" s="3">
        <v>5.0420454403170698</v>
      </c>
      <c r="R189" s="3">
        <v>5.2735187493740803</v>
      </c>
      <c r="S189" s="2"/>
      <c r="T189" s="3">
        <f t="shared" si="0"/>
        <v>1.1428571428951049</v>
      </c>
      <c r="U189" s="3">
        <f t="shared" si="1"/>
        <v>1.0402684563758389</v>
      </c>
      <c r="V189" s="3">
        <f t="shared" si="2"/>
        <v>1.0160516905462891</v>
      </c>
      <c r="W189" s="3">
        <f t="shared" si="3"/>
        <v>0.97567287784678958</v>
      </c>
      <c r="X189" s="3">
        <f t="shared" si="4"/>
        <v>0.96746214397637031</v>
      </c>
      <c r="Y189" s="3">
        <f t="shared" si="5"/>
        <v>1.0311484659234607</v>
      </c>
      <c r="Z189" s="3">
        <f t="shared" si="6"/>
        <v>1.0503911468968108</v>
      </c>
      <c r="AA189" s="2"/>
      <c r="AB189" s="3">
        <f t="shared" si="7"/>
        <v>0.33625464263921012</v>
      </c>
      <c r="AC189" s="3">
        <f t="shared" si="8"/>
        <v>0.31083318595729931</v>
      </c>
      <c r="AD189" s="3">
        <f t="shared" si="9"/>
        <v>0.26385346479442529</v>
      </c>
      <c r="AE189" s="3">
        <f t="shared" si="10"/>
        <v>0.22045071883071274</v>
      </c>
      <c r="AF189" s="3">
        <f t="shared" si="11"/>
        <v>0.15329337666136178</v>
      </c>
      <c r="AG189" s="3">
        <f t="shared" si="12"/>
        <v>0.14714426662922636</v>
      </c>
      <c r="AH189" s="3">
        <f t="shared" si="13"/>
        <v>0.13745055601332198</v>
      </c>
      <c r="AI189" s="2"/>
    </row>
    <row r="190" spans="1:35">
      <c r="A190" s="2" t="s">
        <v>198</v>
      </c>
      <c r="B190" s="2"/>
      <c r="C190" s="3">
        <v>7.86666666666666</v>
      </c>
      <c r="D190" s="3">
        <v>10.3333333333333</v>
      </c>
      <c r="E190" s="3">
        <v>17.399999999999999</v>
      </c>
      <c r="F190" s="3">
        <v>22.3</v>
      </c>
      <c r="G190" s="3">
        <v>26.033333333333299</v>
      </c>
      <c r="H190" s="3">
        <v>29.766666666666602</v>
      </c>
      <c r="I190" s="3">
        <v>34.033333333333303</v>
      </c>
      <c r="J190" s="3">
        <v>37.366666666666603</v>
      </c>
      <c r="K190" s="2"/>
      <c r="L190" s="3">
        <v>3.5150470203904098</v>
      </c>
      <c r="M190" s="3">
        <v>5.1419840528729699</v>
      </c>
      <c r="N190" s="3">
        <v>4.8727131388306999</v>
      </c>
      <c r="O190" s="3">
        <v>5.7993294631553898</v>
      </c>
      <c r="P190" s="3">
        <v>3.3534393621408398</v>
      </c>
      <c r="Q190" s="3">
        <v>5.0825409218443296</v>
      </c>
      <c r="R190" s="3">
        <v>5.4066831072499699</v>
      </c>
      <c r="S190" s="2"/>
      <c r="T190" s="3">
        <f t="shared" si="0"/>
        <v>1.0299003322601263</v>
      </c>
      <c r="U190" s="3">
        <f t="shared" si="1"/>
        <v>1.1677852348993287</v>
      </c>
      <c r="V190" s="3">
        <f t="shared" si="2"/>
        <v>1.0738366208143244</v>
      </c>
      <c r="W190" s="3">
        <f t="shared" si="3"/>
        <v>1.0106107660455472</v>
      </c>
      <c r="X190" s="3">
        <f t="shared" si="4"/>
        <v>0.96854674279248631</v>
      </c>
      <c r="Y190" s="3">
        <f t="shared" si="5"/>
        <v>0.99320998463005028</v>
      </c>
      <c r="Z190" s="3">
        <f t="shared" si="6"/>
        <v>0.97393587731292219</v>
      </c>
      <c r="AA190" s="2"/>
      <c r="AB190" s="3">
        <f t="shared" si="7"/>
        <v>0.3503369123429092</v>
      </c>
      <c r="AC190" s="3">
        <f t="shared" si="8"/>
        <v>0.34509960086395769</v>
      </c>
      <c r="AD190" s="3">
        <f t="shared" si="9"/>
        <v>0.23464115745289321</v>
      </c>
      <c r="AE190" s="3">
        <f t="shared" si="10"/>
        <v>0.22512924934609432</v>
      </c>
      <c r="AF190" s="3">
        <f t="shared" si="11"/>
        <v>0.10911409086294391</v>
      </c>
      <c r="AG190" s="3">
        <f t="shared" si="12"/>
        <v>0.14832606437414142</v>
      </c>
      <c r="AH190" s="3">
        <f t="shared" si="13"/>
        <v>0.14092139131344686</v>
      </c>
      <c r="AI190" s="2"/>
    </row>
    <row r="191" spans="1:35">
      <c r="A191" s="2" t="s">
        <v>328</v>
      </c>
      <c r="B191" s="2"/>
      <c r="C191" s="3">
        <v>7.8</v>
      </c>
      <c r="D191" s="3">
        <v>9.36666666666666</v>
      </c>
      <c r="E191" s="3">
        <v>15.7</v>
      </c>
      <c r="F191" s="3">
        <v>20.6666666666666</v>
      </c>
      <c r="G191" s="3">
        <v>23.8333333333333</v>
      </c>
      <c r="H191" s="3">
        <v>30.3</v>
      </c>
      <c r="I191" s="3">
        <v>33.200000000000003</v>
      </c>
      <c r="J191" s="3">
        <v>41.233333333333299</v>
      </c>
      <c r="K191" s="2"/>
      <c r="L191" s="3">
        <v>4.0536677493625701</v>
      </c>
      <c r="M191" s="3">
        <v>4.9067980054885698</v>
      </c>
      <c r="N191" s="3">
        <v>5.1661290042824897</v>
      </c>
      <c r="O191" s="3">
        <v>4.22755511167178</v>
      </c>
      <c r="P191" s="3">
        <v>7.2990867008596796</v>
      </c>
      <c r="Q191" s="3">
        <v>4.9826365176146101</v>
      </c>
      <c r="R191" s="3">
        <v>6.05355726458051</v>
      </c>
      <c r="S191" s="2"/>
      <c r="T191" s="3">
        <f t="shared" si="0"/>
        <v>0.93355481730676193</v>
      </c>
      <c r="U191" s="3">
        <f t="shared" si="1"/>
        <v>1.0536912751677852</v>
      </c>
      <c r="V191" s="3">
        <f t="shared" si="2"/>
        <v>0.99518491017171751</v>
      </c>
      <c r="W191" s="3">
        <f t="shared" si="3"/>
        <v>0.92520703933747273</v>
      </c>
      <c r="X191" s="3">
        <f t="shared" si="4"/>
        <v>0.98590032385036053</v>
      </c>
      <c r="Y191" s="3">
        <f t="shared" si="5"/>
        <v>0.96889044533940361</v>
      </c>
      <c r="Z191" s="3">
        <f t="shared" si="6"/>
        <v>1.0747178235825923</v>
      </c>
      <c r="AA191" s="2"/>
      <c r="AB191" s="3">
        <f t="shared" si="7"/>
        <v>0.40402004147813059</v>
      </c>
      <c r="AC191" s="3">
        <f t="shared" si="8"/>
        <v>0.32931530238178319</v>
      </c>
      <c r="AD191" s="3">
        <f t="shared" si="9"/>
        <v>0.24877033689011566</v>
      </c>
      <c r="AE191" s="3">
        <f t="shared" si="10"/>
        <v>0.16411316427297282</v>
      </c>
      <c r="AF191" s="3">
        <f t="shared" si="11"/>
        <v>0.23749742383463426</v>
      </c>
      <c r="AG191" s="3">
        <f t="shared" si="12"/>
        <v>0.14541050947337333</v>
      </c>
      <c r="AH191" s="3">
        <f t="shared" si="13"/>
        <v>0.15778171111534101</v>
      </c>
      <c r="AI191" s="2"/>
    </row>
    <row r="192" spans="1:35">
      <c r="A192" s="2" t="s">
        <v>315</v>
      </c>
      <c r="B192" s="2"/>
      <c r="C192" s="3">
        <v>7.5666666666666602</v>
      </c>
      <c r="D192" s="3">
        <v>10.1</v>
      </c>
      <c r="E192" s="3">
        <v>15.5</v>
      </c>
      <c r="F192" s="3">
        <v>20.633333333333301</v>
      </c>
      <c r="G192" s="3">
        <v>25.1666666666666</v>
      </c>
      <c r="H192" s="3">
        <v>30.8333333333333</v>
      </c>
      <c r="I192" s="3">
        <v>36.200000000000003</v>
      </c>
      <c r="J192" s="3">
        <v>39.3333333333333</v>
      </c>
      <c r="K192" s="2"/>
      <c r="L192" s="3">
        <v>3.23882694814032</v>
      </c>
      <c r="M192" s="3">
        <v>5.1752616681027099</v>
      </c>
      <c r="N192" s="3">
        <v>4.19112819602974</v>
      </c>
      <c r="O192" s="3">
        <v>4.6553434054022498</v>
      </c>
      <c r="P192" s="3">
        <v>6.7630532223906696</v>
      </c>
      <c r="Q192" s="3">
        <v>4.2770706486254504</v>
      </c>
      <c r="R192" s="3">
        <v>6.1553951042064599</v>
      </c>
      <c r="S192" s="2"/>
      <c r="T192" s="3">
        <f t="shared" si="0"/>
        <v>1.0066445183058685</v>
      </c>
      <c r="U192" s="3">
        <f t="shared" si="1"/>
        <v>1.0402684563758389</v>
      </c>
      <c r="V192" s="3">
        <f t="shared" si="2"/>
        <v>0.99357977321982927</v>
      </c>
      <c r="W192" s="3">
        <f t="shared" si="3"/>
        <v>0.97696687370600155</v>
      </c>
      <c r="X192" s="3">
        <f t="shared" si="4"/>
        <v>1.0032539049082316</v>
      </c>
      <c r="Y192" s="3">
        <f t="shared" si="5"/>
        <v>1.0564407867857353</v>
      </c>
      <c r="Z192" s="3">
        <f t="shared" si="6"/>
        <v>1.0251956603293926</v>
      </c>
      <c r="AA192" s="2"/>
      <c r="AB192" s="3">
        <f t="shared" si="7"/>
        <v>0.3228066725828494</v>
      </c>
      <c r="AC192" s="3">
        <f t="shared" si="8"/>
        <v>0.34733299785924227</v>
      </c>
      <c r="AD192" s="3">
        <f t="shared" si="9"/>
        <v>0.20182004212664625</v>
      </c>
      <c r="AE192" s="3">
        <f t="shared" si="10"/>
        <v>0.18071985269418669</v>
      </c>
      <c r="AF192" s="3">
        <f t="shared" si="11"/>
        <v>0.22005598555023714</v>
      </c>
      <c r="AG192" s="3">
        <f t="shared" si="12"/>
        <v>0.12481966522574711</v>
      </c>
      <c r="AH192" s="3">
        <f t="shared" si="13"/>
        <v>0.16043604275708281</v>
      </c>
      <c r="AI192" s="2"/>
    </row>
    <row r="193" spans="1:35">
      <c r="A193" s="2" t="s">
        <v>1202</v>
      </c>
      <c r="B193" s="2"/>
      <c r="C193" s="3">
        <v>7.5666666666666602</v>
      </c>
      <c r="D193" s="3">
        <v>9.1</v>
      </c>
      <c r="E193" s="3">
        <v>16.1666666666666</v>
      </c>
      <c r="F193" s="3">
        <v>21.266666666666602</v>
      </c>
      <c r="G193" s="3">
        <v>24.7</v>
      </c>
      <c r="H193" s="3">
        <v>30.8</v>
      </c>
      <c r="I193" s="3">
        <v>35.366666666666603</v>
      </c>
      <c r="J193" s="3">
        <v>39.866666666666603</v>
      </c>
      <c r="K193" s="2"/>
      <c r="L193" s="3">
        <v>3.52467492590924</v>
      </c>
      <c r="M193" s="3">
        <v>4.9063450981583197</v>
      </c>
      <c r="N193" s="3">
        <v>4.9121165386102996</v>
      </c>
      <c r="O193" s="3">
        <v>5.6459424958696296</v>
      </c>
      <c r="P193" s="3">
        <v>5.5521767503085302</v>
      </c>
      <c r="Q193" s="3">
        <v>6.16161955621698</v>
      </c>
      <c r="R193" s="3">
        <v>5.9145770958050896</v>
      </c>
      <c r="S193" s="2"/>
      <c r="T193" s="3">
        <f t="shared" si="0"/>
        <v>0.90697674421617858</v>
      </c>
      <c r="U193" s="3">
        <f t="shared" si="1"/>
        <v>1.0850111856823221</v>
      </c>
      <c r="V193" s="3">
        <f t="shared" si="2"/>
        <v>1.0240773753057353</v>
      </c>
      <c r="W193" s="3">
        <f t="shared" si="3"/>
        <v>0.95885093167701851</v>
      </c>
      <c r="X193" s="3">
        <f t="shared" si="4"/>
        <v>1.0021693060921157</v>
      </c>
      <c r="Y193" s="3">
        <f t="shared" si="5"/>
        <v>1.0321212474950856</v>
      </c>
      <c r="Z193" s="3">
        <f t="shared" si="6"/>
        <v>1.0390966184355532</v>
      </c>
      <c r="AA193" s="2"/>
      <c r="AB193" s="3">
        <f t="shared" si="7"/>
        <v>0.35129650425511683</v>
      </c>
      <c r="AC193" s="3">
        <f t="shared" si="8"/>
        <v>0.32928490591666576</v>
      </c>
      <c r="AD193" s="3">
        <f t="shared" si="9"/>
        <v>0.23653859304338296</v>
      </c>
      <c r="AE193" s="3">
        <f t="shared" si="10"/>
        <v>0.21917478633034276</v>
      </c>
      <c r="AF193" s="3">
        <f t="shared" si="11"/>
        <v>0.18065652990771031</v>
      </c>
      <c r="AG193" s="3">
        <f t="shared" si="12"/>
        <v>0.17981729866973034</v>
      </c>
      <c r="AH193" s="3">
        <f t="shared" si="13"/>
        <v>0.15415929079583912</v>
      </c>
      <c r="AI193" s="2"/>
    </row>
    <row r="194" spans="1:35">
      <c r="A194" s="2" t="s">
        <v>335</v>
      </c>
      <c r="B194" s="2"/>
      <c r="C194" s="3">
        <v>7.4666666666666597</v>
      </c>
      <c r="D194" s="3">
        <v>11.5</v>
      </c>
      <c r="E194" s="3">
        <v>15.566666666666601</v>
      </c>
      <c r="F194" s="3">
        <v>18.733333333333299</v>
      </c>
      <c r="G194" s="3">
        <v>25.3</v>
      </c>
      <c r="H194" s="3">
        <v>31.1</v>
      </c>
      <c r="I194" s="3">
        <v>36.799999999999997</v>
      </c>
      <c r="J194" s="3">
        <v>38.966666666666598</v>
      </c>
      <c r="K194" s="2"/>
      <c r="L194" s="3">
        <v>3.9475730941089999</v>
      </c>
      <c r="M194" s="3">
        <v>4.5069082775470601</v>
      </c>
      <c r="N194" s="3">
        <v>4.3583891009816398</v>
      </c>
      <c r="O194" s="3">
        <v>3.8914436053132402</v>
      </c>
      <c r="P194" s="3">
        <v>4.4523402086243697</v>
      </c>
      <c r="Q194" s="3">
        <v>6.0575022355202899</v>
      </c>
      <c r="R194" s="3">
        <v>4.6078435544430301</v>
      </c>
      <c r="S194" s="2"/>
      <c r="T194" s="3">
        <f t="shared" si="0"/>
        <v>1.1461794020314346</v>
      </c>
      <c r="U194" s="3">
        <f t="shared" si="1"/>
        <v>1.0447427293064833</v>
      </c>
      <c r="V194" s="3">
        <f t="shared" si="2"/>
        <v>0.90208696696210644</v>
      </c>
      <c r="W194" s="3">
        <f t="shared" si="3"/>
        <v>0.9821428571428571</v>
      </c>
      <c r="X194" s="3">
        <f t="shared" si="4"/>
        <v>1.0119306954371687</v>
      </c>
      <c r="Y194" s="3">
        <f t="shared" si="5"/>
        <v>1.0739508550750014</v>
      </c>
      <c r="Z194" s="3">
        <f t="shared" si="6"/>
        <v>1.0156387516314058</v>
      </c>
      <c r="AA194" s="2"/>
      <c r="AB194" s="3">
        <f t="shared" si="7"/>
        <v>0.39344582334619421</v>
      </c>
      <c r="AC194" s="3">
        <f t="shared" si="8"/>
        <v>0.30247706560718524</v>
      </c>
      <c r="AD194" s="3">
        <f t="shared" si="9"/>
        <v>0.20987434190099127</v>
      </c>
      <c r="AE194" s="3">
        <f t="shared" si="10"/>
        <v>0.15106535734911647</v>
      </c>
      <c r="AF194" s="3">
        <f t="shared" si="11"/>
        <v>0.14487008757672434</v>
      </c>
      <c r="AG194" s="3">
        <f t="shared" si="12"/>
        <v>0.1767787963439062</v>
      </c>
      <c r="AH194" s="3">
        <f t="shared" si="13"/>
        <v>0.12010020039385835</v>
      </c>
      <c r="AI194" s="2"/>
    </row>
    <row r="195" spans="1:35">
      <c r="A195" s="2" t="s">
        <v>201</v>
      </c>
      <c r="B195" s="2"/>
      <c r="C195" s="3">
        <v>7.36666666666666</v>
      </c>
      <c r="D195" s="3">
        <v>9.6666666666666607</v>
      </c>
      <c r="E195" s="3">
        <v>16.266666666666602</v>
      </c>
      <c r="F195" s="3">
        <v>19.8666666666666</v>
      </c>
      <c r="G195" s="3">
        <v>26</v>
      </c>
      <c r="H195" s="3">
        <v>31.766666666666602</v>
      </c>
      <c r="I195" s="3">
        <v>34.133333333333297</v>
      </c>
      <c r="J195" s="3">
        <v>38.1</v>
      </c>
      <c r="K195" s="2"/>
      <c r="L195" s="3">
        <v>2.9363620727393598</v>
      </c>
      <c r="M195" s="3">
        <v>4.0819385372910997</v>
      </c>
      <c r="N195" s="3">
        <v>6.0593362306077303</v>
      </c>
      <c r="O195" s="3">
        <v>4.6115796281390002</v>
      </c>
      <c r="P195" s="3">
        <v>6.5659898128326502</v>
      </c>
      <c r="Q195" s="3">
        <v>4.0639335077675103</v>
      </c>
      <c r="R195" s="3">
        <v>5.4243279153581101</v>
      </c>
      <c r="S195" s="2"/>
      <c r="T195" s="3">
        <f t="shared" si="0"/>
        <v>0.96345514953366906</v>
      </c>
      <c r="U195" s="3">
        <f t="shared" si="1"/>
        <v>1.0917225950782954</v>
      </c>
      <c r="V195" s="3">
        <f t="shared" si="2"/>
        <v>0.95666162332636051</v>
      </c>
      <c r="W195" s="3">
        <f t="shared" si="3"/>
        <v>1.0093167701863353</v>
      </c>
      <c r="X195" s="3">
        <f t="shared" si="4"/>
        <v>1.0336226717595067</v>
      </c>
      <c r="Y195" s="3">
        <f t="shared" si="5"/>
        <v>0.9961283293449279</v>
      </c>
      <c r="Z195" s="3">
        <f t="shared" si="6"/>
        <v>0.9930496947088957</v>
      </c>
      <c r="AA195" s="2"/>
      <c r="AB195" s="3">
        <f t="shared" si="7"/>
        <v>0.29266067171132026</v>
      </c>
      <c r="AC195" s="3">
        <f t="shared" si="8"/>
        <v>0.27395560652960399</v>
      </c>
      <c r="AD195" s="3">
        <f t="shared" si="9"/>
        <v>0.2917819346302068</v>
      </c>
      <c r="AE195" s="3">
        <f t="shared" si="10"/>
        <v>0.17902094829732143</v>
      </c>
      <c r="AF195" s="3">
        <f t="shared" si="11"/>
        <v>0.21364394332903888</v>
      </c>
      <c r="AG195" s="3">
        <f t="shared" si="12"/>
        <v>0.11859958874007794</v>
      </c>
      <c r="AH195" s="3">
        <f t="shared" si="13"/>
        <v>0.14138129082276407</v>
      </c>
      <c r="AI195" s="2"/>
    </row>
    <row r="196" spans="1:35">
      <c r="A196" s="2" t="s">
        <v>355</v>
      </c>
      <c r="B196" s="2"/>
      <c r="C196" s="3">
        <v>7.2666666666666604</v>
      </c>
      <c r="D196" s="3">
        <v>10.4</v>
      </c>
      <c r="E196" s="3">
        <v>15.566666666666601</v>
      </c>
      <c r="F196" s="3">
        <v>21.1666666666666</v>
      </c>
      <c r="G196" s="3">
        <v>27.566666666666599</v>
      </c>
      <c r="H196" s="3">
        <v>31.133333333333301</v>
      </c>
      <c r="I196" s="3">
        <v>35.6</v>
      </c>
      <c r="J196" s="3">
        <v>41.6</v>
      </c>
      <c r="K196" s="2"/>
      <c r="L196" s="3">
        <v>3.9631637193871598</v>
      </c>
      <c r="M196" s="3">
        <v>5.0443587853715899</v>
      </c>
      <c r="N196" s="3">
        <v>5.7739837970753598</v>
      </c>
      <c r="O196" s="3">
        <v>4.5510682506662299</v>
      </c>
      <c r="P196" s="3">
        <v>5.8237063418029198</v>
      </c>
      <c r="Q196" s="3">
        <v>5.1613951602255703</v>
      </c>
      <c r="R196" s="3">
        <v>6.1024585209569402</v>
      </c>
      <c r="S196" s="2"/>
      <c r="T196" s="3">
        <f t="shared" si="0"/>
        <v>1.0365448505327757</v>
      </c>
      <c r="U196" s="3">
        <f t="shared" si="1"/>
        <v>1.0447427293064833</v>
      </c>
      <c r="V196" s="3">
        <f t="shared" si="2"/>
        <v>1.0192619644500656</v>
      </c>
      <c r="W196" s="3">
        <f t="shared" si="3"/>
        <v>1.0701345755693554</v>
      </c>
      <c r="X196" s="3">
        <f t="shared" si="4"/>
        <v>1.0130152942532846</v>
      </c>
      <c r="Y196" s="3">
        <f t="shared" si="5"/>
        <v>1.0389307184964689</v>
      </c>
      <c r="Z196" s="3">
        <f t="shared" si="6"/>
        <v>1.084274732280579</v>
      </c>
      <c r="AA196" s="2"/>
      <c r="AB196" s="3">
        <f t="shared" si="7"/>
        <v>0.39499970626433484</v>
      </c>
      <c r="AC196" s="3">
        <f t="shared" si="8"/>
        <v>0.33854756948802617</v>
      </c>
      <c r="AD196" s="3">
        <f t="shared" si="9"/>
        <v>0.27804104256897155</v>
      </c>
      <c r="AE196" s="3">
        <f t="shared" si="10"/>
        <v>0.17667190414076978</v>
      </c>
      <c r="AF196" s="3">
        <f t="shared" si="11"/>
        <v>0.1894915501119768</v>
      </c>
      <c r="AG196" s="3">
        <f t="shared" si="12"/>
        <v>0.15062730287239745</v>
      </c>
      <c r="AH196" s="3">
        <f t="shared" si="13"/>
        <v>0.1590562879582674</v>
      </c>
      <c r="AI196" s="2"/>
    </row>
    <row r="197" spans="1:35">
      <c r="A197" s="2" t="s">
        <v>299</v>
      </c>
      <c r="B197" s="2"/>
      <c r="C197" s="3">
        <v>7.1666666666666599</v>
      </c>
      <c r="D197" s="3">
        <v>10.199999999999999</v>
      </c>
      <c r="E197" s="3">
        <v>14.466666666666599</v>
      </c>
      <c r="F197" s="3">
        <v>20.966666666666601</v>
      </c>
      <c r="G197" s="3">
        <v>26.133333333333301</v>
      </c>
      <c r="H197" s="3">
        <v>30.966666666666601</v>
      </c>
      <c r="I197" s="3">
        <v>36.200000000000003</v>
      </c>
      <c r="J197" s="3">
        <v>41.6</v>
      </c>
      <c r="K197" s="2"/>
      <c r="L197" s="3">
        <v>3.9276795524414498</v>
      </c>
      <c r="M197" s="3">
        <v>3.3239868966180999</v>
      </c>
      <c r="N197" s="3">
        <v>5.0956408385555898</v>
      </c>
      <c r="O197" s="3">
        <v>4.3261478887753597</v>
      </c>
      <c r="P197" s="3">
        <v>4.6366894320073699</v>
      </c>
      <c r="Q197" s="3">
        <v>6.0188592496142199</v>
      </c>
      <c r="R197" s="3">
        <v>5.0438080851673899</v>
      </c>
      <c r="S197" s="2"/>
      <c r="T197" s="3">
        <f t="shared" si="0"/>
        <v>1.0166112957148374</v>
      </c>
      <c r="U197" s="3">
        <f t="shared" si="1"/>
        <v>0.97091722595077845</v>
      </c>
      <c r="V197" s="3">
        <f t="shared" si="2"/>
        <v>1.0096311427387263</v>
      </c>
      <c r="W197" s="3">
        <f t="shared" si="3"/>
        <v>1.0144927536231871</v>
      </c>
      <c r="X197" s="3">
        <f t="shared" si="4"/>
        <v>1.0075923001726985</v>
      </c>
      <c r="Y197" s="3">
        <f t="shared" si="5"/>
        <v>1.0564407867857353</v>
      </c>
      <c r="Z197" s="3">
        <f t="shared" si="6"/>
        <v>1.084274732280579</v>
      </c>
      <c r="AA197" s="2"/>
      <c r="AB197" s="3">
        <f t="shared" si="7"/>
        <v>0.391463078329429</v>
      </c>
      <c r="AC197" s="3">
        <f t="shared" si="8"/>
        <v>0.22308636890054362</v>
      </c>
      <c r="AD197" s="3">
        <f t="shared" si="9"/>
        <v>0.24537604210574013</v>
      </c>
      <c r="AE197" s="3">
        <f t="shared" si="10"/>
        <v>0.16794052363258383</v>
      </c>
      <c r="AF197" s="3">
        <f t="shared" si="11"/>
        <v>0.15086843605972311</v>
      </c>
      <c r="AG197" s="3">
        <f t="shared" si="12"/>
        <v>0.17565106080704548</v>
      </c>
      <c r="AH197" s="3">
        <f t="shared" si="13"/>
        <v>0.13146330916393006</v>
      </c>
      <c r="AI197" s="2"/>
    </row>
    <row r="198" spans="1:35">
      <c r="A198" s="2" t="s">
        <v>294</v>
      </c>
      <c r="B198" s="2"/>
      <c r="C198" s="3">
        <v>7.1333333333333302</v>
      </c>
      <c r="D198" s="3">
        <v>10.4333333333333</v>
      </c>
      <c r="E198" s="3">
        <v>16.3666666666666</v>
      </c>
      <c r="F198" s="3">
        <v>21.1</v>
      </c>
      <c r="G198" s="3">
        <v>27.966666666666601</v>
      </c>
      <c r="H198" s="3">
        <v>32.4</v>
      </c>
      <c r="I198" s="3">
        <v>36.799999999999997</v>
      </c>
      <c r="J198" s="3">
        <v>40.299999999999997</v>
      </c>
      <c r="K198" s="2"/>
      <c r="L198" s="3">
        <v>3.8007309238560301</v>
      </c>
      <c r="M198" s="3">
        <v>5.7531633810355904</v>
      </c>
      <c r="N198" s="3">
        <v>4.2453896562427902</v>
      </c>
      <c r="O198" s="3">
        <v>5.6301766303455203</v>
      </c>
      <c r="P198" s="3">
        <v>6.3118935352237999</v>
      </c>
      <c r="Q198" s="3">
        <v>4.9152822909777996</v>
      </c>
      <c r="R198" s="3">
        <v>6.4039050586341402</v>
      </c>
      <c r="S198" s="2"/>
      <c r="T198" s="3">
        <f t="shared" si="0"/>
        <v>1.0398671096690952</v>
      </c>
      <c r="U198" s="3">
        <f t="shared" si="1"/>
        <v>1.0984340044742684</v>
      </c>
      <c r="V198" s="3">
        <f t="shared" si="2"/>
        <v>1.0160516905462891</v>
      </c>
      <c r="W198" s="3">
        <f t="shared" si="3"/>
        <v>1.0856625258799146</v>
      </c>
      <c r="X198" s="3">
        <f t="shared" si="4"/>
        <v>1.0542300492657319</v>
      </c>
      <c r="Y198" s="3">
        <f t="shared" si="5"/>
        <v>1.0739508550750014</v>
      </c>
      <c r="Z198" s="3">
        <f t="shared" si="6"/>
        <v>1.0503911468968108</v>
      </c>
      <c r="AA198" s="2"/>
      <c r="AB198" s="3">
        <f t="shared" si="7"/>
        <v>0.37881039109458142</v>
      </c>
      <c r="AC198" s="3">
        <f t="shared" si="8"/>
        <v>0.3861183477205094</v>
      </c>
      <c r="AD198" s="3">
        <f t="shared" si="9"/>
        <v>0.20443295437219033</v>
      </c>
      <c r="AE198" s="3">
        <f t="shared" si="10"/>
        <v>0.21856275738918943</v>
      </c>
      <c r="AF198" s="3">
        <f t="shared" si="11"/>
        <v>0.20537616767280995</v>
      </c>
      <c r="AG198" s="3">
        <f t="shared" si="12"/>
        <v>0.14344488096007121</v>
      </c>
      <c r="AH198" s="3">
        <f t="shared" si="13"/>
        <v>0.16691327987982638</v>
      </c>
      <c r="AI198" s="2"/>
    </row>
    <row r="199" spans="1:35">
      <c r="A199" s="2" t="s">
        <v>461</v>
      </c>
      <c r="B199" s="2" t="s">
        <v>462</v>
      </c>
      <c r="C199" s="3">
        <v>7</v>
      </c>
      <c r="D199" s="3">
        <v>11.2</v>
      </c>
      <c r="E199" s="3">
        <v>15.3</v>
      </c>
      <c r="F199" s="3">
        <v>21.266666666666602</v>
      </c>
      <c r="G199" s="3">
        <v>24.033333333333299</v>
      </c>
      <c r="H199" s="3">
        <v>30.933333333333302</v>
      </c>
      <c r="I199" s="3">
        <v>35.133333333333297</v>
      </c>
      <c r="J199" s="3">
        <v>39.866666666666603</v>
      </c>
      <c r="K199" s="2"/>
      <c r="L199" s="3">
        <v>4.6360903068569899</v>
      </c>
      <c r="M199" s="3">
        <v>4.5909330932465799</v>
      </c>
      <c r="N199" s="3">
        <v>4.7182859411254601</v>
      </c>
      <c r="O199" s="3">
        <v>5.4251472074241596</v>
      </c>
      <c r="P199" s="3">
        <v>5.3847521350156402</v>
      </c>
      <c r="Q199" s="3">
        <v>5.4998989889714203</v>
      </c>
      <c r="R199" s="3">
        <v>6.1629718660904302</v>
      </c>
      <c r="S199" s="2"/>
      <c r="T199" s="3">
        <f t="shared" si="0"/>
        <v>1.1162790698045275</v>
      </c>
      <c r="U199" s="3">
        <f t="shared" si="1"/>
        <v>1.0268456375838926</v>
      </c>
      <c r="V199" s="3">
        <f t="shared" si="2"/>
        <v>1.0240773753057353</v>
      </c>
      <c r="W199" s="3">
        <f t="shared" si="3"/>
        <v>0.93297101449275222</v>
      </c>
      <c r="X199" s="3">
        <f t="shared" si="4"/>
        <v>1.0065077013565826</v>
      </c>
      <c r="Y199" s="3">
        <f t="shared" si="5"/>
        <v>1.0253117764937052</v>
      </c>
      <c r="Z199" s="3">
        <f t="shared" si="6"/>
        <v>1.0390966184355532</v>
      </c>
      <c r="AA199" s="2"/>
      <c r="AB199" s="3">
        <f t="shared" si="7"/>
        <v>0.46206880136322387</v>
      </c>
      <c r="AC199" s="3">
        <f t="shared" si="8"/>
        <v>0.30811631498299191</v>
      </c>
      <c r="AD199" s="3">
        <f t="shared" si="9"/>
        <v>0.22720485341048871</v>
      </c>
      <c r="AE199" s="3">
        <f t="shared" si="10"/>
        <v>0.21060354066087575</v>
      </c>
      <c r="AF199" s="3">
        <f t="shared" si="11"/>
        <v>0.1752088737216449</v>
      </c>
      <c r="AG199" s="3">
        <f t="shared" si="12"/>
        <v>0.16050601146826068</v>
      </c>
      <c r="AH199" s="3">
        <f t="shared" si="13"/>
        <v>0.16063352572495052</v>
      </c>
      <c r="AI199" s="2"/>
    </row>
    <row r="200" spans="1:35">
      <c r="A200" s="2" t="s">
        <v>265</v>
      </c>
      <c r="B200" s="2"/>
      <c r="C200" s="3">
        <v>6.9666666666666597</v>
      </c>
      <c r="D200" s="3">
        <v>11.8666666666666</v>
      </c>
      <c r="E200" s="3">
        <v>14.3333333333333</v>
      </c>
      <c r="F200" s="3">
        <v>22.2</v>
      </c>
      <c r="G200" s="3">
        <v>26.3333333333333</v>
      </c>
      <c r="H200" s="3">
        <v>33.5</v>
      </c>
      <c r="I200" s="3">
        <v>35.1</v>
      </c>
      <c r="J200" s="3">
        <v>39.5</v>
      </c>
      <c r="K200" s="2"/>
      <c r="L200" s="3">
        <v>3.7034518432882999</v>
      </c>
      <c r="M200" s="3">
        <v>3.2386554137309602</v>
      </c>
      <c r="N200" s="3">
        <v>4.5636242906999502</v>
      </c>
      <c r="O200" s="3">
        <v>4.9888765156985801</v>
      </c>
      <c r="P200" s="3">
        <v>4.4403453319158199</v>
      </c>
      <c r="Q200" s="3">
        <v>5.16623654123579</v>
      </c>
      <c r="R200" s="3">
        <v>4.6743983570080898</v>
      </c>
      <c r="S200" s="2"/>
      <c r="T200" s="3">
        <f t="shared" si="0"/>
        <v>1.1827242525309809</v>
      </c>
      <c r="U200" s="3">
        <f t="shared" si="1"/>
        <v>0.96196868008948322</v>
      </c>
      <c r="V200" s="3">
        <f t="shared" si="2"/>
        <v>1.0690212099586547</v>
      </c>
      <c r="W200" s="3">
        <f t="shared" si="3"/>
        <v>1.0222567287784665</v>
      </c>
      <c r="X200" s="3">
        <f t="shared" si="4"/>
        <v>1.0900218101975934</v>
      </c>
      <c r="Y200" s="3">
        <f t="shared" si="5"/>
        <v>1.0243389949220802</v>
      </c>
      <c r="Z200" s="3">
        <f t="shared" si="6"/>
        <v>1.0295397097375689</v>
      </c>
      <c r="AA200" s="2"/>
      <c r="AB200" s="3">
        <f t="shared" si="7"/>
        <v>0.36911480166890415</v>
      </c>
      <c r="AC200" s="3">
        <f t="shared" si="8"/>
        <v>0.2173594237403329</v>
      </c>
      <c r="AD200" s="3">
        <f t="shared" si="9"/>
        <v>0.21975725950634092</v>
      </c>
      <c r="AE200" s="3">
        <f t="shared" si="10"/>
        <v>0.19366756660320575</v>
      </c>
      <c r="AF200" s="3">
        <f t="shared" si="11"/>
        <v>0.14447979870439748</v>
      </c>
      <c r="AG200" s="3">
        <f t="shared" si="12"/>
        <v>0.15076859105923629</v>
      </c>
      <c r="AH200" s="3">
        <f t="shared" si="13"/>
        <v>0.12183490449802223</v>
      </c>
      <c r="AI200" s="2"/>
    </row>
    <row r="201" spans="1:35">
      <c r="A201" s="2" t="s">
        <v>445</v>
      </c>
      <c r="B201" s="2"/>
      <c r="C201" s="3">
        <v>6.7666666666666604</v>
      </c>
      <c r="D201" s="3">
        <v>10.466666666666599</v>
      </c>
      <c r="E201" s="3">
        <v>15.533333333333299</v>
      </c>
      <c r="F201" s="3">
        <v>20.633333333333301</v>
      </c>
      <c r="G201" s="3">
        <v>26.066666666666599</v>
      </c>
      <c r="H201" s="3">
        <v>30.4</v>
      </c>
      <c r="I201" s="3">
        <v>34.700000000000003</v>
      </c>
      <c r="J201" s="3">
        <v>39.266666666666602</v>
      </c>
      <c r="K201" s="2"/>
      <c r="L201" s="3">
        <v>3.4325241764949301</v>
      </c>
      <c r="M201" s="3">
        <v>3.4227993741315799</v>
      </c>
      <c r="N201" s="3">
        <v>4.1671999658710304</v>
      </c>
      <c r="O201" s="3">
        <v>5.7615584311499903</v>
      </c>
      <c r="P201" s="3">
        <v>6.0695963621973998</v>
      </c>
      <c r="Q201" s="3">
        <v>6.7089492470877996</v>
      </c>
      <c r="R201" s="3">
        <v>5.9885075120786304</v>
      </c>
      <c r="S201" s="2"/>
      <c r="T201" s="3">
        <f t="shared" si="0"/>
        <v>1.0431893688054148</v>
      </c>
      <c r="U201" s="3">
        <f t="shared" si="1"/>
        <v>1.0425055928411611</v>
      </c>
      <c r="V201" s="3">
        <f t="shared" si="2"/>
        <v>0.99357977321982927</v>
      </c>
      <c r="W201" s="3">
        <f t="shared" si="3"/>
        <v>1.0119047619047592</v>
      </c>
      <c r="X201" s="3">
        <f t="shared" si="4"/>
        <v>0.98915412029871153</v>
      </c>
      <c r="Y201" s="3">
        <f t="shared" si="5"/>
        <v>1.0126656160625696</v>
      </c>
      <c r="Z201" s="3">
        <f t="shared" si="6"/>
        <v>1.0234580405661218</v>
      </c>
      <c r="AA201" s="2"/>
      <c r="AB201" s="3">
        <f t="shared" si="7"/>
        <v>0.34211204418029578</v>
      </c>
      <c r="AC201" s="3">
        <f t="shared" si="8"/>
        <v>0.22971807880077716</v>
      </c>
      <c r="AD201" s="3">
        <f t="shared" si="9"/>
        <v>0.20066779953401415</v>
      </c>
      <c r="AE201" s="3">
        <f t="shared" si="10"/>
        <v>0.22366298257569836</v>
      </c>
      <c r="AF201" s="3">
        <f t="shared" si="11"/>
        <v>0.197492310862422</v>
      </c>
      <c r="AG201" s="3">
        <f t="shared" si="12"/>
        <v>0.1957902657762155</v>
      </c>
      <c r="AH201" s="3">
        <f t="shared" si="13"/>
        <v>0.15608623508219455</v>
      </c>
      <c r="AI201" s="2"/>
    </row>
    <row r="202" spans="1: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row>
    <row r="203" spans="1: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row>
    <row r="204" spans="1: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row>
    <row r="205" spans="1: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row>
    <row r="206" spans="1: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row>
    <row r="207" spans="1: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row>
    <row r="208" spans="1: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row>
    <row r="209" spans="1: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row>
    <row r="210" spans="1: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row>
    <row r="211" spans="1: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row>
    <row r="212" spans="1: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row>
    <row r="213" spans="1: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row>
    <row r="214" spans="1: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row>
    <row r="215" spans="1: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row>
    <row r="216" spans="1: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row>
    <row r="217" spans="1: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row>
    <row r="218" spans="1: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row>
    <row r="219" spans="1: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row>
    <row r="220" spans="1: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row>
    <row r="221" spans="1: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row>
    <row r="222" spans="1: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row>
    <row r="223" spans="1: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row>
    <row r="224" spans="1: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row>
    <row r="225" spans="1: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row>
    <row r="226" spans="1: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row>
    <row r="227" spans="1: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row>
    <row r="228" spans="1: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row>
    <row r="229" spans="1: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row>
    <row r="230" spans="1: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row>
    <row r="231" spans="1: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row>
    <row r="232" spans="1: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row>
    <row r="233" spans="1: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row>
    <row r="234" spans="1: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row>
    <row r="235" spans="1: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spans="1: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row>
    <row r="237" spans="1: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row>
    <row r="238" spans="1: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row>
    <row r="239" spans="1: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row>
    <row r="240" spans="1: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row>
    <row r="241" spans="1: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row>
    <row r="242" spans="1: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row>
    <row r="243" spans="1: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row>
    <row r="244" spans="1: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row>
    <row r="245" spans="1: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row>
    <row r="246" spans="1: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row>
    <row r="247" spans="1: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row>
    <row r="248" spans="1: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row>
    <row r="249" spans="1: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row>
    <row r="250" spans="1: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row>
    <row r="251" spans="1: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row>
    <row r="252" spans="1: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row>
    <row r="253" spans="1: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row>
    <row r="254" spans="1: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row>
    <row r="255" spans="1: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row>
    <row r="256" spans="1: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row>
    <row r="257" spans="1: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row>
    <row r="258" spans="1: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row>
    <row r="259" spans="1: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row>
    <row r="260" spans="1: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row>
    <row r="261" spans="1: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row>
    <row r="262" spans="1: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row>
    <row r="263" spans="1: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row>
    <row r="264" spans="1: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row>
    <row r="265" spans="1: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row>
    <row r="266" spans="1: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row>
    <row r="267" spans="1: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row>
    <row r="268" spans="1: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row>
    <row r="269" spans="1: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row>
    <row r="270" spans="1: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row>
    <row r="271" spans="1: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row>
    <row r="272" spans="1: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row>
    <row r="273" spans="1: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row>
    <row r="274" spans="1: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row>
    <row r="275" spans="1: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row>
    <row r="276" spans="1: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row>
    <row r="277" spans="1: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row>
    <row r="278" spans="1: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row>
    <row r="279" spans="1: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row>
    <row r="280" spans="1: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row>
    <row r="281" spans="1: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row>
    <row r="282" spans="1: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row>
    <row r="283" spans="1: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row>
    <row r="284" spans="1: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row>
    <row r="285" spans="1: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row>
    <row r="286" spans="1: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row>
    <row r="287" spans="1: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row>
    <row r="288" spans="1: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row>
    <row r="289" spans="1: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row>
    <row r="290" spans="1: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row>
    <row r="291" spans="1: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row>
    <row r="292" spans="1: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row>
    <row r="293" spans="1: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row>
    <row r="294" spans="1: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row>
    <row r="295" spans="1: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row>
    <row r="296" spans="1: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row>
    <row r="297" spans="1: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row>
    <row r="298" spans="1: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row>
    <row r="299" spans="1: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row>
    <row r="300" spans="1: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row>
    <row r="301" spans="1: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row>
    <row r="302" spans="1: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spans="1: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row>
    <row r="304" spans="1: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row>
    <row r="305" spans="1: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spans="1: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row>
    <row r="307" spans="1: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spans="1: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row>
    <row r="309" spans="1: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row>
    <row r="310" spans="1: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row>
    <row r="311" spans="1: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row>
    <row r="312" spans="1: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row>
    <row r="313" spans="1: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row>
    <row r="314" spans="1: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row>
    <row r="315" spans="1: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row>
    <row r="316" spans="1: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row>
    <row r="317" spans="1: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row>
    <row r="318" spans="1: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row>
    <row r="319" spans="1: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row>
    <row r="320" spans="1: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row>
    <row r="321" spans="1: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row>
    <row r="322" spans="1: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row>
    <row r="323" spans="1: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row>
    <row r="324" spans="1: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row>
    <row r="325" spans="1: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row>
    <row r="326" spans="1: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row>
    <row r="327" spans="1: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row>
    <row r="328" spans="1: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row>
    <row r="329" spans="1: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row>
    <row r="330" spans="1: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row>
    <row r="331" spans="1: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row>
    <row r="332" spans="1: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row>
    <row r="333" spans="1: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row>
    <row r="334" spans="1: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row>
    <row r="335" spans="1: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row>
    <row r="336" spans="1: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row>
    <row r="337" spans="1: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row>
    <row r="338" spans="1: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row>
    <row r="339" spans="1: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row>
    <row r="340" spans="1: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row>
    <row r="341" spans="1: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row>
    <row r="342" spans="1: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row>
    <row r="343" spans="1: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row>
    <row r="344" spans="1: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row>
    <row r="345" spans="1: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row>
    <row r="346" spans="1: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row>
    <row r="347" spans="1: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row>
    <row r="348" spans="1: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row>
    <row r="349" spans="1: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row>
    <row r="350" spans="1: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row>
    <row r="351" spans="1: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row>
    <row r="352" spans="1: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row>
    <row r="353" spans="1: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row>
    <row r="354" spans="1: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spans="1: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row>
    <row r="356" spans="1: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row>
    <row r="357" spans="1: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row>
    <row r="358" spans="1: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row>
    <row r="359" spans="1: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row>
    <row r="360" spans="1: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row>
    <row r="361" spans="1: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row>
    <row r="362" spans="1: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spans="1: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row>
    <row r="364" spans="1: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spans="1: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row>
    <row r="366" spans="1: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row>
    <row r="367" spans="1: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row>
    <row r="368" spans="1: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row>
    <row r="369" spans="1: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row>
    <row r="370" spans="1: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row>
    <row r="371" spans="1: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row>
    <row r="372" spans="1: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spans="1: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row>
    <row r="374" spans="1: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row>
    <row r="375" spans="1: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spans="1: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spans="1: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row>
    <row r="378" spans="1: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row>
    <row r="379" spans="1: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row>
    <row r="380" spans="1: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row>
    <row r="381" spans="1: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row>
    <row r="382" spans="1: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row>
    <row r="383" spans="1: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row>
    <row r="384" spans="1: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row>
    <row r="385" spans="1: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row>
    <row r="386" spans="1: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row>
    <row r="387" spans="1: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row>
    <row r="388" spans="1: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row>
    <row r="389" spans="1: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row>
    <row r="390" spans="1: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row>
    <row r="391" spans="1: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row>
    <row r="392" spans="1: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row>
    <row r="393" spans="1: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row>
    <row r="394" spans="1: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row>
    <row r="395" spans="1: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spans="1: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row>
    <row r="397" spans="1: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row>
    <row r="398" spans="1: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row>
    <row r="399" spans="1: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row>
    <row r="400" spans="1: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row>
    <row r="401" spans="1: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row>
    <row r="402" spans="1: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row>
    <row r="403" spans="1: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row>
    <row r="404" spans="1: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row>
    <row r="405" spans="1: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row>
    <row r="406" spans="1: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row>
    <row r="407" spans="1: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row>
    <row r="408" spans="1: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row>
    <row r="409" spans="1: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row>
    <row r="410" spans="1: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row>
    <row r="411" spans="1: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row>
    <row r="412" spans="1: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row>
    <row r="413" spans="1: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row>
    <row r="414" spans="1: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row>
    <row r="415" spans="1: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row>
    <row r="416" spans="1: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row>
    <row r="417" spans="1: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row>
    <row r="418" spans="1: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row>
    <row r="419" spans="1: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row>
    <row r="420" spans="1: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row>
    <row r="421" spans="1: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row>
    <row r="422" spans="1: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row>
    <row r="423" spans="1: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row>
    <row r="424" spans="1: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row>
    <row r="425" spans="1: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row>
    <row r="426" spans="1: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row>
    <row r="427" spans="1: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row>
    <row r="428" spans="1: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spans="1: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spans="1: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spans="1: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row>
    <row r="432" spans="1: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row>
    <row r="433" spans="1: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row>
    <row r="434" spans="1: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row>
    <row r="435" spans="1: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row>
    <row r="436" spans="1: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row>
    <row r="437" spans="1: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row>
    <row r="438" spans="1: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row>
    <row r="439" spans="1: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row>
    <row r="440" spans="1: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row>
    <row r="441" spans="1: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row>
    <row r="442" spans="1: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row>
    <row r="443" spans="1: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row>
    <row r="444" spans="1: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row>
    <row r="445" spans="1: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row>
    <row r="446" spans="1: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row>
    <row r="447" spans="1: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row>
    <row r="448" spans="1: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row>
    <row r="449" spans="1: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row>
    <row r="450" spans="1: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row>
    <row r="451" spans="1: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row>
    <row r="452" spans="1: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row>
    <row r="453" spans="1: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row>
    <row r="454" spans="1: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row>
    <row r="455" spans="1: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row>
    <row r="456" spans="1: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row>
    <row r="457" spans="1: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row>
    <row r="458" spans="1: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row>
    <row r="459" spans="1: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row>
    <row r="460" spans="1: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row>
    <row r="461" spans="1: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row>
    <row r="462" spans="1: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row>
    <row r="463" spans="1: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row>
    <row r="464" spans="1: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row>
    <row r="465" spans="1: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row>
    <row r="466" spans="1: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row>
    <row r="467" spans="1: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row>
    <row r="468" spans="1: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row>
    <row r="469" spans="1: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row>
    <row r="470" spans="1: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row>
    <row r="471" spans="1: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row>
    <row r="472" spans="1: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row>
    <row r="473" spans="1: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row>
    <row r="474" spans="1: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row>
    <row r="475" spans="1: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row>
    <row r="476" spans="1: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row>
    <row r="477" spans="1: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row>
    <row r="478" spans="1: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row>
    <row r="479" spans="1: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row>
    <row r="480" spans="1: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row>
    <row r="481" spans="1: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row>
    <row r="482" spans="1: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row>
    <row r="483" spans="1: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row>
    <row r="484" spans="1: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row>
    <row r="485" spans="1: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row>
    <row r="486" spans="1: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row>
    <row r="487" spans="1: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row>
    <row r="488" spans="1: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row>
    <row r="489" spans="1: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row>
    <row r="490" spans="1: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row>
    <row r="491" spans="1: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row>
    <row r="492" spans="1: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row>
    <row r="493" spans="1: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row>
    <row r="494" spans="1: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row>
    <row r="495" spans="1: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row>
    <row r="496" spans="1: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row>
    <row r="497" spans="1: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row>
    <row r="498" spans="1: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row>
    <row r="499" spans="1: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row>
    <row r="500" spans="1: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row>
    <row r="501" spans="1: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row>
    <row r="502" spans="1: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row>
    <row r="503" spans="1: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row>
    <row r="504" spans="1: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row>
    <row r="505" spans="1: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row>
    <row r="506" spans="1: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row>
    <row r="507" spans="1: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row>
    <row r="508" spans="1: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row>
    <row r="509" spans="1: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row>
    <row r="510" spans="1: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row>
    <row r="511" spans="1: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row>
    <row r="512" spans="1: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row>
    <row r="513" spans="1: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row>
    <row r="514" spans="1: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row>
    <row r="515" spans="1: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row>
    <row r="516" spans="1: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row>
    <row r="517" spans="1: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row>
    <row r="518" spans="1: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row>
    <row r="519" spans="1: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row>
    <row r="520" spans="1: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row>
    <row r="521" spans="1: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row>
    <row r="522" spans="1: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row>
    <row r="523" spans="1: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row>
    <row r="524" spans="1: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row>
    <row r="525" spans="1: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row>
    <row r="526" spans="1: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row>
    <row r="527" spans="1: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row>
    <row r="528" spans="1: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row>
    <row r="529" spans="1: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row>
    <row r="530" spans="1: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row>
    <row r="531" spans="1: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row>
    <row r="532" spans="1: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row>
    <row r="533" spans="1: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row>
    <row r="534" spans="1: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row>
    <row r="535" spans="1: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row>
    <row r="536" spans="1: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row>
    <row r="537" spans="1: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row>
    <row r="538" spans="1: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row>
    <row r="539" spans="1: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row>
    <row r="540" spans="1: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row>
    <row r="541" spans="1: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row>
    <row r="542" spans="1: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row>
    <row r="543" spans="1: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row>
    <row r="544" spans="1: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row>
    <row r="545" spans="1: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row>
    <row r="546" spans="1: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row>
    <row r="547" spans="1: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row>
    <row r="548" spans="1: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row>
    <row r="549" spans="1: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row>
    <row r="550" spans="1: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row>
    <row r="551" spans="1: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row>
    <row r="552" spans="1: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row>
    <row r="553" spans="1: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row>
    <row r="554" spans="1: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row>
    <row r="555" spans="1: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row>
    <row r="556" spans="1: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row>
    <row r="557" spans="1: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row>
    <row r="558" spans="1: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row>
    <row r="559" spans="1: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row>
    <row r="560" spans="1: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row>
    <row r="561" spans="1: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row>
    <row r="562" spans="1: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row>
    <row r="563" spans="1: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row>
    <row r="564" spans="1: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row>
    <row r="565" spans="1: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row>
    <row r="566" spans="1: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row>
    <row r="567" spans="1: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row>
    <row r="568" spans="1: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row>
    <row r="569" spans="1: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row>
    <row r="570" spans="1: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row>
    <row r="571" spans="1: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row>
    <row r="572" spans="1: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row>
    <row r="573" spans="1: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row>
    <row r="574" spans="1: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row>
    <row r="575" spans="1: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row>
    <row r="576" spans="1: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row>
    <row r="577" spans="1: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row>
    <row r="578" spans="1: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row>
    <row r="579" spans="1: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row>
    <row r="580" spans="1: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row>
    <row r="581" spans="1: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row>
    <row r="582" spans="1: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row>
    <row r="583" spans="1: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row>
    <row r="584" spans="1: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row>
    <row r="585" spans="1: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row>
    <row r="586" spans="1: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row>
    <row r="587" spans="1: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row>
    <row r="588" spans="1: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row>
    <row r="589" spans="1: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row>
    <row r="590" spans="1: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row>
    <row r="591" spans="1: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row>
    <row r="592" spans="1: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row>
    <row r="593" spans="1: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row>
    <row r="594" spans="1: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row>
    <row r="595" spans="1: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row>
    <row r="596" spans="1: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row>
    <row r="597" spans="1: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row>
    <row r="598" spans="1: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row>
    <row r="599" spans="1: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row>
    <row r="600" spans="1: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row>
    <row r="601" spans="1: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row>
    <row r="602" spans="1: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row>
    <row r="603" spans="1: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row>
    <row r="604" spans="1: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row>
    <row r="605" spans="1: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row>
    <row r="606" spans="1: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row>
    <row r="607" spans="1: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row>
    <row r="608" spans="1: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row>
    <row r="609" spans="1: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row>
    <row r="610" spans="1: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row>
    <row r="611" spans="1: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row>
    <row r="612" spans="1: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row>
    <row r="613" spans="1: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row>
    <row r="614" spans="1: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row>
    <row r="615" spans="1: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row>
    <row r="616" spans="1: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row>
    <row r="617" spans="1: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row>
    <row r="618" spans="1: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row>
    <row r="619" spans="1: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row>
    <row r="620" spans="1: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row>
    <row r="621" spans="1: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row>
    <row r="622" spans="1: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row>
    <row r="623" spans="1: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row>
    <row r="624" spans="1: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row>
    <row r="625" spans="1: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row>
    <row r="626" spans="1: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row>
    <row r="627" spans="1: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row>
    <row r="628" spans="1: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row>
    <row r="629" spans="1: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row>
    <row r="630" spans="1: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row>
    <row r="631" spans="1: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row>
    <row r="632" spans="1: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row>
    <row r="633" spans="1: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row>
    <row r="634" spans="1: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row>
    <row r="635" spans="1: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row>
    <row r="636" spans="1: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row>
    <row r="637" spans="1: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row>
    <row r="638" spans="1: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row>
    <row r="639" spans="1: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row>
    <row r="640" spans="1: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row>
    <row r="641" spans="1: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row>
    <row r="642" spans="1: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row>
    <row r="643" spans="1: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row>
    <row r="644" spans="1: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row>
    <row r="645" spans="1: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row>
    <row r="646" spans="1: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row>
    <row r="647" spans="1: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row>
    <row r="648" spans="1: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row>
    <row r="649" spans="1: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row>
    <row r="650" spans="1: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row>
    <row r="651" spans="1: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row>
    <row r="652" spans="1: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row>
    <row r="653" spans="1: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row>
    <row r="654" spans="1: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row>
    <row r="655" spans="1: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row>
    <row r="656" spans="1: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row>
    <row r="657" spans="1: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row>
    <row r="658" spans="1: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row>
    <row r="659" spans="1: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row>
    <row r="660" spans="1: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row>
    <row r="661" spans="1: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row>
    <row r="662" spans="1: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row>
    <row r="663" spans="1: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row>
    <row r="664" spans="1: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row>
    <row r="665" spans="1: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row>
    <row r="666" spans="1: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row>
    <row r="667" spans="1: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row>
    <row r="668" spans="1: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row>
    <row r="669" spans="1: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row>
    <row r="670" spans="1: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row>
    <row r="671" spans="1: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row>
    <row r="672" spans="1: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row>
    <row r="673" spans="1: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row>
    <row r="674" spans="1: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row>
    <row r="675" spans="1: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row>
    <row r="676" spans="1: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row>
    <row r="677" spans="1: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row>
    <row r="678" spans="1: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row>
    <row r="679" spans="1: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row>
    <row r="680" spans="1: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row>
    <row r="681" spans="1: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row>
    <row r="682" spans="1: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row>
    <row r="683" spans="1: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row>
    <row r="684" spans="1: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row>
    <row r="685" spans="1: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row>
    <row r="686" spans="1: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row>
    <row r="687" spans="1: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row>
    <row r="688" spans="1: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row>
    <row r="689" spans="1: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row>
    <row r="690" spans="1: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row>
    <row r="691" spans="1: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row>
    <row r="692" spans="1: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row>
    <row r="693" spans="1: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row>
    <row r="694" spans="1: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row>
    <row r="695" spans="1: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row>
    <row r="696" spans="1: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row>
    <row r="697" spans="1: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row>
    <row r="698" spans="1: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row>
    <row r="699" spans="1: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row>
    <row r="700" spans="1: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row>
    <row r="701" spans="1: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row>
    <row r="702" spans="1: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row>
    <row r="703" spans="1: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row>
    <row r="704" spans="1: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row>
    <row r="705" spans="1: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row>
    <row r="706" spans="1: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row>
    <row r="707" spans="1: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row>
    <row r="708" spans="1: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row>
    <row r="709" spans="1: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row>
    <row r="710" spans="1: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row>
    <row r="711" spans="1: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row>
    <row r="712" spans="1: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row>
    <row r="713" spans="1: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row>
    <row r="714" spans="1: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row>
    <row r="715" spans="1: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row>
    <row r="716" spans="1: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row>
    <row r="717" spans="1: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row>
    <row r="718" spans="1: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row>
    <row r="719" spans="1: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row>
    <row r="720" spans="1:3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row>
    <row r="721" spans="1:3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row>
    <row r="722" spans="1:3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row>
    <row r="723" spans="1:3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row>
    <row r="724" spans="1:3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row>
    <row r="725" spans="1:3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row>
    <row r="726" spans="1:3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row>
    <row r="727" spans="1:3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row>
    <row r="728" spans="1:3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row>
    <row r="729" spans="1:3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row>
    <row r="730" spans="1:3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row>
    <row r="731" spans="1:3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row>
    <row r="732" spans="1:3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row>
    <row r="733" spans="1:3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row>
    <row r="734" spans="1:3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row>
    <row r="735" spans="1: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row>
    <row r="736" spans="1:3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row>
    <row r="737" spans="1:3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row>
    <row r="738" spans="1:3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row>
    <row r="739" spans="1:3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row>
    <row r="740" spans="1:3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row>
    <row r="741" spans="1:3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row>
    <row r="742" spans="1:3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row>
    <row r="743" spans="1:3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row>
    <row r="744" spans="1:3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row>
    <row r="745" spans="1:3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row>
    <row r="746" spans="1:3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row>
    <row r="747" spans="1:3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row>
    <row r="748" spans="1:3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row>
    <row r="749" spans="1:3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row>
    <row r="750" spans="1:3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row>
    <row r="751" spans="1:3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row>
    <row r="752" spans="1:3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row>
    <row r="753" spans="1:3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row>
    <row r="754" spans="1:3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row>
    <row r="755" spans="1:3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row>
    <row r="756" spans="1:3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row>
    <row r="757" spans="1:3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row>
    <row r="758" spans="1:3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row>
    <row r="759" spans="1:3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row>
    <row r="760" spans="1:3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row>
    <row r="761" spans="1:3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row>
    <row r="762" spans="1:3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row>
    <row r="763" spans="1:3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row>
    <row r="764" spans="1:3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row>
    <row r="765" spans="1:3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row>
    <row r="766" spans="1:3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row>
    <row r="767" spans="1:3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row>
    <row r="768" spans="1:3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row>
    <row r="769" spans="1:3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row>
    <row r="770" spans="1:3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row>
    <row r="771" spans="1:3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row>
    <row r="772" spans="1:3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row>
    <row r="773" spans="1:3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row>
    <row r="774" spans="1:3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row>
    <row r="775" spans="1:3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row>
    <row r="776" spans="1:3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row>
    <row r="777" spans="1:3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row>
    <row r="778" spans="1:3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row>
    <row r="779" spans="1:3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row>
    <row r="780" spans="1:3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row>
    <row r="781" spans="1:3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row>
    <row r="782" spans="1:3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row>
    <row r="783" spans="1:3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row>
    <row r="784" spans="1:3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row>
    <row r="785" spans="1:3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row>
    <row r="786" spans="1:3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row>
    <row r="787" spans="1:3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row>
    <row r="788" spans="1:3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row>
    <row r="789" spans="1:3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row>
    <row r="790" spans="1:3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row>
    <row r="791" spans="1:3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row>
    <row r="792" spans="1:3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row>
    <row r="793" spans="1:3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row>
    <row r="794" spans="1:3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row>
    <row r="795" spans="1:3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row>
    <row r="796" spans="1:3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row>
    <row r="797" spans="1:3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row>
    <row r="798" spans="1:3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row>
    <row r="799" spans="1:3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row>
    <row r="800" spans="1:3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row>
    <row r="801" spans="1:3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row>
    <row r="802" spans="1:3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row>
    <row r="803" spans="1:3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row>
    <row r="804" spans="1:3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row>
    <row r="805" spans="1:3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row>
    <row r="806" spans="1:3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row>
    <row r="807" spans="1:3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row>
    <row r="808" spans="1:3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row>
    <row r="809" spans="1:3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row>
    <row r="810" spans="1:3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row>
    <row r="811" spans="1:3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row>
    <row r="812" spans="1:3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row>
    <row r="813" spans="1:3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row>
    <row r="814" spans="1:3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row>
    <row r="815" spans="1:3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row>
    <row r="816" spans="1:3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row>
    <row r="817" spans="1:3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row>
    <row r="818" spans="1:3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row>
    <row r="819" spans="1:3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row>
    <row r="820" spans="1:3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row>
    <row r="821" spans="1:3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row>
    <row r="822" spans="1:3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row>
    <row r="823" spans="1:3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row>
    <row r="824" spans="1:3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row>
    <row r="825" spans="1:3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row>
    <row r="826" spans="1:3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row>
    <row r="827" spans="1:3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row>
    <row r="828" spans="1:3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row>
    <row r="829" spans="1:3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row>
    <row r="830" spans="1:3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row>
    <row r="831" spans="1:3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row>
    <row r="832" spans="1:3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row>
    <row r="833" spans="1:3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row>
    <row r="834" spans="1:3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row>
    <row r="835" spans="1: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row>
    <row r="836" spans="1:3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row>
    <row r="837" spans="1:3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row>
    <row r="838" spans="1:3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row>
    <row r="839" spans="1:3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row>
    <row r="840" spans="1:3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row>
    <row r="841" spans="1:3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row>
    <row r="842" spans="1:3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row>
    <row r="843" spans="1:3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row>
    <row r="844" spans="1:3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row>
    <row r="845" spans="1:3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row>
    <row r="846" spans="1:3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row>
    <row r="847" spans="1:3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row>
    <row r="848" spans="1:3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row>
    <row r="849" spans="1:3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row>
    <row r="850" spans="1:3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row>
    <row r="851" spans="1:3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row>
    <row r="852" spans="1:3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row>
    <row r="853" spans="1:3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row>
    <row r="854" spans="1:3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row>
    <row r="855" spans="1:3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row>
    <row r="856" spans="1:3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row>
    <row r="857" spans="1:3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row>
    <row r="858" spans="1:3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row>
    <row r="859" spans="1:3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row>
    <row r="860" spans="1:3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row>
    <row r="861" spans="1:3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row>
    <row r="862" spans="1:3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row>
    <row r="863" spans="1:3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row>
    <row r="864" spans="1:3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row>
    <row r="865" spans="1:3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row>
    <row r="866" spans="1:3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row>
    <row r="867" spans="1:3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row>
    <row r="868" spans="1:3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row>
    <row r="869" spans="1:3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row>
    <row r="870" spans="1:3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row>
    <row r="871" spans="1:3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row>
    <row r="872" spans="1:3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row>
    <row r="873" spans="1:3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row>
    <row r="874" spans="1:3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row>
    <row r="875" spans="1:3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row>
    <row r="876" spans="1:3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row>
    <row r="877" spans="1:3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row>
    <row r="878" spans="1:3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row>
    <row r="879" spans="1:3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row>
    <row r="880" spans="1:3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row>
    <row r="881" spans="1:3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row>
    <row r="882" spans="1:3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row>
    <row r="883" spans="1:3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row>
    <row r="884" spans="1:3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row>
    <row r="885" spans="1:3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row>
    <row r="886" spans="1:3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row>
    <row r="887" spans="1:3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row>
    <row r="888" spans="1:3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row>
    <row r="889" spans="1:3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row>
    <row r="890" spans="1:3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row>
    <row r="891" spans="1:3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row>
    <row r="892" spans="1:3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row>
    <row r="893" spans="1:3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row>
    <row r="894" spans="1:3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row>
    <row r="895" spans="1:3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row>
    <row r="896" spans="1:3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row>
    <row r="897" spans="1:3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row>
    <row r="898" spans="1:3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row>
    <row r="899" spans="1:3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row>
    <row r="900" spans="1:3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row>
    <row r="901" spans="1:3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row>
    <row r="902" spans="1:3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row>
    <row r="903" spans="1:3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row>
    <row r="904" spans="1:3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row>
    <row r="905" spans="1:3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row>
    <row r="906" spans="1:3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row>
    <row r="907" spans="1:3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row>
    <row r="908" spans="1:3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row>
    <row r="909" spans="1:3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row>
    <row r="910" spans="1:3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row>
    <row r="911" spans="1:3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row>
    <row r="912" spans="1:3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row>
    <row r="913" spans="1:3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row>
    <row r="914" spans="1:3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row>
    <row r="915" spans="1:3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row>
    <row r="916" spans="1:3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row>
    <row r="917" spans="1:3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row>
    <row r="918" spans="1:3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row>
    <row r="919" spans="1:3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row>
    <row r="920" spans="1:3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row>
    <row r="921" spans="1:3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row>
    <row r="922" spans="1:3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row>
    <row r="923" spans="1:3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row>
    <row r="924" spans="1:3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row>
    <row r="925" spans="1:3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row>
    <row r="926" spans="1:3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row>
    <row r="927" spans="1:3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row>
    <row r="928" spans="1:3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row>
    <row r="929" spans="1:3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row>
    <row r="930" spans="1:3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row>
    <row r="931" spans="1:3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row>
    <row r="932" spans="1:3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row>
    <row r="933" spans="1:3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row>
    <row r="934" spans="1:3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row>
    <row r="935" spans="1: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row>
    <row r="936" spans="1:3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row>
    <row r="937" spans="1:3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row>
    <row r="938" spans="1:3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row>
    <row r="939" spans="1:3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row>
    <row r="940" spans="1:3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row>
    <row r="941" spans="1:3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row>
    <row r="942" spans="1:3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row>
    <row r="943" spans="1:3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row>
    <row r="944" spans="1:3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row>
    <row r="945" spans="1:3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row>
    <row r="946" spans="1:3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row>
    <row r="947" spans="1:3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row>
    <row r="948" spans="1:3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row>
    <row r="949" spans="1:3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row>
    <row r="950" spans="1:3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row>
    <row r="951" spans="1:3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row>
    <row r="952" spans="1:3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row>
    <row r="953" spans="1:3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row>
    <row r="954" spans="1:3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row>
    <row r="955" spans="1:3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row>
    <row r="956" spans="1:3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row>
    <row r="957" spans="1:3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row>
    <row r="958" spans="1:3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row>
    <row r="959" spans="1:3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row>
    <row r="960" spans="1:3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row>
    <row r="961" spans="1:3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row>
    <row r="962" spans="1:3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row>
    <row r="963" spans="1:3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row>
    <row r="964" spans="1:3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row>
    <row r="965" spans="1:3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row>
    <row r="966" spans="1:3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row>
    <row r="967" spans="1:3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row>
    <row r="968" spans="1:3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row>
    <row r="969" spans="1:3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row>
    <row r="970" spans="1:3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row>
    <row r="971" spans="1:3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row>
    <row r="972" spans="1:3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row>
    <row r="973" spans="1:3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row>
    <row r="974" spans="1:3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row>
    <row r="975" spans="1:3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row>
    <row r="976" spans="1:3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row>
    <row r="977" spans="1:3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row>
    <row r="978" spans="1:3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row>
    <row r="979" spans="1:3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row>
    <row r="980" spans="1:3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row>
    <row r="981" spans="1:3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row>
    <row r="982" spans="1:3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row>
    <row r="983" spans="1:3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row>
    <row r="984" spans="1:3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row>
    <row r="985" spans="1:3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row>
    <row r="986" spans="1:3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row>
    <row r="987" spans="1:3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row>
    <row r="988" spans="1:3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row>
    <row r="989" spans="1:3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row>
    <row r="990" spans="1:3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row>
    <row r="991" spans="1:3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row>
    <row r="992" spans="1:3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row>
    <row r="993" spans="1:3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row>
    <row r="994" spans="1:3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row>
    <row r="995" spans="1:3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row>
    <row r="996" spans="1:3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row>
    <row r="997" spans="1:3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row>
    <row r="998" spans="1:3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row>
    <row r="999" spans="1:3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row>
    <row r="1000" spans="1:3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row>
    <row r="1001" spans="1:3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1000"/>
  <sheetViews>
    <sheetView workbookViewId="0"/>
  </sheetViews>
  <sheetFormatPr defaultColWidth="12.6640625" defaultRowHeight="15.75" customHeight="1"/>
  <sheetData>
    <row r="1" spans="1:26">
      <c r="A1" s="2" t="s">
        <v>1339</v>
      </c>
      <c r="B1" s="2" t="s">
        <v>975</v>
      </c>
      <c r="C1" s="2" t="s">
        <v>1340</v>
      </c>
      <c r="D1" s="2" t="s">
        <v>1341</v>
      </c>
      <c r="E1" s="2" t="s">
        <v>1342</v>
      </c>
      <c r="F1" s="2" t="s">
        <v>1343</v>
      </c>
      <c r="G1" s="2" t="s">
        <v>1344</v>
      </c>
      <c r="H1" s="2" t="s">
        <v>1345</v>
      </c>
      <c r="I1" s="2" t="s">
        <v>1346</v>
      </c>
      <c r="J1" s="2" t="s">
        <v>1347</v>
      </c>
      <c r="K1" s="2" t="s">
        <v>1348</v>
      </c>
      <c r="L1" s="2" t="s">
        <v>1349</v>
      </c>
      <c r="M1" s="2" t="s">
        <v>1350</v>
      </c>
      <c r="N1" s="2" t="s">
        <v>22</v>
      </c>
      <c r="O1" s="2" t="s">
        <v>1340</v>
      </c>
      <c r="P1" s="2" t="s">
        <v>1341</v>
      </c>
      <c r="Q1" s="2" t="s">
        <v>1342</v>
      </c>
      <c r="R1" s="2" t="s">
        <v>1343</v>
      </c>
      <c r="S1" s="2" t="s">
        <v>1344</v>
      </c>
      <c r="T1" s="2" t="s">
        <v>1345</v>
      </c>
      <c r="U1" s="2" t="s">
        <v>1346</v>
      </c>
      <c r="V1" s="2" t="s">
        <v>1347</v>
      </c>
      <c r="W1" s="2" t="s">
        <v>1348</v>
      </c>
      <c r="X1" s="2" t="s">
        <v>1349</v>
      </c>
      <c r="Y1" s="2" t="s">
        <v>1350</v>
      </c>
      <c r="Z1" s="2"/>
    </row>
    <row r="2" spans="1:26">
      <c r="A2" s="2" t="s">
        <v>1351</v>
      </c>
      <c r="B2" s="2" t="s">
        <v>1352</v>
      </c>
      <c r="C2" s="3">
        <v>19.5</v>
      </c>
      <c r="D2" s="3">
        <v>39.8333333333333</v>
      </c>
      <c r="E2" s="3">
        <v>58.533333333333303</v>
      </c>
      <c r="F2" s="3">
        <v>79.3333333333333</v>
      </c>
      <c r="G2" s="3">
        <v>102.166666666666</v>
      </c>
      <c r="H2" s="3">
        <v>114.933333333333</v>
      </c>
      <c r="I2" s="3">
        <v>139.73333333333301</v>
      </c>
      <c r="J2" s="3">
        <v>157.36666666666599</v>
      </c>
      <c r="K2" s="3">
        <v>175.53333333333299</v>
      </c>
      <c r="L2" s="3">
        <v>196.13333333333301</v>
      </c>
      <c r="M2" s="3">
        <v>223.63333333333301</v>
      </c>
      <c r="N2" s="2"/>
      <c r="O2" s="3">
        <v>5.3213406831987999</v>
      </c>
      <c r="P2" s="3">
        <v>7.9165789468824297</v>
      </c>
      <c r="Q2" s="3">
        <v>6.7316829660609798</v>
      </c>
      <c r="R2" s="3">
        <v>7.3044887264993097</v>
      </c>
      <c r="S2" s="3">
        <v>8.2505892045490992</v>
      </c>
      <c r="T2" s="3">
        <v>8.2338056544683802</v>
      </c>
      <c r="U2" s="3">
        <v>11.002827919322399</v>
      </c>
      <c r="V2" s="3">
        <v>11.2323441700989</v>
      </c>
      <c r="W2" s="3">
        <v>11.641114875971001</v>
      </c>
      <c r="X2" s="3">
        <v>14.155642769659799</v>
      </c>
      <c r="Y2" s="3">
        <v>12.4431596559001</v>
      </c>
      <c r="Z2" s="2"/>
    </row>
    <row r="3" spans="1:26">
      <c r="A3" s="2" t="s">
        <v>1353</v>
      </c>
      <c r="B3" s="2" t="s">
        <v>1354</v>
      </c>
      <c r="C3" s="3">
        <v>19.733333333333299</v>
      </c>
      <c r="D3" s="3">
        <v>39.433333333333302</v>
      </c>
      <c r="E3" s="3">
        <v>61.3333333333333</v>
      </c>
      <c r="F3" s="3">
        <v>78.233333333333306</v>
      </c>
      <c r="G3" s="3">
        <v>100.333333333333</v>
      </c>
      <c r="H3" s="3">
        <v>118.666666666666</v>
      </c>
      <c r="I3" s="3">
        <v>142.166666666666</v>
      </c>
      <c r="J3" s="3">
        <v>153.9</v>
      </c>
      <c r="K3" s="3">
        <v>175.9</v>
      </c>
      <c r="L3" s="3">
        <v>198.86666666666599</v>
      </c>
      <c r="M3" s="3">
        <v>221.666666666666</v>
      </c>
      <c r="N3" s="2"/>
      <c r="O3" s="3">
        <v>3.97436228287703</v>
      </c>
      <c r="P3" s="3">
        <v>6.7660098203364196</v>
      </c>
      <c r="Q3" s="3">
        <v>8.051224889557</v>
      </c>
      <c r="R3" s="3">
        <v>8.1922049670538701</v>
      </c>
      <c r="S3" s="3">
        <v>7.7988603155988203</v>
      </c>
      <c r="T3" s="3">
        <v>9.0455636763123906</v>
      </c>
      <c r="U3" s="3">
        <v>11.4951680670135</v>
      </c>
      <c r="V3" s="3">
        <v>9.4316841903589292</v>
      </c>
      <c r="W3" s="3">
        <v>12.3297742612479</v>
      </c>
      <c r="X3" s="3">
        <v>14.768735746689799</v>
      </c>
      <c r="Y3" s="3">
        <v>14.588427681632499</v>
      </c>
      <c r="Z3" s="2"/>
    </row>
    <row r="4" spans="1:26">
      <c r="A4" s="2" t="s">
        <v>1355</v>
      </c>
      <c r="B4" s="2" t="s">
        <v>1356</v>
      </c>
      <c r="C4" s="3">
        <v>18.933333333333302</v>
      </c>
      <c r="D4" s="3">
        <v>40.3333333333333</v>
      </c>
      <c r="E4" s="3">
        <v>56.966666666666598</v>
      </c>
      <c r="F4" s="3">
        <v>80.466666666666598</v>
      </c>
      <c r="G4" s="3">
        <v>100.833333333333</v>
      </c>
      <c r="H4" s="3">
        <v>116</v>
      </c>
      <c r="I4" s="3">
        <v>139.433333333333</v>
      </c>
      <c r="J4" s="3">
        <v>155.833333333333</v>
      </c>
      <c r="K4" s="3">
        <v>179.4</v>
      </c>
      <c r="L4" s="3">
        <v>194.5</v>
      </c>
      <c r="M4" s="3">
        <v>220.433333333333</v>
      </c>
      <c r="N4" s="2"/>
      <c r="O4" s="3">
        <v>3.9491208585652999</v>
      </c>
      <c r="P4" s="3">
        <v>5.3312495929399297</v>
      </c>
      <c r="Q4" s="3">
        <v>9.4990642814027808</v>
      </c>
      <c r="R4" s="3">
        <v>9.7970517107047108</v>
      </c>
      <c r="S4" s="3">
        <v>10.243968415066901</v>
      </c>
      <c r="T4" s="3">
        <v>10.3633971264252</v>
      </c>
      <c r="U4" s="3">
        <v>14.0349167752747</v>
      </c>
      <c r="V4" s="3">
        <v>8.8734936123766293</v>
      </c>
      <c r="W4" s="3">
        <v>15.5039779841604</v>
      </c>
      <c r="X4" s="3">
        <v>14.1909595635155</v>
      </c>
      <c r="Y4" s="3">
        <v>11.9238789363566</v>
      </c>
      <c r="Z4" s="2"/>
    </row>
    <row r="5" spans="1:26">
      <c r="A5" s="2" t="s">
        <v>1357</v>
      </c>
      <c r="B5" s="2" t="s">
        <v>1358</v>
      </c>
      <c r="C5" s="3">
        <v>19.399999999999999</v>
      </c>
      <c r="D5" s="3">
        <v>39.766666666666602</v>
      </c>
      <c r="E5" s="3">
        <v>62.266666666666602</v>
      </c>
      <c r="F5" s="3">
        <v>79.2</v>
      </c>
      <c r="G5" s="3">
        <v>98.566666666666606</v>
      </c>
      <c r="H5" s="3">
        <v>116.666666666666</v>
      </c>
      <c r="I5" s="3">
        <v>139.833333333333</v>
      </c>
      <c r="J5" s="3">
        <v>159.266666666666</v>
      </c>
      <c r="K5" s="3">
        <v>174.1</v>
      </c>
      <c r="L5" s="3">
        <v>191.266666666666</v>
      </c>
      <c r="M5" s="3">
        <v>220.433333333333</v>
      </c>
      <c r="N5" s="2"/>
      <c r="O5" s="3">
        <v>4.1840968758701802</v>
      </c>
      <c r="P5" s="3">
        <v>6.5303564646622103</v>
      </c>
      <c r="Q5" s="3">
        <v>8.82773407443206</v>
      </c>
      <c r="R5" s="3">
        <v>7.1572806754148299</v>
      </c>
      <c r="S5" s="3">
        <v>12.273775114265099</v>
      </c>
      <c r="T5" s="3">
        <v>9.72739544905121</v>
      </c>
      <c r="U5" s="3">
        <v>12.987387043675101</v>
      </c>
      <c r="V5" s="3">
        <v>13.1096232677458</v>
      </c>
      <c r="W5" s="3">
        <v>13.138619917378399</v>
      </c>
      <c r="X5" s="3">
        <v>14.5073161619309</v>
      </c>
      <c r="Y5" s="3">
        <v>11.1972714930419</v>
      </c>
      <c r="Z5" s="2"/>
    </row>
    <row r="6" spans="1:26">
      <c r="A6" s="2" t="s">
        <v>1359</v>
      </c>
      <c r="B6" s="2" t="s">
        <v>1360</v>
      </c>
      <c r="C6" s="3">
        <v>19.633333333333301</v>
      </c>
      <c r="D6" s="3">
        <v>40.733333333333299</v>
      </c>
      <c r="E6" s="3">
        <v>60.966666666666598</v>
      </c>
      <c r="F6" s="3">
        <v>80.466666666666598</v>
      </c>
      <c r="G6" s="3">
        <v>97.633333333333297</v>
      </c>
      <c r="H6" s="3">
        <v>117.433333333333</v>
      </c>
      <c r="I6" s="3">
        <v>138.6</v>
      </c>
      <c r="J6" s="3">
        <v>154.13333333333301</v>
      </c>
      <c r="K6" s="3">
        <v>175.06666666666601</v>
      </c>
      <c r="L6" s="3">
        <v>200.2</v>
      </c>
      <c r="M6" s="3">
        <v>219.9</v>
      </c>
      <c r="N6" s="2"/>
      <c r="O6" s="3">
        <v>4.7503216265380903</v>
      </c>
      <c r="P6" s="3">
        <v>4.9862031870173702</v>
      </c>
      <c r="Q6" s="3">
        <v>5.7182942289540204</v>
      </c>
      <c r="R6" s="3">
        <v>6.8251170116139503</v>
      </c>
      <c r="S6" s="3">
        <v>8.0435619528222002</v>
      </c>
      <c r="T6" s="3">
        <v>9.1165904932832298</v>
      </c>
      <c r="U6" s="3">
        <v>12.4942653512188</v>
      </c>
      <c r="V6" s="3">
        <v>12.051924696449399</v>
      </c>
      <c r="W6" s="3">
        <v>13.745140555443101</v>
      </c>
      <c r="X6" s="3">
        <v>12.3109707172099</v>
      </c>
      <c r="Y6" s="3">
        <v>13.6047785722517</v>
      </c>
      <c r="Z6" s="2"/>
    </row>
    <row r="7" spans="1:26">
      <c r="A7" s="2" t="s">
        <v>1361</v>
      </c>
      <c r="B7" s="2" t="s">
        <v>1362</v>
      </c>
      <c r="C7" s="3">
        <v>19.3666666666666</v>
      </c>
      <c r="D7" s="3">
        <v>38.700000000000003</v>
      </c>
      <c r="E7" s="3">
        <v>58.5</v>
      </c>
      <c r="F7" s="3">
        <v>79.033333333333303</v>
      </c>
      <c r="G7" s="3">
        <v>100.966666666666</v>
      </c>
      <c r="H7" s="3">
        <v>115.8</v>
      </c>
      <c r="I7" s="3">
        <v>135.69999999999999</v>
      </c>
      <c r="J7" s="3">
        <v>158.4</v>
      </c>
      <c r="K7" s="3">
        <v>178.9</v>
      </c>
      <c r="L7" s="3">
        <v>197.36666666666599</v>
      </c>
      <c r="M7" s="3">
        <v>219.86666666666599</v>
      </c>
      <c r="N7" s="2"/>
      <c r="O7" s="3">
        <v>4.0618824316920898</v>
      </c>
      <c r="P7" s="3">
        <v>5.5806212318462602</v>
      </c>
      <c r="Q7" s="3">
        <v>8.8609630778300001</v>
      </c>
      <c r="R7" s="3">
        <v>9.2501651636906193</v>
      </c>
      <c r="S7" s="3">
        <v>8.1628562539237599</v>
      </c>
      <c r="T7" s="3">
        <v>11.136726029972399</v>
      </c>
      <c r="U7" s="3">
        <v>10.7646024853064</v>
      </c>
      <c r="V7" s="3">
        <v>12.365543524919</v>
      </c>
      <c r="W7" s="3">
        <v>14.194717327231199</v>
      </c>
      <c r="X7" s="3">
        <v>13.427542176023399</v>
      </c>
      <c r="Y7" s="3">
        <v>13.5566301941973</v>
      </c>
      <c r="Z7" s="2"/>
    </row>
    <row r="8" spans="1:26">
      <c r="A8" s="2" t="s">
        <v>1363</v>
      </c>
      <c r="B8" s="2" t="s">
        <v>1364</v>
      </c>
      <c r="C8" s="3">
        <v>21.3666666666666</v>
      </c>
      <c r="D8" s="3">
        <v>40.200000000000003</v>
      </c>
      <c r="E8" s="3">
        <v>60.733333333333299</v>
      </c>
      <c r="F8" s="3">
        <v>80.7</v>
      </c>
      <c r="G8" s="3">
        <v>100.433333333333</v>
      </c>
      <c r="H8" s="3">
        <v>115.5</v>
      </c>
      <c r="I8" s="3">
        <v>137.13333333333301</v>
      </c>
      <c r="J8" s="3">
        <v>159.6</v>
      </c>
      <c r="K8" s="3">
        <v>179.86666666666599</v>
      </c>
      <c r="L8" s="3">
        <v>197.833333333333</v>
      </c>
      <c r="M8" s="3">
        <v>219.86666666666599</v>
      </c>
      <c r="N8" s="2"/>
      <c r="O8" s="3">
        <v>4.2542788917616603</v>
      </c>
      <c r="P8" s="3">
        <v>6.2896740774065503</v>
      </c>
      <c r="Q8" s="3">
        <v>7.7198157721253597</v>
      </c>
      <c r="R8" s="3">
        <v>8.7831277648303203</v>
      </c>
      <c r="S8" s="3">
        <v>10.108357378372</v>
      </c>
      <c r="T8" s="3">
        <v>9.9924971853886397</v>
      </c>
      <c r="U8" s="3">
        <v>8.6090391772575607</v>
      </c>
      <c r="V8" s="3">
        <v>13.355647993764</v>
      </c>
      <c r="W8" s="3">
        <v>13.388386343726699</v>
      </c>
      <c r="X8" s="3">
        <v>13.4860009722015</v>
      </c>
      <c r="Y8" s="3">
        <v>15.1211404625738</v>
      </c>
      <c r="Z8" s="2"/>
    </row>
    <row r="9" spans="1:26">
      <c r="A9" s="2" t="s">
        <v>1365</v>
      </c>
      <c r="B9" s="2" t="s">
        <v>1366</v>
      </c>
      <c r="C9" s="3">
        <v>17.566666666666599</v>
      </c>
      <c r="D9" s="3">
        <v>38.8333333333333</v>
      </c>
      <c r="E9" s="3">
        <v>57.933333333333302</v>
      </c>
      <c r="F9" s="3">
        <v>77.266666666666595</v>
      </c>
      <c r="G9" s="3">
        <v>97.033333333333303</v>
      </c>
      <c r="H9" s="3">
        <v>118.133333333333</v>
      </c>
      <c r="I9" s="3">
        <v>134.03333333333299</v>
      </c>
      <c r="J9" s="3">
        <v>159.63333333333301</v>
      </c>
      <c r="K9" s="3">
        <v>177.833333333333</v>
      </c>
      <c r="L9" s="3">
        <v>196.06666666666601</v>
      </c>
      <c r="M9" s="3">
        <v>219.8</v>
      </c>
      <c r="N9" s="2"/>
      <c r="O9" s="3">
        <v>3.8616346567512299</v>
      </c>
      <c r="P9" s="3">
        <v>5.5562777308394304</v>
      </c>
      <c r="Q9" s="3">
        <v>6.55709962983296</v>
      </c>
      <c r="R9" s="3">
        <v>6.9230693257318201</v>
      </c>
      <c r="S9" s="3">
        <v>10.189809724534699</v>
      </c>
      <c r="T9" s="3">
        <v>9.68067949864861</v>
      </c>
      <c r="U9" s="3">
        <v>11.611727787983201</v>
      </c>
      <c r="V9" s="3">
        <v>10.4705406843305</v>
      </c>
      <c r="W9" s="3">
        <v>12.234059923926401</v>
      </c>
      <c r="X9" s="3">
        <v>14.401234514983599</v>
      </c>
      <c r="Y9" s="3">
        <v>12.6052898948549</v>
      </c>
      <c r="Z9" s="2"/>
    </row>
    <row r="10" spans="1:26">
      <c r="A10" s="2" t="s">
        <v>1367</v>
      </c>
      <c r="B10" s="2" t="s">
        <v>1368</v>
      </c>
      <c r="C10" s="3">
        <v>20.3666666666666</v>
      </c>
      <c r="D10" s="3">
        <v>40.033333333333303</v>
      </c>
      <c r="E10" s="3">
        <v>62.3333333333333</v>
      </c>
      <c r="F10" s="3">
        <v>81</v>
      </c>
      <c r="G10" s="3">
        <v>96.766666666666595</v>
      </c>
      <c r="H10" s="3">
        <v>117.666666666666</v>
      </c>
      <c r="I10" s="3">
        <v>136.53333333333299</v>
      </c>
      <c r="J10" s="3">
        <v>155.166666666666</v>
      </c>
      <c r="K10" s="3">
        <v>172.86666666666599</v>
      </c>
      <c r="L10" s="3">
        <v>193.56666666666601</v>
      </c>
      <c r="M10" s="3">
        <v>219.7</v>
      </c>
      <c r="N10" s="2"/>
      <c r="O10" s="3">
        <v>4.9765003321164896</v>
      </c>
      <c r="P10" s="3">
        <v>6.1399420916559801</v>
      </c>
      <c r="Q10" s="3">
        <v>7.9512402945843697</v>
      </c>
      <c r="R10" s="3">
        <v>8.4931344822352397</v>
      </c>
      <c r="S10" s="3">
        <v>11.170447121261001</v>
      </c>
      <c r="T10" s="3">
        <v>11.3146905491145</v>
      </c>
      <c r="U10" s="3">
        <v>9.8952289289109192</v>
      </c>
      <c r="V10" s="3">
        <v>10.677338411587201</v>
      </c>
      <c r="W10" s="3">
        <v>11.851113402920699</v>
      </c>
      <c r="X10" s="3">
        <v>13.3183665998833</v>
      </c>
      <c r="Y10" s="3">
        <v>13.6654064459617</v>
      </c>
      <c r="Z10" s="2"/>
    </row>
    <row r="11" spans="1:26">
      <c r="A11" s="2" t="s">
        <v>1369</v>
      </c>
      <c r="B11" s="2" t="s">
        <v>1370</v>
      </c>
      <c r="C11" s="3">
        <v>20.633333333333301</v>
      </c>
      <c r="D11" s="3">
        <v>40.433333333333302</v>
      </c>
      <c r="E11" s="3">
        <v>57.6666666666666</v>
      </c>
      <c r="F11" s="3">
        <v>76.866666666666603</v>
      </c>
      <c r="G11" s="3">
        <v>102</v>
      </c>
      <c r="H11" s="3">
        <v>122.333333333333</v>
      </c>
      <c r="I11" s="3">
        <v>139.03333333333299</v>
      </c>
      <c r="J11" s="3">
        <v>158.63333333333301</v>
      </c>
      <c r="K11" s="3">
        <v>177.266666666666</v>
      </c>
      <c r="L11" s="3">
        <v>197.13333333333301</v>
      </c>
      <c r="M11" s="3">
        <v>219.53333333333299</v>
      </c>
      <c r="N11" s="2"/>
      <c r="O11" s="3">
        <v>4.3625935201691899</v>
      </c>
      <c r="P11" s="3">
        <v>6.3386819520219504</v>
      </c>
      <c r="Q11" s="3">
        <v>6.07362238609619</v>
      </c>
      <c r="R11" s="3">
        <v>9.1750870416700803</v>
      </c>
      <c r="S11" s="3">
        <v>10.8320512061812</v>
      </c>
      <c r="T11" s="3">
        <v>9.1990337656855097</v>
      </c>
      <c r="U11" s="3">
        <v>13.8888044441877</v>
      </c>
      <c r="V11" s="3">
        <v>11.0286999334564</v>
      </c>
      <c r="W11" s="3">
        <v>11.0783071310055</v>
      </c>
      <c r="X11" s="3">
        <v>12.5611393679961</v>
      </c>
      <c r="Y11" s="3">
        <v>14.084822406484999</v>
      </c>
      <c r="Z11" s="2"/>
    </row>
    <row r="12" spans="1:26">
      <c r="A12" s="2" t="s">
        <v>1371</v>
      </c>
      <c r="B12" s="2" t="s">
        <v>1372</v>
      </c>
      <c r="C12" s="3">
        <v>20.8</v>
      </c>
      <c r="D12" s="3">
        <v>40.133333333333297</v>
      </c>
      <c r="E12" s="3">
        <v>61.3</v>
      </c>
      <c r="F12" s="3">
        <v>79.1666666666666</v>
      </c>
      <c r="G12" s="3">
        <v>98.766666666666595</v>
      </c>
      <c r="H12" s="3">
        <v>118.033333333333</v>
      </c>
      <c r="I12" s="3">
        <v>137.5</v>
      </c>
      <c r="J12" s="3">
        <v>158.1</v>
      </c>
      <c r="K12" s="3">
        <v>175.166666666666</v>
      </c>
      <c r="L12" s="3">
        <v>196.86666666666599</v>
      </c>
      <c r="M12" s="3">
        <v>219.53333333333299</v>
      </c>
      <c r="N12" s="2"/>
      <c r="O12" s="3">
        <v>4.1904653679513899</v>
      </c>
      <c r="P12" s="3">
        <v>6.8931528022781796</v>
      </c>
      <c r="Q12" s="3">
        <v>6.6890457715083196</v>
      </c>
      <c r="R12" s="3">
        <v>7.3306813386539202</v>
      </c>
      <c r="S12" s="3">
        <v>9.1275529153340003</v>
      </c>
      <c r="T12" s="3">
        <v>12.7788453660293</v>
      </c>
      <c r="U12" s="3">
        <v>11.295279249904899</v>
      </c>
      <c r="V12" s="3">
        <v>11.9061608701825</v>
      </c>
      <c r="W12" s="3">
        <v>9.6749964111391495</v>
      </c>
      <c r="X12" s="3">
        <v>12.4062708158235</v>
      </c>
      <c r="Y12" s="3">
        <v>16.7724642064174</v>
      </c>
      <c r="Z12" s="2"/>
    </row>
    <row r="13" spans="1:26">
      <c r="A13" s="2" t="s">
        <v>1373</v>
      </c>
      <c r="B13" s="2" t="s">
        <v>1374</v>
      </c>
      <c r="C13" s="3">
        <v>19.600000000000001</v>
      </c>
      <c r="D13" s="3">
        <v>40.066666666666599</v>
      </c>
      <c r="E13" s="3">
        <v>59.266666666666602</v>
      </c>
      <c r="F13" s="3">
        <v>78.099999999999994</v>
      </c>
      <c r="G13" s="3">
        <v>100.933333333333</v>
      </c>
      <c r="H13" s="3">
        <v>116.3</v>
      </c>
      <c r="I13" s="3">
        <v>137.9</v>
      </c>
      <c r="J13" s="3">
        <v>156.63333333333301</v>
      </c>
      <c r="K13" s="3">
        <v>174.36666666666599</v>
      </c>
      <c r="L13" s="3">
        <v>196.1</v>
      </c>
      <c r="M13" s="3">
        <v>219.433333333333</v>
      </c>
      <c r="N13" s="2"/>
      <c r="O13" s="3">
        <v>3.54588963919258</v>
      </c>
      <c r="P13" s="3">
        <v>5.5972215329472901</v>
      </c>
      <c r="Q13" s="3">
        <v>6.6979267107234097</v>
      </c>
      <c r="R13" s="3">
        <v>7.3636494575266997</v>
      </c>
      <c r="S13" s="3">
        <v>10.013102527299999</v>
      </c>
      <c r="T13" s="3">
        <v>10.9366356801349</v>
      </c>
      <c r="U13" s="3">
        <v>11.1156046469216</v>
      </c>
      <c r="V13" s="3">
        <v>9.19957728497468</v>
      </c>
      <c r="W13" s="3">
        <v>12.4163422776418</v>
      </c>
      <c r="X13" s="3">
        <v>15.0849814937462</v>
      </c>
      <c r="Y13" s="3">
        <v>15.4135942884483</v>
      </c>
      <c r="Z13" s="2"/>
    </row>
    <row r="14" spans="1:26">
      <c r="A14" s="2" t="s">
        <v>1375</v>
      </c>
      <c r="B14" s="2" t="s">
        <v>1376</v>
      </c>
      <c r="C14" s="3">
        <v>20.5</v>
      </c>
      <c r="D14" s="3">
        <v>38.6666666666666</v>
      </c>
      <c r="E14" s="3">
        <v>61.033333333333303</v>
      </c>
      <c r="F14" s="3">
        <v>81.533333333333303</v>
      </c>
      <c r="G14" s="3">
        <v>97.9</v>
      </c>
      <c r="H14" s="3">
        <v>120</v>
      </c>
      <c r="I14" s="3">
        <v>135.19999999999999</v>
      </c>
      <c r="J14" s="3">
        <v>159.766666666666</v>
      </c>
      <c r="K14" s="3">
        <v>176</v>
      </c>
      <c r="L14" s="3">
        <v>195.766666666666</v>
      </c>
      <c r="M14" s="3">
        <v>219.4</v>
      </c>
      <c r="N14" s="2"/>
      <c r="O14" s="3">
        <v>4.4403453319158199</v>
      </c>
      <c r="P14" s="3">
        <v>7.24492159301181</v>
      </c>
      <c r="Q14" s="3">
        <v>6.16702701649848</v>
      </c>
      <c r="R14" s="3">
        <v>8.2370436983719397</v>
      </c>
      <c r="S14" s="3">
        <v>10.612414114297099</v>
      </c>
      <c r="T14" s="3">
        <v>11.5267804120086</v>
      </c>
      <c r="U14" s="3">
        <v>8.3122399708702606</v>
      </c>
      <c r="V14" s="3">
        <v>11.3392631545832</v>
      </c>
      <c r="W14" s="3">
        <v>10.9878721021557</v>
      </c>
      <c r="X14" s="3">
        <v>14.015903665320799</v>
      </c>
      <c r="Y14" s="3">
        <v>16.6425158354538</v>
      </c>
      <c r="Z14" s="2"/>
    </row>
    <row r="15" spans="1:26">
      <c r="A15" s="2" t="s">
        <v>1377</v>
      </c>
      <c r="B15" s="2" t="s">
        <v>1378</v>
      </c>
      <c r="C15" s="3">
        <v>19.933333333333302</v>
      </c>
      <c r="D15" s="3">
        <v>39.533333333333303</v>
      </c>
      <c r="E15" s="3">
        <v>60.233333333333299</v>
      </c>
      <c r="F15" s="3">
        <v>77.466666666666598</v>
      </c>
      <c r="G15" s="3">
        <v>101.86666666666601</v>
      </c>
      <c r="H15" s="3">
        <v>120.5</v>
      </c>
      <c r="I15" s="3">
        <v>134.46666666666599</v>
      </c>
      <c r="J15" s="3">
        <v>155.69999999999999</v>
      </c>
      <c r="K15" s="3">
        <v>178.333333333333</v>
      </c>
      <c r="L15" s="3">
        <v>194.266666666666</v>
      </c>
      <c r="M15" s="3">
        <v>219.3</v>
      </c>
      <c r="N15" s="2"/>
      <c r="O15" s="3">
        <v>3.2957885584822</v>
      </c>
      <c r="P15" s="3">
        <v>6.4845114610808396</v>
      </c>
      <c r="Q15" s="3">
        <v>8.3173847385394399</v>
      </c>
      <c r="R15" s="3">
        <v>7.7491218140437601</v>
      </c>
      <c r="S15" s="3">
        <v>8.0072189651311199</v>
      </c>
      <c r="T15" s="3">
        <v>10.610529361597999</v>
      </c>
      <c r="U15" s="3">
        <v>14.049278352364601</v>
      </c>
      <c r="V15" s="3">
        <v>9.1802323863106299</v>
      </c>
      <c r="W15" s="3">
        <v>14.8241544634274</v>
      </c>
      <c r="X15" s="3">
        <v>10.969452533690401</v>
      </c>
      <c r="Y15" s="3">
        <v>16.104140254398299</v>
      </c>
      <c r="Z15" s="2"/>
    </row>
    <row r="16" spans="1:26">
      <c r="A16" s="2" t="s">
        <v>1379</v>
      </c>
      <c r="B16" s="2" t="s">
        <v>1380</v>
      </c>
      <c r="C16" s="3">
        <v>20.433333333333302</v>
      </c>
      <c r="D16" s="3">
        <v>38.566666666666599</v>
      </c>
      <c r="E16" s="3">
        <v>61.7</v>
      </c>
      <c r="F16" s="3">
        <v>78.133333333333297</v>
      </c>
      <c r="G16" s="3">
        <v>100.56666666666599</v>
      </c>
      <c r="H16" s="3">
        <v>118.86666666666601</v>
      </c>
      <c r="I16" s="3">
        <v>136.36666666666599</v>
      </c>
      <c r="J16" s="3">
        <v>158.666666666666</v>
      </c>
      <c r="K16" s="3">
        <v>173.73333333333301</v>
      </c>
      <c r="L16" s="3">
        <v>194.4</v>
      </c>
      <c r="M16" s="3">
        <v>219.3</v>
      </c>
      <c r="N16" s="2"/>
      <c r="O16" s="3">
        <v>3.43203859082162</v>
      </c>
      <c r="P16" s="3">
        <v>6.6266297785693604</v>
      </c>
      <c r="Q16" s="3">
        <v>8.98201907516715</v>
      </c>
      <c r="R16" s="3">
        <v>8.0363065037504704</v>
      </c>
      <c r="S16" s="3">
        <v>8.4840372988859993</v>
      </c>
      <c r="T16" s="3">
        <v>10.3270948910566</v>
      </c>
      <c r="U16" s="3">
        <v>10.894901967841999</v>
      </c>
      <c r="V16" s="3">
        <v>14.031710119899399</v>
      </c>
      <c r="W16" s="3">
        <v>10.754637242707</v>
      </c>
      <c r="X16" s="3">
        <v>13.2931059826763</v>
      </c>
      <c r="Y16" s="3">
        <v>12.2042342378919</v>
      </c>
      <c r="Z16" s="2"/>
    </row>
    <row r="17" spans="1:26">
      <c r="A17" s="2" t="s">
        <v>1381</v>
      </c>
      <c r="B17" s="2" t="s">
        <v>1382</v>
      </c>
      <c r="C17" s="3">
        <v>19.8</v>
      </c>
      <c r="D17" s="3">
        <v>41.866666666666603</v>
      </c>
      <c r="E17" s="3">
        <v>60.133333333333297</v>
      </c>
      <c r="F17" s="3">
        <v>77.900000000000006</v>
      </c>
      <c r="G17" s="3">
        <v>98.8333333333333</v>
      </c>
      <c r="H17" s="3">
        <v>121.166666666666</v>
      </c>
      <c r="I17" s="3">
        <v>135.80000000000001</v>
      </c>
      <c r="J17" s="3">
        <v>162.03333333333299</v>
      </c>
      <c r="K17" s="3">
        <v>177.433333333333</v>
      </c>
      <c r="L17" s="3">
        <v>197.333333333333</v>
      </c>
      <c r="M17" s="3">
        <v>219.03333333333299</v>
      </c>
      <c r="N17" s="2"/>
      <c r="O17" s="3">
        <v>3.0919249667480599</v>
      </c>
      <c r="P17" s="3">
        <v>6.4225297888673802</v>
      </c>
      <c r="Q17" s="3">
        <v>7.0698106213831604</v>
      </c>
      <c r="R17" s="3">
        <v>8.0264147247281699</v>
      </c>
      <c r="S17" s="3">
        <v>11.5328034560359</v>
      </c>
      <c r="T17" s="3">
        <v>11.2400573347687</v>
      </c>
      <c r="U17" s="3">
        <v>10.4607201791591</v>
      </c>
      <c r="V17" s="3">
        <v>14.0794965187758</v>
      </c>
      <c r="W17" s="3">
        <v>12.7323298033872</v>
      </c>
      <c r="X17" s="3">
        <v>12.884961087338301</v>
      </c>
      <c r="Y17" s="3">
        <v>18.074813661249401</v>
      </c>
      <c r="Z17" s="2"/>
    </row>
    <row r="18" spans="1:26">
      <c r="A18" s="2" t="s">
        <v>1383</v>
      </c>
      <c r="B18" s="2" t="s">
        <v>1384</v>
      </c>
      <c r="C18" s="3">
        <v>18.7</v>
      </c>
      <c r="D18" s="3">
        <v>39.866666666666603</v>
      </c>
      <c r="E18" s="3">
        <v>61.2</v>
      </c>
      <c r="F18" s="3">
        <v>80.566666666666606</v>
      </c>
      <c r="G18" s="3">
        <v>100.3</v>
      </c>
      <c r="H18" s="3">
        <v>117.333333333333</v>
      </c>
      <c r="I18" s="3">
        <v>140.06666666666601</v>
      </c>
      <c r="J18" s="3">
        <v>154.666666666666</v>
      </c>
      <c r="K18" s="3">
        <v>178</v>
      </c>
      <c r="L18" s="3">
        <v>193.766666666666</v>
      </c>
      <c r="M18" s="3">
        <v>219.03333333333299</v>
      </c>
      <c r="N18" s="2"/>
      <c r="O18" s="3">
        <v>2.7946377224964198</v>
      </c>
      <c r="P18" s="3">
        <v>7.9571072353937398</v>
      </c>
      <c r="Q18" s="3">
        <v>6.7300321940785199</v>
      </c>
      <c r="R18" s="3">
        <v>10.288126921629299</v>
      </c>
      <c r="S18" s="3">
        <v>9.6545326142698293</v>
      </c>
      <c r="T18" s="3">
        <v>9.2748165600308301</v>
      </c>
      <c r="U18" s="3">
        <v>10.6111052937738</v>
      </c>
      <c r="V18" s="3">
        <v>13.3349998958463</v>
      </c>
      <c r="W18" s="3">
        <v>11.9972219006457</v>
      </c>
      <c r="X18" s="3">
        <v>14.527407048594499</v>
      </c>
      <c r="Y18" s="3">
        <v>10.9832701060395</v>
      </c>
      <c r="Z18" s="2"/>
    </row>
    <row r="19" spans="1:26">
      <c r="A19" s="2" t="s">
        <v>1385</v>
      </c>
      <c r="B19" s="2" t="s">
        <v>1386</v>
      </c>
      <c r="C19" s="3">
        <v>20.5</v>
      </c>
      <c r="D19" s="3">
        <v>42.133333333333297</v>
      </c>
      <c r="E19" s="3">
        <v>60.233333333333299</v>
      </c>
      <c r="F19" s="3">
        <v>81.566666666666606</v>
      </c>
      <c r="G19" s="3">
        <v>97.733333333333306</v>
      </c>
      <c r="H19" s="3">
        <v>117.2</v>
      </c>
      <c r="I19" s="3">
        <v>138.06666666666601</v>
      </c>
      <c r="J19" s="3">
        <v>154.9</v>
      </c>
      <c r="K19" s="3">
        <v>177.433333333333</v>
      </c>
      <c r="L19" s="3">
        <v>198.433333333333</v>
      </c>
      <c r="M19" s="3">
        <v>218.96666666666599</v>
      </c>
      <c r="N19" s="2"/>
      <c r="O19" s="3">
        <v>3.8794329482541601</v>
      </c>
      <c r="P19" s="3">
        <v>7.5265456146155696</v>
      </c>
      <c r="Q19" s="3">
        <v>6.5507421123275904</v>
      </c>
      <c r="R19" s="3">
        <v>9.3797062261506294</v>
      </c>
      <c r="S19" s="3">
        <v>8.3981479439748394</v>
      </c>
      <c r="T19" s="3">
        <v>8.2316462509026707</v>
      </c>
      <c r="U19" s="3">
        <v>12.288024884234</v>
      </c>
      <c r="V19" s="3">
        <v>14.6591268498502</v>
      </c>
      <c r="W19" s="3">
        <v>12.4410163929193</v>
      </c>
      <c r="X19" s="3">
        <v>13.6300729597786</v>
      </c>
      <c r="Y19" s="3">
        <v>15.186580333380499</v>
      </c>
      <c r="Z19" s="2"/>
    </row>
    <row r="20" spans="1:26">
      <c r="A20" s="2" t="s">
        <v>1387</v>
      </c>
      <c r="B20" s="2" t="s">
        <v>1388</v>
      </c>
      <c r="C20" s="3">
        <v>19.1666666666666</v>
      </c>
      <c r="D20" s="3">
        <v>39.133333333333297</v>
      </c>
      <c r="E20" s="3">
        <v>59.2</v>
      </c>
      <c r="F20" s="3">
        <v>76.866666666666603</v>
      </c>
      <c r="G20" s="3">
        <v>100.333333333333</v>
      </c>
      <c r="H20" s="3">
        <v>117.433333333333</v>
      </c>
      <c r="I20" s="3">
        <v>139.36666666666599</v>
      </c>
      <c r="J20" s="3">
        <v>159.833333333333</v>
      </c>
      <c r="K20" s="3">
        <v>177.333333333333</v>
      </c>
      <c r="L20" s="3">
        <v>196.06666666666601</v>
      </c>
      <c r="M20" s="3">
        <v>218.833333333333</v>
      </c>
      <c r="N20" s="2"/>
      <c r="O20" s="3">
        <v>4.01732359773131</v>
      </c>
      <c r="P20" s="3">
        <v>5.57215298505783</v>
      </c>
      <c r="Q20" s="3">
        <v>7.1246052522227501</v>
      </c>
      <c r="R20" s="3">
        <v>8.97676011834014</v>
      </c>
      <c r="S20" s="3">
        <v>7.9176315201510103</v>
      </c>
      <c r="T20" s="3">
        <v>11.3744841152857</v>
      </c>
      <c r="U20" s="3">
        <v>11.663285224250499</v>
      </c>
      <c r="V20" s="3">
        <v>12.2177011840289</v>
      </c>
      <c r="W20" s="3">
        <v>13.895642802291899</v>
      </c>
      <c r="X20" s="3">
        <v>16.601070915924499</v>
      </c>
      <c r="Y20" s="3">
        <v>10.056783227697</v>
      </c>
      <c r="Z20" s="2"/>
    </row>
    <row r="21" spans="1:26">
      <c r="A21" s="2" t="s">
        <v>1389</v>
      </c>
      <c r="B21" s="2" t="s">
        <v>1390</v>
      </c>
      <c r="C21" s="3">
        <v>18.8333333333333</v>
      </c>
      <c r="D21" s="3">
        <v>39.533333333333303</v>
      </c>
      <c r="E21" s="3">
        <v>61.066666666666599</v>
      </c>
      <c r="F21" s="3">
        <v>78.633333333333297</v>
      </c>
      <c r="G21" s="3">
        <v>100.833333333333</v>
      </c>
      <c r="H21" s="3">
        <v>119.3</v>
      </c>
      <c r="I21" s="3">
        <v>139.1</v>
      </c>
      <c r="J21" s="3">
        <v>156.23333333333301</v>
      </c>
      <c r="K21" s="3">
        <v>176.5</v>
      </c>
      <c r="L21" s="3">
        <v>195.6</v>
      </c>
      <c r="M21" s="3">
        <v>218.7</v>
      </c>
      <c r="N21" s="2"/>
      <c r="O21" s="3">
        <v>3.8650858837662101</v>
      </c>
      <c r="P21" s="3">
        <v>6.4432565955078598</v>
      </c>
      <c r="Q21" s="3">
        <v>8.0038879441320407</v>
      </c>
      <c r="R21" s="3">
        <v>9.7210538980549206</v>
      </c>
      <c r="S21" s="3">
        <v>8.7714815674940994</v>
      </c>
      <c r="T21" s="3">
        <v>7.5328170914561099</v>
      </c>
      <c r="U21" s="3">
        <v>12.3702600349925</v>
      </c>
      <c r="V21" s="3">
        <v>9.7217396705642205</v>
      </c>
      <c r="W21" s="3">
        <v>11.8201804836756</v>
      </c>
      <c r="X21" s="3">
        <v>12.0238651578156</v>
      </c>
      <c r="Y21" s="3">
        <v>15.2755796398478</v>
      </c>
      <c r="Z21" s="2"/>
    </row>
    <row r="22" spans="1:26">
      <c r="A22" s="2" t="s">
        <v>1391</v>
      </c>
      <c r="B22" s="2" t="s">
        <v>1392</v>
      </c>
      <c r="C22" s="3">
        <v>18.600000000000001</v>
      </c>
      <c r="D22" s="3">
        <v>39.966666666666598</v>
      </c>
      <c r="E22" s="3">
        <v>58.5</v>
      </c>
      <c r="F22" s="3">
        <v>77.733333333333306</v>
      </c>
      <c r="G22" s="3">
        <v>98.466666666666598</v>
      </c>
      <c r="H22" s="3">
        <v>117.966666666666</v>
      </c>
      <c r="I22" s="3">
        <v>136.96666666666599</v>
      </c>
      <c r="J22" s="3">
        <v>154.266666666666</v>
      </c>
      <c r="K22" s="3">
        <v>175.6</v>
      </c>
      <c r="L22" s="3">
        <v>196.13333333333301</v>
      </c>
      <c r="M22" s="3">
        <v>218.63333333333301</v>
      </c>
      <c r="N22" s="2"/>
      <c r="O22" s="3">
        <v>2.81187956119508</v>
      </c>
      <c r="P22" s="3">
        <v>5.9692731736972897</v>
      </c>
      <c r="Q22" s="3">
        <v>8.3416625041614605</v>
      </c>
      <c r="R22" s="3">
        <v>8.43774588119099</v>
      </c>
      <c r="S22" s="3">
        <v>12.3820658839934</v>
      </c>
      <c r="T22" s="3">
        <v>10.483267090410701</v>
      </c>
      <c r="U22" s="3">
        <v>10.222469803765</v>
      </c>
      <c r="V22" s="3">
        <v>12.5430813155655</v>
      </c>
      <c r="W22" s="3">
        <v>10.6851922459698</v>
      </c>
      <c r="X22" s="3">
        <v>11.292278581205601</v>
      </c>
      <c r="Y22" s="3">
        <v>14.0510576905164</v>
      </c>
      <c r="Z22" s="2"/>
    </row>
    <row r="23" spans="1:26">
      <c r="A23" s="2" t="s">
        <v>1393</v>
      </c>
      <c r="B23" s="2" t="s">
        <v>1394</v>
      </c>
      <c r="C23" s="3">
        <v>20.933333333333302</v>
      </c>
      <c r="D23" s="3">
        <v>38.433333333333302</v>
      </c>
      <c r="E23" s="3">
        <v>62.133333333333297</v>
      </c>
      <c r="F23" s="3">
        <v>79.466666666666598</v>
      </c>
      <c r="G23" s="3">
        <v>97.766666666666595</v>
      </c>
      <c r="H23" s="3">
        <v>119.766666666666</v>
      </c>
      <c r="I23" s="3">
        <v>136.03333333333299</v>
      </c>
      <c r="J23" s="3">
        <v>159.03333333333299</v>
      </c>
      <c r="K23" s="3">
        <v>176.833333333333</v>
      </c>
      <c r="L23" s="3">
        <v>194.833333333333</v>
      </c>
      <c r="M23" s="3">
        <v>218.6</v>
      </c>
      <c r="N23" s="2"/>
      <c r="O23" s="3">
        <v>4.2734321361432901</v>
      </c>
      <c r="P23" s="3">
        <v>6.5659898128326502</v>
      </c>
      <c r="Q23" s="3">
        <v>8.1434363480999501</v>
      </c>
      <c r="R23" s="3">
        <v>9.7629685831490605</v>
      </c>
      <c r="S23" s="3">
        <v>10.2751588254824</v>
      </c>
      <c r="T23" s="3">
        <v>11.044405320744399</v>
      </c>
      <c r="U23" s="3">
        <v>10.044843895695299</v>
      </c>
      <c r="V23" s="3">
        <v>10.805811193776901</v>
      </c>
      <c r="W23" s="3">
        <v>12.206783178034801</v>
      </c>
      <c r="X23" s="3">
        <v>12.8894875339902</v>
      </c>
      <c r="Y23" s="3">
        <v>15.7873366974927</v>
      </c>
      <c r="Z23" s="2"/>
    </row>
    <row r="24" spans="1:26">
      <c r="A24" s="2" t="s">
        <v>1395</v>
      </c>
      <c r="B24" s="2" t="s">
        <v>1396</v>
      </c>
      <c r="C24" s="3">
        <v>20.7</v>
      </c>
      <c r="D24" s="3">
        <v>38.966666666666598</v>
      </c>
      <c r="E24" s="3">
        <v>60.266666666666602</v>
      </c>
      <c r="F24" s="3">
        <v>77.266666666666595</v>
      </c>
      <c r="G24" s="3">
        <v>101.23333333333299</v>
      </c>
      <c r="H24" s="3">
        <v>122.06666666666599</v>
      </c>
      <c r="I24" s="3">
        <v>137.19999999999999</v>
      </c>
      <c r="J24" s="3">
        <v>159.1</v>
      </c>
      <c r="K24" s="3">
        <v>177.4</v>
      </c>
      <c r="L24" s="3">
        <v>194.266666666666</v>
      </c>
      <c r="M24" s="3">
        <v>218.53333333333299</v>
      </c>
      <c r="N24" s="2"/>
      <c r="O24" s="3">
        <v>3.9085376634575999</v>
      </c>
      <c r="P24" s="3">
        <v>6.9257169705060502</v>
      </c>
      <c r="Q24" s="3">
        <v>7.6460592609671902</v>
      </c>
      <c r="R24" s="3">
        <v>10.062913207527</v>
      </c>
      <c r="S24" s="3">
        <v>9.9085260704551192</v>
      </c>
      <c r="T24" s="3">
        <v>8.1319670983648695</v>
      </c>
      <c r="U24" s="3">
        <v>8.9532117142397496</v>
      </c>
      <c r="V24" s="3">
        <v>9.6517701312591697</v>
      </c>
      <c r="W24" s="3">
        <v>12.3412587148421</v>
      </c>
      <c r="X24" s="3">
        <v>14.6877121734083</v>
      </c>
      <c r="Y24" s="3">
        <v>11.882012549321001</v>
      </c>
      <c r="Z24" s="2"/>
    </row>
    <row r="25" spans="1:26">
      <c r="A25" s="2" t="s">
        <v>1397</v>
      </c>
      <c r="B25" s="2" t="s">
        <v>1398</v>
      </c>
      <c r="C25" s="3">
        <v>20.6</v>
      </c>
      <c r="D25" s="3">
        <v>41.433333333333302</v>
      </c>
      <c r="E25" s="3">
        <v>58.5</v>
      </c>
      <c r="F25" s="3">
        <v>77.966666666666598</v>
      </c>
      <c r="G25" s="3">
        <v>102.23333333333299</v>
      </c>
      <c r="H25" s="3">
        <v>117.1</v>
      </c>
      <c r="I25" s="3">
        <v>139.80000000000001</v>
      </c>
      <c r="J25" s="3">
        <v>155.333333333333</v>
      </c>
      <c r="K25" s="3">
        <v>173.8</v>
      </c>
      <c r="L25" s="3">
        <v>196.13333333333301</v>
      </c>
      <c r="M25" s="3">
        <v>218.4</v>
      </c>
      <c r="N25" s="2"/>
      <c r="O25" s="3">
        <v>4.8483674228204503</v>
      </c>
      <c r="P25" s="3">
        <v>6.4636590944208097</v>
      </c>
      <c r="Q25" s="3">
        <v>7.1589105316381696</v>
      </c>
      <c r="R25" s="3">
        <v>7.5871968180320399</v>
      </c>
      <c r="S25" s="3">
        <v>10.2621743418352</v>
      </c>
      <c r="T25" s="3">
        <v>10.3805908630803</v>
      </c>
      <c r="U25" s="3">
        <v>10.7063843881427</v>
      </c>
      <c r="V25" s="3">
        <v>10.473246339549499</v>
      </c>
      <c r="W25" s="3">
        <v>10.3967943777557</v>
      </c>
      <c r="X25" s="3">
        <v>11.712481471585001</v>
      </c>
      <c r="Y25" s="3">
        <v>13.6078408769846</v>
      </c>
      <c r="Z25" s="2"/>
    </row>
    <row r="26" spans="1:26">
      <c r="A26" s="2" t="s">
        <v>1399</v>
      </c>
      <c r="B26" s="2" t="s">
        <v>1400</v>
      </c>
      <c r="C26" s="3">
        <v>19.633333333333301</v>
      </c>
      <c r="D26" s="3">
        <v>39.9</v>
      </c>
      <c r="E26" s="3">
        <v>57.266666666666602</v>
      </c>
      <c r="F26" s="3">
        <v>80.966666666666598</v>
      </c>
      <c r="G26" s="3">
        <v>99.6666666666666</v>
      </c>
      <c r="H26" s="3">
        <v>118.533333333333</v>
      </c>
      <c r="I26" s="3">
        <v>139.433333333333</v>
      </c>
      <c r="J26" s="3">
        <v>161.36666666666599</v>
      </c>
      <c r="K26" s="3">
        <v>176.73333333333301</v>
      </c>
      <c r="L26" s="3">
        <v>195.166666666666</v>
      </c>
      <c r="M26" s="3">
        <v>218.333333333333</v>
      </c>
      <c r="N26" s="2"/>
      <c r="O26" s="3">
        <v>3.6192387167592099</v>
      </c>
      <c r="P26" s="3">
        <v>6.3579346751388801</v>
      </c>
      <c r="Q26" s="3">
        <v>6.35050304219192</v>
      </c>
      <c r="R26" s="3">
        <v>7.7823875228335604</v>
      </c>
      <c r="S26" s="3">
        <v>11.53930481249</v>
      </c>
      <c r="T26" s="3">
        <v>11.965877411298401</v>
      </c>
      <c r="U26" s="3">
        <v>9.8477859891901005</v>
      </c>
      <c r="V26" s="3">
        <v>12.8594539369117</v>
      </c>
      <c r="W26" s="3">
        <v>10.9846357346168</v>
      </c>
      <c r="X26" s="3">
        <v>12.803862264523501</v>
      </c>
      <c r="Y26" s="3">
        <v>13.319993326658301</v>
      </c>
      <c r="Z26" s="2"/>
    </row>
    <row r="27" spans="1:26">
      <c r="A27" s="2" t="s">
        <v>1401</v>
      </c>
      <c r="B27" s="2" t="s">
        <v>1402</v>
      </c>
      <c r="C27" s="3">
        <v>18.899999999999999</v>
      </c>
      <c r="D27" s="3">
        <v>38.8333333333333</v>
      </c>
      <c r="E27" s="3">
        <v>57.633333333333297</v>
      </c>
      <c r="F27" s="3">
        <v>81</v>
      </c>
      <c r="G27" s="3">
        <v>96.466666666666598</v>
      </c>
      <c r="H27" s="3">
        <v>120.6</v>
      </c>
      <c r="I27" s="3">
        <v>140</v>
      </c>
      <c r="J27" s="3">
        <v>158.03333333333299</v>
      </c>
      <c r="K27" s="3">
        <v>179.766666666666</v>
      </c>
      <c r="L27" s="3">
        <v>197.53333333333299</v>
      </c>
      <c r="M27" s="3">
        <v>218.2</v>
      </c>
      <c r="N27" s="2"/>
      <c r="O27" s="3">
        <v>5.1468436929830998</v>
      </c>
      <c r="P27" s="3">
        <v>6.25610812637448</v>
      </c>
      <c r="Q27" s="3">
        <v>6.6155540626281297</v>
      </c>
      <c r="R27" s="3">
        <v>8.2905568771544704</v>
      </c>
      <c r="S27" s="3">
        <v>9.2077262243304201</v>
      </c>
      <c r="T27" s="3">
        <v>9.04286090423453</v>
      </c>
      <c r="U27" s="3">
        <v>10.905656024895199</v>
      </c>
      <c r="V27" s="3">
        <v>11.279726159008501</v>
      </c>
      <c r="W27" s="3">
        <v>14.358930631801501</v>
      </c>
      <c r="X27" s="3">
        <v>12.526593932731799</v>
      </c>
      <c r="Y27" s="3">
        <v>14.050859997404601</v>
      </c>
      <c r="Z27" s="2"/>
    </row>
    <row r="28" spans="1:26">
      <c r="A28" s="2" t="s">
        <v>1403</v>
      </c>
      <c r="B28" s="2" t="s">
        <v>1404</v>
      </c>
      <c r="C28" s="3">
        <v>18.633333333333301</v>
      </c>
      <c r="D28" s="3">
        <v>39.200000000000003</v>
      </c>
      <c r="E28" s="3">
        <v>61.766666666666602</v>
      </c>
      <c r="F28" s="3">
        <v>79.133333333333297</v>
      </c>
      <c r="G28" s="3">
        <v>99.366666666666603</v>
      </c>
      <c r="H28" s="3">
        <v>118.933333333333</v>
      </c>
      <c r="I28" s="3">
        <v>140.4</v>
      </c>
      <c r="J28" s="3">
        <v>153</v>
      </c>
      <c r="K28" s="3">
        <v>175.666666666666</v>
      </c>
      <c r="L28" s="3">
        <v>196.53333333333299</v>
      </c>
      <c r="M28" s="3">
        <v>218.13333333333301</v>
      </c>
      <c r="N28" s="2"/>
      <c r="O28" s="3">
        <v>4.8475652537009601</v>
      </c>
      <c r="P28" s="3">
        <v>6.2096698785040001</v>
      </c>
      <c r="Q28" s="3">
        <v>7.1864842277399799</v>
      </c>
      <c r="R28" s="3">
        <v>8.0445979113660808</v>
      </c>
      <c r="S28" s="3">
        <v>9.6314877124749199</v>
      </c>
      <c r="T28" s="3">
        <v>10.648734927471599</v>
      </c>
      <c r="U28" s="3">
        <v>10.4804580052591</v>
      </c>
      <c r="V28" s="3">
        <v>12.304470732217601</v>
      </c>
      <c r="W28" s="3">
        <v>10.943288150988</v>
      </c>
      <c r="X28" s="3">
        <v>12.443829349878101</v>
      </c>
      <c r="Y28" s="3">
        <v>15.9451838775502</v>
      </c>
      <c r="Z28" s="2"/>
    </row>
    <row r="29" spans="1:26">
      <c r="A29" s="2" t="s">
        <v>1405</v>
      </c>
      <c r="B29" s="2" t="s">
        <v>1406</v>
      </c>
      <c r="C29" s="3">
        <v>20.533333333333299</v>
      </c>
      <c r="D29" s="3">
        <v>40.566666666666599</v>
      </c>
      <c r="E29" s="3">
        <v>62.8</v>
      </c>
      <c r="F29" s="3">
        <v>80.400000000000006</v>
      </c>
      <c r="G29" s="3">
        <v>103.06666666666599</v>
      </c>
      <c r="H29" s="3">
        <v>119.4</v>
      </c>
      <c r="I29" s="3">
        <v>136.96666666666599</v>
      </c>
      <c r="J29" s="3">
        <v>157.86666666666599</v>
      </c>
      <c r="K29" s="3">
        <v>180</v>
      </c>
      <c r="L29" s="3">
        <v>194.36666666666599</v>
      </c>
      <c r="M29" s="3">
        <v>218</v>
      </c>
      <c r="N29" s="2"/>
      <c r="O29" s="3">
        <v>3.5188381921057701</v>
      </c>
      <c r="P29" s="3">
        <v>5.5538775243567899</v>
      </c>
      <c r="Q29" s="3">
        <v>7.9891593216474703</v>
      </c>
      <c r="R29" s="3">
        <v>8.3170507593337</v>
      </c>
      <c r="S29" s="3">
        <v>8.6330115770158002</v>
      </c>
      <c r="T29" s="3">
        <v>11.816936997377899</v>
      </c>
      <c r="U29" s="3">
        <v>11.5021254074579</v>
      </c>
      <c r="V29" s="3">
        <v>11.6124454310403</v>
      </c>
      <c r="W29" s="3">
        <v>12.641202474448299</v>
      </c>
      <c r="X29" s="3">
        <v>10.796552947841899</v>
      </c>
      <c r="Y29" s="3">
        <v>13.0562883955076</v>
      </c>
      <c r="Z29" s="2"/>
    </row>
    <row r="30" spans="1:26">
      <c r="A30" s="2" t="s">
        <v>1407</v>
      </c>
      <c r="B30" s="2" t="s">
        <v>1408</v>
      </c>
      <c r="C30" s="3">
        <v>20.1666666666666</v>
      </c>
      <c r="D30" s="3">
        <v>38.1666666666666</v>
      </c>
      <c r="E30" s="3">
        <v>60.033333333333303</v>
      </c>
      <c r="F30" s="3">
        <v>82.4</v>
      </c>
      <c r="G30" s="3">
        <v>101.1</v>
      </c>
      <c r="H30" s="3">
        <v>121.033333333333</v>
      </c>
      <c r="I30" s="3">
        <v>140.833333333333</v>
      </c>
      <c r="J30" s="3">
        <v>156.46666666666599</v>
      </c>
      <c r="K30" s="3">
        <v>175.63333333333301</v>
      </c>
      <c r="L30" s="3">
        <v>199.166666666666</v>
      </c>
      <c r="M30" s="3">
        <v>217.933333333333</v>
      </c>
      <c r="N30" s="2"/>
      <c r="O30" s="3">
        <v>5.6278079411278901</v>
      </c>
      <c r="P30" s="3">
        <v>6.4035580387434203</v>
      </c>
      <c r="Q30" s="3">
        <v>7.7308185566313403</v>
      </c>
      <c r="R30" s="3">
        <v>10.271643815216001</v>
      </c>
      <c r="S30" s="3">
        <v>9.3322023124233606</v>
      </c>
      <c r="T30" s="3">
        <v>11.574349033770901</v>
      </c>
      <c r="U30" s="3">
        <v>10.6679686705368</v>
      </c>
      <c r="V30" s="3">
        <v>11.769263169610699</v>
      </c>
      <c r="W30" s="3">
        <v>10.7996399116925</v>
      </c>
      <c r="X30" s="3">
        <v>15.048994060143</v>
      </c>
      <c r="Y30" s="3">
        <v>12.5138145885079</v>
      </c>
      <c r="Z30" s="2"/>
    </row>
    <row r="31" spans="1:26">
      <c r="A31" s="2" t="s">
        <v>1409</v>
      </c>
      <c r="B31" s="2" t="s">
        <v>1410</v>
      </c>
      <c r="C31" s="3">
        <v>20.233333333333299</v>
      </c>
      <c r="D31" s="3">
        <v>41</v>
      </c>
      <c r="E31" s="3">
        <v>57.866666666666603</v>
      </c>
      <c r="F31" s="3">
        <v>74.966666666666598</v>
      </c>
      <c r="G31" s="3">
        <v>101.6</v>
      </c>
      <c r="H31" s="3">
        <v>115.06666666666599</v>
      </c>
      <c r="I31" s="3">
        <v>139.666666666666</v>
      </c>
      <c r="J31" s="3">
        <v>152.03333333333299</v>
      </c>
      <c r="K31" s="3">
        <v>177.23333333333301</v>
      </c>
      <c r="L31" s="3">
        <v>197.36666666666599</v>
      </c>
      <c r="M31" s="3">
        <v>217.766666666666</v>
      </c>
      <c r="N31" s="2"/>
      <c r="O31" s="3">
        <v>4.4548350761341897</v>
      </c>
      <c r="P31" s="3">
        <v>6.2021501647950004</v>
      </c>
      <c r="Q31" s="3">
        <v>6.0096219145263596</v>
      </c>
      <c r="R31" s="3">
        <v>7.9978469324909902</v>
      </c>
      <c r="S31" s="3">
        <v>9.7590983190046803</v>
      </c>
      <c r="T31" s="3">
        <v>8.8465938203481507</v>
      </c>
      <c r="U31" s="3">
        <v>14.2556031868953</v>
      </c>
      <c r="V31" s="3">
        <v>11.7060762949086</v>
      </c>
      <c r="W31" s="3">
        <v>10.837230068405599</v>
      </c>
      <c r="X31" s="3">
        <v>12.2078754180333</v>
      </c>
      <c r="Y31" s="3">
        <v>12.542416921081101</v>
      </c>
      <c r="Z31" s="2"/>
    </row>
    <row r="32" spans="1:26">
      <c r="A32" s="2" t="s">
        <v>1411</v>
      </c>
      <c r="B32" s="2" t="s">
        <v>1412</v>
      </c>
      <c r="C32" s="3">
        <v>19.8</v>
      </c>
      <c r="D32" s="3">
        <v>41.566666666666599</v>
      </c>
      <c r="E32" s="3">
        <v>61.766666666666602</v>
      </c>
      <c r="F32" s="3">
        <v>78.966666666666598</v>
      </c>
      <c r="G32" s="3">
        <v>96.866666666666603</v>
      </c>
      <c r="H32" s="3">
        <v>121.7</v>
      </c>
      <c r="I32" s="3">
        <v>135.5</v>
      </c>
      <c r="J32" s="3">
        <v>154.96666666666599</v>
      </c>
      <c r="K32" s="3">
        <v>180.3</v>
      </c>
      <c r="L32" s="3">
        <v>196.9</v>
      </c>
      <c r="M32" s="3">
        <v>217.73333333333301</v>
      </c>
      <c r="N32" s="2"/>
      <c r="O32" s="3">
        <v>4.26927003908943</v>
      </c>
      <c r="P32" s="3">
        <v>7.1586001114432598</v>
      </c>
      <c r="Q32" s="3">
        <v>6.9025760086764301</v>
      </c>
      <c r="R32" s="3">
        <v>7.8123122199654897</v>
      </c>
      <c r="S32" s="3">
        <v>10.068873930198</v>
      </c>
      <c r="T32" s="3">
        <v>8.2951793229561908</v>
      </c>
      <c r="U32" s="3">
        <v>11.9408263253986</v>
      </c>
      <c r="V32" s="3">
        <v>11.473108655557199</v>
      </c>
      <c r="W32" s="3">
        <v>8.8587056992918907</v>
      </c>
      <c r="X32" s="3">
        <v>13.852436608770301</v>
      </c>
      <c r="Y32" s="3">
        <v>16.1615455806539</v>
      </c>
      <c r="Z32" s="2"/>
    </row>
    <row r="33" spans="1:26">
      <c r="A33" s="2" t="s">
        <v>1413</v>
      </c>
      <c r="B33" s="2" t="s">
        <v>1414</v>
      </c>
      <c r="C33" s="3">
        <v>19.8333333333333</v>
      </c>
      <c r="D33" s="3">
        <v>41.033333333333303</v>
      </c>
      <c r="E33" s="3">
        <v>58.733333333333299</v>
      </c>
      <c r="F33" s="3">
        <v>76.900000000000006</v>
      </c>
      <c r="G33" s="3">
        <v>101.06666666666599</v>
      </c>
      <c r="H33" s="3">
        <v>120.2</v>
      </c>
      <c r="I33" s="3">
        <v>135.23333333333301</v>
      </c>
      <c r="J33" s="3">
        <v>161.06666666666601</v>
      </c>
      <c r="K33" s="3">
        <v>177.73333333333301</v>
      </c>
      <c r="L33" s="3">
        <v>192</v>
      </c>
      <c r="M33" s="3">
        <v>217.666666666666</v>
      </c>
      <c r="N33" s="2"/>
      <c r="O33" s="3">
        <v>4.53198509363048</v>
      </c>
      <c r="P33" s="3">
        <v>5.6242530368238404</v>
      </c>
      <c r="Q33" s="3">
        <v>8.0908727725890106</v>
      </c>
      <c r="R33" s="3">
        <v>7.6956697780851604</v>
      </c>
      <c r="S33" s="3">
        <v>9.5251713312091599</v>
      </c>
      <c r="T33" s="3">
        <v>8.2194890352137993</v>
      </c>
      <c r="U33" s="3">
        <v>7.8641945268129998</v>
      </c>
      <c r="V33" s="3">
        <v>8.6214203521745105</v>
      </c>
      <c r="W33" s="3">
        <v>12.4256008126591</v>
      </c>
      <c r="X33" s="3">
        <v>16.603212540549599</v>
      </c>
      <c r="Y33" s="3">
        <v>14.0483292798665</v>
      </c>
      <c r="Z33" s="2"/>
    </row>
    <row r="34" spans="1:26">
      <c r="A34" s="2" t="s">
        <v>1415</v>
      </c>
      <c r="B34" s="2" t="s">
        <v>1416</v>
      </c>
      <c r="C34" s="3">
        <v>20.399999999999999</v>
      </c>
      <c r="D34" s="3">
        <v>41.3333333333333</v>
      </c>
      <c r="E34" s="3">
        <v>59.6</v>
      </c>
      <c r="F34" s="3">
        <v>79</v>
      </c>
      <c r="G34" s="3">
        <v>100.9</v>
      </c>
      <c r="H34" s="3">
        <v>118.5</v>
      </c>
      <c r="I34" s="3">
        <v>136.36666666666599</v>
      </c>
      <c r="J34" s="3">
        <v>153.86666666666599</v>
      </c>
      <c r="K34" s="3">
        <v>174.2</v>
      </c>
      <c r="L34" s="3">
        <v>190.56666666666601</v>
      </c>
      <c r="M34" s="3">
        <v>217.666666666666</v>
      </c>
      <c r="N34" s="2"/>
      <c r="O34" s="3">
        <v>4.9705801136956502</v>
      </c>
      <c r="P34" s="3">
        <v>4.7772609539591002</v>
      </c>
      <c r="Q34" s="3">
        <v>8.0936188856818898</v>
      </c>
      <c r="R34" s="3">
        <v>9.0811159372990407</v>
      </c>
      <c r="S34" s="3">
        <v>9.2748764591952</v>
      </c>
      <c r="T34" s="3">
        <v>14.5275600153639</v>
      </c>
      <c r="U34" s="3">
        <v>10.9040767096021</v>
      </c>
      <c r="V34" s="3">
        <v>12.021462288571801</v>
      </c>
      <c r="W34" s="3">
        <v>10.731262740237</v>
      </c>
      <c r="X34" s="3">
        <v>14.3380224887844</v>
      </c>
      <c r="Y34" s="3">
        <v>15.144489280116201</v>
      </c>
      <c r="Z34" s="2"/>
    </row>
    <row r="35" spans="1:26">
      <c r="A35" s="2" t="s">
        <v>1417</v>
      </c>
      <c r="B35" s="2" t="s">
        <v>1418</v>
      </c>
      <c r="C35" s="3">
        <v>20.6666666666666</v>
      </c>
      <c r="D35" s="3">
        <v>39.200000000000003</v>
      </c>
      <c r="E35" s="3">
        <v>60.566666666666599</v>
      </c>
      <c r="F35" s="3">
        <v>80.099999999999994</v>
      </c>
      <c r="G35" s="3">
        <v>99.766666666666595</v>
      </c>
      <c r="H35" s="3">
        <v>116.7</v>
      </c>
      <c r="I35" s="3">
        <v>135.56666666666601</v>
      </c>
      <c r="J35" s="3">
        <v>160.06666666666601</v>
      </c>
      <c r="K35" s="3">
        <v>174.9</v>
      </c>
      <c r="L35" s="3">
        <v>192.433333333333</v>
      </c>
      <c r="M35" s="3">
        <v>217.56666666666601</v>
      </c>
      <c r="N35" s="2"/>
      <c r="O35" s="3">
        <v>4.3461349368017599</v>
      </c>
      <c r="P35" s="3">
        <v>5.1471675058553599</v>
      </c>
      <c r="Q35" s="3">
        <v>5.7485263812176699</v>
      </c>
      <c r="R35" s="3">
        <v>5.7465931936525001</v>
      </c>
      <c r="S35" s="3">
        <v>10.977805892901401</v>
      </c>
      <c r="T35" s="3">
        <v>11.6737597485414</v>
      </c>
      <c r="U35" s="3">
        <v>13.333374999934801</v>
      </c>
      <c r="V35" s="3">
        <v>11.8713473914669</v>
      </c>
      <c r="W35" s="3">
        <v>13.1132248766909</v>
      </c>
      <c r="X35" s="3">
        <v>12.3711582139893</v>
      </c>
      <c r="Y35" s="3">
        <v>14.063388243552399</v>
      </c>
      <c r="Z35" s="2"/>
    </row>
    <row r="36" spans="1:26">
      <c r="A36" s="2" t="s">
        <v>1419</v>
      </c>
      <c r="B36" s="2" t="s">
        <v>1420</v>
      </c>
      <c r="C36" s="3">
        <v>19.966666666666601</v>
      </c>
      <c r="D36" s="3">
        <v>38.6666666666666</v>
      </c>
      <c r="E36" s="3">
        <v>59.366666666666603</v>
      </c>
      <c r="F36" s="3">
        <v>77.3333333333333</v>
      </c>
      <c r="G36" s="3">
        <v>98.8</v>
      </c>
      <c r="H36" s="3">
        <v>120.033333333333</v>
      </c>
      <c r="I36" s="3">
        <v>138.13333333333301</v>
      </c>
      <c r="J36" s="3">
        <v>158.69999999999999</v>
      </c>
      <c r="K36" s="3">
        <v>177.933333333333</v>
      </c>
      <c r="L36" s="3">
        <v>193.333333333333</v>
      </c>
      <c r="M36" s="3">
        <v>217.4</v>
      </c>
      <c r="N36" s="2"/>
      <c r="O36" s="3">
        <v>4.72922356793962</v>
      </c>
      <c r="P36" s="3">
        <v>6.1228170713233698</v>
      </c>
      <c r="Q36" s="3">
        <v>5.9356736957334597</v>
      </c>
      <c r="R36" s="3">
        <v>8.39973544556943</v>
      </c>
      <c r="S36" s="3">
        <v>9.32880842694642</v>
      </c>
      <c r="T36" s="3">
        <v>10.0149332942805</v>
      </c>
      <c r="U36" s="3">
        <v>9.3049568629963098</v>
      </c>
      <c r="V36" s="3">
        <v>10.4599235178848</v>
      </c>
      <c r="W36" s="3">
        <v>14.8524595793274</v>
      </c>
      <c r="X36" s="3">
        <v>14.1452779714252</v>
      </c>
      <c r="Y36" s="3">
        <v>14.4328329397477</v>
      </c>
      <c r="Z36" s="2"/>
    </row>
    <row r="37" spans="1:26">
      <c r="A37" s="2" t="s">
        <v>1421</v>
      </c>
      <c r="B37" s="2" t="s">
        <v>1422</v>
      </c>
      <c r="C37" s="3">
        <v>21.033333333333299</v>
      </c>
      <c r="D37" s="3">
        <v>40.3333333333333</v>
      </c>
      <c r="E37" s="3">
        <v>60.4</v>
      </c>
      <c r="F37" s="3">
        <v>78.233333333333306</v>
      </c>
      <c r="G37" s="3">
        <v>97.2</v>
      </c>
      <c r="H37" s="3">
        <v>119.433333333333</v>
      </c>
      <c r="I37" s="3">
        <v>138.46666666666599</v>
      </c>
      <c r="J37" s="3">
        <v>159.96666666666599</v>
      </c>
      <c r="K37" s="3">
        <v>175</v>
      </c>
      <c r="L37" s="3">
        <v>199.23333333333301</v>
      </c>
      <c r="M37" s="3">
        <v>217.266666666666</v>
      </c>
      <c r="N37" s="2"/>
      <c r="O37" s="3">
        <v>3.9368628232247098</v>
      </c>
      <c r="P37" s="3">
        <v>7.0961648483920898</v>
      </c>
      <c r="Q37" s="3">
        <v>6.74586292972712</v>
      </c>
      <c r="R37" s="3">
        <v>6.5913242641790504</v>
      </c>
      <c r="S37" s="3">
        <v>9.9512143312596102</v>
      </c>
      <c r="T37" s="3">
        <v>13.5245045093054</v>
      </c>
      <c r="U37" s="3">
        <v>10.426675191812301</v>
      </c>
      <c r="V37" s="3">
        <v>13.6540185374937</v>
      </c>
      <c r="W37" s="3">
        <v>13.301628972924</v>
      </c>
      <c r="X37" s="3">
        <v>12.711368490012701</v>
      </c>
      <c r="Y37" s="3">
        <v>13.5325122903653</v>
      </c>
      <c r="Z37" s="2"/>
    </row>
    <row r="38" spans="1:26">
      <c r="A38" s="2" t="s">
        <v>1423</v>
      </c>
      <c r="B38" s="2" t="s">
        <v>1424</v>
      </c>
      <c r="C38" s="3">
        <v>19.5</v>
      </c>
      <c r="D38" s="3">
        <v>40.133333333333297</v>
      </c>
      <c r="E38" s="3">
        <v>57.433333333333302</v>
      </c>
      <c r="F38" s="3">
        <v>79.400000000000006</v>
      </c>
      <c r="G38" s="3">
        <v>98.766666666666595</v>
      </c>
      <c r="H38" s="3">
        <v>117.8</v>
      </c>
      <c r="I38" s="3">
        <v>136.06666666666601</v>
      </c>
      <c r="J38" s="3">
        <v>155.69999999999999</v>
      </c>
      <c r="K38" s="3">
        <v>174.766666666666</v>
      </c>
      <c r="L38" s="3">
        <v>195</v>
      </c>
      <c r="M38" s="3">
        <v>217.23333333333301</v>
      </c>
      <c r="N38" s="2"/>
      <c r="O38" s="3">
        <v>4.97158593073343</v>
      </c>
      <c r="P38" s="3">
        <v>4.8286183899284802</v>
      </c>
      <c r="Q38" s="3">
        <v>8.0774721018122708</v>
      </c>
      <c r="R38" s="3">
        <v>6.9502997537276503</v>
      </c>
      <c r="S38" s="3">
        <v>8.4564899469119101</v>
      </c>
      <c r="T38" s="3">
        <v>10.3163300968254</v>
      </c>
      <c r="U38" s="3">
        <v>10.969452533690401</v>
      </c>
      <c r="V38" s="3">
        <v>10.047055953528499</v>
      </c>
      <c r="W38" s="3">
        <v>10.3752376144142</v>
      </c>
      <c r="X38" s="3">
        <v>11.9638343909188</v>
      </c>
      <c r="Y38" s="3">
        <v>14.912373683920601</v>
      </c>
      <c r="Z38" s="2"/>
    </row>
    <row r="39" spans="1:26">
      <c r="A39" s="2" t="s">
        <v>1425</v>
      </c>
      <c r="B39" s="2" t="s">
        <v>1426</v>
      </c>
      <c r="C39" s="3">
        <v>19.399999999999999</v>
      </c>
      <c r="D39" s="3">
        <v>39.933333333333302</v>
      </c>
      <c r="E39" s="3">
        <v>56.566666666666599</v>
      </c>
      <c r="F39" s="3">
        <v>77.866666666666603</v>
      </c>
      <c r="G39" s="3">
        <v>98.433333333333294</v>
      </c>
      <c r="H39" s="3">
        <v>120.5</v>
      </c>
      <c r="I39" s="3">
        <v>137.56666666666601</v>
      </c>
      <c r="J39" s="3">
        <v>156.56666666666601</v>
      </c>
      <c r="K39" s="3">
        <v>177</v>
      </c>
      <c r="L39" s="3">
        <v>195.9</v>
      </c>
      <c r="M39" s="3">
        <v>217.23333333333301</v>
      </c>
      <c r="N39" s="2"/>
      <c r="O39" s="3">
        <v>3.8087618285561802</v>
      </c>
      <c r="P39" s="3">
        <v>5.8419935714521998</v>
      </c>
      <c r="Q39" s="3">
        <v>7.0506894855909099</v>
      </c>
      <c r="R39" s="3">
        <v>8.7625465603454593</v>
      </c>
      <c r="S39" s="3">
        <v>9.8714515424812497</v>
      </c>
      <c r="T39" s="3">
        <v>10.1808644033795</v>
      </c>
      <c r="U39" s="3">
        <v>12.4249301361773</v>
      </c>
      <c r="V39" s="3">
        <v>13.6349632277546</v>
      </c>
      <c r="W39" s="3">
        <v>10.049875621120799</v>
      </c>
      <c r="X39" s="3">
        <v>12.5998677241734</v>
      </c>
      <c r="Y39" s="3">
        <v>14.2189623000023</v>
      </c>
      <c r="Z39" s="2"/>
    </row>
    <row r="40" spans="1:26">
      <c r="A40" s="2" t="s">
        <v>1427</v>
      </c>
      <c r="B40" s="2" t="s">
        <v>1428</v>
      </c>
      <c r="C40" s="3">
        <v>21.633333333333301</v>
      </c>
      <c r="D40" s="3">
        <v>40.4</v>
      </c>
      <c r="E40" s="3">
        <v>58.1666666666666</v>
      </c>
      <c r="F40" s="3">
        <v>78.099999999999994</v>
      </c>
      <c r="G40" s="3">
        <v>99.633333333333297</v>
      </c>
      <c r="H40" s="3">
        <v>118.433333333333</v>
      </c>
      <c r="I40" s="3">
        <v>136.36666666666599</v>
      </c>
      <c r="J40" s="3">
        <v>159.46666666666599</v>
      </c>
      <c r="K40" s="3">
        <v>177.166666666666</v>
      </c>
      <c r="L40" s="3">
        <v>195.9</v>
      </c>
      <c r="M40" s="3">
        <v>217.2</v>
      </c>
      <c r="N40" s="2"/>
      <c r="O40" s="3">
        <v>4.5128212412586803</v>
      </c>
      <c r="P40" s="3">
        <v>6.4270262693306801</v>
      </c>
      <c r="Q40" s="3">
        <v>8.2141476869010699</v>
      </c>
      <c r="R40" s="3">
        <v>8.7762938267433395</v>
      </c>
      <c r="S40" s="3">
        <v>9.0054921513978794</v>
      </c>
      <c r="T40" s="3">
        <v>8.6897768798871997</v>
      </c>
      <c r="U40" s="3">
        <v>10.024913410543199</v>
      </c>
      <c r="V40" s="3">
        <v>12.4946210649045</v>
      </c>
      <c r="W40" s="3">
        <v>9.8423687302509695</v>
      </c>
      <c r="X40" s="3">
        <v>14.055485287483499</v>
      </c>
      <c r="Y40" s="3">
        <v>13.900599507455301</v>
      </c>
      <c r="Z40" s="2"/>
    </row>
    <row r="41" spans="1:26">
      <c r="A41" s="2" t="s">
        <v>1429</v>
      </c>
      <c r="B41" s="2" t="s">
        <v>1430</v>
      </c>
      <c r="C41" s="3">
        <v>18.8</v>
      </c>
      <c r="D41" s="3">
        <v>39.966666666666598</v>
      </c>
      <c r="E41" s="3">
        <v>59.8333333333333</v>
      </c>
      <c r="F41" s="3">
        <v>77.8333333333333</v>
      </c>
      <c r="G41" s="3">
        <v>97.733333333333306</v>
      </c>
      <c r="H41" s="3">
        <v>118.36666666666601</v>
      </c>
      <c r="I41" s="3">
        <v>138.933333333333</v>
      </c>
      <c r="J41" s="3">
        <v>153.433333333333</v>
      </c>
      <c r="K41" s="3">
        <v>178.96666666666599</v>
      </c>
      <c r="L41" s="3">
        <v>197.1</v>
      </c>
      <c r="M41" s="3">
        <v>217.2</v>
      </c>
      <c r="N41" s="2"/>
      <c r="O41" s="3">
        <v>3.6642416223096701</v>
      </c>
      <c r="P41" s="3">
        <v>6.8725702777215902</v>
      </c>
      <c r="Q41" s="3">
        <v>7.5810436103627703</v>
      </c>
      <c r="R41" s="3">
        <v>7.1418173846406603</v>
      </c>
      <c r="S41" s="3">
        <v>9.1975842238902903</v>
      </c>
      <c r="T41" s="3">
        <v>12.8257120226866</v>
      </c>
      <c r="U41" s="3">
        <v>11.2781007069255</v>
      </c>
      <c r="V41" s="3">
        <v>11.3979042907993</v>
      </c>
      <c r="W41" s="3">
        <v>11.9846661289425</v>
      </c>
      <c r="X41" s="3">
        <v>14.0839151753575</v>
      </c>
      <c r="Y41" s="3">
        <v>14.3327131648779</v>
      </c>
      <c r="Z41" s="2"/>
    </row>
    <row r="42" spans="1:26">
      <c r="A42" s="2" t="s">
        <v>1431</v>
      </c>
      <c r="B42" s="2" t="s">
        <v>1432</v>
      </c>
      <c r="C42" s="3">
        <v>18.6666666666666</v>
      </c>
      <c r="D42" s="3">
        <v>37.9</v>
      </c>
      <c r="E42" s="3">
        <v>59.366666666666603</v>
      </c>
      <c r="F42" s="3">
        <v>79.400000000000006</v>
      </c>
      <c r="G42" s="3">
        <v>98.766666666666595</v>
      </c>
      <c r="H42" s="3">
        <v>117.3</v>
      </c>
      <c r="I42" s="3">
        <v>139.73333333333301</v>
      </c>
      <c r="J42" s="3">
        <v>158.833333333333</v>
      </c>
      <c r="K42" s="3">
        <v>180.8</v>
      </c>
      <c r="L42" s="3">
        <v>195.833333333333</v>
      </c>
      <c r="M42" s="3">
        <v>217.1</v>
      </c>
      <c r="N42" s="2"/>
      <c r="O42" s="3">
        <v>3.9944405810520598</v>
      </c>
      <c r="P42" s="3">
        <v>5.4243279153581101</v>
      </c>
      <c r="Q42" s="3">
        <v>7.3506613459077403</v>
      </c>
      <c r="R42" s="3">
        <v>9.0686272390036997</v>
      </c>
      <c r="S42" s="3">
        <v>10.2751588254824</v>
      </c>
      <c r="T42" s="3">
        <v>10.2506910336165</v>
      </c>
      <c r="U42" s="3">
        <v>9.7909255038643899</v>
      </c>
      <c r="V42" s="3">
        <v>11.434110760740801</v>
      </c>
      <c r="W42" s="3">
        <v>11.878271479189699</v>
      </c>
      <c r="X42" s="3">
        <v>10.3636651603356</v>
      </c>
      <c r="Y42" s="3">
        <v>14.0839151753575</v>
      </c>
      <c r="Z42" s="2"/>
    </row>
    <row r="43" spans="1:26">
      <c r="A43" s="2" t="s">
        <v>1433</v>
      </c>
      <c r="B43" s="2" t="s">
        <v>1434</v>
      </c>
      <c r="C43" s="3">
        <v>19.6666666666666</v>
      </c>
      <c r="D43" s="3">
        <v>39.8333333333333</v>
      </c>
      <c r="E43" s="3">
        <v>57.733333333333299</v>
      </c>
      <c r="F43" s="3">
        <v>79.866666666666603</v>
      </c>
      <c r="G43" s="3">
        <v>98.866666666666603</v>
      </c>
      <c r="H43" s="3">
        <v>125.333333333333</v>
      </c>
      <c r="I43" s="3">
        <v>140.56666666666601</v>
      </c>
      <c r="J43" s="3">
        <v>157.833333333333</v>
      </c>
      <c r="K43" s="3">
        <v>177.3</v>
      </c>
      <c r="L43" s="3">
        <v>193.333333333333</v>
      </c>
      <c r="M43" s="3">
        <v>217.1</v>
      </c>
      <c r="N43" s="2"/>
      <c r="O43" s="3">
        <v>3.60863162739316</v>
      </c>
      <c r="P43" s="3">
        <v>5.6100108932356099</v>
      </c>
      <c r="Q43" s="3">
        <v>8.9141585257511604</v>
      </c>
      <c r="R43" s="3">
        <v>8.3535754154866009</v>
      </c>
      <c r="S43" s="3">
        <v>11.206347407707</v>
      </c>
      <c r="T43" s="3">
        <v>9.4669014055403693</v>
      </c>
      <c r="U43" s="3">
        <v>13.536822210384299</v>
      </c>
      <c r="V43" s="3">
        <v>12.630870472334299</v>
      </c>
      <c r="W43" s="3">
        <v>13.769894698217501</v>
      </c>
      <c r="X43" s="3">
        <v>15.058404814440101</v>
      </c>
      <c r="Y43" s="3">
        <v>11.697150650193899</v>
      </c>
      <c r="Z43" s="2"/>
    </row>
    <row r="44" spans="1:26">
      <c r="A44" s="2" t="s">
        <v>1435</v>
      </c>
      <c r="B44" s="2" t="s">
        <v>1436</v>
      </c>
      <c r="C44" s="3">
        <v>19.066666666666599</v>
      </c>
      <c r="D44" s="3">
        <v>39.5</v>
      </c>
      <c r="E44" s="3">
        <v>58.233333333333299</v>
      </c>
      <c r="F44" s="3">
        <v>83.466666666666598</v>
      </c>
      <c r="G44" s="3">
        <v>100.266666666666</v>
      </c>
      <c r="H44" s="3">
        <v>118.4</v>
      </c>
      <c r="I44" s="3">
        <v>140.80000000000001</v>
      </c>
      <c r="J44" s="3">
        <v>155.666666666666</v>
      </c>
      <c r="K44" s="3">
        <v>176.53333333333299</v>
      </c>
      <c r="L44" s="3">
        <v>197.86666666666599</v>
      </c>
      <c r="M44" s="3">
        <v>217</v>
      </c>
      <c r="N44" s="2"/>
      <c r="O44" s="3">
        <v>4.50875691170957</v>
      </c>
      <c r="P44" s="3">
        <v>5.53624421426656</v>
      </c>
      <c r="Q44" s="3">
        <v>9.6908318643046396</v>
      </c>
      <c r="R44" s="3">
        <v>7.2743079090423102</v>
      </c>
      <c r="S44" s="3">
        <v>9.9026371347344693</v>
      </c>
      <c r="T44" s="3">
        <v>10.7598017329936</v>
      </c>
      <c r="U44" s="3">
        <v>10.235233265539099</v>
      </c>
      <c r="V44" s="3">
        <v>13.319993326658301</v>
      </c>
      <c r="W44" s="3">
        <v>10.638713372500501</v>
      </c>
      <c r="X44" s="3">
        <v>12.7847130937259</v>
      </c>
      <c r="Y44" s="3">
        <v>12.7880152225954</v>
      </c>
      <c r="Z44" s="2"/>
    </row>
    <row r="45" spans="1:26">
      <c r="A45" s="2" t="s">
        <v>1437</v>
      </c>
      <c r="B45" s="2" t="s">
        <v>1438</v>
      </c>
      <c r="C45" s="3">
        <v>19.466666666666601</v>
      </c>
      <c r="D45" s="3">
        <v>38.766666666666602</v>
      </c>
      <c r="E45" s="3">
        <v>59.6</v>
      </c>
      <c r="F45" s="3">
        <v>76.8333333333333</v>
      </c>
      <c r="G45" s="3">
        <v>99.1666666666666</v>
      </c>
      <c r="H45" s="3">
        <v>120.06666666666599</v>
      </c>
      <c r="I45" s="3">
        <v>135.666666666666</v>
      </c>
      <c r="J45" s="3">
        <v>156.9</v>
      </c>
      <c r="K45" s="3">
        <v>174.3</v>
      </c>
      <c r="L45" s="3">
        <v>198.266666666666</v>
      </c>
      <c r="M45" s="3">
        <v>216.933333333333</v>
      </c>
      <c r="N45" s="2"/>
      <c r="O45" s="3">
        <v>4.9445817708769697</v>
      </c>
      <c r="P45" s="3">
        <v>6.0865060219764402</v>
      </c>
      <c r="Q45" s="3">
        <v>7.04556598152341</v>
      </c>
      <c r="R45" s="3">
        <v>5.5442663075369003</v>
      </c>
      <c r="S45" s="3">
        <v>8.2060275949383001</v>
      </c>
      <c r="T45" s="3">
        <v>12.780019127094</v>
      </c>
      <c r="U45" s="3">
        <v>11.3323528987682</v>
      </c>
      <c r="V45" s="3">
        <v>10.643777524920299</v>
      </c>
      <c r="W45" s="3">
        <v>12.4663547198048</v>
      </c>
      <c r="X45" s="3">
        <v>15.0840607559399</v>
      </c>
      <c r="Y45" s="3">
        <v>10.8779082956646</v>
      </c>
      <c r="Z45" s="2"/>
    </row>
    <row r="46" spans="1:26">
      <c r="A46" s="2" t="s">
        <v>1439</v>
      </c>
      <c r="B46" s="2" t="s">
        <v>1440</v>
      </c>
      <c r="C46" s="3">
        <v>20.133333333333301</v>
      </c>
      <c r="D46" s="3">
        <v>38.133333333333297</v>
      </c>
      <c r="E46" s="3">
        <v>61.533333333333303</v>
      </c>
      <c r="F46" s="3">
        <v>78.266666666666595</v>
      </c>
      <c r="G46" s="3">
        <v>98.566666666666606</v>
      </c>
      <c r="H46" s="3">
        <v>121.7</v>
      </c>
      <c r="I46" s="3">
        <v>138.6</v>
      </c>
      <c r="J46" s="3">
        <v>161.4</v>
      </c>
      <c r="K46" s="3">
        <v>176.2</v>
      </c>
      <c r="L46" s="3">
        <v>193.7</v>
      </c>
      <c r="M46" s="3">
        <v>216.933333333333</v>
      </c>
      <c r="N46" s="2"/>
      <c r="O46" s="3">
        <v>4.2168972268982499</v>
      </c>
      <c r="P46" s="3">
        <v>5.5301195486374599</v>
      </c>
      <c r="Q46" s="3">
        <v>7.9319326494591103</v>
      </c>
      <c r="R46" s="3">
        <v>8.7518886850528101</v>
      </c>
      <c r="S46" s="3">
        <v>12.2411419220412</v>
      </c>
      <c r="T46" s="3">
        <v>9.95372627043092</v>
      </c>
      <c r="U46" s="3">
        <v>9.4042543564069891</v>
      </c>
      <c r="V46" s="3">
        <v>13.265494085533801</v>
      </c>
      <c r="W46" s="3">
        <v>11.8529883714333</v>
      </c>
      <c r="X46" s="3">
        <v>13.5404332771641</v>
      </c>
      <c r="Y46" s="3">
        <v>14.4820195031248</v>
      </c>
      <c r="Z46" s="2"/>
    </row>
    <row r="47" spans="1:26">
      <c r="A47" s="2" t="s">
        <v>1441</v>
      </c>
      <c r="B47" s="2" t="s">
        <v>1442</v>
      </c>
      <c r="C47" s="3">
        <v>19.566666666666599</v>
      </c>
      <c r="D47" s="3">
        <v>38.799999999999997</v>
      </c>
      <c r="E47" s="3">
        <v>58.6666666666666</v>
      </c>
      <c r="F47" s="3">
        <v>80.566666666666606</v>
      </c>
      <c r="G47" s="3">
        <v>102.2</v>
      </c>
      <c r="H47" s="3">
        <v>118.1</v>
      </c>
      <c r="I47" s="3">
        <v>136.56666666666601</v>
      </c>
      <c r="J47" s="3">
        <v>160.56666666666601</v>
      </c>
      <c r="K47" s="3">
        <v>171.5</v>
      </c>
      <c r="L47" s="3">
        <v>196.3</v>
      </c>
      <c r="M47" s="3">
        <v>216.933333333333</v>
      </c>
      <c r="N47" s="2"/>
      <c r="O47" s="3">
        <v>4.2165019730682998</v>
      </c>
      <c r="P47" s="3">
        <v>6.1503387440584598</v>
      </c>
      <c r="Q47" s="3">
        <v>9.1627264258819494</v>
      </c>
      <c r="R47" s="3">
        <v>7.00325321229752</v>
      </c>
      <c r="S47" s="3">
        <v>13.0649658757048</v>
      </c>
      <c r="T47" s="3">
        <v>10.7373181009039</v>
      </c>
      <c r="U47" s="3">
        <v>10.910799950304</v>
      </c>
      <c r="V47" s="3">
        <v>11.520079089234599</v>
      </c>
      <c r="W47" s="3">
        <v>11.6239694883747</v>
      </c>
      <c r="X47" s="3">
        <v>14.713146049253499</v>
      </c>
      <c r="Y47" s="3">
        <v>12.868393666482</v>
      </c>
      <c r="Z47" s="2"/>
    </row>
    <row r="48" spans="1:26">
      <c r="A48" s="2" t="s">
        <v>1443</v>
      </c>
      <c r="B48" s="2" t="s">
        <v>1444</v>
      </c>
      <c r="C48" s="3">
        <v>20.433333333333302</v>
      </c>
      <c r="D48" s="3">
        <v>37.633333333333297</v>
      </c>
      <c r="E48" s="3">
        <v>59.533333333333303</v>
      </c>
      <c r="F48" s="3">
        <v>79.3</v>
      </c>
      <c r="G48" s="3">
        <v>97.9</v>
      </c>
      <c r="H48" s="3">
        <v>119.36666666666601</v>
      </c>
      <c r="I48" s="3">
        <v>140.266666666666</v>
      </c>
      <c r="J48" s="3">
        <v>154.53333333333299</v>
      </c>
      <c r="K48" s="3">
        <v>175.63333333333301</v>
      </c>
      <c r="L48" s="3">
        <v>195.56666666666601</v>
      </c>
      <c r="M48" s="3">
        <v>216.86666666666599</v>
      </c>
      <c r="N48" s="2"/>
      <c r="O48" s="3">
        <v>4.6237310571538304</v>
      </c>
      <c r="P48" s="3">
        <v>4.7151057487846604</v>
      </c>
      <c r="Q48" s="3">
        <v>7.45087616026166</v>
      </c>
      <c r="R48" s="3">
        <v>8.6145226217127</v>
      </c>
      <c r="S48" s="3">
        <v>7.6085478246509002</v>
      </c>
      <c r="T48" s="3">
        <v>10.3874389956759</v>
      </c>
      <c r="U48" s="3">
        <v>9.7294512806335707</v>
      </c>
      <c r="V48" s="3">
        <v>12.2303811151665</v>
      </c>
      <c r="W48" s="3">
        <v>10.101100050104501</v>
      </c>
      <c r="X48" s="3">
        <v>10.747661244299699</v>
      </c>
      <c r="Y48" s="3">
        <v>17.235106291777999</v>
      </c>
      <c r="Z48" s="2"/>
    </row>
    <row r="49" spans="1:26">
      <c r="A49" s="2" t="s">
        <v>1445</v>
      </c>
      <c r="B49" s="2" t="s">
        <v>1446</v>
      </c>
      <c r="C49" s="3">
        <v>21.9</v>
      </c>
      <c r="D49" s="3">
        <v>41.233333333333299</v>
      </c>
      <c r="E49" s="3">
        <v>58.2</v>
      </c>
      <c r="F49" s="3">
        <v>77.3</v>
      </c>
      <c r="G49" s="3">
        <v>100</v>
      </c>
      <c r="H49" s="3">
        <v>120.56666666666599</v>
      </c>
      <c r="I49" s="3">
        <v>135.333333333333</v>
      </c>
      <c r="J49" s="3">
        <v>155.06666666666601</v>
      </c>
      <c r="K49" s="3">
        <v>173.166666666666</v>
      </c>
      <c r="L49" s="3">
        <v>199.8</v>
      </c>
      <c r="M49" s="3">
        <v>216.86666666666599</v>
      </c>
      <c r="N49" s="2"/>
      <c r="O49" s="3">
        <v>4.6141087980237296</v>
      </c>
      <c r="P49" s="3">
        <v>5.8062227155201498</v>
      </c>
      <c r="Q49" s="3">
        <v>6.3529520697074302</v>
      </c>
      <c r="R49" s="3">
        <v>6.6390260329860604</v>
      </c>
      <c r="S49" s="3">
        <v>10.723805294763601</v>
      </c>
      <c r="T49" s="3">
        <v>10.160982017283301</v>
      </c>
      <c r="U49" s="3">
        <v>13.813841689487401</v>
      </c>
      <c r="V49" s="3">
        <v>11.1682088487316</v>
      </c>
      <c r="W49" s="3">
        <v>11.4922679320585</v>
      </c>
      <c r="X49" s="3">
        <v>12.017764628526599</v>
      </c>
      <c r="Y49" s="3">
        <v>16.9188914793165</v>
      </c>
      <c r="Z49" s="2"/>
    </row>
    <row r="50" spans="1:26">
      <c r="A50" s="2" t="s">
        <v>1447</v>
      </c>
      <c r="B50" s="2" t="s">
        <v>1448</v>
      </c>
      <c r="C50" s="3">
        <v>20.266666666666602</v>
      </c>
      <c r="D50" s="3">
        <v>40.466666666666598</v>
      </c>
      <c r="E50" s="3">
        <v>58.033333333333303</v>
      </c>
      <c r="F50" s="3">
        <v>79.233333333333306</v>
      </c>
      <c r="G50" s="3">
        <v>98.4</v>
      </c>
      <c r="H50" s="3">
        <v>124.36666666666601</v>
      </c>
      <c r="I50" s="3">
        <v>136.53333333333299</v>
      </c>
      <c r="J50" s="3">
        <v>154.03333333333299</v>
      </c>
      <c r="K50" s="3">
        <v>177.06666666666601</v>
      </c>
      <c r="L50" s="3">
        <v>196.7</v>
      </c>
      <c r="M50" s="3">
        <v>216.833333333333</v>
      </c>
      <c r="N50" s="2"/>
      <c r="O50" s="3">
        <v>3.5301872786329902</v>
      </c>
      <c r="P50" s="3">
        <v>6.2914403932821399</v>
      </c>
      <c r="Q50" s="3">
        <v>9.0534830620902706</v>
      </c>
      <c r="R50" s="3">
        <v>9.6632752671591007</v>
      </c>
      <c r="S50" s="3">
        <v>12.880476181673799</v>
      </c>
      <c r="T50" s="3">
        <v>11.2856349203558</v>
      </c>
      <c r="U50" s="3">
        <v>11.686839702084599</v>
      </c>
      <c r="V50" s="3">
        <v>14.5796281007286</v>
      </c>
      <c r="W50" s="3">
        <v>13.2537625685019</v>
      </c>
      <c r="X50" s="3">
        <v>11.6965806969387</v>
      </c>
      <c r="Y50" s="3">
        <v>11.275588183721799</v>
      </c>
      <c r="Z50" s="2"/>
    </row>
    <row r="51" spans="1:26">
      <c r="A51" s="2" t="s">
        <v>1449</v>
      </c>
      <c r="B51" s="2" t="s">
        <v>1450</v>
      </c>
      <c r="C51" s="3">
        <v>21.033333333333299</v>
      </c>
      <c r="D51" s="3">
        <v>39.933333333333302</v>
      </c>
      <c r="E51" s="3">
        <v>57.5</v>
      </c>
      <c r="F51" s="3">
        <v>82.7</v>
      </c>
      <c r="G51" s="3">
        <v>99.1666666666666</v>
      </c>
      <c r="H51" s="3">
        <v>117.86666666666601</v>
      </c>
      <c r="I51" s="3">
        <v>139.833333333333</v>
      </c>
      <c r="J51" s="3">
        <v>158.36666666666599</v>
      </c>
      <c r="K51" s="3">
        <v>174.166666666666</v>
      </c>
      <c r="L51" s="3">
        <v>195.46666666666599</v>
      </c>
      <c r="M51" s="3">
        <v>216.8</v>
      </c>
      <c r="N51" s="2"/>
      <c r="O51" s="3">
        <v>4.0618824316920898</v>
      </c>
      <c r="P51" s="3">
        <v>6.3399964949166598</v>
      </c>
      <c r="Q51" s="3">
        <v>6.8641581178369302</v>
      </c>
      <c r="R51" s="3">
        <v>7.1281133548786899</v>
      </c>
      <c r="S51" s="3">
        <v>10.6648435942065</v>
      </c>
      <c r="T51" s="3">
        <v>11.017360038694401</v>
      </c>
      <c r="U51" s="3">
        <v>13.231486017157</v>
      </c>
      <c r="V51" s="3">
        <v>13.121187276902701</v>
      </c>
      <c r="W51" s="3">
        <v>13.851794909766101</v>
      </c>
      <c r="X51" s="3">
        <v>11.777756813398501</v>
      </c>
      <c r="Y51" s="3">
        <v>14.938540758722</v>
      </c>
      <c r="Z51" s="2"/>
    </row>
    <row r="52" spans="1:26">
      <c r="A52" s="2" t="s">
        <v>1451</v>
      </c>
      <c r="B52" s="2" t="s">
        <v>1452</v>
      </c>
      <c r="C52" s="3">
        <v>18.6666666666666</v>
      </c>
      <c r="D52" s="3">
        <v>39.233333333333299</v>
      </c>
      <c r="E52" s="3">
        <v>60</v>
      </c>
      <c r="F52" s="3">
        <v>79.533333333333303</v>
      </c>
      <c r="G52" s="3">
        <v>98.633333333333297</v>
      </c>
      <c r="H52" s="3">
        <v>119.4</v>
      </c>
      <c r="I52" s="3">
        <v>138.433333333333</v>
      </c>
      <c r="J52" s="3">
        <v>154.4</v>
      </c>
      <c r="K52" s="3">
        <v>178.06666666666601</v>
      </c>
      <c r="L52" s="3">
        <v>197.56666666666601</v>
      </c>
      <c r="M52" s="3">
        <v>216.766666666666</v>
      </c>
      <c r="N52" s="2"/>
      <c r="O52" s="3">
        <v>3.9777157040470099</v>
      </c>
      <c r="P52" s="3">
        <v>4.9036267757197303</v>
      </c>
      <c r="Q52" s="3">
        <v>6.6030296076876702</v>
      </c>
      <c r="R52" s="3">
        <v>9.3156976240227003</v>
      </c>
      <c r="S52" s="3">
        <v>6.0689556121479598</v>
      </c>
      <c r="T52" s="3">
        <v>11.2297224661461</v>
      </c>
      <c r="U52" s="3">
        <v>10.8279986865327</v>
      </c>
      <c r="V52" s="3">
        <v>10.644560426183199</v>
      </c>
      <c r="W52" s="3">
        <v>13.5841410802777</v>
      </c>
      <c r="X52" s="3">
        <v>14.469930507396599</v>
      </c>
      <c r="Y52" s="3">
        <v>14.368213373817699</v>
      </c>
      <c r="Z52" s="2"/>
    </row>
    <row r="53" spans="1:26">
      <c r="A53" s="2" t="s">
        <v>1453</v>
      </c>
      <c r="B53" s="2" t="s">
        <v>1454</v>
      </c>
      <c r="C53" s="3">
        <v>20.433333333333302</v>
      </c>
      <c r="D53" s="3">
        <v>40.933333333333302</v>
      </c>
      <c r="E53" s="3">
        <v>59.933333333333302</v>
      </c>
      <c r="F53" s="3">
        <v>80.033333333333303</v>
      </c>
      <c r="G53" s="3">
        <v>101.2</v>
      </c>
      <c r="H53" s="3">
        <v>117</v>
      </c>
      <c r="I53" s="3">
        <v>138.19999999999999</v>
      </c>
      <c r="J53" s="3">
        <v>158.766666666666</v>
      </c>
      <c r="K53" s="3">
        <v>174.8</v>
      </c>
      <c r="L53" s="3">
        <v>195.56666666666601</v>
      </c>
      <c r="M53" s="3">
        <v>216.73333333333301</v>
      </c>
      <c r="N53" s="2"/>
      <c r="O53" s="3">
        <v>4.1124472303267501</v>
      </c>
      <c r="P53" s="3">
        <v>6.2659574066715598</v>
      </c>
      <c r="Q53" s="3">
        <v>5.83628496753047</v>
      </c>
      <c r="R53" s="3">
        <v>8.6698071233191492</v>
      </c>
      <c r="S53" s="3">
        <v>9.9378065990438706</v>
      </c>
      <c r="T53" s="3">
        <v>11.879955106536899</v>
      </c>
      <c r="U53" s="3">
        <v>10.9038219599062</v>
      </c>
      <c r="V53" s="3">
        <v>14.885526154250901</v>
      </c>
      <c r="W53" s="3">
        <v>13.1742172442995</v>
      </c>
      <c r="X53" s="3">
        <v>13.8002012867767</v>
      </c>
      <c r="Y53" s="3">
        <v>12.9149353678427</v>
      </c>
      <c r="Z53" s="2"/>
    </row>
    <row r="54" spans="1:26">
      <c r="A54" s="2" t="s">
        <v>1455</v>
      </c>
      <c r="B54" s="2" t="s">
        <v>1456</v>
      </c>
      <c r="C54" s="3">
        <v>19.8333333333333</v>
      </c>
      <c r="D54" s="3">
        <v>38.1666666666666</v>
      </c>
      <c r="E54" s="3">
        <v>61.766666666666602</v>
      </c>
      <c r="F54" s="3">
        <v>78.466666666666598</v>
      </c>
      <c r="G54" s="3">
        <v>98.733333333333306</v>
      </c>
      <c r="H54" s="3">
        <v>120.133333333333</v>
      </c>
      <c r="I54" s="3">
        <v>137.933333333333</v>
      </c>
      <c r="J54" s="3">
        <v>159.36666666666599</v>
      </c>
      <c r="K54" s="3">
        <v>175.56666666666601</v>
      </c>
      <c r="L54" s="3">
        <v>193.23333333333301</v>
      </c>
      <c r="M54" s="3">
        <v>216.53333333333299</v>
      </c>
      <c r="N54" s="2"/>
      <c r="O54" s="3">
        <v>5.6691171172316404</v>
      </c>
      <c r="P54" s="3">
        <v>7.6379898460844302</v>
      </c>
      <c r="Q54" s="3">
        <v>9.4927457683339505</v>
      </c>
      <c r="R54" s="3">
        <v>8.1393420427506804</v>
      </c>
      <c r="S54" s="3">
        <v>10.8962786715873</v>
      </c>
      <c r="T54" s="3">
        <v>11.910033118715001</v>
      </c>
      <c r="U54" s="3">
        <v>13.426176753723301</v>
      </c>
      <c r="V54" s="3">
        <v>11.539738106021099</v>
      </c>
      <c r="W54" s="3">
        <v>17.581587591062998</v>
      </c>
      <c r="X54" s="3">
        <v>13.403191991296501</v>
      </c>
      <c r="Y54" s="3">
        <v>14.930356846222899</v>
      </c>
      <c r="Z54" s="2"/>
    </row>
    <row r="55" spans="1:26">
      <c r="A55" s="2" t="s">
        <v>1457</v>
      </c>
      <c r="B55" s="2" t="s">
        <v>1458</v>
      </c>
      <c r="C55" s="3">
        <v>20</v>
      </c>
      <c r="D55" s="3">
        <v>37.233333333333299</v>
      </c>
      <c r="E55" s="3">
        <v>60.066666666666599</v>
      </c>
      <c r="F55" s="3">
        <v>77.266666666666595</v>
      </c>
      <c r="G55" s="3">
        <v>98.533333333333303</v>
      </c>
      <c r="H55" s="3">
        <v>114.166666666666</v>
      </c>
      <c r="I55" s="3">
        <v>137.666666666666</v>
      </c>
      <c r="J55" s="3">
        <v>159.36666666666599</v>
      </c>
      <c r="K55" s="3">
        <v>178.86666666666599</v>
      </c>
      <c r="L55" s="3">
        <v>194.333333333333</v>
      </c>
      <c r="M55" s="3">
        <v>216.53333333333299</v>
      </c>
      <c r="N55" s="2"/>
      <c r="O55" s="3">
        <v>4.0824829046386304</v>
      </c>
      <c r="P55" s="3">
        <v>6.7115985842089403</v>
      </c>
      <c r="Q55" s="3">
        <v>7.61985709985575</v>
      </c>
      <c r="R55" s="3">
        <v>10.125654985673201</v>
      </c>
      <c r="S55" s="3">
        <v>11.074695882456</v>
      </c>
      <c r="T55" s="3">
        <v>11.3286755134432</v>
      </c>
      <c r="U55" s="3">
        <v>10.489147831078601</v>
      </c>
      <c r="V55" s="3">
        <v>10.9376515862511</v>
      </c>
      <c r="W55" s="3">
        <v>10.9292675367056</v>
      </c>
      <c r="X55" s="3">
        <v>11.9396631257148</v>
      </c>
      <c r="Y55" s="3">
        <v>15.5085639424014</v>
      </c>
      <c r="Z55" s="2"/>
    </row>
    <row r="56" spans="1:26">
      <c r="A56" s="2" t="s">
        <v>1459</v>
      </c>
      <c r="B56" s="2" t="s">
        <v>1460</v>
      </c>
      <c r="C56" s="3">
        <v>18.966666666666601</v>
      </c>
      <c r="D56" s="3">
        <v>41.033333333333303</v>
      </c>
      <c r="E56" s="3">
        <v>59.933333333333302</v>
      </c>
      <c r="F56" s="3">
        <v>79.533333333333303</v>
      </c>
      <c r="G56" s="3">
        <v>97.7</v>
      </c>
      <c r="H56" s="3">
        <v>118.06666666666599</v>
      </c>
      <c r="I56" s="3">
        <v>135.73333333333301</v>
      </c>
      <c r="J56" s="3">
        <v>157.46666666666599</v>
      </c>
      <c r="K56" s="3">
        <v>174.333333333333</v>
      </c>
      <c r="L56" s="3">
        <v>195.96666666666599</v>
      </c>
      <c r="M56" s="3">
        <v>216.53333333333299</v>
      </c>
      <c r="N56" s="2"/>
      <c r="O56" s="3">
        <v>3.43009556070316</v>
      </c>
      <c r="P56" s="3">
        <v>6.6457170836227704</v>
      </c>
      <c r="Q56" s="3">
        <v>7.3572337796816596</v>
      </c>
      <c r="R56" s="3">
        <v>11.0837217977035</v>
      </c>
      <c r="S56" s="3">
        <v>7.8407057505473698</v>
      </c>
      <c r="T56" s="3">
        <v>9.5531263062006104</v>
      </c>
      <c r="U56" s="3">
        <v>11.4161678723155</v>
      </c>
      <c r="V56" s="3">
        <v>10.965805437307701</v>
      </c>
      <c r="W56" s="3">
        <v>12.0812067094125</v>
      </c>
      <c r="X56" s="3">
        <v>15.523065275761599</v>
      </c>
      <c r="Y56" s="3">
        <v>9.0396656772004302</v>
      </c>
      <c r="Z56" s="2"/>
    </row>
    <row r="57" spans="1:26">
      <c r="A57" s="2" t="s">
        <v>1461</v>
      </c>
      <c r="B57" s="2" t="s">
        <v>1462</v>
      </c>
      <c r="C57" s="3">
        <v>18.3</v>
      </c>
      <c r="D57" s="3">
        <v>39.866666666666603</v>
      </c>
      <c r="E57" s="3">
        <v>61.733333333333299</v>
      </c>
      <c r="F57" s="3">
        <v>78.366666666666603</v>
      </c>
      <c r="G57" s="3">
        <v>96.866666666666603</v>
      </c>
      <c r="H57" s="3">
        <v>119.36666666666601</v>
      </c>
      <c r="I57" s="3">
        <v>136.19999999999999</v>
      </c>
      <c r="J57" s="3">
        <v>160.63333333333301</v>
      </c>
      <c r="K57" s="3">
        <v>177.1</v>
      </c>
      <c r="L57" s="3">
        <v>196.73333333333301</v>
      </c>
      <c r="M57" s="3">
        <v>216.5</v>
      </c>
      <c r="N57" s="2"/>
      <c r="O57" s="3">
        <v>4.07553677446296</v>
      </c>
      <c r="P57" s="3">
        <v>6.5560828413178402</v>
      </c>
      <c r="Q57" s="3">
        <v>7.9788609602011604</v>
      </c>
      <c r="R57" s="3">
        <v>8.5809219913842707</v>
      </c>
      <c r="S57" s="3">
        <v>9.3976356364542806</v>
      </c>
      <c r="T57" s="3">
        <v>11.067921615592001</v>
      </c>
      <c r="U57" s="3">
        <v>11.542385657508801</v>
      </c>
      <c r="V57" s="3">
        <v>10.4450413541014</v>
      </c>
      <c r="W57" s="3">
        <v>13.2346766740508</v>
      </c>
      <c r="X57" s="3">
        <v>13.971240301260099</v>
      </c>
      <c r="Y57" s="3">
        <v>11.9436175424366</v>
      </c>
      <c r="Z57" s="2"/>
    </row>
    <row r="58" spans="1:26">
      <c r="A58" s="2" t="s">
        <v>1463</v>
      </c>
      <c r="B58" s="2" t="s">
        <v>1464</v>
      </c>
      <c r="C58" s="3">
        <v>19.633333333333301</v>
      </c>
      <c r="D58" s="3">
        <v>40.700000000000003</v>
      </c>
      <c r="E58" s="3">
        <v>60.1666666666666</v>
      </c>
      <c r="F58" s="3">
        <v>81.400000000000006</v>
      </c>
      <c r="G58" s="3">
        <v>98.866666666666603</v>
      </c>
      <c r="H58" s="3">
        <v>119.666666666666</v>
      </c>
      <c r="I58" s="3">
        <v>136.03333333333299</v>
      </c>
      <c r="J58" s="3">
        <v>159.56666666666601</v>
      </c>
      <c r="K58" s="3">
        <v>181.333333333333</v>
      </c>
      <c r="L58" s="3">
        <v>193.7</v>
      </c>
      <c r="M58" s="3">
        <v>216.5</v>
      </c>
      <c r="N58" s="2"/>
      <c r="O58" s="3">
        <v>4.26992063418305</v>
      </c>
      <c r="P58" s="3">
        <v>6.8515205125091203</v>
      </c>
      <c r="Q58" s="3">
        <v>7.3306813386539202</v>
      </c>
      <c r="R58" s="3">
        <v>7.6140221521435896</v>
      </c>
      <c r="S58" s="3">
        <v>10.3978630283128</v>
      </c>
      <c r="T58" s="3">
        <v>9.0749961738590006</v>
      </c>
      <c r="U58" s="3">
        <v>8.7653991479123299</v>
      </c>
      <c r="V58" s="3">
        <v>13.7129703403586</v>
      </c>
      <c r="W58" s="3">
        <v>13.6682925862092</v>
      </c>
      <c r="X58" s="3">
        <v>12.681088281373899</v>
      </c>
      <c r="Y58" s="3">
        <v>15.182775328202201</v>
      </c>
      <c r="Z58" s="2"/>
    </row>
    <row r="59" spans="1:26">
      <c r="A59" s="2" t="s">
        <v>1465</v>
      </c>
      <c r="B59" s="2" t="s">
        <v>1466</v>
      </c>
      <c r="C59" s="3">
        <v>20.7</v>
      </c>
      <c r="D59" s="3">
        <v>39.6</v>
      </c>
      <c r="E59" s="3">
        <v>60.1</v>
      </c>
      <c r="F59" s="3">
        <v>78.400000000000006</v>
      </c>
      <c r="G59" s="3">
        <v>99.2</v>
      </c>
      <c r="H59" s="3">
        <v>119.36666666666601</v>
      </c>
      <c r="I59" s="3">
        <v>137.833333333333</v>
      </c>
      <c r="J59" s="3">
        <v>162</v>
      </c>
      <c r="K59" s="3">
        <v>176.46666666666599</v>
      </c>
      <c r="L59" s="3">
        <v>194.03333333333299</v>
      </c>
      <c r="M59" s="3">
        <v>216.433333333333</v>
      </c>
      <c r="N59" s="2"/>
      <c r="O59" s="3">
        <v>4.0837074658533803</v>
      </c>
      <c r="P59" s="3">
        <v>5.9699246226397102</v>
      </c>
      <c r="Q59" s="3">
        <v>6.8085730271964202</v>
      </c>
      <c r="R59" s="3">
        <v>7.84686774027276</v>
      </c>
      <c r="S59" s="3">
        <v>9.8095191863142102</v>
      </c>
      <c r="T59" s="3">
        <v>8.7272879839933992</v>
      </c>
      <c r="U59" s="3">
        <v>10.727172144709</v>
      </c>
      <c r="V59" s="3">
        <v>10.125874447835701</v>
      </c>
      <c r="W59" s="3">
        <v>11.6639996951684</v>
      </c>
      <c r="X59" s="3">
        <v>14.549875906305401</v>
      </c>
      <c r="Y59" s="3">
        <v>14.5090393280265</v>
      </c>
      <c r="Z59" s="2"/>
    </row>
    <row r="60" spans="1:26">
      <c r="A60" s="2" t="s">
        <v>1467</v>
      </c>
      <c r="B60" s="2" t="s">
        <v>1468</v>
      </c>
      <c r="C60" s="3">
        <v>21.6</v>
      </c>
      <c r="D60" s="3">
        <v>39.6666666666666</v>
      </c>
      <c r="E60" s="3">
        <v>58.4</v>
      </c>
      <c r="F60" s="3">
        <v>76.400000000000006</v>
      </c>
      <c r="G60" s="3">
        <v>97.466666666666598</v>
      </c>
      <c r="H60" s="3">
        <v>118.3</v>
      </c>
      <c r="I60" s="3">
        <v>135.96666666666599</v>
      </c>
      <c r="J60" s="3">
        <v>156.80000000000001</v>
      </c>
      <c r="K60" s="3">
        <v>180.46666666666599</v>
      </c>
      <c r="L60" s="3">
        <v>193.166666666666</v>
      </c>
      <c r="M60" s="3">
        <v>216.433333333333</v>
      </c>
      <c r="N60" s="2"/>
      <c r="O60" s="3">
        <v>4.6375280771836396</v>
      </c>
      <c r="P60" s="3">
        <v>6.48245495335079</v>
      </c>
      <c r="Q60" s="3">
        <v>7.4859869088851596</v>
      </c>
      <c r="R60" s="3">
        <v>8.6740993768805694</v>
      </c>
      <c r="S60" s="3">
        <v>7.3472595042112196</v>
      </c>
      <c r="T60" s="3">
        <v>8.8474101671995893</v>
      </c>
      <c r="U60" s="3">
        <v>12.0429324594229</v>
      </c>
      <c r="V60" s="3">
        <v>10.734368480104701</v>
      </c>
      <c r="W60" s="3">
        <v>10.7540173372042</v>
      </c>
      <c r="X60" s="3">
        <v>15.8893745069534</v>
      </c>
      <c r="Y60" s="3">
        <v>14.289117848519799</v>
      </c>
      <c r="Z60" s="2"/>
    </row>
    <row r="61" spans="1:26">
      <c r="A61" s="2" t="s">
        <v>1469</v>
      </c>
      <c r="B61" s="2" t="s">
        <v>1470</v>
      </c>
      <c r="C61" s="3">
        <v>19.966666666666601</v>
      </c>
      <c r="D61" s="3">
        <v>38.533333333333303</v>
      </c>
      <c r="E61" s="3">
        <v>60.233333333333299</v>
      </c>
      <c r="F61" s="3">
        <v>81.6666666666666</v>
      </c>
      <c r="G61" s="3">
        <v>99.466666666666598</v>
      </c>
      <c r="H61" s="3">
        <v>117.433333333333</v>
      </c>
      <c r="I61" s="3">
        <v>140.166666666666</v>
      </c>
      <c r="J61" s="3">
        <v>159.46666666666599</v>
      </c>
      <c r="K61" s="3">
        <v>176.73333333333301</v>
      </c>
      <c r="L61" s="3">
        <v>195.266666666666</v>
      </c>
      <c r="M61" s="3">
        <v>216.433333333333</v>
      </c>
      <c r="N61" s="2"/>
      <c r="O61" s="3">
        <v>3.6558932636984198</v>
      </c>
      <c r="P61" s="3">
        <v>6.7810192613074198</v>
      </c>
      <c r="Q61" s="3">
        <v>7.0789986736982904</v>
      </c>
      <c r="R61" s="3">
        <v>10.370899457402601</v>
      </c>
      <c r="S61" s="3">
        <v>9.6841221709673899</v>
      </c>
      <c r="T61" s="3">
        <v>10.806428128150801</v>
      </c>
      <c r="U61" s="3">
        <v>13.2968250178587</v>
      </c>
      <c r="V61" s="3">
        <v>11.9351953854509</v>
      </c>
      <c r="W61" s="3">
        <v>15.5003942602187</v>
      </c>
      <c r="X61" s="3">
        <v>13.195790574607001</v>
      </c>
      <c r="Y61" s="3">
        <v>16.290453919055999</v>
      </c>
      <c r="Z61" s="2"/>
    </row>
    <row r="62" spans="1:26">
      <c r="A62" s="2" t="s">
        <v>1471</v>
      </c>
      <c r="B62" s="2" t="s">
        <v>1472</v>
      </c>
      <c r="C62" s="3">
        <v>19.8333333333333</v>
      </c>
      <c r="D62" s="3">
        <v>39.433333333333302</v>
      </c>
      <c r="E62" s="3">
        <v>59.066666666666599</v>
      </c>
      <c r="F62" s="3">
        <v>79.2</v>
      </c>
      <c r="G62" s="3">
        <v>98.8333333333333</v>
      </c>
      <c r="H62" s="3">
        <v>120.333333333333</v>
      </c>
      <c r="I62" s="3">
        <v>139.69999999999999</v>
      </c>
      <c r="J62" s="3">
        <v>161.36666666666599</v>
      </c>
      <c r="K62" s="3">
        <v>173.2</v>
      </c>
      <c r="L62" s="3">
        <v>196.1</v>
      </c>
      <c r="M62" s="3">
        <v>216.36666666666599</v>
      </c>
      <c r="N62" s="2"/>
      <c r="O62" s="3">
        <v>4.4127340982912404</v>
      </c>
      <c r="P62" s="3">
        <v>5.4874604529073503</v>
      </c>
      <c r="Q62" s="3">
        <v>6.8504663263816399</v>
      </c>
      <c r="R62" s="3">
        <v>9.2894205057868504</v>
      </c>
      <c r="S62" s="3">
        <v>13.409159390340401</v>
      </c>
      <c r="T62" s="3">
        <v>13.304969831691499</v>
      </c>
      <c r="U62" s="3">
        <v>8.0089533232085497</v>
      </c>
      <c r="V62" s="3">
        <v>11.458572724772001</v>
      </c>
      <c r="W62" s="3">
        <v>11.6601886777187</v>
      </c>
      <c r="X62" s="3">
        <v>14.936197641970301</v>
      </c>
      <c r="Y62" s="3">
        <v>14.559036903434</v>
      </c>
      <c r="Z62" s="2"/>
    </row>
    <row r="63" spans="1:26">
      <c r="A63" s="2" t="s">
        <v>1473</v>
      </c>
      <c r="B63" s="2" t="s">
        <v>1474</v>
      </c>
      <c r="C63" s="3">
        <v>20.6666666666666</v>
      </c>
      <c r="D63" s="3">
        <v>39.533333333333303</v>
      </c>
      <c r="E63" s="3">
        <v>60.266666666666602</v>
      </c>
      <c r="F63" s="3">
        <v>76.933333333333294</v>
      </c>
      <c r="G63" s="3">
        <v>100</v>
      </c>
      <c r="H63" s="3">
        <v>118.73333333333299</v>
      </c>
      <c r="I63" s="3">
        <v>136.5</v>
      </c>
      <c r="J63" s="3">
        <v>159.766666666666</v>
      </c>
      <c r="K63" s="3">
        <v>179.5</v>
      </c>
      <c r="L63" s="3">
        <v>196.766666666666</v>
      </c>
      <c r="M63" s="3">
        <v>216.333333333333</v>
      </c>
      <c r="N63" s="2"/>
      <c r="O63" s="3">
        <v>5.3312495929399297</v>
      </c>
      <c r="P63" s="3">
        <v>6.6569929814861197</v>
      </c>
      <c r="Q63" s="3">
        <v>6.3975689827378002</v>
      </c>
      <c r="R63" s="3">
        <v>8.2418983789469795</v>
      </c>
      <c r="S63" s="3">
        <v>13.6014705087354</v>
      </c>
      <c r="T63" s="3">
        <v>11.1023521031456</v>
      </c>
      <c r="U63" s="3">
        <v>13.615554830168801</v>
      </c>
      <c r="V63" s="3">
        <v>9.8782027155190999</v>
      </c>
      <c r="W63" s="3">
        <v>14.768773363643501</v>
      </c>
      <c r="X63" s="3">
        <v>13.052926449225399</v>
      </c>
      <c r="Y63" s="3">
        <v>14.3581181063381</v>
      </c>
      <c r="Z63" s="2"/>
    </row>
    <row r="64" spans="1:26">
      <c r="A64" s="2" t="s">
        <v>1475</v>
      </c>
      <c r="B64" s="2" t="s">
        <v>1476</v>
      </c>
      <c r="C64" s="3">
        <v>21.6</v>
      </c>
      <c r="D64" s="3">
        <v>38.466666666666598</v>
      </c>
      <c r="E64" s="3">
        <v>59.866666666666603</v>
      </c>
      <c r="F64" s="3">
        <v>79.933333333333294</v>
      </c>
      <c r="G64" s="3">
        <v>101.5</v>
      </c>
      <c r="H64" s="3">
        <v>120</v>
      </c>
      <c r="I64" s="3">
        <v>138.766666666666</v>
      </c>
      <c r="J64" s="3">
        <v>155.30000000000001</v>
      </c>
      <c r="K64" s="3">
        <v>176.833333333333</v>
      </c>
      <c r="L64" s="3">
        <v>199.23333333333301</v>
      </c>
      <c r="M64" s="3">
        <v>216.3</v>
      </c>
      <c r="N64" s="2"/>
      <c r="O64" s="3">
        <v>4.2551929059287801</v>
      </c>
      <c r="P64" s="3">
        <v>6.5459062694854397</v>
      </c>
      <c r="Q64" s="3">
        <v>8.0363065037504704</v>
      </c>
      <c r="R64" s="3">
        <v>8.5904339561837908</v>
      </c>
      <c r="S64" s="3">
        <v>7.3880534197671599</v>
      </c>
      <c r="T64" s="3">
        <v>8.3226598312478597</v>
      </c>
      <c r="U64" s="3">
        <v>8.3931850662043299</v>
      </c>
      <c r="V64" s="3">
        <v>11.9139973700405</v>
      </c>
      <c r="W64" s="3">
        <v>13.825298871593599</v>
      </c>
      <c r="X64" s="3">
        <v>11.8256312962799</v>
      </c>
      <c r="Y64" s="3">
        <v>9.4309773265199404</v>
      </c>
      <c r="Z64" s="2"/>
    </row>
    <row r="65" spans="1:26">
      <c r="A65" s="2" t="s">
        <v>1477</v>
      </c>
      <c r="B65" s="2" t="s">
        <v>1478</v>
      </c>
      <c r="C65" s="3">
        <v>19.466666666666601</v>
      </c>
      <c r="D65" s="3">
        <v>38.966666666666598</v>
      </c>
      <c r="E65" s="3">
        <v>57.566666666666599</v>
      </c>
      <c r="F65" s="3">
        <v>79.266666666666595</v>
      </c>
      <c r="G65" s="3">
        <v>99.8333333333333</v>
      </c>
      <c r="H65" s="3">
        <v>118.333333333333</v>
      </c>
      <c r="I65" s="3">
        <v>136.46666666666599</v>
      </c>
      <c r="J65" s="3">
        <v>160</v>
      </c>
      <c r="K65" s="3">
        <v>174.1</v>
      </c>
      <c r="L65" s="3">
        <v>199.46666666666599</v>
      </c>
      <c r="M65" s="3">
        <v>216.3</v>
      </c>
      <c r="N65" s="2"/>
      <c r="O65" s="3">
        <v>4.6956244407840799</v>
      </c>
      <c r="P65" s="3">
        <v>4.5422706020471901</v>
      </c>
      <c r="Q65" s="3">
        <v>7.9610859114123897</v>
      </c>
      <c r="R65" s="3">
        <v>8.8879443942654994</v>
      </c>
      <c r="S65" s="3">
        <v>9.6404817768039397</v>
      </c>
      <c r="T65" s="3">
        <v>9.5823912580431703</v>
      </c>
      <c r="U65" s="3">
        <v>12.0159153717984</v>
      </c>
      <c r="V65" s="3">
        <v>9.6747092979582501</v>
      </c>
      <c r="W65" s="3">
        <v>12.676355943251201</v>
      </c>
      <c r="X65" s="3">
        <v>14.027908690258201</v>
      </c>
      <c r="Y65" s="3">
        <v>16.739474304768301</v>
      </c>
      <c r="Z65" s="2"/>
    </row>
    <row r="66" spans="1:26">
      <c r="A66" s="2" t="s">
        <v>1479</v>
      </c>
      <c r="B66" s="2" t="s">
        <v>1480</v>
      </c>
      <c r="C66" s="3">
        <v>19.733333333333299</v>
      </c>
      <c r="D66" s="3">
        <v>41.133333333333297</v>
      </c>
      <c r="E66" s="3">
        <v>59.066666666666599</v>
      </c>
      <c r="F66" s="3">
        <v>79</v>
      </c>
      <c r="G66" s="3">
        <v>98.633333333333297</v>
      </c>
      <c r="H66" s="3">
        <v>115.266666666666</v>
      </c>
      <c r="I66" s="3">
        <v>138.4</v>
      </c>
      <c r="J66" s="3">
        <v>160.73333333333301</v>
      </c>
      <c r="K66" s="3">
        <v>173.433333333333</v>
      </c>
      <c r="L66" s="3">
        <v>193.333333333333</v>
      </c>
      <c r="M66" s="3">
        <v>216.166666666666</v>
      </c>
      <c r="N66" s="2"/>
      <c r="O66" s="3">
        <v>4.1306442865759099</v>
      </c>
      <c r="P66" s="3">
        <v>5.5421616320309104</v>
      </c>
      <c r="Q66" s="3">
        <v>6.98060806011115</v>
      </c>
      <c r="R66" s="3">
        <v>8.6023252670426196</v>
      </c>
      <c r="S66" s="3">
        <v>9.3362495444131905</v>
      </c>
      <c r="T66" s="3">
        <v>10.3018876371706</v>
      </c>
      <c r="U66" s="3">
        <v>11.912458464425599</v>
      </c>
      <c r="V66" s="3">
        <v>12.2390994585204</v>
      </c>
      <c r="W66" s="3">
        <v>12.352282739999399</v>
      </c>
      <c r="X66" s="3">
        <v>11.228930888062701</v>
      </c>
      <c r="Y66" s="3">
        <v>14.8370781789707</v>
      </c>
      <c r="Z66" s="2"/>
    </row>
    <row r="67" spans="1:26">
      <c r="A67" s="2" t="s">
        <v>1481</v>
      </c>
      <c r="B67" s="2" t="s">
        <v>1482</v>
      </c>
      <c r="C67" s="3">
        <v>19.533333333333299</v>
      </c>
      <c r="D67" s="3">
        <v>38.3333333333333</v>
      </c>
      <c r="E67" s="3">
        <v>58.733333333333299</v>
      </c>
      <c r="F67" s="3">
        <v>79.900000000000006</v>
      </c>
      <c r="G67" s="3">
        <v>98.6666666666666</v>
      </c>
      <c r="H67" s="3">
        <v>119.833333333333</v>
      </c>
      <c r="I67" s="3">
        <v>139.9</v>
      </c>
      <c r="J67" s="3">
        <v>155.833333333333</v>
      </c>
      <c r="K67" s="3">
        <v>180.4</v>
      </c>
      <c r="L67" s="3">
        <v>198.166666666666</v>
      </c>
      <c r="M67" s="3">
        <v>215.96666666666599</v>
      </c>
      <c r="N67" s="2"/>
      <c r="O67" s="3">
        <v>4.4327067226344701</v>
      </c>
      <c r="P67" s="3">
        <v>5.5095876030384998</v>
      </c>
      <c r="Q67" s="3">
        <v>6.4906770747656797</v>
      </c>
      <c r="R67" s="3">
        <v>9.2964150796601892</v>
      </c>
      <c r="S67" s="3">
        <v>8.5022872739568598</v>
      </c>
      <c r="T67" s="3">
        <v>9.2775116395627393</v>
      </c>
      <c r="U67" s="3">
        <v>10.017817460238801</v>
      </c>
      <c r="V67" s="3">
        <v>11.7589209633461</v>
      </c>
      <c r="W67" s="3">
        <v>10.8400492003803</v>
      </c>
      <c r="X67" s="3">
        <v>12.102570893088</v>
      </c>
      <c r="Y67" s="3">
        <v>14.478681646552699</v>
      </c>
      <c r="Z67" s="2"/>
    </row>
    <row r="68" spans="1:26">
      <c r="A68" s="2" t="s">
        <v>1483</v>
      </c>
      <c r="B68" s="2" t="s">
        <v>1484</v>
      </c>
      <c r="C68" s="3">
        <v>19.6666666666666</v>
      </c>
      <c r="D68" s="3">
        <v>39.6</v>
      </c>
      <c r="E68" s="3">
        <v>59.1666666666666</v>
      </c>
      <c r="F68" s="3">
        <v>77.6666666666666</v>
      </c>
      <c r="G68" s="3">
        <v>99.533333333333303</v>
      </c>
      <c r="H68" s="3">
        <v>123.6</v>
      </c>
      <c r="I68" s="3">
        <v>138.80000000000001</v>
      </c>
      <c r="J68" s="3">
        <v>157.4</v>
      </c>
      <c r="K68" s="3">
        <v>176.833333333333</v>
      </c>
      <c r="L68" s="3">
        <v>193.7</v>
      </c>
      <c r="M68" s="3">
        <v>215.96666666666599</v>
      </c>
      <c r="N68" s="2"/>
      <c r="O68" s="3">
        <v>4.4447222135422004</v>
      </c>
      <c r="P68" s="3">
        <v>7.0076149057055499</v>
      </c>
      <c r="Q68" s="3">
        <v>6.25610812637448</v>
      </c>
      <c r="R68" s="3">
        <v>8.7114228969146499</v>
      </c>
      <c r="S68" s="3">
        <v>9.1968593673178507</v>
      </c>
      <c r="T68" s="3">
        <v>9.4290331777264704</v>
      </c>
      <c r="U68" s="3">
        <v>12.705379438122501</v>
      </c>
      <c r="V68" s="3">
        <v>11.6063201173613</v>
      </c>
      <c r="W68" s="3">
        <v>14.4108369716065</v>
      </c>
      <c r="X68" s="3">
        <v>11.498260738041999</v>
      </c>
      <c r="Y68" s="3">
        <v>14.702569692252901</v>
      </c>
      <c r="Z68" s="2"/>
    </row>
    <row r="69" spans="1:26">
      <c r="A69" s="2" t="s">
        <v>1485</v>
      </c>
      <c r="B69" s="2" t="s">
        <v>1486</v>
      </c>
      <c r="C69" s="3">
        <v>20.266666666666602</v>
      </c>
      <c r="D69" s="3">
        <v>39.200000000000003</v>
      </c>
      <c r="E69" s="3">
        <v>57.7</v>
      </c>
      <c r="F69" s="3">
        <v>80.2</v>
      </c>
      <c r="G69" s="3">
        <v>101.56666666666599</v>
      </c>
      <c r="H69" s="3">
        <v>121.1</v>
      </c>
      <c r="I69" s="3">
        <v>137.06666666666601</v>
      </c>
      <c r="J69" s="3">
        <v>159.03333333333299</v>
      </c>
      <c r="K69" s="3">
        <v>175.266666666666</v>
      </c>
      <c r="L69" s="3">
        <v>196.766666666666</v>
      </c>
      <c r="M69" s="3">
        <v>215.6</v>
      </c>
      <c r="N69" s="2"/>
      <c r="O69" s="3">
        <v>4.9795135862406799</v>
      </c>
      <c r="P69" s="3">
        <v>5.4491589565118499</v>
      </c>
      <c r="Q69" s="3">
        <v>9.6683331896799398</v>
      </c>
      <c r="R69" s="3">
        <v>7.84176850801739</v>
      </c>
      <c r="S69" s="3">
        <v>7.1446172434606696</v>
      </c>
      <c r="T69" s="3">
        <v>10.390219760268099</v>
      </c>
      <c r="U69" s="3">
        <v>11.8601105484823</v>
      </c>
      <c r="V69" s="3">
        <v>8.6890096609963994</v>
      </c>
      <c r="W69" s="3">
        <v>11.1083552137819</v>
      </c>
      <c r="X69" s="3">
        <v>13.2279586062585</v>
      </c>
      <c r="Y69" s="3">
        <v>11.438531374263</v>
      </c>
      <c r="Z69" s="2"/>
    </row>
    <row r="70" spans="1:26">
      <c r="A70" s="2" t="s">
        <v>1487</v>
      </c>
      <c r="B70" s="2" t="s">
        <v>1488</v>
      </c>
      <c r="C70" s="3">
        <v>22</v>
      </c>
      <c r="D70" s="3">
        <v>39.6</v>
      </c>
      <c r="E70" s="3">
        <v>58.3333333333333</v>
      </c>
      <c r="F70" s="3">
        <v>79.366666666666603</v>
      </c>
      <c r="G70" s="3">
        <v>95.066666666666606</v>
      </c>
      <c r="H70" s="3">
        <v>120.033333333333</v>
      </c>
      <c r="I70" s="3">
        <v>138</v>
      </c>
      <c r="J70" s="3">
        <v>159.833333333333</v>
      </c>
      <c r="K70" s="3">
        <v>173.8</v>
      </c>
      <c r="L70" s="3">
        <v>197.833333333333</v>
      </c>
      <c r="M70" s="3">
        <v>215.433333333333</v>
      </c>
      <c r="N70" s="2"/>
      <c r="O70" s="3">
        <v>3.5213633723318001</v>
      </c>
      <c r="P70" s="3">
        <v>6.2695029042713299</v>
      </c>
      <c r="Q70" s="3">
        <v>7.0348339631357897</v>
      </c>
      <c r="R70" s="3">
        <v>9.5829130342616704</v>
      </c>
      <c r="S70" s="3">
        <v>10.5985323931612</v>
      </c>
      <c r="T70" s="3">
        <v>10.097799540273799</v>
      </c>
      <c r="U70" s="3">
        <v>13.1021626713556</v>
      </c>
      <c r="V70" s="3">
        <v>12.630870472334299</v>
      </c>
      <c r="W70" s="3">
        <v>14.5496849908626</v>
      </c>
      <c r="X70" s="3">
        <v>11.54435889178</v>
      </c>
      <c r="Y70" s="3">
        <v>13.666707317012699</v>
      </c>
      <c r="Z70" s="2"/>
    </row>
    <row r="71" spans="1:26">
      <c r="A71" s="2" t="s">
        <v>1489</v>
      </c>
      <c r="B71" s="2" t="s">
        <v>1490</v>
      </c>
      <c r="C71" s="3">
        <v>21.2</v>
      </c>
      <c r="D71" s="3">
        <v>41.1666666666666</v>
      </c>
      <c r="E71" s="3">
        <v>56.8333333333333</v>
      </c>
      <c r="F71" s="3">
        <v>79.099999999999994</v>
      </c>
      <c r="G71" s="3">
        <v>95.633333333333297</v>
      </c>
      <c r="H71" s="3">
        <v>118.4</v>
      </c>
      <c r="I71" s="3">
        <v>143.36666666666599</v>
      </c>
      <c r="J71" s="3">
        <v>157</v>
      </c>
      <c r="K71" s="3">
        <v>172.23333333333301</v>
      </c>
      <c r="L71" s="3">
        <v>194</v>
      </c>
      <c r="M71" s="3">
        <v>215.433333333333</v>
      </c>
      <c r="N71" s="2"/>
      <c r="O71" s="3">
        <v>5.1536394906900496</v>
      </c>
      <c r="P71" s="3">
        <v>5.0799168847093901</v>
      </c>
      <c r="Q71" s="3">
        <v>9.1581778876707904</v>
      </c>
      <c r="R71" s="3">
        <v>9.8635693336641594</v>
      </c>
      <c r="S71" s="3">
        <v>10.659841566469</v>
      </c>
      <c r="T71" s="3">
        <v>5.85149553533111</v>
      </c>
      <c r="U71" s="3">
        <v>13.2526307660864</v>
      </c>
      <c r="V71" s="3">
        <v>12.1243556529821</v>
      </c>
      <c r="W71" s="3">
        <v>15.6262243964717</v>
      </c>
      <c r="X71" s="3">
        <v>12.3666217429552</v>
      </c>
      <c r="Y71" s="3">
        <v>11.797410261955299</v>
      </c>
      <c r="Z71" s="2"/>
    </row>
    <row r="72" spans="1:26">
      <c r="A72" s="2" t="s">
        <v>1491</v>
      </c>
      <c r="B72" s="2" t="s">
        <v>1492</v>
      </c>
      <c r="C72" s="3">
        <v>20.266666666666602</v>
      </c>
      <c r="D72" s="3">
        <v>41.5</v>
      </c>
      <c r="E72" s="3">
        <v>61.266666666666602</v>
      </c>
      <c r="F72" s="3">
        <v>81.066666666666606</v>
      </c>
      <c r="G72" s="3">
        <v>98.2</v>
      </c>
      <c r="H72" s="3">
        <v>118.56666666666599</v>
      </c>
      <c r="I72" s="3">
        <v>140.766666666666</v>
      </c>
      <c r="J72" s="3">
        <v>160.73333333333301</v>
      </c>
      <c r="K72" s="3">
        <v>175.2</v>
      </c>
      <c r="L72" s="3">
        <v>197.36666666666599</v>
      </c>
      <c r="M72" s="3">
        <v>215.433333333333</v>
      </c>
      <c r="N72" s="2"/>
      <c r="O72" s="3">
        <v>4.1467524106890599</v>
      </c>
      <c r="P72" s="3">
        <v>5.3774219349672201</v>
      </c>
      <c r="Q72" s="3">
        <v>9.2301438534594595</v>
      </c>
      <c r="R72" s="3">
        <v>9.9328858959630697</v>
      </c>
      <c r="S72" s="3">
        <v>9.9746344962275799</v>
      </c>
      <c r="T72" s="3">
        <v>10.068708402217601</v>
      </c>
      <c r="U72" s="3">
        <v>12.1207352178909</v>
      </c>
      <c r="V72" s="3">
        <v>12.2608681947441</v>
      </c>
      <c r="W72" s="3">
        <v>12.3865518473329</v>
      </c>
      <c r="X72" s="3">
        <v>12.0457000165573</v>
      </c>
      <c r="Y72" s="3">
        <v>15.774839319484499</v>
      </c>
      <c r="Z72" s="2"/>
    </row>
    <row r="73" spans="1:26">
      <c r="A73" s="2" t="s">
        <v>1493</v>
      </c>
      <c r="B73" s="2" t="s">
        <v>1494</v>
      </c>
      <c r="C73" s="3">
        <v>20.233333333333299</v>
      </c>
      <c r="D73" s="3">
        <v>38.4</v>
      </c>
      <c r="E73" s="3">
        <v>59.133333333333297</v>
      </c>
      <c r="F73" s="3">
        <v>84.033333333333303</v>
      </c>
      <c r="G73" s="3">
        <v>97.6</v>
      </c>
      <c r="H73" s="3">
        <v>119.466666666666</v>
      </c>
      <c r="I73" s="3">
        <v>140.766666666666</v>
      </c>
      <c r="J73" s="3">
        <v>157.53333333333299</v>
      </c>
      <c r="K73" s="3">
        <v>179.3</v>
      </c>
      <c r="L73" s="3">
        <v>201.23333333333301</v>
      </c>
      <c r="M73" s="3">
        <v>215.4</v>
      </c>
      <c r="N73" s="2"/>
      <c r="O73" s="3">
        <v>3.85299306456105</v>
      </c>
      <c r="P73" s="3">
        <v>4.7229934010822703</v>
      </c>
      <c r="Q73" s="3">
        <v>6.7019068596598297</v>
      </c>
      <c r="R73" s="3">
        <v>7.6658695237758598</v>
      </c>
      <c r="S73" s="3">
        <v>7.9732887401205597</v>
      </c>
      <c r="T73" s="3">
        <v>10.741611714366799</v>
      </c>
      <c r="U73" s="3">
        <v>10.471177371984201</v>
      </c>
      <c r="V73" s="3">
        <v>12.027006647079199</v>
      </c>
      <c r="W73" s="3">
        <v>14.7629039600389</v>
      </c>
      <c r="X73" s="3">
        <v>13.5294329354764</v>
      </c>
      <c r="Y73" s="3">
        <v>13.184839779079599</v>
      </c>
      <c r="Z73" s="2"/>
    </row>
    <row r="74" spans="1:26">
      <c r="A74" s="2" t="s">
        <v>1495</v>
      </c>
      <c r="B74" s="2" t="s">
        <v>1496</v>
      </c>
      <c r="C74" s="3">
        <v>19.100000000000001</v>
      </c>
      <c r="D74" s="3">
        <v>39.266666666666602</v>
      </c>
      <c r="E74" s="3">
        <v>59.133333333333297</v>
      </c>
      <c r="F74" s="3">
        <v>76.900000000000006</v>
      </c>
      <c r="G74" s="3">
        <v>99.533333333333303</v>
      </c>
      <c r="H74" s="3">
        <v>118.86666666666601</v>
      </c>
      <c r="I74" s="3">
        <v>135.6</v>
      </c>
      <c r="J74" s="3">
        <v>155.96666666666599</v>
      </c>
      <c r="K74" s="3">
        <v>175.166666666666</v>
      </c>
      <c r="L74" s="3">
        <v>197.46666666666599</v>
      </c>
      <c r="M74" s="3">
        <v>215.4</v>
      </c>
      <c r="N74" s="2"/>
      <c r="O74" s="3">
        <v>4.0607881008493898</v>
      </c>
      <c r="P74" s="3">
        <v>5.3474812347081198</v>
      </c>
      <c r="Q74" s="3">
        <v>8.1106240340815994</v>
      </c>
      <c r="R74" s="3">
        <v>10.215511082009799</v>
      </c>
      <c r="S74" s="3">
        <v>9.6599976995626395</v>
      </c>
      <c r="T74" s="3">
        <v>11.298180777846</v>
      </c>
      <c r="U74" s="3">
        <v>11.406430934637999</v>
      </c>
      <c r="V74" s="3">
        <v>11.291540589702</v>
      </c>
      <c r="W74" s="3">
        <v>10.0832644625747</v>
      </c>
      <c r="X74" s="3">
        <v>13.403316339208301</v>
      </c>
      <c r="Y74" s="3">
        <v>16.7960312772591</v>
      </c>
      <c r="Z74" s="2"/>
    </row>
    <row r="75" spans="1:26">
      <c r="A75" s="2" t="s">
        <v>1497</v>
      </c>
      <c r="B75" s="2" t="s">
        <v>1498</v>
      </c>
      <c r="C75" s="3">
        <v>19.3333333333333</v>
      </c>
      <c r="D75" s="3">
        <v>42.533333333333303</v>
      </c>
      <c r="E75" s="3">
        <v>59.8333333333333</v>
      </c>
      <c r="F75" s="3">
        <v>78.8333333333333</v>
      </c>
      <c r="G75" s="3">
        <v>97.566666666666606</v>
      </c>
      <c r="H75" s="3">
        <v>121.36666666666601</v>
      </c>
      <c r="I75" s="3">
        <v>137.4</v>
      </c>
      <c r="J75" s="3">
        <v>161.933333333333</v>
      </c>
      <c r="K75" s="3">
        <v>177.2</v>
      </c>
      <c r="L75" s="3">
        <v>193.266666666666</v>
      </c>
      <c r="M75" s="3">
        <v>215.4</v>
      </c>
      <c r="N75" s="2"/>
      <c r="O75" s="3">
        <v>3.67272227222381</v>
      </c>
      <c r="P75" s="3">
        <v>6.7267294347913902</v>
      </c>
      <c r="Q75" s="3">
        <v>8.6065220746955706</v>
      </c>
      <c r="R75" s="3">
        <v>7.77210110301941</v>
      </c>
      <c r="S75" s="3">
        <v>8.3613528942523505</v>
      </c>
      <c r="T75" s="3">
        <v>8.677493237617</v>
      </c>
      <c r="U75" s="3">
        <v>12.760877712759401</v>
      </c>
      <c r="V75" s="3">
        <v>11.0662650529536</v>
      </c>
      <c r="W75" s="3">
        <v>12.5867655363348</v>
      </c>
      <c r="X75" s="3">
        <v>15.1171719871439</v>
      </c>
      <c r="Y75" s="3">
        <v>13.9058740585888</v>
      </c>
      <c r="Z75" s="2"/>
    </row>
    <row r="76" spans="1:26">
      <c r="A76" s="2" t="s">
        <v>1499</v>
      </c>
      <c r="B76" s="2" t="s">
        <v>1500</v>
      </c>
      <c r="C76" s="3">
        <v>18.8666666666666</v>
      </c>
      <c r="D76" s="3">
        <v>39.6</v>
      </c>
      <c r="E76" s="3">
        <v>60.966666666666598</v>
      </c>
      <c r="F76" s="3">
        <v>78.866666666666603</v>
      </c>
      <c r="G76" s="3">
        <v>99.233333333333306</v>
      </c>
      <c r="H76" s="3">
        <v>117.633333333333</v>
      </c>
      <c r="I76" s="3">
        <v>135.333333333333</v>
      </c>
      <c r="J76" s="3">
        <v>161.166666666666</v>
      </c>
      <c r="K76" s="3">
        <v>179.5</v>
      </c>
      <c r="L76" s="3">
        <v>198.766666666666</v>
      </c>
      <c r="M76" s="3">
        <v>215.36666666666599</v>
      </c>
      <c r="N76" s="2"/>
      <c r="O76" s="3">
        <v>3.3439829877291798</v>
      </c>
      <c r="P76" s="3">
        <v>5.4747907113727496</v>
      </c>
      <c r="Q76" s="3">
        <v>7.0165676952639897</v>
      </c>
      <c r="R76" s="3">
        <v>8.9618946409537497</v>
      </c>
      <c r="S76" s="3">
        <v>9.4080934424686795</v>
      </c>
      <c r="T76" s="3">
        <v>9.9380861112970607</v>
      </c>
      <c r="U76" s="3">
        <v>11.3146905491145</v>
      </c>
      <c r="V76" s="3">
        <v>9.3633446066147794</v>
      </c>
      <c r="W76" s="3">
        <v>12.587692401707301</v>
      </c>
      <c r="X76" s="3">
        <v>13.6691461165485</v>
      </c>
      <c r="Y76" s="3">
        <v>12.437800805966001</v>
      </c>
      <c r="Z76" s="2"/>
    </row>
    <row r="77" spans="1:26">
      <c r="A77" s="2" t="s">
        <v>1501</v>
      </c>
      <c r="B77" s="2" t="s">
        <v>1502</v>
      </c>
      <c r="C77" s="3">
        <v>19.5</v>
      </c>
      <c r="D77" s="3">
        <v>40.200000000000003</v>
      </c>
      <c r="E77" s="3">
        <v>57.466666666666598</v>
      </c>
      <c r="F77" s="3">
        <v>77.433333333333294</v>
      </c>
      <c r="G77" s="3">
        <v>96.866666666666603</v>
      </c>
      <c r="H77" s="3">
        <v>119.466666666666</v>
      </c>
      <c r="I77" s="3">
        <v>140.5</v>
      </c>
      <c r="J77" s="3">
        <v>156.833333333333</v>
      </c>
      <c r="K77" s="3">
        <v>173.4</v>
      </c>
      <c r="L77" s="3">
        <v>196.3</v>
      </c>
      <c r="M77" s="3">
        <v>215.3</v>
      </c>
      <c r="N77" s="2"/>
      <c r="O77" s="3">
        <v>3.9812058474788699</v>
      </c>
      <c r="P77" s="3">
        <v>6.4827977499430496</v>
      </c>
      <c r="Q77" s="3">
        <v>6.17917650032933</v>
      </c>
      <c r="R77" s="3">
        <v>9.0799534996361899</v>
      </c>
      <c r="S77" s="3">
        <v>10.2200239182151</v>
      </c>
      <c r="T77" s="3">
        <v>10.301240486249901</v>
      </c>
      <c r="U77" s="3">
        <v>11.1944926935822</v>
      </c>
      <c r="V77" s="3">
        <v>10.6366765904059</v>
      </c>
      <c r="W77" s="3">
        <v>12.205463257629001</v>
      </c>
      <c r="X77" s="3">
        <v>10.507616285342699</v>
      </c>
      <c r="Y77" s="3">
        <v>14.794480952931901</v>
      </c>
      <c r="Z77" s="2"/>
    </row>
    <row r="78" spans="1:26">
      <c r="A78" s="2" t="s">
        <v>1503</v>
      </c>
      <c r="B78" s="2" t="s">
        <v>1504</v>
      </c>
      <c r="C78" s="3">
        <v>19.8</v>
      </c>
      <c r="D78" s="3">
        <v>40.266666666666602</v>
      </c>
      <c r="E78" s="3">
        <v>59.866666666666603</v>
      </c>
      <c r="F78" s="3">
        <v>77.5</v>
      </c>
      <c r="G78" s="3">
        <v>99.066666666666606</v>
      </c>
      <c r="H78" s="3">
        <v>117.4</v>
      </c>
      <c r="I78" s="3">
        <v>137.63333333333301</v>
      </c>
      <c r="J78" s="3">
        <v>158.46666666666599</v>
      </c>
      <c r="K78" s="3">
        <v>175.2</v>
      </c>
      <c r="L78" s="3">
        <v>197.766666666666</v>
      </c>
      <c r="M78" s="3">
        <v>215.13333333333301</v>
      </c>
      <c r="N78" s="2"/>
      <c r="O78" s="3">
        <v>4.48255879307046</v>
      </c>
      <c r="P78" s="3">
        <v>6.4649482252803496</v>
      </c>
      <c r="Q78" s="3">
        <v>8.8571377368136694</v>
      </c>
      <c r="R78" s="3">
        <v>10.541189053738901</v>
      </c>
      <c r="S78" s="3">
        <v>9.9194533899583099</v>
      </c>
      <c r="T78" s="3">
        <v>14.7209601136157</v>
      </c>
      <c r="U78" s="3">
        <v>12.1311811278026</v>
      </c>
      <c r="V78" s="3">
        <v>11.406820571726101</v>
      </c>
      <c r="W78" s="3">
        <v>12.879958592065901</v>
      </c>
      <c r="X78" s="3">
        <v>13.536822210384299</v>
      </c>
      <c r="Y78" s="3">
        <v>14.0397847403567</v>
      </c>
      <c r="Z78" s="2"/>
    </row>
    <row r="79" spans="1:26">
      <c r="A79" s="2" t="s">
        <v>1505</v>
      </c>
      <c r="B79" s="2" t="s">
        <v>1506</v>
      </c>
      <c r="C79" s="3">
        <v>19.100000000000001</v>
      </c>
      <c r="D79" s="3">
        <v>41.5</v>
      </c>
      <c r="E79" s="3">
        <v>60.3333333333333</v>
      </c>
      <c r="F79" s="3">
        <v>77.3</v>
      </c>
      <c r="G79" s="3">
        <v>96.733333333333306</v>
      </c>
      <c r="H79" s="3">
        <v>116.166666666666</v>
      </c>
      <c r="I79" s="3">
        <v>137.06666666666601</v>
      </c>
      <c r="J79" s="3">
        <v>161</v>
      </c>
      <c r="K79" s="3">
        <v>176</v>
      </c>
      <c r="L79" s="3">
        <v>200.2</v>
      </c>
      <c r="M79" s="3">
        <v>215.06666666666601</v>
      </c>
      <c r="N79" s="2"/>
      <c r="O79" s="3">
        <v>4.45982062419555</v>
      </c>
      <c r="P79" s="3">
        <v>5.0645829048402398</v>
      </c>
      <c r="Q79" s="3">
        <v>6.6248689714505904</v>
      </c>
      <c r="R79" s="3">
        <v>6.4763672945049402</v>
      </c>
      <c r="S79" s="3">
        <v>7.6634775975981597</v>
      </c>
      <c r="T79" s="3">
        <v>7.68150737521976</v>
      </c>
      <c r="U79" s="3">
        <v>10.7484365788187</v>
      </c>
      <c r="V79" s="3">
        <v>10.978767386794001</v>
      </c>
      <c r="W79" s="3">
        <v>11.9471056466967</v>
      </c>
      <c r="X79" s="3">
        <v>11.978870286188601</v>
      </c>
      <c r="Y79" s="3">
        <v>14.6718172774275</v>
      </c>
      <c r="Z79" s="2"/>
    </row>
    <row r="80" spans="1:26">
      <c r="A80" s="2" t="s">
        <v>1507</v>
      </c>
      <c r="B80" s="2" t="s">
        <v>1508</v>
      </c>
      <c r="C80" s="3">
        <v>19.8666666666666</v>
      </c>
      <c r="D80" s="3">
        <v>40.866666666666603</v>
      </c>
      <c r="E80" s="3">
        <v>60.2</v>
      </c>
      <c r="F80" s="3">
        <v>79.2</v>
      </c>
      <c r="G80" s="3">
        <v>98.066666666666606</v>
      </c>
      <c r="H80" s="3">
        <v>119.333333333333</v>
      </c>
      <c r="I80" s="3">
        <v>138.56666666666601</v>
      </c>
      <c r="J80" s="3">
        <v>157.766666666666</v>
      </c>
      <c r="K80" s="3">
        <v>176.9</v>
      </c>
      <c r="L80" s="3">
        <v>196.63333333333301</v>
      </c>
      <c r="M80" s="3">
        <v>215.03333333333299</v>
      </c>
      <c r="N80" s="2"/>
      <c r="O80" s="3">
        <v>4.5660583536447303</v>
      </c>
      <c r="P80" s="3">
        <v>5.6846772604568798</v>
      </c>
      <c r="Q80" s="3">
        <v>7.9640860534443396</v>
      </c>
      <c r="R80" s="3">
        <v>7.6655071586947097</v>
      </c>
      <c r="S80" s="3">
        <v>7.7198157721253597</v>
      </c>
      <c r="T80" s="3">
        <v>9.1299263718583994</v>
      </c>
      <c r="U80" s="3">
        <v>15.6581891957176</v>
      </c>
      <c r="V80" s="3">
        <v>11.737925237830099</v>
      </c>
      <c r="W80" s="3">
        <v>13.799396122053</v>
      </c>
      <c r="X80" s="3">
        <v>13.214848550862101</v>
      </c>
      <c r="Y80" s="3">
        <v>13.121187276902701</v>
      </c>
      <c r="Z80" s="2"/>
    </row>
    <row r="81" spans="1:26">
      <c r="A81" s="2" t="s">
        <v>1509</v>
      </c>
      <c r="B81" s="2" t="s">
        <v>1510</v>
      </c>
      <c r="C81" s="3">
        <v>20.133333333333301</v>
      </c>
      <c r="D81" s="3">
        <v>41.6</v>
      </c>
      <c r="E81" s="3">
        <v>62.266666666666602</v>
      </c>
      <c r="F81" s="3">
        <v>79.433333333333294</v>
      </c>
      <c r="G81" s="3">
        <v>99.733333333333306</v>
      </c>
      <c r="H81" s="3">
        <v>118.06666666666599</v>
      </c>
      <c r="I81" s="3">
        <v>134.766666666666</v>
      </c>
      <c r="J81" s="3">
        <v>156.433333333333</v>
      </c>
      <c r="K81" s="3">
        <v>176.23333333333301</v>
      </c>
      <c r="L81" s="3">
        <v>196.9</v>
      </c>
      <c r="M81" s="3">
        <v>215</v>
      </c>
      <c r="N81" s="2"/>
      <c r="O81" s="3">
        <v>4.2168972268982499</v>
      </c>
      <c r="P81" s="3">
        <v>6.0915241661399202</v>
      </c>
      <c r="Q81" s="3">
        <v>8.22570496809983</v>
      </c>
      <c r="R81" s="3">
        <v>7.8811307705317297</v>
      </c>
      <c r="S81" s="3">
        <v>9.0404031375204106</v>
      </c>
      <c r="T81" s="3">
        <v>9.5705567003991696</v>
      </c>
      <c r="U81" s="3">
        <v>10.540978238390499</v>
      </c>
      <c r="V81" s="3">
        <v>13.116613722891801</v>
      </c>
      <c r="W81" s="3">
        <v>11.912691644721701</v>
      </c>
      <c r="X81" s="3">
        <v>11.8190524154857</v>
      </c>
      <c r="Y81" s="3">
        <v>13.188378722698699</v>
      </c>
      <c r="Z81" s="2"/>
    </row>
    <row r="82" spans="1:26">
      <c r="A82" s="2" t="s">
        <v>1511</v>
      </c>
      <c r="B82" s="2" t="s">
        <v>1512</v>
      </c>
      <c r="C82" s="3">
        <v>20.3333333333333</v>
      </c>
      <c r="D82" s="3">
        <v>41.133333333333297</v>
      </c>
      <c r="E82" s="3">
        <v>62.033333333333303</v>
      </c>
      <c r="F82" s="3">
        <v>77</v>
      </c>
      <c r="G82" s="3">
        <v>99.033333333333303</v>
      </c>
      <c r="H82" s="3">
        <v>118.8</v>
      </c>
      <c r="I82" s="3">
        <v>137.6</v>
      </c>
      <c r="J82" s="3">
        <v>155.6</v>
      </c>
      <c r="K82" s="3">
        <v>179.6</v>
      </c>
      <c r="L82" s="3">
        <v>196.2</v>
      </c>
      <c r="M82" s="3">
        <v>214.933333333333</v>
      </c>
      <c r="N82" s="2"/>
      <c r="O82" s="3">
        <v>4.3614472623456297</v>
      </c>
      <c r="P82" s="3">
        <v>6.2060901987930803</v>
      </c>
      <c r="Q82" s="3">
        <v>7.9056238772717302</v>
      </c>
      <c r="R82" s="3">
        <v>8.8279858027374107</v>
      </c>
      <c r="S82" s="3">
        <v>9.6314877124749199</v>
      </c>
      <c r="T82" s="3">
        <v>10.100825048809901</v>
      </c>
      <c r="U82" s="3">
        <v>11.4210332282153</v>
      </c>
      <c r="V82" s="3">
        <v>14.2117322425288</v>
      </c>
      <c r="W82" s="3">
        <v>13.932216861169801</v>
      </c>
      <c r="X82" s="3">
        <v>12.7132476836828</v>
      </c>
      <c r="Y82" s="3">
        <v>14.8771263652927</v>
      </c>
      <c r="Z82" s="2"/>
    </row>
    <row r="83" spans="1:26">
      <c r="A83" s="2" t="s">
        <v>1513</v>
      </c>
      <c r="B83" s="2" t="s">
        <v>1514</v>
      </c>
      <c r="C83" s="3">
        <v>18.3666666666666</v>
      </c>
      <c r="D83" s="3">
        <v>39.933333333333302</v>
      </c>
      <c r="E83" s="3">
        <v>58.966666666666598</v>
      </c>
      <c r="F83" s="3">
        <v>80.566666666666606</v>
      </c>
      <c r="G83" s="3">
        <v>97.566666666666606</v>
      </c>
      <c r="H83" s="3">
        <v>114.9</v>
      </c>
      <c r="I83" s="3">
        <v>140.13333333333301</v>
      </c>
      <c r="J83" s="3">
        <v>156.933333333333</v>
      </c>
      <c r="K83" s="3">
        <v>178.96666666666599</v>
      </c>
      <c r="L83" s="3">
        <v>203.4</v>
      </c>
      <c r="M83" s="3">
        <v>214.9</v>
      </c>
      <c r="N83" s="2"/>
      <c r="O83" s="3">
        <v>3.2195582857832399</v>
      </c>
      <c r="P83" s="3">
        <v>6.2339571880325098</v>
      </c>
      <c r="Q83" s="3">
        <v>9.5095858070802493</v>
      </c>
      <c r="R83" s="3">
        <v>9.5312934880610793</v>
      </c>
      <c r="S83" s="3">
        <v>7.8853591477426601</v>
      </c>
      <c r="T83" s="3">
        <v>10.7186752912848</v>
      </c>
      <c r="U83" s="3">
        <v>8.5780080567823092</v>
      </c>
      <c r="V83" s="3">
        <v>11.0058570265513</v>
      </c>
      <c r="W83" s="3">
        <v>13.327873882289699</v>
      </c>
      <c r="X83" s="3">
        <v>11.912458464425599</v>
      </c>
      <c r="Y83" s="3">
        <v>13.8596536753268</v>
      </c>
      <c r="Z83" s="2"/>
    </row>
    <row r="84" spans="1:26">
      <c r="A84" s="2" t="s">
        <v>1515</v>
      </c>
      <c r="B84" s="2" t="s">
        <v>1516</v>
      </c>
      <c r="C84" s="3">
        <v>19.433333333333302</v>
      </c>
      <c r="D84" s="3">
        <v>39.3333333333333</v>
      </c>
      <c r="E84" s="3">
        <v>61.766666666666602</v>
      </c>
      <c r="F84" s="3">
        <v>77.8</v>
      </c>
      <c r="G84" s="3">
        <v>100.6</v>
      </c>
      <c r="H84" s="3">
        <v>118.4</v>
      </c>
      <c r="I84" s="3">
        <v>140.4</v>
      </c>
      <c r="J84" s="3">
        <v>156.56666666666601</v>
      </c>
      <c r="K84" s="3">
        <v>175.333333333333</v>
      </c>
      <c r="L84" s="3">
        <v>196.433333333333</v>
      </c>
      <c r="M84" s="3">
        <v>214.666666666666</v>
      </c>
      <c r="N84" s="2"/>
      <c r="O84" s="3">
        <v>5.0244955523470702</v>
      </c>
      <c r="P84" s="3">
        <v>6.8524123894841198</v>
      </c>
      <c r="Q84" s="3">
        <v>6.65674261348763</v>
      </c>
      <c r="R84" s="3">
        <v>8.6656409649450197</v>
      </c>
      <c r="S84" s="3">
        <v>9.3651837497545394</v>
      </c>
      <c r="T84" s="3">
        <v>12.183595528414401</v>
      </c>
      <c r="U84" s="3">
        <v>10.3492350764037</v>
      </c>
      <c r="V84" s="3">
        <v>13.1901057193977</v>
      </c>
      <c r="W84" s="3">
        <v>11.6256421566963</v>
      </c>
      <c r="X84" s="3">
        <v>9.7798545774237091</v>
      </c>
      <c r="Y84" s="3">
        <v>16.896416451096599</v>
      </c>
      <c r="Z84" s="2"/>
    </row>
    <row r="85" spans="1:26">
      <c r="A85" s="2" t="s">
        <v>1517</v>
      </c>
      <c r="B85" s="2" t="s">
        <v>1518</v>
      </c>
      <c r="C85" s="3">
        <v>19.733333333333299</v>
      </c>
      <c r="D85" s="3">
        <v>40.933333333333302</v>
      </c>
      <c r="E85" s="3">
        <v>60.933333333333302</v>
      </c>
      <c r="F85" s="3">
        <v>78.900000000000006</v>
      </c>
      <c r="G85" s="3">
        <v>99.566666666666606</v>
      </c>
      <c r="H85" s="3">
        <v>120.6</v>
      </c>
      <c r="I85" s="3">
        <v>134.63333333333301</v>
      </c>
      <c r="J85" s="3">
        <v>155.766666666666</v>
      </c>
      <c r="K85" s="3">
        <v>179.433333333333</v>
      </c>
      <c r="L85" s="3">
        <v>194.3</v>
      </c>
      <c r="M85" s="3">
        <v>214.6</v>
      </c>
      <c r="N85" s="2"/>
      <c r="O85" s="3">
        <v>3.6049348892255302</v>
      </c>
      <c r="P85" s="3">
        <v>6.5824682975984601</v>
      </c>
      <c r="Q85" s="3">
        <v>7.8990857417523603</v>
      </c>
      <c r="R85" s="3">
        <v>7.2311824759163699</v>
      </c>
      <c r="S85" s="3">
        <v>9.7627978685529602</v>
      </c>
      <c r="T85" s="3">
        <v>12.5925904139431</v>
      </c>
      <c r="U85" s="3">
        <v>11.7117699582751</v>
      </c>
      <c r="V85" s="3">
        <v>11.6781372182762</v>
      </c>
      <c r="W85" s="3">
        <v>13.465222694861801</v>
      </c>
      <c r="X85" s="3">
        <v>12.209695600901201</v>
      </c>
      <c r="Y85" s="3">
        <v>12.6875266830589</v>
      </c>
      <c r="Z85" s="2"/>
    </row>
    <row r="86" spans="1:26">
      <c r="A86" s="2" t="s">
        <v>1519</v>
      </c>
      <c r="B86" s="2" t="s">
        <v>1520</v>
      </c>
      <c r="C86" s="3">
        <v>19.5</v>
      </c>
      <c r="D86" s="3">
        <v>40.299999999999997</v>
      </c>
      <c r="E86" s="3">
        <v>58.1</v>
      </c>
      <c r="F86" s="3">
        <v>79.133333333333297</v>
      </c>
      <c r="G86" s="3">
        <v>100.433333333333</v>
      </c>
      <c r="H86" s="3">
        <v>117.23333333333299</v>
      </c>
      <c r="I86" s="3">
        <v>140.03333333333299</v>
      </c>
      <c r="J86" s="3">
        <v>156.23333333333301</v>
      </c>
      <c r="K86" s="3">
        <v>175.9</v>
      </c>
      <c r="L86" s="3">
        <v>195.63333333333301</v>
      </c>
      <c r="M86" s="3">
        <v>214.6</v>
      </c>
      <c r="N86" s="2"/>
      <c r="O86" s="3">
        <v>3.8013155617496399</v>
      </c>
      <c r="P86" s="3">
        <v>6.3673647086791902</v>
      </c>
      <c r="Q86" s="3">
        <v>7.6216796049164897</v>
      </c>
      <c r="R86" s="3">
        <v>7.6973299844094498</v>
      </c>
      <c r="S86" s="3">
        <v>11.743603459850901</v>
      </c>
      <c r="T86" s="3">
        <v>8.8569495626629493</v>
      </c>
      <c r="U86" s="3">
        <v>10.836614887603099</v>
      </c>
      <c r="V86" s="3">
        <v>9.8815765723671607</v>
      </c>
      <c r="W86" s="3">
        <v>13.021392654653599</v>
      </c>
      <c r="X86" s="3">
        <v>10.9923710919083</v>
      </c>
      <c r="Y86" s="3">
        <v>15.007997867803599</v>
      </c>
      <c r="Z86" s="2"/>
    </row>
    <row r="87" spans="1:26">
      <c r="A87" s="2" t="s">
        <v>1521</v>
      </c>
      <c r="B87" s="2" t="s">
        <v>1522</v>
      </c>
      <c r="C87" s="3">
        <v>20.5</v>
      </c>
      <c r="D87" s="3">
        <v>39.266666666666602</v>
      </c>
      <c r="E87" s="3">
        <v>58.5</v>
      </c>
      <c r="F87" s="3">
        <v>80.033333333333303</v>
      </c>
      <c r="G87" s="3">
        <v>99.1666666666666</v>
      </c>
      <c r="H87" s="3">
        <v>119.36666666666601</v>
      </c>
      <c r="I87" s="3">
        <v>137.36666666666599</v>
      </c>
      <c r="J87" s="3">
        <v>157.46666666666599</v>
      </c>
      <c r="K87" s="3">
        <v>173.333333333333</v>
      </c>
      <c r="L87" s="3">
        <v>196.266666666666</v>
      </c>
      <c r="M87" s="3">
        <v>214.56666666666601</v>
      </c>
      <c r="N87" s="2"/>
      <c r="O87" s="3">
        <v>4.6169975814014297</v>
      </c>
      <c r="P87" s="3">
        <v>5.9494164046194902</v>
      </c>
      <c r="Q87" s="3">
        <v>7.9109628575372097</v>
      </c>
      <c r="R87" s="3">
        <v>9.9982776294497597</v>
      </c>
      <c r="S87" s="3">
        <v>10.3443489672166</v>
      </c>
      <c r="T87" s="3">
        <v>11.8194284501784</v>
      </c>
      <c r="U87" s="3">
        <v>11.353364650573299</v>
      </c>
      <c r="V87" s="3">
        <v>11.1526778050037</v>
      </c>
      <c r="W87" s="3">
        <v>11.931284740360301</v>
      </c>
      <c r="X87" s="3">
        <v>11.817877229952099</v>
      </c>
      <c r="Y87" s="3">
        <v>12.9632386214076</v>
      </c>
      <c r="Z87" s="2"/>
    </row>
    <row r="88" spans="1:26">
      <c r="A88" s="2" t="s">
        <v>1523</v>
      </c>
      <c r="B88" s="2" t="s">
        <v>1524</v>
      </c>
      <c r="C88" s="3">
        <v>19.933333333333302</v>
      </c>
      <c r="D88" s="3">
        <v>39.700000000000003</v>
      </c>
      <c r="E88" s="3">
        <v>60.8333333333333</v>
      </c>
      <c r="F88" s="3">
        <v>78.566666666666606</v>
      </c>
      <c r="G88" s="3">
        <v>100.3</v>
      </c>
      <c r="H88" s="3">
        <v>118.23333333333299</v>
      </c>
      <c r="I88" s="3">
        <v>136.333333333333</v>
      </c>
      <c r="J88" s="3">
        <v>157.333333333333</v>
      </c>
      <c r="K88" s="3">
        <v>180.1</v>
      </c>
      <c r="L88" s="3">
        <v>197.833333333333</v>
      </c>
      <c r="M88" s="3">
        <v>214.56666666666601</v>
      </c>
      <c r="N88" s="2"/>
      <c r="O88" s="3">
        <v>4.0409019895177902</v>
      </c>
      <c r="P88" s="3">
        <v>6.0008332754709999</v>
      </c>
      <c r="Q88" s="3">
        <v>7.6336244485972804</v>
      </c>
      <c r="R88" s="3">
        <v>8.6551847017970793</v>
      </c>
      <c r="S88" s="3">
        <v>11.9279783143107</v>
      </c>
      <c r="T88" s="3">
        <v>8.3093655326718796</v>
      </c>
      <c r="U88" s="3">
        <v>12.2510770501572</v>
      </c>
      <c r="V88" s="3">
        <v>14.334883637089201</v>
      </c>
      <c r="W88" s="3">
        <v>14.6568527772279</v>
      </c>
      <c r="X88" s="3">
        <v>13.6457156483474</v>
      </c>
      <c r="Y88" s="3">
        <v>13.2052598947877</v>
      </c>
      <c r="Z88" s="2"/>
    </row>
    <row r="89" spans="1:26">
      <c r="A89" s="2" t="s">
        <v>1525</v>
      </c>
      <c r="B89" s="2" t="s">
        <v>1526</v>
      </c>
      <c r="C89" s="3">
        <v>20.066666666666599</v>
      </c>
      <c r="D89" s="3">
        <v>38.433333333333302</v>
      </c>
      <c r="E89" s="3">
        <v>60.3</v>
      </c>
      <c r="F89" s="3">
        <v>80.366666666666603</v>
      </c>
      <c r="G89" s="3">
        <v>95.866666666666603</v>
      </c>
      <c r="H89" s="3">
        <v>117.36666666666601</v>
      </c>
      <c r="I89" s="3">
        <v>139.1</v>
      </c>
      <c r="J89" s="3">
        <v>159.19999999999999</v>
      </c>
      <c r="K89" s="3">
        <v>171.73333333333301</v>
      </c>
      <c r="L89" s="3">
        <v>198.5</v>
      </c>
      <c r="M89" s="3">
        <v>214.53333333333299</v>
      </c>
      <c r="N89" s="2"/>
      <c r="O89" s="3">
        <v>4.2967688118191996</v>
      </c>
      <c r="P89" s="3">
        <v>5.1876991260309397</v>
      </c>
      <c r="Q89" s="3">
        <v>7.2578692924760402</v>
      </c>
      <c r="R89" s="3">
        <v>7.2271863281793296</v>
      </c>
      <c r="S89" s="3">
        <v>8.3774830481608298</v>
      </c>
      <c r="T89" s="3">
        <v>9.5130903963374998</v>
      </c>
      <c r="U89" s="3">
        <v>12.335180041923399</v>
      </c>
      <c r="V89" s="3">
        <v>12.434897131326199</v>
      </c>
      <c r="W89" s="3">
        <v>11.857299673852999</v>
      </c>
      <c r="X89" s="3">
        <v>15.4504584613747</v>
      </c>
      <c r="Y89" s="3">
        <v>14.678177301316699</v>
      </c>
      <c r="Z89" s="2"/>
    </row>
    <row r="90" spans="1:26">
      <c r="A90" s="2" t="s">
        <v>1527</v>
      </c>
      <c r="B90" s="2" t="s">
        <v>1528</v>
      </c>
      <c r="C90" s="3">
        <v>20.5</v>
      </c>
      <c r="D90" s="3">
        <v>39</v>
      </c>
      <c r="E90" s="3">
        <v>60.1666666666666</v>
      </c>
      <c r="F90" s="3">
        <v>78.733333333333306</v>
      </c>
      <c r="G90" s="3">
        <v>100.7</v>
      </c>
      <c r="H90" s="3">
        <v>114.666666666666</v>
      </c>
      <c r="I90" s="3">
        <v>135.46666666666599</v>
      </c>
      <c r="J90" s="3">
        <v>161.23333333333301</v>
      </c>
      <c r="K90" s="3">
        <v>173.96666666666599</v>
      </c>
      <c r="L90" s="3">
        <v>198.666666666666</v>
      </c>
      <c r="M90" s="3">
        <v>214.53333333333299</v>
      </c>
      <c r="N90" s="2"/>
      <c r="O90" s="3">
        <v>4.1129875597510202</v>
      </c>
      <c r="P90" s="3">
        <v>6.9474215840602804</v>
      </c>
      <c r="Q90" s="3">
        <v>6.1648646015590201</v>
      </c>
      <c r="R90" s="3">
        <v>7.7714577497117903</v>
      </c>
      <c r="S90" s="3">
        <v>8.2991967482803197</v>
      </c>
      <c r="T90" s="3">
        <v>10.3676848374595</v>
      </c>
      <c r="U90" s="3">
        <v>9.3834369443657906</v>
      </c>
      <c r="V90" s="3">
        <v>11.380343677684801</v>
      </c>
      <c r="W90" s="3">
        <v>15.9342049970774</v>
      </c>
      <c r="X90" s="3">
        <v>14.3209248615055</v>
      </c>
      <c r="Y90" s="3">
        <v>16.510064270687199</v>
      </c>
      <c r="Z90" s="2"/>
    </row>
    <row r="91" spans="1:26">
      <c r="A91" s="2" t="s">
        <v>1529</v>
      </c>
      <c r="B91" s="2" t="s">
        <v>1530</v>
      </c>
      <c r="C91" s="3">
        <v>21.533333333333299</v>
      </c>
      <c r="D91" s="3">
        <v>39.766666666666602</v>
      </c>
      <c r="E91" s="3">
        <v>60.6666666666666</v>
      </c>
      <c r="F91" s="3">
        <v>75.966666666666598</v>
      </c>
      <c r="G91" s="3">
        <v>99.633333333333297</v>
      </c>
      <c r="H91" s="3">
        <v>117.433333333333</v>
      </c>
      <c r="I91" s="3">
        <v>140.766666666666</v>
      </c>
      <c r="J91" s="3">
        <v>162.6</v>
      </c>
      <c r="K91" s="3">
        <v>173.833333333333</v>
      </c>
      <c r="L91" s="3">
        <v>198.666666666666</v>
      </c>
      <c r="M91" s="3">
        <v>214.433333333333</v>
      </c>
      <c r="N91" s="2"/>
      <c r="O91" s="3">
        <v>3.14889751429854</v>
      </c>
      <c r="P91" s="3">
        <v>6.5252501016351001</v>
      </c>
      <c r="Q91" s="3">
        <v>7.63471603197452</v>
      </c>
      <c r="R91" s="3">
        <v>9.5863908166154399</v>
      </c>
      <c r="S91" s="3">
        <v>9.0054921513978794</v>
      </c>
      <c r="T91" s="3">
        <v>9.7045808198442494</v>
      </c>
      <c r="U91" s="3">
        <v>11.2655324872915</v>
      </c>
      <c r="V91" s="3">
        <v>13.124023773218299</v>
      </c>
      <c r="W91" s="3">
        <v>12.615026313444099</v>
      </c>
      <c r="X91" s="3">
        <v>8.2029804881450801</v>
      </c>
      <c r="Y91" s="3">
        <v>14.244726119593199</v>
      </c>
      <c r="Z91" s="2"/>
    </row>
    <row r="92" spans="1:26">
      <c r="A92" s="2" t="s">
        <v>1531</v>
      </c>
      <c r="B92" s="2" t="s">
        <v>1532</v>
      </c>
      <c r="C92" s="3">
        <v>20.6666666666666</v>
      </c>
      <c r="D92" s="3">
        <v>40.966666666666598</v>
      </c>
      <c r="E92" s="3">
        <v>62.933333333333302</v>
      </c>
      <c r="F92" s="3">
        <v>77.7</v>
      </c>
      <c r="G92" s="3">
        <v>98.6666666666666</v>
      </c>
      <c r="H92" s="3">
        <v>119.266666666666</v>
      </c>
      <c r="I92" s="3">
        <v>138.13333333333301</v>
      </c>
      <c r="J92" s="3">
        <v>154.46666666666599</v>
      </c>
      <c r="K92" s="3">
        <v>178.03333333333299</v>
      </c>
      <c r="L92" s="3">
        <v>199.86666666666599</v>
      </c>
      <c r="M92" s="3">
        <v>214.4</v>
      </c>
      <c r="N92" s="2"/>
      <c r="O92" s="3">
        <v>3.9271137266728302</v>
      </c>
      <c r="P92" s="3">
        <v>5.9300552742411696</v>
      </c>
      <c r="Q92" s="3">
        <v>6.7078726549894698</v>
      </c>
      <c r="R92" s="3">
        <v>10.142813547860699</v>
      </c>
      <c r="S92" s="3">
        <v>9.8364401871589404</v>
      </c>
      <c r="T92" s="3">
        <v>10.086074007704299</v>
      </c>
      <c r="U92" s="3">
        <v>12.1647943764875</v>
      </c>
      <c r="V92" s="3">
        <v>11.9686627861632</v>
      </c>
      <c r="W92" s="3">
        <v>12.1311811278026</v>
      </c>
      <c r="X92" s="3">
        <v>12.521270791026801</v>
      </c>
      <c r="Y92" s="3">
        <v>13.184839779079599</v>
      </c>
      <c r="Z92" s="2"/>
    </row>
    <row r="93" spans="1:26">
      <c r="A93" s="2" t="s">
        <v>1533</v>
      </c>
      <c r="B93" s="2" t="s">
        <v>1534</v>
      </c>
      <c r="C93" s="3">
        <v>19.933333333333302</v>
      </c>
      <c r="D93" s="3">
        <v>38.566666666666599</v>
      </c>
      <c r="E93" s="3">
        <v>60.6666666666666</v>
      </c>
      <c r="F93" s="3">
        <v>80.599999999999994</v>
      </c>
      <c r="G93" s="3">
        <v>100.1</v>
      </c>
      <c r="H93" s="3">
        <v>121.133333333333</v>
      </c>
      <c r="I93" s="3">
        <v>138.933333333333</v>
      </c>
      <c r="J93" s="3">
        <v>157.9</v>
      </c>
      <c r="K93" s="3">
        <v>173.23333333333301</v>
      </c>
      <c r="L93" s="3">
        <v>198.1</v>
      </c>
      <c r="M93" s="3">
        <v>214.333333333333</v>
      </c>
      <c r="N93" s="2"/>
      <c r="O93" s="3">
        <v>4.2967688118191996</v>
      </c>
      <c r="P93" s="3">
        <v>5.4325152758388198</v>
      </c>
      <c r="Q93" s="3">
        <v>8.4669291297901399</v>
      </c>
      <c r="R93" s="3">
        <v>8.7162683146707494</v>
      </c>
      <c r="S93" s="3">
        <v>8.5258430668174991</v>
      </c>
      <c r="T93" s="3">
        <v>10.167704865023399</v>
      </c>
      <c r="U93" s="3">
        <v>11.5929097104892</v>
      </c>
      <c r="V93" s="3">
        <v>12.5229123343307</v>
      </c>
      <c r="W93" s="3">
        <v>13.5146422651713</v>
      </c>
      <c r="X93" s="3">
        <v>12.7602246584193</v>
      </c>
      <c r="Y93" s="3">
        <v>12.874608947675</v>
      </c>
      <c r="Z93" s="2"/>
    </row>
    <row r="94" spans="1:26">
      <c r="A94" s="2" t="s">
        <v>1535</v>
      </c>
      <c r="B94" s="2" t="s">
        <v>1536</v>
      </c>
      <c r="C94" s="3">
        <v>19.3333333333333</v>
      </c>
      <c r="D94" s="3">
        <v>38.966666666666598</v>
      </c>
      <c r="E94" s="3">
        <v>61.133333333333297</v>
      </c>
      <c r="F94" s="3">
        <v>80.866666666666603</v>
      </c>
      <c r="G94" s="3">
        <v>99</v>
      </c>
      <c r="H94" s="3">
        <v>120.333333333333</v>
      </c>
      <c r="I94" s="3">
        <v>140.23333333333301</v>
      </c>
      <c r="J94" s="3">
        <v>157.433333333333</v>
      </c>
      <c r="K94" s="3">
        <v>173.86666666666599</v>
      </c>
      <c r="L94" s="3">
        <v>199.1</v>
      </c>
      <c r="M94" s="3">
        <v>214.3</v>
      </c>
      <c r="N94" s="2"/>
      <c r="O94" s="3">
        <v>4.2687494916218904</v>
      </c>
      <c r="P94" s="3">
        <v>5.0098791291695699</v>
      </c>
      <c r="Q94" s="3">
        <v>7.0177552599737201</v>
      </c>
      <c r="R94" s="3">
        <v>10.1480156790488</v>
      </c>
      <c r="S94" s="3">
        <v>8.9218832092781799</v>
      </c>
      <c r="T94" s="3">
        <v>9.68618718703196</v>
      </c>
      <c r="U94" s="3">
        <v>9.8916912383856506</v>
      </c>
      <c r="V94" s="3">
        <v>11.170447121261001</v>
      </c>
      <c r="W94" s="3">
        <v>12.3037482996939</v>
      </c>
      <c r="X94" s="3">
        <v>15.4690012605856</v>
      </c>
      <c r="Y94" s="3">
        <v>9.71648084442098</v>
      </c>
      <c r="Z94" s="2"/>
    </row>
    <row r="95" spans="1:26">
      <c r="A95" s="2" t="s">
        <v>1537</v>
      </c>
      <c r="B95" s="2" t="s">
        <v>1538</v>
      </c>
      <c r="C95" s="3">
        <v>21.8</v>
      </c>
      <c r="D95" s="3">
        <v>39.266666666666602</v>
      </c>
      <c r="E95" s="3">
        <v>58.266666666666602</v>
      </c>
      <c r="F95" s="3">
        <v>79.266666666666595</v>
      </c>
      <c r="G95" s="3">
        <v>100.033333333333</v>
      </c>
      <c r="H95" s="3">
        <v>113.666666666666</v>
      </c>
      <c r="I95" s="3">
        <v>137.4</v>
      </c>
      <c r="J95" s="3">
        <v>157.6</v>
      </c>
      <c r="K95" s="3">
        <v>183.96666666666599</v>
      </c>
      <c r="L95" s="3">
        <v>195.766666666666</v>
      </c>
      <c r="M95" s="3">
        <v>214.266666666666</v>
      </c>
      <c r="N95" s="2"/>
      <c r="O95" s="3">
        <v>3.70045042303411</v>
      </c>
      <c r="P95" s="3">
        <v>6.68298004053747</v>
      </c>
      <c r="Q95" s="3">
        <v>6.7721652536114396</v>
      </c>
      <c r="R95" s="3">
        <v>10.7173794475245</v>
      </c>
      <c r="S95" s="3">
        <v>8.1669387709770902</v>
      </c>
      <c r="T95" s="3">
        <v>10.1795000968722</v>
      </c>
      <c r="U95" s="3">
        <v>13.207573584879199</v>
      </c>
      <c r="V95" s="3">
        <v>14.344801613592701</v>
      </c>
      <c r="W95" s="3">
        <v>11.8475970371867</v>
      </c>
      <c r="X95" s="3">
        <v>15.7642704310165</v>
      </c>
      <c r="Y95" s="3">
        <v>16.058088996584299</v>
      </c>
      <c r="Z95" s="2"/>
    </row>
    <row r="96" spans="1:26">
      <c r="A96" s="2" t="s">
        <v>1539</v>
      </c>
      <c r="B96" s="2" t="s">
        <v>1540</v>
      </c>
      <c r="C96" s="3">
        <v>19.6666666666666</v>
      </c>
      <c r="D96" s="3">
        <v>38.766666666666602</v>
      </c>
      <c r="E96" s="3">
        <v>61.566666666666599</v>
      </c>
      <c r="F96" s="3">
        <v>80.133333333333297</v>
      </c>
      <c r="G96" s="3">
        <v>103.633333333333</v>
      </c>
      <c r="H96" s="3">
        <v>121.266666666666</v>
      </c>
      <c r="I96" s="3">
        <v>138.1</v>
      </c>
      <c r="J96" s="3">
        <v>157.266666666666</v>
      </c>
      <c r="K96" s="3">
        <v>179.833333333333</v>
      </c>
      <c r="L96" s="3">
        <v>194.933333333333</v>
      </c>
      <c r="M96" s="3">
        <v>214.2</v>
      </c>
      <c r="N96" s="2"/>
      <c r="O96" s="3">
        <v>4.5558265502052997</v>
      </c>
      <c r="P96" s="3">
        <v>4.01400326634423</v>
      </c>
      <c r="Q96" s="3">
        <v>7.5041470016399696</v>
      </c>
      <c r="R96" s="3">
        <v>9.0285965440679394</v>
      </c>
      <c r="S96" s="3">
        <v>7.19482838958342</v>
      </c>
      <c r="T96" s="3">
        <v>9.3628105941657402</v>
      </c>
      <c r="U96" s="3">
        <v>12.2783006424613</v>
      </c>
      <c r="V96" s="3">
        <v>10.379252809758899</v>
      </c>
      <c r="W96" s="3">
        <v>12.7751929752765</v>
      </c>
      <c r="X96" s="3">
        <v>13.403813719319601</v>
      </c>
      <c r="Y96" s="3">
        <v>13.3101465055798</v>
      </c>
      <c r="Z96" s="2"/>
    </row>
    <row r="97" spans="1:26">
      <c r="A97" s="2" t="s">
        <v>1541</v>
      </c>
      <c r="B97" s="2" t="s">
        <v>1542</v>
      </c>
      <c r="C97" s="3">
        <v>19.266666666666602</v>
      </c>
      <c r="D97" s="3">
        <v>39.466666666666598</v>
      </c>
      <c r="E97" s="3">
        <v>57.766666666666602</v>
      </c>
      <c r="F97" s="3">
        <v>78.766666666666595</v>
      </c>
      <c r="G97" s="3">
        <v>100.2</v>
      </c>
      <c r="H97" s="3">
        <v>120.73333333333299</v>
      </c>
      <c r="I97" s="3">
        <v>137</v>
      </c>
      <c r="J97" s="3">
        <v>159.30000000000001</v>
      </c>
      <c r="K97" s="3">
        <v>175.933333333333</v>
      </c>
      <c r="L97" s="3">
        <v>195.433333333333</v>
      </c>
      <c r="M97" s="3">
        <v>214.2</v>
      </c>
      <c r="N97" s="2"/>
      <c r="O97" s="3">
        <v>3.59567641604314</v>
      </c>
      <c r="P97" s="3">
        <v>6.7563961465332101</v>
      </c>
      <c r="Q97" s="3">
        <v>6.8832324447812203</v>
      </c>
      <c r="R97" s="3">
        <v>8.2449311027375405</v>
      </c>
      <c r="S97" s="3">
        <v>11.285388783732699</v>
      </c>
      <c r="T97" s="3">
        <v>10.174914687057001</v>
      </c>
      <c r="U97" s="3">
        <v>12.956336930887</v>
      </c>
      <c r="V97" s="3">
        <v>11.063905277974801</v>
      </c>
      <c r="W97" s="3">
        <v>12.545738541654501</v>
      </c>
      <c r="X97" s="3">
        <v>16.3374484611955</v>
      </c>
      <c r="Y97" s="3">
        <v>12.7942695505969</v>
      </c>
      <c r="Z97" s="2"/>
    </row>
    <row r="98" spans="1:26">
      <c r="A98" s="2" t="s">
        <v>1543</v>
      </c>
      <c r="B98" s="2" t="s">
        <v>1544</v>
      </c>
      <c r="C98" s="3">
        <v>20.266666666666602</v>
      </c>
      <c r="D98" s="3">
        <v>38.4</v>
      </c>
      <c r="E98" s="3">
        <v>61.1666666666666</v>
      </c>
      <c r="F98" s="3">
        <v>76.366666666666603</v>
      </c>
      <c r="G98" s="3">
        <v>100</v>
      </c>
      <c r="H98" s="3">
        <v>118.833333333333</v>
      </c>
      <c r="I98" s="3">
        <v>137.06666666666601</v>
      </c>
      <c r="J98" s="3">
        <v>154.53333333333299</v>
      </c>
      <c r="K98" s="3">
        <v>174.666666666666</v>
      </c>
      <c r="L98" s="3">
        <v>200.166666666666</v>
      </c>
      <c r="M98" s="3">
        <v>214.2</v>
      </c>
      <c r="N98" s="2"/>
      <c r="O98" s="3">
        <v>3.6325687268867402</v>
      </c>
      <c r="P98" s="3">
        <v>5.7364332704797203</v>
      </c>
      <c r="Q98" s="3">
        <v>7.1929749679036696</v>
      </c>
      <c r="R98" s="3">
        <v>9.5515560105263599</v>
      </c>
      <c r="S98" s="3">
        <v>9.7056684468407397</v>
      </c>
      <c r="T98" s="3">
        <v>12.7960497376686</v>
      </c>
      <c r="U98" s="3">
        <v>10.279213112987801</v>
      </c>
      <c r="V98" s="3">
        <v>15.103494812643699</v>
      </c>
      <c r="W98" s="3">
        <v>12.207465839486099</v>
      </c>
      <c r="X98" s="3">
        <v>11.627792376696201</v>
      </c>
      <c r="Y98" s="3">
        <v>13.5828323015979</v>
      </c>
      <c r="Z98" s="2"/>
    </row>
    <row r="99" spans="1:26">
      <c r="A99" s="2" t="s">
        <v>1545</v>
      </c>
      <c r="B99" s="2" t="s">
        <v>1546</v>
      </c>
      <c r="C99" s="3">
        <v>20.633333333333301</v>
      </c>
      <c r="D99" s="3">
        <v>39.866666666666603</v>
      </c>
      <c r="E99" s="3">
        <v>60.1666666666666</v>
      </c>
      <c r="F99" s="3">
        <v>80.8333333333333</v>
      </c>
      <c r="G99" s="3">
        <v>99.033333333333303</v>
      </c>
      <c r="H99" s="3">
        <v>119.4</v>
      </c>
      <c r="I99" s="3">
        <v>140.13333333333301</v>
      </c>
      <c r="J99" s="3">
        <v>156.63333333333301</v>
      </c>
      <c r="K99" s="3">
        <v>179.23333333333301</v>
      </c>
      <c r="L99" s="3">
        <v>199.766666666666</v>
      </c>
      <c r="M99" s="3">
        <v>214.166666666666</v>
      </c>
      <c r="N99" s="2"/>
      <c r="O99" s="3">
        <v>4.2777200573306402</v>
      </c>
      <c r="P99" s="3">
        <v>6.97965296813212</v>
      </c>
      <c r="Q99" s="3">
        <v>7.4792305011203402</v>
      </c>
      <c r="R99" s="3">
        <v>8.3109699928601692</v>
      </c>
      <c r="S99" s="3">
        <v>11.013577479134</v>
      </c>
      <c r="T99" s="3">
        <v>9.9048809516655307</v>
      </c>
      <c r="U99" s="3">
        <v>13.5270921569353</v>
      </c>
      <c r="V99" s="3">
        <v>13.66134042553</v>
      </c>
      <c r="W99" s="3">
        <v>15.167252735929299</v>
      </c>
      <c r="X99" s="3">
        <v>10.6667187498728</v>
      </c>
      <c r="Y99" s="3">
        <v>11.857721347525199</v>
      </c>
      <c r="Z99" s="2"/>
    </row>
    <row r="100" spans="1:26">
      <c r="A100" s="2" t="s">
        <v>1547</v>
      </c>
      <c r="B100" s="2" t="s">
        <v>1548</v>
      </c>
      <c r="C100" s="3">
        <v>18.8333333333333</v>
      </c>
      <c r="D100" s="3">
        <v>41.8</v>
      </c>
      <c r="E100" s="3">
        <v>59.8</v>
      </c>
      <c r="F100" s="3">
        <v>78.1666666666666</v>
      </c>
      <c r="G100" s="3">
        <v>99.7</v>
      </c>
      <c r="H100" s="3">
        <v>116.433333333333</v>
      </c>
      <c r="I100" s="3">
        <v>142.266666666666</v>
      </c>
      <c r="J100" s="3">
        <v>157.333333333333</v>
      </c>
      <c r="K100" s="3">
        <v>175.56666666666601</v>
      </c>
      <c r="L100" s="3">
        <v>199.333333333333</v>
      </c>
      <c r="M100" s="3">
        <v>214.1</v>
      </c>
      <c r="N100" s="2"/>
      <c r="O100" s="3">
        <v>5.2222813235426297</v>
      </c>
      <c r="P100" s="3">
        <v>6.1068267810159202</v>
      </c>
      <c r="Q100" s="3">
        <v>7.19907401452899</v>
      </c>
      <c r="R100" s="3">
        <v>8.5910159792399092</v>
      </c>
      <c r="S100" s="3">
        <v>10.2311615502183</v>
      </c>
      <c r="T100" s="3">
        <v>9.3619205057272001</v>
      </c>
      <c r="U100" s="3">
        <v>12.336756281760399</v>
      </c>
      <c r="V100" s="3">
        <v>11.205157542647701</v>
      </c>
      <c r="W100" s="3">
        <v>10.8924540648815</v>
      </c>
      <c r="X100" s="3">
        <v>12.7366487830285</v>
      </c>
      <c r="Y100" s="3">
        <v>11.043399235138899</v>
      </c>
      <c r="Z100" s="2"/>
    </row>
    <row r="101" spans="1:26">
      <c r="A101" s="2" t="s">
        <v>1549</v>
      </c>
      <c r="B101" s="2" t="s">
        <v>1550</v>
      </c>
      <c r="C101" s="3">
        <v>19.899999999999999</v>
      </c>
      <c r="D101" s="3">
        <v>39.1</v>
      </c>
      <c r="E101" s="3">
        <v>61.733333333333299</v>
      </c>
      <c r="F101" s="3">
        <v>77.8</v>
      </c>
      <c r="G101" s="3">
        <v>97.9</v>
      </c>
      <c r="H101" s="3">
        <v>118.06666666666599</v>
      </c>
      <c r="I101" s="3">
        <v>140.833333333333</v>
      </c>
      <c r="J101" s="3">
        <v>153.06666666666601</v>
      </c>
      <c r="K101" s="3">
        <v>175.4</v>
      </c>
      <c r="L101" s="3">
        <v>194.9</v>
      </c>
      <c r="M101" s="3">
        <v>214.06666666666601</v>
      </c>
      <c r="N101" s="2"/>
      <c r="O101" s="3">
        <v>4.6285346853332898</v>
      </c>
      <c r="P101" s="3">
        <v>7.0206837273872402</v>
      </c>
      <c r="Q101" s="3">
        <v>8.1728547983893307</v>
      </c>
      <c r="R101" s="3">
        <v>8.58059826974009</v>
      </c>
      <c r="S101" s="3">
        <v>10.715565002991299</v>
      </c>
      <c r="T101" s="3">
        <v>12.0164701786987</v>
      </c>
      <c r="U101" s="3">
        <v>11.349253524155399</v>
      </c>
      <c r="V101" s="3">
        <v>10.548090927851399</v>
      </c>
      <c r="W101" s="3">
        <v>13.0858702423644</v>
      </c>
      <c r="X101" s="3">
        <v>10.820813278122801</v>
      </c>
      <c r="Y101" s="3">
        <v>15.123785534345799</v>
      </c>
      <c r="Z101" s="2"/>
    </row>
    <row r="102" spans="1:26">
      <c r="A102" s="2" t="s">
        <v>1551</v>
      </c>
      <c r="B102" s="2" t="s">
        <v>1552</v>
      </c>
      <c r="C102" s="3">
        <v>20.433333333333302</v>
      </c>
      <c r="D102" s="3">
        <v>40.133333333333297</v>
      </c>
      <c r="E102" s="3">
        <v>59.3</v>
      </c>
      <c r="F102" s="3">
        <v>80</v>
      </c>
      <c r="G102" s="3">
        <v>98.2</v>
      </c>
      <c r="H102" s="3">
        <v>113.5</v>
      </c>
      <c r="I102" s="3">
        <v>139.03333333333299</v>
      </c>
      <c r="J102" s="3">
        <v>158.5</v>
      </c>
      <c r="K102" s="3">
        <v>175.9</v>
      </c>
      <c r="L102" s="3">
        <v>195.6</v>
      </c>
      <c r="M102" s="3">
        <v>213.96666666666599</v>
      </c>
      <c r="N102" s="2"/>
      <c r="O102" s="3">
        <v>4.4021459413436999</v>
      </c>
      <c r="P102" s="3">
        <v>7.5926865396174996</v>
      </c>
      <c r="Q102" s="3">
        <v>6.6340033162487897</v>
      </c>
      <c r="R102" s="3">
        <v>7.6941536246685303</v>
      </c>
      <c r="S102" s="3">
        <v>7.0776643981848499</v>
      </c>
      <c r="T102" s="3">
        <v>11.6440256498057</v>
      </c>
      <c r="U102" s="3">
        <v>10.127465406287699</v>
      </c>
      <c r="V102" s="3">
        <v>11.4796922142247</v>
      </c>
      <c r="W102" s="3">
        <v>11.6199541020321</v>
      </c>
      <c r="X102" s="3">
        <v>13.8866842694719</v>
      </c>
      <c r="Y102" s="3">
        <v>10.8734641316473</v>
      </c>
      <c r="Z102" s="2"/>
    </row>
    <row r="103" spans="1:26">
      <c r="A103" s="2" t="s">
        <v>1553</v>
      </c>
      <c r="B103" s="2" t="s">
        <v>1554</v>
      </c>
      <c r="C103" s="3">
        <v>19.3666666666666</v>
      </c>
      <c r="D103" s="3">
        <v>39.200000000000003</v>
      </c>
      <c r="E103" s="3">
        <v>59.566666666666599</v>
      </c>
      <c r="F103" s="3">
        <v>79.766666666666595</v>
      </c>
      <c r="G103" s="3">
        <v>98.433333333333294</v>
      </c>
      <c r="H103" s="3">
        <v>118.633333333333</v>
      </c>
      <c r="I103" s="3">
        <v>141.30000000000001</v>
      </c>
      <c r="J103" s="3">
        <v>155.53333333333299</v>
      </c>
      <c r="K103" s="3">
        <v>177.3</v>
      </c>
      <c r="L103" s="3">
        <v>193.86666666666599</v>
      </c>
      <c r="M103" s="3">
        <v>213.933333333333</v>
      </c>
      <c r="N103" s="2"/>
      <c r="O103" s="3">
        <v>4.3087765729445202</v>
      </c>
      <c r="P103" s="3">
        <v>6.3634372263214196</v>
      </c>
      <c r="Q103" s="3">
        <v>7.9903413916775499</v>
      </c>
      <c r="R103" s="3">
        <v>7.7746739838758199</v>
      </c>
      <c r="S103" s="3">
        <v>9.3119397668918698</v>
      </c>
      <c r="T103" s="3">
        <v>11.6689997667133</v>
      </c>
      <c r="U103" s="3">
        <v>15.4599482534709</v>
      </c>
      <c r="V103" s="3">
        <v>10.346443296557901</v>
      </c>
      <c r="W103" s="3">
        <v>14.2106767373455</v>
      </c>
      <c r="X103" s="3">
        <v>13.659510321465399</v>
      </c>
      <c r="Y103" s="3">
        <v>13.266331654061499</v>
      </c>
      <c r="Z103" s="2"/>
    </row>
    <row r="104" spans="1:26">
      <c r="A104" s="2" t="s">
        <v>1555</v>
      </c>
      <c r="B104" s="2" t="s">
        <v>1556</v>
      </c>
      <c r="C104" s="3">
        <v>20.033333333333299</v>
      </c>
      <c r="D104" s="3">
        <v>41</v>
      </c>
      <c r="E104" s="3">
        <v>57.233333333333299</v>
      </c>
      <c r="F104" s="3">
        <v>81.7</v>
      </c>
      <c r="G104" s="3">
        <v>100.86666666666601</v>
      </c>
      <c r="H104" s="3">
        <v>116.166666666666</v>
      </c>
      <c r="I104" s="3">
        <v>134.73333333333301</v>
      </c>
      <c r="J104" s="3">
        <v>161.63333333333301</v>
      </c>
      <c r="K104" s="3">
        <v>179.766666666666</v>
      </c>
      <c r="L104" s="3">
        <v>198.9</v>
      </c>
      <c r="M104" s="3">
        <v>213.86666666666599</v>
      </c>
      <c r="N104" s="2"/>
      <c r="O104" s="3">
        <v>4.8749928774876699</v>
      </c>
      <c r="P104" s="3">
        <v>6.1967733539318601</v>
      </c>
      <c r="Q104" s="3">
        <v>5.5538775243567899</v>
      </c>
      <c r="R104" s="3">
        <v>10.116488191726001</v>
      </c>
      <c r="S104" s="3">
        <v>8.7815463077726506</v>
      </c>
      <c r="T104" s="3">
        <v>11.162685857604099</v>
      </c>
      <c r="U104" s="3">
        <v>13.667317057694801</v>
      </c>
      <c r="V104" s="3">
        <v>10.888781178605599</v>
      </c>
      <c r="W104" s="3">
        <v>13.5712522962653</v>
      </c>
      <c r="X104" s="3">
        <v>11.7</v>
      </c>
      <c r="Y104" s="3">
        <v>11.9128315507084</v>
      </c>
      <c r="Z104" s="2"/>
    </row>
    <row r="105" spans="1:26">
      <c r="A105" s="2" t="s">
        <v>1557</v>
      </c>
      <c r="B105" s="2" t="s">
        <v>1558</v>
      </c>
      <c r="C105" s="3">
        <v>20.399999999999999</v>
      </c>
      <c r="D105" s="3">
        <v>39.4</v>
      </c>
      <c r="E105" s="3">
        <v>61.5</v>
      </c>
      <c r="F105" s="3">
        <v>79.400000000000006</v>
      </c>
      <c r="G105" s="3">
        <v>97.266666666666595</v>
      </c>
      <c r="H105" s="3">
        <v>118.86666666666601</v>
      </c>
      <c r="I105" s="3">
        <v>136.19999999999999</v>
      </c>
      <c r="J105" s="3">
        <v>161.13333333333301</v>
      </c>
      <c r="K105" s="3">
        <v>173.36666666666599</v>
      </c>
      <c r="L105" s="3">
        <v>199.4</v>
      </c>
      <c r="M105" s="3">
        <v>213.833333333333</v>
      </c>
      <c r="N105" s="2"/>
      <c r="O105" s="3">
        <v>4.2630192743328399</v>
      </c>
      <c r="P105" s="3">
        <v>6.0255013622657696</v>
      </c>
      <c r="Q105" s="3">
        <v>7.9906195003891902</v>
      </c>
      <c r="R105" s="3">
        <v>9.2072435252540803</v>
      </c>
      <c r="S105" s="3">
        <v>9.6157278571214899</v>
      </c>
      <c r="T105" s="3">
        <v>10.6918452829974</v>
      </c>
      <c r="U105" s="3">
        <v>11.7768133777067</v>
      </c>
      <c r="V105" s="3">
        <v>10.657496057809301</v>
      </c>
      <c r="W105" s="3">
        <v>11.414853870676</v>
      </c>
      <c r="X105" s="3">
        <v>9.4994736696303299</v>
      </c>
      <c r="Y105" s="3">
        <v>15.143939014961999</v>
      </c>
      <c r="Z105" s="2"/>
    </row>
    <row r="106" spans="1:26">
      <c r="A106" s="2" t="s">
        <v>1559</v>
      </c>
      <c r="B106" s="2" t="s">
        <v>1560</v>
      </c>
      <c r="C106" s="3">
        <v>20.633333333333301</v>
      </c>
      <c r="D106" s="3">
        <v>39.266666666666602</v>
      </c>
      <c r="E106" s="3">
        <v>59.6</v>
      </c>
      <c r="F106" s="3">
        <v>78.466666666666598</v>
      </c>
      <c r="G106" s="3">
        <v>97.966666666666598</v>
      </c>
      <c r="H106" s="3">
        <v>120.133333333333</v>
      </c>
      <c r="I106" s="3">
        <v>135.46666666666599</v>
      </c>
      <c r="J106" s="3">
        <v>156.1</v>
      </c>
      <c r="K106" s="3">
        <v>180.46666666666599</v>
      </c>
      <c r="L106" s="3">
        <v>195.96666666666599</v>
      </c>
      <c r="M106" s="3">
        <v>213.7</v>
      </c>
      <c r="N106" s="2"/>
      <c r="O106" s="3">
        <v>4.7852783501995804</v>
      </c>
      <c r="P106" s="3">
        <v>5.3971185728024196</v>
      </c>
      <c r="Q106" s="3">
        <v>6.99333015570312</v>
      </c>
      <c r="R106" s="3">
        <v>9.2366420064629295</v>
      </c>
      <c r="S106" s="3">
        <v>7.3051732050345999</v>
      </c>
      <c r="T106" s="3">
        <v>12.4759323855529</v>
      </c>
      <c r="U106" s="3">
        <v>9.8648647003167493</v>
      </c>
      <c r="V106" s="3">
        <v>11.591232318725501</v>
      </c>
      <c r="W106" s="3">
        <v>13.927750077533</v>
      </c>
      <c r="X106" s="3">
        <v>14.6343963167448</v>
      </c>
      <c r="Y106" s="3">
        <v>13.0106366741472</v>
      </c>
      <c r="Z106" s="2"/>
    </row>
    <row r="107" spans="1:26">
      <c r="A107" s="2" t="s">
        <v>1561</v>
      </c>
      <c r="B107" s="2" t="s">
        <v>1562</v>
      </c>
      <c r="C107" s="3">
        <v>20.5</v>
      </c>
      <c r="D107" s="3">
        <v>39.533333333333303</v>
      </c>
      <c r="E107" s="3">
        <v>59.3</v>
      </c>
      <c r="F107" s="3">
        <v>80.099999999999994</v>
      </c>
      <c r="G107" s="3">
        <v>100.5</v>
      </c>
      <c r="H107" s="3">
        <v>119.6</v>
      </c>
      <c r="I107" s="3">
        <v>137.4</v>
      </c>
      <c r="J107" s="3">
        <v>157.36666666666599</v>
      </c>
      <c r="K107" s="3">
        <v>180.333333333333</v>
      </c>
      <c r="L107" s="3">
        <v>200.5</v>
      </c>
      <c r="M107" s="3">
        <v>213.63333333333301</v>
      </c>
      <c r="N107" s="2"/>
      <c r="O107" s="3">
        <v>3.7215588131856698</v>
      </c>
      <c r="P107" s="3">
        <v>8.1475285959744994</v>
      </c>
      <c r="Q107" s="3">
        <v>9.0853361706286506</v>
      </c>
      <c r="R107" s="3">
        <v>6.3840948196801204</v>
      </c>
      <c r="S107" s="3">
        <v>11.1138052289333</v>
      </c>
      <c r="T107" s="3">
        <v>11.356642696384</v>
      </c>
      <c r="U107" s="3">
        <v>8.2284060829948498</v>
      </c>
      <c r="V107" s="3">
        <v>13.2299743847908</v>
      </c>
      <c r="W107" s="3">
        <v>11.903314197688299</v>
      </c>
      <c r="X107" s="3">
        <v>13.8196719690929</v>
      </c>
      <c r="Y107" s="3">
        <v>13.1567050924191</v>
      </c>
      <c r="Z107" s="2"/>
    </row>
    <row r="108" spans="1:26">
      <c r="A108" s="2" t="s">
        <v>1563</v>
      </c>
      <c r="B108" s="2" t="s">
        <v>1564</v>
      </c>
      <c r="C108" s="3">
        <v>21.066666666666599</v>
      </c>
      <c r="D108" s="3">
        <v>38.566666666666599</v>
      </c>
      <c r="E108" s="3">
        <v>60.766666666666602</v>
      </c>
      <c r="F108" s="3">
        <v>80</v>
      </c>
      <c r="G108" s="3">
        <v>99.766666666666595</v>
      </c>
      <c r="H108" s="3">
        <v>117.633333333333</v>
      </c>
      <c r="I108" s="3">
        <v>135.56666666666601</v>
      </c>
      <c r="J108" s="3">
        <v>153.46666666666599</v>
      </c>
      <c r="K108" s="3">
        <v>174.46666666666599</v>
      </c>
      <c r="L108" s="3">
        <v>193.6</v>
      </c>
      <c r="M108" s="3">
        <v>213.6</v>
      </c>
      <c r="N108" s="2"/>
      <c r="O108" s="3">
        <v>3.8291281282064999</v>
      </c>
      <c r="P108" s="3">
        <v>7.19575492140254</v>
      </c>
      <c r="Q108" s="3">
        <v>7.4461772444359298</v>
      </c>
      <c r="R108" s="3">
        <v>8.4261497731763502</v>
      </c>
      <c r="S108" s="3">
        <v>10.002277518423201</v>
      </c>
      <c r="T108" s="3">
        <v>10.258275791877599</v>
      </c>
      <c r="U108" s="3">
        <v>12.6509112539593</v>
      </c>
      <c r="V108" s="3">
        <v>10.0556230814184</v>
      </c>
      <c r="W108" s="3">
        <v>11.421422367152299</v>
      </c>
      <c r="X108" s="3">
        <v>12.911493587756</v>
      </c>
      <c r="Y108" s="3">
        <v>10.111379727811601</v>
      </c>
      <c r="Z108" s="2"/>
    </row>
    <row r="109" spans="1:26">
      <c r="A109" s="2" t="s">
        <v>1565</v>
      </c>
      <c r="B109" s="2" t="s">
        <v>1566</v>
      </c>
      <c r="C109" s="3">
        <v>20.8333333333333</v>
      </c>
      <c r="D109" s="3">
        <v>39.200000000000003</v>
      </c>
      <c r="E109" s="3">
        <v>58.766666666666602</v>
      </c>
      <c r="F109" s="3">
        <v>80.2</v>
      </c>
      <c r="G109" s="3">
        <v>98.933333333333294</v>
      </c>
      <c r="H109" s="3">
        <v>117.766666666666</v>
      </c>
      <c r="I109" s="3">
        <v>134.53333333333299</v>
      </c>
      <c r="J109" s="3">
        <v>155.80000000000001</v>
      </c>
      <c r="K109" s="3">
        <v>178.13333333333301</v>
      </c>
      <c r="L109" s="3">
        <v>193.766666666666</v>
      </c>
      <c r="M109" s="3">
        <v>213.56666666666601</v>
      </c>
      <c r="N109" s="2"/>
      <c r="O109" s="3">
        <v>4.1479579982872901</v>
      </c>
      <c r="P109" s="3">
        <v>6.5442086356309401</v>
      </c>
      <c r="Q109" s="3">
        <v>8.2610868265353297</v>
      </c>
      <c r="R109" s="3">
        <v>7.3366659094350597</v>
      </c>
      <c r="S109" s="3">
        <v>10.6737476496724</v>
      </c>
      <c r="T109" s="3">
        <v>10.5093080436133</v>
      </c>
      <c r="U109" s="3">
        <v>9.3085384937104294</v>
      </c>
      <c r="V109" s="3">
        <v>11.7427992119993</v>
      </c>
      <c r="W109" s="3">
        <v>13.975534177825001</v>
      </c>
      <c r="X109" s="3">
        <v>11.4212764416047</v>
      </c>
      <c r="Y109" s="3">
        <v>16.626651964708799</v>
      </c>
      <c r="Z109" s="2"/>
    </row>
    <row r="110" spans="1:26">
      <c r="A110" s="2" t="s">
        <v>1567</v>
      </c>
      <c r="B110" s="2" t="s">
        <v>1568</v>
      </c>
      <c r="C110" s="3">
        <v>18.899999999999999</v>
      </c>
      <c r="D110" s="3">
        <v>40.633333333333297</v>
      </c>
      <c r="E110" s="3">
        <v>58.733333333333299</v>
      </c>
      <c r="F110" s="3">
        <v>78.5</v>
      </c>
      <c r="G110" s="3">
        <v>99.5</v>
      </c>
      <c r="H110" s="3">
        <v>119.166666666666</v>
      </c>
      <c r="I110" s="3">
        <v>137.30000000000001</v>
      </c>
      <c r="J110" s="3">
        <v>162.63333333333301</v>
      </c>
      <c r="K110" s="3">
        <v>176.833333333333</v>
      </c>
      <c r="L110" s="3">
        <v>196.766666666666</v>
      </c>
      <c r="M110" s="3">
        <v>213.56666666666601</v>
      </c>
      <c r="N110" s="2"/>
      <c r="O110" s="3">
        <v>3.4287995955824901</v>
      </c>
      <c r="P110" s="3">
        <v>5.0496424515889098</v>
      </c>
      <c r="Q110" s="3">
        <v>8.2459417628040192</v>
      </c>
      <c r="R110" s="3">
        <v>7.6583287994183102</v>
      </c>
      <c r="S110" s="3">
        <v>7.0746024623295902</v>
      </c>
      <c r="T110" s="3">
        <v>14.4800629219013</v>
      </c>
      <c r="U110" s="3">
        <v>11.8241278748159</v>
      </c>
      <c r="V110" s="3">
        <v>10.1241734916431</v>
      </c>
      <c r="W110" s="3">
        <v>14.2923833639537</v>
      </c>
      <c r="X110" s="3">
        <v>13.891684163156301</v>
      </c>
      <c r="Y110" s="3">
        <v>13.5047728188551</v>
      </c>
      <c r="Z110" s="2"/>
    </row>
    <row r="111" spans="1:26">
      <c r="A111" s="2" t="s">
        <v>1569</v>
      </c>
      <c r="B111" s="2" t="s">
        <v>1570</v>
      </c>
      <c r="C111" s="3">
        <v>19.266666666666602</v>
      </c>
      <c r="D111" s="3">
        <v>39.966666666666598</v>
      </c>
      <c r="E111" s="3">
        <v>58.933333333333302</v>
      </c>
      <c r="F111" s="3">
        <v>78.866666666666603</v>
      </c>
      <c r="G111" s="3">
        <v>97.966666666666598</v>
      </c>
      <c r="H111" s="3">
        <v>116.8</v>
      </c>
      <c r="I111" s="3">
        <v>135.23333333333301</v>
      </c>
      <c r="J111" s="3">
        <v>160.666666666666</v>
      </c>
      <c r="K111" s="3">
        <v>178.333333333333</v>
      </c>
      <c r="L111" s="3">
        <v>196.56666666666601</v>
      </c>
      <c r="M111" s="3">
        <v>213.5</v>
      </c>
      <c r="N111" s="2"/>
      <c r="O111" s="3">
        <v>4.6614256283768896</v>
      </c>
      <c r="P111" s="3">
        <v>6.3481405851547397</v>
      </c>
      <c r="Q111" s="3">
        <v>6.68298004053747</v>
      </c>
      <c r="R111" s="3">
        <v>8.5663424063145008</v>
      </c>
      <c r="S111" s="3">
        <v>9.6176342667460997</v>
      </c>
      <c r="T111" s="3">
        <v>11.5394973894013</v>
      </c>
      <c r="U111" s="3">
        <v>10.983877073035501</v>
      </c>
      <c r="V111" s="3">
        <v>13.244705441127101</v>
      </c>
      <c r="W111" s="3">
        <v>13.8692305322088</v>
      </c>
      <c r="X111" s="3">
        <v>13.9515431245276</v>
      </c>
      <c r="Y111" s="3">
        <v>14.176859078559399</v>
      </c>
      <c r="Z111" s="2"/>
    </row>
    <row r="112" spans="1:26">
      <c r="A112" s="2" t="s">
        <v>1571</v>
      </c>
      <c r="B112" s="2" t="s">
        <v>1572</v>
      </c>
      <c r="C112" s="3">
        <v>20.3666666666666</v>
      </c>
      <c r="D112" s="3">
        <v>39.633333333333297</v>
      </c>
      <c r="E112" s="3">
        <v>59.8</v>
      </c>
      <c r="F112" s="3">
        <v>79.6666666666666</v>
      </c>
      <c r="G112" s="3">
        <v>95.3333333333333</v>
      </c>
      <c r="H112" s="3">
        <v>119.23333333333299</v>
      </c>
      <c r="I112" s="3">
        <v>133.266666666666</v>
      </c>
      <c r="J112" s="3">
        <v>159.1</v>
      </c>
      <c r="K112" s="3">
        <v>172.933333333333</v>
      </c>
      <c r="L112" s="3">
        <v>195.266666666666</v>
      </c>
      <c r="M112" s="3">
        <v>213.36666666666599</v>
      </c>
      <c r="N112" s="2"/>
      <c r="O112" s="3">
        <v>4.8886489840127396</v>
      </c>
      <c r="P112" s="3">
        <v>6.6205907759219</v>
      </c>
      <c r="Q112" s="3">
        <v>8.0473598154922801</v>
      </c>
      <c r="R112" s="3">
        <v>7.6869297439802899</v>
      </c>
      <c r="S112" s="3">
        <v>7.4446102800766001</v>
      </c>
      <c r="T112" s="3">
        <v>9.6494674579596396</v>
      </c>
      <c r="U112" s="3">
        <v>11.087330106427199</v>
      </c>
      <c r="V112" s="3">
        <v>13.1589006633026</v>
      </c>
      <c r="W112" s="3">
        <v>13.4979833884753</v>
      </c>
      <c r="X112" s="3">
        <v>10.742232335764999</v>
      </c>
      <c r="Y112" s="3">
        <v>17.7810448386914</v>
      </c>
      <c r="Z112" s="2"/>
    </row>
    <row r="113" spans="1:26">
      <c r="A113" s="2" t="s">
        <v>1573</v>
      </c>
      <c r="B113" s="2" t="s">
        <v>1574</v>
      </c>
      <c r="C113" s="3">
        <v>18.433333333333302</v>
      </c>
      <c r="D113" s="3">
        <v>38.566666666666599</v>
      </c>
      <c r="E113" s="3">
        <v>60.6</v>
      </c>
      <c r="F113" s="3">
        <v>76.733333333333306</v>
      </c>
      <c r="G113" s="3">
        <v>97.466666666666598</v>
      </c>
      <c r="H113" s="3">
        <v>116.7</v>
      </c>
      <c r="I113" s="3">
        <v>137.833333333333</v>
      </c>
      <c r="J113" s="3">
        <v>159.433333333333</v>
      </c>
      <c r="K113" s="3">
        <v>174.766666666666</v>
      </c>
      <c r="L113" s="3">
        <v>195.7</v>
      </c>
      <c r="M113" s="3">
        <v>213.333333333333</v>
      </c>
      <c r="N113" s="2"/>
      <c r="O113" s="3">
        <v>4.0635233753753903</v>
      </c>
      <c r="P113" s="3">
        <v>6.3596820325827199</v>
      </c>
      <c r="Q113" s="3">
        <v>8.1510735489259307</v>
      </c>
      <c r="R113" s="3">
        <v>8.3143784427273193</v>
      </c>
      <c r="S113" s="3">
        <v>9.2041053642141399</v>
      </c>
      <c r="T113" s="3">
        <v>8.9857294268931405</v>
      </c>
      <c r="U113" s="3">
        <v>12.879139032645799</v>
      </c>
      <c r="V113" s="3">
        <v>11.757787017783301</v>
      </c>
      <c r="W113" s="3">
        <v>12.4838117398315</v>
      </c>
      <c r="X113" s="3">
        <v>12.028161400092101</v>
      </c>
      <c r="Y113" s="3">
        <v>12.477535369170001</v>
      </c>
      <c r="Z113" s="2"/>
    </row>
    <row r="114" spans="1:26">
      <c r="A114" s="2" t="s">
        <v>1575</v>
      </c>
      <c r="B114" s="2" t="s">
        <v>1576</v>
      </c>
      <c r="C114" s="3">
        <v>20.100000000000001</v>
      </c>
      <c r="D114" s="3">
        <v>39.233333333333299</v>
      </c>
      <c r="E114" s="3">
        <v>59</v>
      </c>
      <c r="F114" s="3">
        <v>78.966666666666598</v>
      </c>
      <c r="G114" s="3">
        <v>98.733333333333306</v>
      </c>
      <c r="H114" s="3">
        <v>118</v>
      </c>
      <c r="I114" s="3">
        <v>142.933333333333</v>
      </c>
      <c r="J114" s="3">
        <v>155.833333333333</v>
      </c>
      <c r="K114" s="3">
        <v>177.933333333333</v>
      </c>
      <c r="L114" s="3">
        <v>190.833333333333</v>
      </c>
      <c r="M114" s="3">
        <v>213.3</v>
      </c>
      <c r="N114" s="2"/>
      <c r="O114" s="3">
        <v>4.1016256939576197</v>
      </c>
      <c r="P114" s="3">
        <v>4.9509819452531003</v>
      </c>
      <c r="Q114" s="3">
        <v>8.7863530545955193</v>
      </c>
      <c r="R114" s="3">
        <v>9.2825403611056494</v>
      </c>
      <c r="S114" s="3">
        <v>12.2418226674879</v>
      </c>
      <c r="T114" s="3">
        <v>10.3021033451103</v>
      </c>
      <c r="U114" s="3">
        <v>11.1113555528667</v>
      </c>
      <c r="V114" s="3">
        <v>14.8145949057752</v>
      </c>
      <c r="W114" s="3">
        <v>9.5356640507564396</v>
      </c>
      <c r="X114" s="3">
        <v>14.944527054707599</v>
      </c>
      <c r="Y114" s="3">
        <v>18.756598838808699</v>
      </c>
      <c r="Z114" s="2"/>
    </row>
    <row r="115" spans="1:26">
      <c r="A115" s="2" t="s">
        <v>1577</v>
      </c>
      <c r="B115" s="2" t="s">
        <v>1578</v>
      </c>
      <c r="C115" s="3">
        <v>20.566666666666599</v>
      </c>
      <c r="D115" s="3">
        <v>37.3333333333333</v>
      </c>
      <c r="E115" s="3">
        <v>59.3333333333333</v>
      </c>
      <c r="F115" s="3">
        <v>78.766666666666595</v>
      </c>
      <c r="G115" s="3">
        <v>98.4</v>
      </c>
      <c r="H115" s="3">
        <v>117.56666666666599</v>
      </c>
      <c r="I115" s="3">
        <v>140.166666666666</v>
      </c>
      <c r="J115" s="3">
        <v>155.766666666666</v>
      </c>
      <c r="K115" s="3">
        <v>179.13333333333301</v>
      </c>
      <c r="L115" s="3">
        <v>194</v>
      </c>
      <c r="M115" s="3">
        <v>213.266666666666</v>
      </c>
      <c r="N115" s="2"/>
      <c r="O115" s="3">
        <v>3.3234854528876001</v>
      </c>
      <c r="P115" s="3">
        <v>5.9851668499902502</v>
      </c>
      <c r="Q115" s="3">
        <v>8.3359995734698096</v>
      </c>
      <c r="R115" s="3">
        <v>8.6974453465115502</v>
      </c>
      <c r="S115" s="3">
        <v>10.081666528902799</v>
      </c>
      <c r="T115" s="3">
        <v>12.937499329039101</v>
      </c>
      <c r="U115" s="3">
        <v>11.1208013300401</v>
      </c>
      <c r="V115" s="3">
        <v>13.4800675896755</v>
      </c>
      <c r="W115" s="3">
        <v>13.223043858691801</v>
      </c>
      <c r="X115" s="3">
        <v>9.44104513988432</v>
      </c>
      <c r="Y115" s="3">
        <v>11.9441291948062</v>
      </c>
      <c r="Z115" s="2"/>
    </row>
    <row r="116" spans="1:26">
      <c r="A116" s="2" t="s">
        <v>1579</v>
      </c>
      <c r="B116" s="2" t="s">
        <v>1580</v>
      </c>
      <c r="C116" s="3">
        <v>19.566666666666599</v>
      </c>
      <c r="D116" s="3">
        <v>43.233333333333299</v>
      </c>
      <c r="E116" s="3">
        <v>59.433333333333302</v>
      </c>
      <c r="F116" s="3">
        <v>79.533333333333303</v>
      </c>
      <c r="G116" s="3">
        <v>96.766666666666595</v>
      </c>
      <c r="H116" s="3">
        <v>116.966666666666</v>
      </c>
      <c r="I116" s="3">
        <v>130.266666666666</v>
      </c>
      <c r="J116" s="3">
        <v>160.36666666666599</v>
      </c>
      <c r="K116" s="3">
        <v>178.4</v>
      </c>
      <c r="L116" s="3">
        <v>197.56666666666601</v>
      </c>
      <c r="M116" s="3">
        <v>213.23333333333301</v>
      </c>
      <c r="N116" s="2"/>
      <c r="O116" s="3">
        <v>3.9470101201908299</v>
      </c>
      <c r="P116" s="3">
        <v>5.6076336859280902</v>
      </c>
      <c r="Q116" s="3">
        <v>6.2539765127654698</v>
      </c>
      <c r="R116" s="3">
        <v>6.9557330470786596</v>
      </c>
      <c r="S116" s="3">
        <v>9.1966781442480006</v>
      </c>
      <c r="T116" s="3">
        <v>8.9535219637612702</v>
      </c>
      <c r="U116" s="3">
        <v>8.02468414054756</v>
      </c>
      <c r="V116" s="3">
        <v>14.629840129756101</v>
      </c>
      <c r="W116" s="3">
        <v>12.996409760648</v>
      </c>
      <c r="X116" s="3">
        <v>14.124879547175601</v>
      </c>
      <c r="Y116" s="3">
        <v>13.440444767772901</v>
      </c>
      <c r="Z116" s="2"/>
    </row>
    <row r="117" spans="1:26">
      <c r="A117" s="2" t="s">
        <v>1581</v>
      </c>
      <c r="B117" s="2" t="s">
        <v>1582</v>
      </c>
      <c r="C117" s="3">
        <v>20.100000000000001</v>
      </c>
      <c r="D117" s="3">
        <v>39</v>
      </c>
      <c r="E117" s="3">
        <v>60.1666666666666</v>
      </c>
      <c r="F117" s="3">
        <v>78.966666666666598</v>
      </c>
      <c r="G117" s="3">
        <v>99.4</v>
      </c>
      <c r="H117" s="3">
        <v>118.166666666666</v>
      </c>
      <c r="I117" s="3">
        <v>136.46666666666599</v>
      </c>
      <c r="J117" s="3">
        <v>158.96666666666599</v>
      </c>
      <c r="K117" s="3">
        <v>173.73333333333301</v>
      </c>
      <c r="L117" s="3">
        <v>191.46666666666599</v>
      </c>
      <c r="M117" s="3">
        <v>213.1</v>
      </c>
      <c r="N117" s="2"/>
      <c r="O117" s="3">
        <v>4.3615746392023702</v>
      </c>
      <c r="P117" s="3">
        <v>6.6833125519211398</v>
      </c>
      <c r="Q117" s="3">
        <v>6.5730933019055398</v>
      </c>
      <c r="R117" s="3">
        <v>7.3823362757929702</v>
      </c>
      <c r="S117" s="3">
        <v>11.8028245207097</v>
      </c>
      <c r="T117" s="3">
        <v>10.4373794071543</v>
      </c>
      <c r="U117" s="3">
        <v>10.5221459577196</v>
      </c>
      <c r="V117" s="3">
        <v>12.7866684045879</v>
      </c>
      <c r="W117" s="3">
        <v>11.9998148133858</v>
      </c>
      <c r="X117" s="3">
        <v>14.653175613345899</v>
      </c>
      <c r="Y117" s="3">
        <v>12.7471565456771</v>
      </c>
      <c r="Z117" s="2"/>
    </row>
    <row r="118" spans="1:26">
      <c r="A118" s="2" t="s">
        <v>1583</v>
      </c>
      <c r="B118" s="2" t="s">
        <v>1584</v>
      </c>
      <c r="C118" s="3">
        <v>20</v>
      </c>
      <c r="D118" s="3">
        <v>39.6666666666666</v>
      </c>
      <c r="E118" s="3">
        <v>60.1</v>
      </c>
      <c r="F118" s="3">
        <v>79.066666666666606</v>
      </c>
      <c r="G118" s="3">
        <v>95.433333333333294</v>
      </c>
      <c r="H118" s="3">
        <v>118.266666666666</v>
      </c>
      <c r="I118" s="3">
        <v>138.69999999999999</v>
      </c>
      <c r="J118" s="3">
        <v>158.03333333333299</v>
      </c>
      <c r="K118" s="3">
        <v>177.333333333333</v>
      </c>
      <c r="L118" s="3">
        <v>197.2</v>
      </c>
      <c r="M118" s="3">
        <v>213.03333333333299</v>
      </c>
      <c r="N118" s="2"/>
      <c r="O118" s="3">
        <v>4.80971239611406</v>
      </c>
      <c r="P118" s="3">
        <v>4.4969125210773404</v>
      </c>
      <c r="Q118" s="3">
        <v>6.3997395780349198</v>
      </c>
      <c r="R118" s="3">
        <v>10.424117335401601</v>
      </c>
      <c r="S118" s="3">
        <v>9.55225395158417</v>
      </c>
      <c r="T118" s="3">
        <v>8.7974743850468506</v>
      </c>
      <c r="U118" s="3">
        <v>12.3939501370628</v>
      </c>
      <c r="V118" s="3">
        <v>12.2650814193066</v>
      </c>
      <c r="W118" s="3">
        <v>16.6699996667333</v>
      </c>
      <c r="X118" s="3">
        <v>13.360139719828201</v>
      </c>
      <c r="Y118" s="3">
        <v>13.006365962695099</v>
      </c>
      <c r="Z118" s="2"/>
    </row>
    <row r="119" spans="1:26">
      <c r="A119" s="2" t="s">
        <v>1585</v>
      </c>
      <c r="B119" s="2" t="s">
        <v>1586</v>
      </c>
      <c r="C119" s="3">
        <v>18.533333333333299</v>
      </c>
      <c r="D119" s="3">
        <v>39.700000000000003</v>
      </c>
      <c r="E119" s="3">
        <v>60.466666666666598</v>
      </c>
      <c r="F119" s="3">
        <v>80.8</v>
      </c>
      <c r="G119" s="3">
        <v>97.866666666666603</v>
      </c>
      <c r="H119" s="3">
        <v>116.23333333333299</v>
      </c>
      <c r="I119" s="3">
        <v>134.96666666666599</v>
      </c>
      <c r="J119" s="3">
        <v>153.933333333333</v>
      </c>
      <c r="K119" s="3">
        <v>176.166666666666</v>
      </c>
      <c r="L119" s="3">
        <v>197.03333333333299</v>
      </c>
      <c r="M119" s="3">
        <v>213</v>
      </c>
      <c r="N119" s="2"/>
      <c r="O119" s="3">
        <v>4.5441048501205197</v>
      </c>
      <c r="P119" s="3">
        <v>6.0671245248470003</v>
      </c>
      <c r="Q119" s="3">
        <v>8.1761169811157206</v>
      </c>
      <c r="R119" s="3">
        <v>10.5999999999999</v>
      </c>
      <c r="S119" s="3">
        <v>9.9053296540577307</v>
      </c>
      <c r="T119" s="3">
        <v>10.2556759352511</v>
      </c>
      <c r="U119" s="3">
        <v>11.577228607150399</v>
      </c>
      <c r="V119" s="3">
        <v>12.4121803975861</v>
      </c>
      <c r="W119" s="3">
        <v>14.528324825052</v>
      </c>
      <c r="X119" s="3">
        <v>15.4196483603082</v>
      </c>
      <c r="Y119" s="3">
        <v>11.541230437002801</v>
      </c>
      <c r="Z119" s="2"/>
    </row>
    <row r="120" spans="1:26">
      <c r="A120" s="2" t="s">
        <v>1587</v>
      </c>
      <c r="B120" s="2" t="s">
        <v>1588</v>
      </c>
      <c r="C120" s="3">
        <v>19.466666666666601</v>
      </c>
      <c r="D120" s="3">
        <v>41.533333333333303</v>
      </c>
      <c r="E120" s="3">
        <v>60</v>
      </c>
      <c r="F120" s="3">
        <v>78.2</v>
      </c>
      <c r="G120" s="3">
        <v>98.5</v>
      </c>
      <c r="H120" s="3">
        <v>117.06666666666599</v>
      </c>
      <c r="I120" s="3">
        <v>138.80000000000001</v>
      </c>
      <c r="J120" s="3">
        <v>153.30000000000001</v>
      </c>
      <c r="K120" s="3">
        <v>177.2</v>
      </c>
      <c r="L120" s="3">
        <v>194</v>
      </c>
      <c r="M120" s="3">
        <v>213</v>
      </c>
      <c r="N120" s="2"/>
      <c r="O120" s="3">
        <v>4.6240915023626199</v>
      </c>
      <c r="P120" s="3">
        <v>6.5560828413178402</v>
      </c>
      <c r="Q120" s="3">
        <v>7.9246451024635798</v>
      </c>
      <c r="R120" s="3">
        <v>10.361467077590801</v>
      </c>
      <c r="S120" s="3">
        <v>9.4824399110496103</v>
      </c>
      <c r="T120" s="3">
        <v>11.316458024586201</v>
      </c>
      <c r="U120" s="3">
        <v>12.0260827648352</v>
      </c>
      <c r="V120" s="3">
        <v>14.855189889956501</v>
      </c>
      <c r="W120" s="3">
        <v>11.6573295970103</v>
      </c>
      <c r="X120" s="3">
        <v>14.2197046382827</v>
      </c>
      <c r="Y120" s="3">
        <v>13.2690115180697</v>
      </c>
      <c r="Z120" s="2"/>
    </row>
    <row r="121" spans="1:26">
      <c r="A121" s="2" t="s">
        <v>1589</v>
      </c>
      <c r="B121" s="2" t="s">
        <v>1590</v>
      </c>
      <c r="C121" s="3">
        <v>21.633333333333301</v>
      </c>
      <c r="D121" s="3">
        <v>38.366666666666603</v>
      </c>
      <c r="E121" s="3">
        <v>61.066666666666599</v>
      </c>
      <c r="F121" s="3">
        <v>78.766666666666595</v>
      </c>
      <c r="G121" s="3">
        <v>98.6666666666666</v>
      </c>
      <c r="H121" s="3">
        <v>119.7</v>
      </c>
      <c r="I121" s="3">
        <v>140.933333333333</v>
      </c>
      <c r="J121" s="3">
        <v>155.03333333333299</v>
      </c>
      <c r="K121" s="3">
        <v>174.766666666666</v>
      </c>
      <c r="L121" s="3">
        <v>194.6</v>
      </c>
      <c r="M121" s="3">
        <v>212.933333333333</v>
      </c>
      <c r="N121" s="2"/>
      <c r="O121" s="3">
        <v>4.6438729047590801</v>
      </c>
      <c r="P121" s="3">
        <v>6.70563610372316</v>
      </c>
      <c r="Q121" s="3">
        <v>7.8737256464494303</v>
      </c>
      <c r="R121" s="3">
        <v>8.8719908826723994</v>
      </c>
      <c r="S121" s="3">
        <v>10.520878712773399</v>
      </c>
      <c r="T121" s="3">
        <v>10.8047828915408</v>
      </c>
      <c r="U121" s="3">
        <v>11.3076178845158</v>
      </c>
      <c r="V121" s="3">
        <v>11.867275265292401</v>
      </c>
      <c r="W121" s="3">
        <v>11.5662824143667</v>
      </c>
      <c r="X121" s="3">
        <v>14.082139988889001</v>
      </c>
      <c r="Y121" s="3">
        <v>13.5497437450143</v>
      </c>
      <c r="Z121" s="2"/>
    </row>
    <row r="122" spans="1:26">
      <c r="A122" s="2" t="s">
        <v>1591</v>
      </c>
      <c r="B122" s="2" t="s">
        <v>1592</v>
      </c>
      <c r="C122" s="3">
        <v>18.933333333333302</v>
      </c>
      <c r="D122" s="3">
        <v>39.3333333333333</v>
      </c>
      <c r="E122" s="3">
        <v>59.266666666666602</v>
      </c>
      <c r="F122" s="3">
        <v>78.7</v>
      </c>
      <c r="G122" s="3">
        <v>98.033333333333303</v>
      </c>
      <c r="H122" s="3">
        <v>118.133333333333</v>
      </c>
      <c r="I122" s="3">
        <v>139.766666666666</v>
      </c>
      <c r="J122" s="3">
        <v>157.30000000000001</v>
      </c>
      <c r="K122" s="3">
        <v>177.833333333333</v>
      </c>
      <c r="L122" s="3">
        <v>199</v>
      </c>
      <c r="M122" s="3">
        <v>212.933333333333</v>
      </c>
      <c r="N122" s="2"/>
      <c r="O122" s="3">
        <v>3.1510139461590501</v>
      </c>
      <c r="P122" s="3">
        <v>5.8953842585157696</v>
      </c>
      <c r="Q122" s="3">
        <v>6.8163202845980004</v>
      </c>
      <c r="R122" s="3">
        <v>9.9067317180457302</v>
      </c>
      <c r="S122" s="3">
        <v>11.4206927207688</v>
      </c>
      <c r="T122" s="3">
        <v>11.7238598118916</v>
      </c>
      <c r="U122" s="3">
        <v>9.8916912383856506</v>
      </c>
      <c r="V122" s="3">
        <v>11.2402550386249</v>
      </c>
      <c r="W122" s="3">
        <v>14.4915684297992</v>
      </c>
      <c r="X122" s="3">
        <v>13.5376019540636</v>
      </c>
      <c r="Y122" s="3">
        <v>12.696281170309399</v>
      </c>
      <c r="Z122" s="2"/>
    </row>
    <row r="123" spans="1:26">
      <c r="A123" s="2" t="s">
        <v>1593</v>
      </c>
      <c r="B123" s="2" t="s">
        <v>1594</v>
      </c>
      <c r="C123" s="3">
        <v>20.100000000000001</v>
      </c>
      <c r="D123" s="3">
        <v>41.366666666666603</v>
      </c>
      <c r="E123" s="3">
        <v>58.966666666666598</v>
      </c>
      <c r="F123" s="3">
        <v>77.3</v>
      </c>
      <c r="G123" s="3">
        <v>101.1</v>
      </c>
      <c r="H123" s="3">
        <v>120.6</v>
      </c>
      <c r="I123" s="3">
        <v>134.73333333333301</v>
      </c>
      <c r="J123" s="3">
        <v>156</v>
      </c>
      <c r="K123" s="3">
        <v>174.833333333333</v>
      </c>
      <c r="L123" s="3">
        <v>193.13333333333301</v>
      </c>
      <c r="M123" s="3">
        <v>212.933333333333</v>
      </c>
      <c r="N123" s="2"/>
      <c r="O123" s="3">
        <v>3.8931563886731602</v>
      </c>
      <c r="P123" s="3">
        <v>7.2731622344678097</v>
      </c>
      <c r="Q123" s="3">
        <v>7.3142934647776396</v>
      </c>
      <c r="R123" s="3">
        <v>9.5119223433891893</v>
      </c>
      <c r="S123" s="3">
        <v>11.2319484804136</v>
      </c>
      <c r="T123" s="3">
        <v>12.202731934557301</v>
      </c>
      <c r="U123" s="3">
        <v>10.4942312195267</v>
      </c>
      <c r="V123" s="3">
        <v>13.228756555322899</v>
      </c>
      <c r="W123" s="3">
        <v>8.3589605946087708</v>
      </c>
      <c r="X123" s="3">
        <v>10.1938979568934</v>
      </c>
      <c r="Y123" s="3">
        <v>10.056286038537699</v>
      </c>
      <c r="Z123" s="2"/>
    </row>
    <row r="124" spans="1:26">
      <c r="A124" s="2" t="s">
        <v>1595</v>
      </c>
      <c r="B124" s="2" t="s">
        <v>1596</v>
      </c>
      <c r="C124" s="3">
        <v>21.033333333333299</v>
      </c>
      <c r="D124" s="3">
        <v>39.4</v>
      </c>
      <c r="E124" s="3">
        <v>61.1666666666666</v>
      </c>
      <c r="F124" s="3">
        <v>76.8</v>
      </c>
      <c r="G124" s="3">
        <v>95</v>
      </c>
      <c r="H124" s="3">
        <v>118.166666666666</v>
      </c>
      <c r="I124" s="3">
        <v>138.46666666666599</v>
      </c>
      <c r="J124" s="3">
        <v>157.433333333333</v>
      </c>
      <c r="K124" s="3">
        <v>177.23333333333301</v>
      </c>
      <c r="L124" s="3">
        <v>200.36666666666599</v>
      </c>
      <c r="M124" s="3">
        <v>212.86666666666599</v>
      </c>
      <c r="N124" s="2"/>
      <c r="O124" s="3">
        <v>5.1347400669903003</v>
      </c>
      <c r="P124" s="3">
        <v>5.7942500233708696</v>
      </c>
      <c r="Q124" s="3">
        <v>7.9376038925834198</v>
      </c>
      <c r="R124" s="3">
        <v>8.3202564063054307</v>
      </c>
      <c r="S124" s="3">
        <v>9.3808315196468595</v>
      </c>
      <c r="T124" s="3">
        <v>11.0757492849117</v>
      </c>
      <c r="U124" s="3">
        <v>12.4491856047784</v>
      </c>
      <c r="V124" s="3">
        <v>12.2384185615989</v>
      </c>
      <c r="W124" s="3">
        <v>9.69770877865259</v>
      </c>
      <c r="X124" s="3">
        <v>15.706651103557601</v>
      </c>
      <c r="Y124" s="3">
        <v>12.878233143132899</v>
      </c>
      <c r="Z124" s="2"/>
    </row>
    <row r="125" spans="1:26">
      <c r="A125" s="2" t="s">
        <v>1597</v>
      </c>
      <c r="B125" s="2" t="s">
        <v>1598</v>
      </c>
      <c r="C125" s="3">
        <v>19.5</v>
      </c>
      <c r="D125" s="3">
        <v>43.3333333333333</v>
      </c>
      <c r="E125" s="3">
        <v>60.7</v>
      </c>
      <c r="F125" s="3">
        <v>79.8</v>
      </c>
      <c r="G125" s="3">
        <v>95.6</v>
      </c>
      <c r="H125" s="3">
        <v>118.56666666666599</v>
      </c>
      <c r="I125" s="3">
        <v>138.30000000000001</v>
      </c>
      <c r="J125" s="3">
        <v>153.86666666666599</v>
      </c>
      <c r="K125" s="3">
        <v>178.5</v>
      </c>
      <c r="L125" s="3">
        <v>196.9</v>
      </c>
      <c r="M125" s="3">
        <v>212.833333333333</v>
      </c>
      <c r="N125" s="2"/>
      <c r="O125" s="3">
        <v>3.8622100754188202</v>
      </c>
      <c r="P125" s="3">
        <v>6.0845889115224701</v>
      </c>
      <c r="Q125" s="3">
        <v>6.3882705014737704</v>
      </c>
      <c r="R125" s="3">
        <v>7.7605841704517697</v>
      </c>
      <c r="S125" s="3">
        <v>9.3152205198445692</v>
      </c>
      <c r="T125" s="3">
        <v>12.303612838873301</v>
      </c>
      <c r="U125" s="3">
        <v>9.8561317631885004</v>
      </c>
      <c r="V125" s="3">
        <v>11.6325214616417</v>
      </c>
      <c r="W125" s="3">
        <v>12.1374077408096</v>
      </c>
      <c r="X125" s="3">
        <v>13.327540408242299</v>
      </c>
      <c r="Y125" s="3">
        <v>13.0641579224312</v>
      </c>
      <c r="Z125" s="2"/>
    </row>
    <row r="126" spans="1:26">
      <c r="A126" s="2" t="s">
        <v>1599</v>
      </c>
      <c r="B126" s="2" t="s">
        <v>1600</v>
      </c>
      <c r="C126" s="3">
        <v>20.5</v>
      </c>
      <c r="D126" s="3">
        <v>37.799999999999997</v>
      </c>
      <c r="E126" s="3">
        <v>60</v>
      </c>
      <c r="F126" s="3">
        <v>81.766666666666595</v>
      </c>
      <c r="G126" s="3">
        <v>97.6666666666666</v>
      </c>
      <c r="H126" s="3">
        <v>117.8</v>
      </c>
      <c r="I126" s="3">
        <v>139.36666666666599</v>
      </c>
      <c r="J126" s="3">
        <v>153.36666666666599</v>
      </c>
      <c r="K126" s="3">
        <v>171.833333333333</v>
      </c>
      <c r="L126" s="3">
        <v>200.433333333333</v>
      </c>
      <c r="M126" s="3">
        <v>212.53333333333299</v>
      </c>
      <c r="N126" s="2"/>
      <c r="O126" s="3">
        <v>4.0062451248020201</v>
      </c>
      <c r="P126" s="3">
        <v>5.3876401760572898</v>
      </c>
      <c r="Q126" s="3">
        <v>7.0757802867716704</v>
      </c>
      <c r="R126" s="3">
        <v>9.1567218782463602</v>
      </c>
      <c r="S126" s="3">
        <v>8.6807577754223395</v>
      </c>
      <c r="T126" s="3">
        <v>8.3202564063054307</v>
      </c>
      <c r="U126" s="3">
        <v>11.1787993789832</v>
      </c>
      <c r="V126" s="3">
        <v>11.3885420001371</v>
      </c>
      <c r="W126" s="3">
        <v>13.9429392724617</v>
      </c>
      <c r="X126" s="3">
        <v>11.0715350737325</v>
      </c>
      <c r="Y126" s="3">
        <v>15.9806827833551</v>
      </c>
      <c r="Z126" s="2"/>
    </row>
    <row r="127" spans="1:26">
      <c r="A127" s="2" t="s">
        <v>1601</v>
      </c>
      <c r="B127" s="2" t="s">
        <v>1602</v>
      </c>
      <c r="C127" s="3">
        <v>18.8666666666666</v>
      </c>
      <c r="D127" s="3">
        <v>38.366666666666603</v>
      </c>
      <c r="E127" s="3">
        <v>58.533333333333303</v>
      </c>
      <c r="F127" s="3">
        <v>77.8333333333333</v>
      </c>
      <c r="G127" s="3">
        <v>101.766666666666</v>
      </c>
      <c r="H127" s="3">
        <v>123.433333333333</v>
      </c>
      <c r="I127" s="3">
        <v>135.766666666666</v>
      </c>
      <c r="J127" s="3">
        <v>158.166666666666</v>
      </c>
      <c r="K127" s="3">
        <v>175.766666666666</v>
      </c>
      <c r="L127" s="3">
        <v>196.766666666666</v>
      </c>
      <c r="M127" s="3">
        <v>212.46666666666599</v>
      </c>
      <c r="N127" s="2"/>
      <c r="O127" s="3">
        <v>3.7034518432882999</v>
      </c>
      <c r="P127" s="3">
        <v>5.70077967377172</v>
      </c>
      <c r="Q127" s="3">
        <v>5.6963926206757201</v>
      </c>
      <c r="R127" s="3">
        <v>7.3940666904094199</v>
      </c>
      <c r="S127" s="3">
        <v>9.7388682892600809</v>
      </c>
      <c r="T127" s="3">
        <v>9.8274558706151804</v>
      </c>
      <c r="U127" s="3">
        <v>11.740764692112499</v>
      </c>
      <c r="V127" s="3">
        <v>10.8967375341837</v>
      </c>
      <c r="W127" s="3">
        <v>10.9321645716766</v>
      </c>
      <c r="X127" s="3">
        <v>11.6838444966638</v>
      </c>
      <c r="Y127" s="3">
        <v>15.2462745904987</v>
      </c>
      <c r="Z127" s="2"/>
    </row>
    <row r="128" spans="1:26">
      <c r="A128" s="2" t="s">
        <v>1603</v>
      </c>
      <c r="B128" s="2" t="s">
        <v>1604</v>
      </c>
      <c r="C128" s="3">
        <v>20.8666666666666</v>
      </c>
      <c r="D128" s="3">
        <v>40.366666666666603</v>
      </c>
      <c r="E128" s="3">
        <v>60.1</v>
      </c>
      <c r="F128" s="3">
        <v>81.566666666666606</v>
      </c>
      <c r="G128" s="3">
        <v>99.466666666666598</v>
      </c>
      <c r="H128" s="3">
        <v>122.633333333333</v>
      </c>
      <c r="I128" s="3">
        <v>139.666666666666</v>
      </c>
      <c r="J128" s="3">
        <v>155.73333333333301</v>
      </c>
      <c r="K128" s="3">
        <v>176.166666666666</v>
      </c>
      <c r="L128" s="3">
        <v>196.8</v>
      </c>
      <c r="M128" s="3">
        <v>212.2</v>
      </c>
      <c r="N128" s="2"/>
      <c r="O128" s="3">
        <v>3.9474323581566502</v>
      </c>
      <c r="P128" s="3">
        <v>5.3695644350563603</v>
      </c>
      <c r="Q128" s="3">
        <v>7.9972912080695497</v>
      </c>
      <c r="R128" s="3">
        <v>8.2973221918613902</v>
      </c>
      <c r="S128" s="3">
        <v>10.1348683047958</v>
      </c>
      <c r="T128" s="3">
        <v>12.571086755814701</v>
      </c>
      <c r="U128" s="3">
        <v>8.9752746785575006</v>
      </c>
      <c r="V128" s="3">
        <v>10.7979421907859</v>
      </c>
      <c r="W128" s="3">
        <v>14.350571030063101</v>
      </c>
      <c r="X128" s="3">
        <v>13.300125312692799</v>
      </c>
      <c r="Y128" s="3">
        <v>15.3175280860413</v>
      </c>
      <c r="Z128" s="2"/>
    </row>
    <row r="129" spans="1:26">
      <c r="A129" s="2" t="s">
        <v>1605</v>
      </c>
      <c r="B129" s="2" t="s">
        <v>1606</v>
      </c>
      <c r="C129" s="3">
        <v>20.033333333333299</v>
      </c>
      <c r="D129" s="3">
        <v>41.566666666666599</v>
      </c>
      <c r="E129" s="3">
        <v>61.8</v>
      </c>
      <c r="F129" s="3">
        <v>77.266666666666595</v>
      </c>
      <c r="G129" s="3">
        <v>96.733333333333306</v>
      </c>
      <c r="H129" s="3">
        <v>117.533333333333</v>
      </c>
      <c r="I129" s="3">
        <v>143.46666666666599</v>
      </c>
      <c r="J129" s="3">
        <v>154.86666666666599</v>
      </c>
      <c r="K129" s="3">
        <v>177</v>
      </c>
      <c r="L129" s="3">
        <v>195.833333333333</v>
      </c>
      <c r="M129" s="3">
        <v>212.13333333333301</v>
      </c>
      <c r="N129" s="2"/>
      <c r="O129" s="3">
        <v>4.42329691017407</v>
      </c>
      <c r="P129" s="3">
        <v>7.4057785246087002</v>
      </c>
      <c r="Q129" s="3">
        <v>8.6348132579691601</v>
      </c>
      <c r="R129" s="3">
        <v>8.4771588531902697</v>
      </c>
      <c r="S129" s="3">
        <v>8.9997530830326404</v>
      </c>
      <c r="T129" s="3">
        <v>9.9120577524996705</v>
      </c>
      <c r="U129" s="3">
        <v>11.424340486678201</v>
      </c>
      <c r="V129" s="3">
        <v>13.4851358498492</v>
      </c>
      <c r="W129" s="3">
        <v>13.3416640641263</v>
      </c>
      <c r="X129" s="3">
        <v>15.190091799883501</v>
      </c>
      <c r="Y129" s="3">
        <v>11.6181849796868</v>
      </c>
      <c r="Z129" s="2"/>
    </row>
    <row r="130" spans="1:26">
      <c r="A130" s="2" t="s">
        <v>1607</v>
      </c>
      <c r="B130" s="2" t="s">
        <v>1608</v>
      </c>
      <c r="C130" s="3">
        <v>20.3</v>
      </c>
      <c r="D130" s="3">
        <v>38.433333333333302</v>
      </c>
      <c r="E130" s="3">
        <v>61.433333333333302</v>
      </c>
      <c r="F130" s="3">
        <v>83.8333333333333</v>
      </c>
      <c r="G130" s="3">
        <v>96.066666666666606</v>
      </c>
      <c r="H130" s="3">
        <v>118.36666666666601</v>
      </c>
      <c r="I130" s="3">
        <v>134.86666666666599</v>
      </c>
      <c r="J130" s="3">
        <v>159.36666666666599</v>
      </c>
      <c r="K130" s="3">
        <v>174.3</v>
      </c>
      <c r="L130" s="3">
        <v>193.166666666666</v>
      </c>
      <c r="M130" s="3">
        <v>211.96666666666599</v>
      </c>
      <c r="N130" s="2"/>
      <c r="O130" s="3">
        <v>5.39227843000217</v>
      </c>
      <c r="P130" s="3">
        <v>5.2261096641978497</v>
      </c>
      <c r="Q130" s="3">
        <v>8.2287436600141</v>
      </c>
      <c r="R130" s="3">
        <v>7.6815073752197502</v>
      </c>
      <c r="S130" s="3">
        <v>7.1969129184363103</v>
      </c>
      <c r="T130" s="3">
        <v>12.7762366220347</v>
      </c>
      <c r="U130" s="3">
        <v>9.9019638905062095</v>
      </c>
      <c r="V130" s="3">
        <v>9.1048826949548793</v>
      </c>
      <c r="W130" s="3">
        <v>10.421612159354201</v>
      </c>
      <c r="X130" s="3">
        <v>13.5451918488525</v>
      </c>
      <c r="Y130" s="3">
        <v>10.593971031781299</v>
      </c>
      <c r="Z130" s="2"/>
    </row>
    <row r="131" spans="1:26">
      <c r="A131" s="2" t="s">
        <v>1609</v>
      </c>
      <c r="B131" s="2" t="s">
        <v>1610</v>
      </c>
      <c r="C131" s="3">
        <v>21.3333333333333</v>
      </c>
      <c r="D131" s="3">
        <v>38.533333333333303</v>
      </c>
      <c r="E131" s="3">
        <v>59.866666666666603</v>
      </c>
      <c r="F131" s="3">
        <v>78.266666666666595</v>
      </c>
      <c r="G131" s="3">
        <v>98.966666666666598</v>
      </c>
      <c r="H131" s="3">
        <v>118.666666666666</v>
      </c>
      <c r="I131" s="3">
        <v>137.13333333333301</v>
      </c>
      <c r="J131" s="3">
        <v>160.56666666666601</v>
      </c>
      <c r="K131" s="3">
        <v>176.3</v>
      </c>
      <c r="L131" s="3">
        <v>196.63333333333301</v>
      </c>
      <c r="M131" s="3">
        <v>211.86666666666599</v>
      </c>
      <c r="N131" s="2"/>
      <c r="O131" s="3">
        <v>4.0027768139408204</v>
      </c>
      <c r="P131" s="3">
        <v>5.5120070956251697</v>
      </c>
      <c r="Q131" s="3">
        <v>7.9319326494591103</v>
      </c>
      <c r="R131" s="3">
        <v>11.1083552137819</v>
      </c>
      <c r="S131" s="3">
        <v>8.7692011545458808</v>
      </c>
      <c r="T131" s="3">
        <v>11.2792828771257</v>
      </c>
      <c r="U131" s="3">
        <v>9.6841221709673899</v>
      </c>
      <c r="V131" s="3">
        <v>13.6374077041382</v>
      </c>
      <c r="W131" s="3">
        <v>13.9812970309147</v>
      </c>
      <c r="X131" s="3">
        <v>14.998851807907</v>
      </c>
      <c r="Y131" s="3">
        <v>11.8483003938211</v>
      </c>
      <c r="Z131" s="2"/>
    </row>
    <row r="132" spans="1:26">
      <c r="A132" s="2" t="s">
        <v>1611</v>
      </c>
      <c r="B132" s="2" t="s">
        <v>1612</v>
      </c>
      <c r="C132" s="3">
        <v>19.3333333333333</v>
      </c>
      <c r="D132" s="3">
        <v>40.433333333333302</v>
      </c>
      <c r="E132" s="3">
        <v>56.533333333333303</v>
      </c>
      <c r="F132" s="3">
        <v>77</v>
      </c>
      <c r="G132" s="3">
        <v>101.666666666666</v>
      </c>
      <c r="H132" s="3">
        <v>117.433333333333</v>
      </c>
      <c r="I132" s="3">
        <v>139.333333333333</v>
      </c>
      <c r="J132" s="3">
        <v>159.56666666666601</v>
      </c>
      <c r="K132" s="3">
        <v>172.933333333333</v>
      </c>
      <c r="L132" s="3">
        <v>195.13333333333301</v>
      </c>
      <c r="M132" s="3">
        <v>211.73333333333301</v>
      </c>
      <c r="N132" s="2"/>
      <c r="O132" s="3">
        <v>4.4596960534198802</v>
      </c>
      <c r="P132" s="3">
        <v>5.5298181605626802</v>
      </c>
      <c r="Q132" s="3">
        <v>6.1575608446490797</v>
      </c>
      <c r="R132" s="3">
        <v>9.4445751624940701</v>
      </c>
      <c r="S132" s="3">
        <v>9.68618718703196</v>
      </c>
      <c r="T132" s="3">
        <v>8.4643697671802798</v>
      </c>
      <c r="U132" s="3">
        <v>9.2532276651027097</v>
      </c>
      <c r="V132" s="3">
        <v>10.7755381407251</v>
      </c>
      <c r="W132" s="3">
        <v>12.659471640721099</v>
      </c>
      <c r="X132" s="3">
        <v>12.244000798577</v>
      </c>
      <c r="Y132" s="3">
        <v>11.541037889009599</v>
      </c>
      <c r="Z132" s="2"/>
    </row>
    <row r="133" spans="1:26">
      <c r="A133" s="2" t="s">
        <v>1613</v>
      </c>
      <c r="B133" s="2" t="s">
        <v>1614</v>
      </c>
      <c r="C133" s="3">
        <v>19.433333333333302</v>
      </c>
      <c r="D133" s="3">
        <v>40.733333333333299</v>
      </c>
      <c r="E133" s="3">
        <v>62.3</v>
      </c>
      <c r="F133" s="3">
        <v>79.3333333333333</v>
      </c>
      <c r="G133" s="3">
        <v>100.166666666666</v>
      </c>
      <c r="H133" s="3">
        <v>121.933333333333</v>
      </c>
      <c r="I133" s="3">
        <v>141.86666666666599</v>
      </c>
      <c r="J133" s="3">
        <v>156.30000000000001</v>
      </c>
      <c r="K133" s="3">
        <v>180.03333333333299</v>
      </c>
      <c r="L133" s="3">
        <v>195.7</v>
      </c>
      <c r="M133" s="3">
        <v>211.73333333333301</v>
      </c>
      <c r="N133" s="2"/>
      <c r="O133" s="3">
        <v>3.7831497752827898</v>
      </c>
      <c r="P133" s="3">
        <v>5.9717855137489799</v>
      </c>
      <c r="Q133" s="3">
        <v>7.0528953865297996</v>
      </c>
      <c r="R133" s="3">
        <v>9.1299263718583994</v>
      </c>
      <c r="S133" s="3">
        <v>9.9300330087847897</v>
      </c>
      <c r="T133" s="3">
        <v>10.3696137290107</v>
      </c>
      <c r="U133" s="3">
        <v>13.9133828461026</v>
      </c>
      <c r="V133" s="3">
        <v>10.736697195444499</v>
      </c>
      <c r="W133" s="3">
        <v>14.3212739967116</v>
      </c>
      <c r="X133" s="3">
        <v>13.7408151141044</v>
      </c>
      <c r="Y133" s="3">
        <v>14.219548359759999</v>
      </c>
      <c r="Z133" s="2"/>
    </row>
    <row r="134" spans="1:26">
      <c r="A134" s="2" t="s">
        <v>1615</v>
      </c>
      <c r="B134" s="2" t="s">
        <v>1616</v>
      </c>
      <c r="C134" s="3">
        <v>20.933333333333302</v>
      </c>
      <c r="D134" s="3">
        <v>41.533333333333303</v>
      </c>
      <c r="E134" s="3">
        <v>57.8333333333333</v>
      </c>
      <c r="F134" s="3">
        <v>80.566666666666606</v>
      </c>
      <c r="G134" s="3">
        <v>96.366666666666603</v>
      </c>
      <c r="H134" s="3">
        <v>121.1</v>
      </c>
      <c r="I134" s="3">
        <v>133.96666666666599</v>
      </c>
      <c r="J134" s="3">
        <v>158.19999999999999</v>
      </c>
      <c r="K134" s="3">
        <v>175.833333333333</v>
      </c>
      <c r="L134" s="3">
        <v>199.333333333333</v>
      </c>
      <c r="M134" s="3">
        <v>211.63333333333301</v>
      </c>
      <c r="N134" s="2"/>
      <c r="O134" s="3">
        <v>4.9459298642643699</v>
      </c>
      <c r="P134" s="3">
        <v>5.6552826827862601</v>
      </c>
      <c r="Q134" s="3">
        <v>8.7562675965403294</v>
      </c>
      <c r="R134" s="3">
        <v>8.3013385801460995</v>
      </c>
      <c r="S134" s="3">
        <v>7.7823875228335604</v>
      </c>
      <c r="T134" s="3">
        <v>11.423221962301101</v>
      </c>
      <c r="U134" s="3">
        <v>9.4321554034883999</v>
      </c>
      <c r="V134" s="3">
        <v>11.984434349049</v>
      </c>
      <c r="W134" s="3">
        <v>12.3506634999456</v>
      </c>
      <c r="X134" s="3">
        <v>13.206900553203999</v>
      </c>
      <c r="Y134" s="3">
        <v>13.893603644203401</v>
      </c>
      <c r="Z134" s="2"/>
    </row>
    <row r="135" spans="1:26">
      <c r="A135" s="2" t="s">
        <v>1617</v>
      </c>
      <c r="B135" s="2" t="s">
        <v>1618</v>
      </c>
      <c r="C135" s="3">
        <v>19.566666666666599</v>
      </c>
      <c r="D135" s="3">
        <v>37.066666666666599</v>
      </c>
      <c r="E135" s="3">
        <v>60.4</v>
      </c>
      <c r="F135" s="3">
        <v>76.866666666666603</v>
      </c>
      <c r="G135" s="3">
        <v>99.366666666666603</v>
      </c>
      <c r="H135" s="3">
        <v>116.36666666666601</v>
      </c>
      <c r="I135" s="3">
        <v>139.63333333333301</v>
      </c>
      <c r="J135" s="3">
        <v>159.36666666666599</v>
      </c>
      <c r="K135" s="3">
        <v>178.3</v>
      </c>
      <c r="L135" s="3">
        <v>199</v>
      </c>
      <c r="M135" s="3">
        <v>211.53333333333299</v>
      </c>
      <c r="N135" s="2"/>
      <c r="O135" s="3">
        <v>4.9845316285038797</v>
      </c>
      <c r="P135" s="3">
        <v>6.7029015276139097</v>
      </c>
      <c r="Q135" s="3">
        <v>7.27827818466245</v>
      </c>
      <c r="R135" s="3">
        <v>6.2595704502962599</v>
      </c>
      <c r="S135" s="3">
        <v>7.9098391611685397</v>
      </c>
      <c r="T135" s="3">
        <v>9.8471089948042891</v>
      </c>
      <c r="U135" s="3">
        <v>9.8131997273513605</v>
      </c>
      <c r="V135" s="3">
        <v>12.1284330764072</v>
      </c>
      <c r="W135" s="3">
        <v>14.699546478264701</v>
      </c>
      <c r="X135" s="3">
        <v>13.6406255966017</v>
      </c>
      <c r="Y135" s="3">
        <v>13.3084768307855</v>
      </c>
      <c r="Z135" s="2"/>
    </row>
    <row r="136" spans="1:26">
      <c r="A136" s="2" t="s">
        <v>1619</v>
      </c>
      <c r="B136" s="2" t="s">
        <v>1620</v>
      </c>
      <c r="C136" s="3">
        <v>18.733333333333299</v>
      </c>
      <c r="D136" s="3">
        <v>40.8333333333333</v>
      </c>
      <c r="E136" s="3">
        <v>60.533333333333303</v>
      </c>
      <c r="F136" s="3">
        <v>80.099999999999994</v>
      </c>
      <c r="G136" s="3">
        <v>98.933333333333294</v>
      </c>
      <c r="H136" s="3">
        <v>118.133333333333</v>
      </c>
      <c r="I136" s="3">
        <v>138.6</v>
      </c>
      <c r="J136" s="3">
        <v>158.80000000000001</v>
      </c>
      <c r="K136" s="3">
        <v>175.56666666666601</v>
      </c>
      <c r="L136" s="3">
        <v>198.933333333333</v>
      </c>
      <c r="M136" s="3">
        <v>211.53333333333299</v>
      </c>
      <c r="N136" s="2"/>
      <c r="O136" s="3">
        <v>4.5455717156615396</v>
      </c>
      <c r="P136" s="3">
        <v>5.6808645664390003</v>
      </c>
      <c r="Q136" s="3">
        <v>8.1842667492098595</v>
      </c>
      <c r="R136" s="3">
        <v>9.0123988667464801</v>
      </c>
      <c r="S136" s="3">
        <v>10.4942312195267</v>
      </c>
      <c r="T136" s="3">
        <v>11.0113073197004</v>
      </c>
      <c r="U136" s="3">
        <v>12.534219826804801</v>
      </c>
      <c r="V136" s="3">
        <v>11.1636314282883</v>
      </c>
      <c r="W136" s="3">
        <v>14.9570124765015</v>
      </c>
      <c r="X136" s="3">
        <v>11.9105928577137</v>
      </c>
      <c r="Y136" s="3">
        <v>15.0193948687096</v>
      </c>
      <c r="Z136" s="2"/>
    </row>
    <row r="137" spans="1:26">
      <c r="A137" s="2" t="s">
        <v>1621</v>
      </c>
      <c r="B137" s="2" t="s">
        <v>1622</v>
      </c>
      <c r="C137" s="3">
        <v>19.6666666666666</v>
      </c>
      <c r="D137" s="3">
        <v>39.766666666666602</v>
      </c>
      <c r="E137" s="3">
        <v>60.4</v>
      </c>
      <c r="F137" s="3">
        <v>78.933333333333294</v>
      </c>
      <c r="G137" s="3">
        <v>99.133333333333297</v>
      </c>
      <c r="H137" s="3">
        <v>118.73333333333299</v>
      </c>
      <c r="I137" s="3">
        <v>137.4</v>
      </c>
      <c r="J137" s="3">
        <v>159.266666666666</v>
      </c>
      <c r="K137" s="3">
        <v>178.56666666666601</v>
      </c>
      <c r="L137" s="3">
        <v>196.8</v>
      </c>
      <c r="M137" s="3">
        <v>211.3</v>
      </c>
      <c r="N137" s="2"/>
      <c r="O137" s="3">
        <v>5.2174919474995098</v>
      </c>
      <c r="P137" s="3">
        <v>5.7019489845334599</v>
      </c>
      <c r="Q137" s="3">
        <v>9.6318914722568003</v>
      </c>
      <c r="R137" s="3">
        <v>6.0549337091517499</v>
      </c>
      <c r="S137" s="3">
        <v>9.0838073270823791</v>
      </c>
      <c r="T137" s="3">
        <v>8.4850194787964703</v>
      </c>
      <c r="U137" s="3">
        <v>10.397435581270299</v>
      </c>
      <c r="V137" s="3">
        <v>11.045159824808101</v>
      </c>
      <c r="W137" s="3">
        <v>13.973029576850999</v>
      </c>
      <c r="X137" s="3">
        <v>13.4124320439409</v>
      </c>
      <c r="Y137" s="3">
        <v>12.704723531033601</v>
      </c>
      <c r="Z137" s="2"/>
    </row>
    <row r="138" spans="1:26">
      <c r="A138" s="2" t="s">
        <v>1623</v>
      </c>
      <c r="B138" s="2" t="s">
        <v>1624</v>
      </c>
      <c r="C138" s="3">
        <v>20.2</v>
      </c>
      <c r="D138" s="3">
        <v>39.3333333333333</v>
      </c>
      <c r="E138" s="3">
        <v>60.533333333333303</v>
      </c>
      <c r="F138" s="3">
        <v>79.599999999999994</v>
      </c>
      <c r="G138" s="3">
        <v>99.9</v>
      </c>
      <c r="H138" s="3">
        <v>122.133333333333</v>
      </c>
      <c r="I138" s="3">
        <v>138.4</v>
      </c>
      <c r="J138" s="3">
        <v>160.4</v>
      </c>
      <c r="K138" s="3">
        <v>174.166666666666</v>
      </c>
      <c r="L138" s="3">
        <v>195.13333333333301</v>
      </c>
      <c r="M138" s="3">
        <v>211.3</v>
      </c>
      <c r="N138" s="2"/>
      <c r="O138" s="3">
        <v>4.65044800709207</v>
      </c>
      <c r="P138" s="3">
        <v>6.6649997916145596</v>
      </c>
      <c r="Q138" s="3">
        <v>6.8494930874886997</v>
      </c>
      <c r="R138" s="3">
        <v>8.8415684883019097</v>
      </c>
      <c r="S138" s="3">
        <v>10.3805908630803</v>
      </c>
      <c r="T138" s="3">
        <v>10.1282882177701</v>
      </c>
      <c r="U138" s="3">
        <v>11.8984592840137</v>
      </c>
      <c r="V138" s="3">
        <v>12.7739317883466</v>
      </c>
      <c r="W138" s="3">
        <v>12.8636006709716</v>
      </c>
      <c r="X138" s="3">
        <v>11.8032010724021</v>
      </c>
      <c r="Y138" s="3">
        <v>18.6353606529808</v>
      </c>
      <c r="Z138" s="2"/>
    </row>
    <row r="139" spans="1:26">
      <c r="A139" s="2" t="s">
        <v>1625</v>
      </c>
      <c r="B139" s="2" t="s">
        <v>1626</v>
      </c>
      <c r="C139" s="3">
        <v>20.2</v>
      </c>
      <c r="D139" s="3">
        <v>38.433333333333302</v>
      </c>
      <c r="E139" s="3">
        <v>59.566666666666599</v>
      </c>
      <c r="F139" s="3">
        <v>81.266666666666595</v>
      </c>
      <c r="G139" s="3">
        <v>98.7</v>
      </c>
      <c r="H139" s="3">
        <v>114.6</v>
      </c>
      <c r="I139" s="3">
        <v>133.86666666666599</v>
      </c>
      <c r="J139" s="3">
        <v>154.833333333333</v>
      </c>
      <c r="K139" s="3">
        <v>179.166666666666</v>
      </c>
      <c r="L139" s="3">
        <v>195.46666666666599</v>
      </c>
      <c r="M139" s="3">
        <v>211.13333333333301</v>
      </c>
      <c r="N139" s="2"/>
      <c r="O139" s="3">
        <v>4.6072406781789299</v>
      </c>
      <c r="P139" s="3">
        <v>4.8968243677804999</v>
      </c>
      <c r="Q139" s="3">
        <v>8.5036593430253404</v>
      </c>
      <c r="R139" s="3">
        <v>10.5354428267422</v>
      </c>
      <c r="S139" s="3">
        <v>9.0853361706286506</v>
      </c>
      <c r="T139" s="3">
        <v>8.8716777819455697</v>
      </c>
      <c r="U139" s="3">
        <v>12.376680581732</v>
      </c>
      <c r="V139" s="3">
        <v>10.3411260938492</v>
      </c>
      <c r="W139" s="3">
        <v>14.9534462768806</v>
      </c>
      <c r="X139" s="3">
        <v>13.5369453307933</v>
      </c>
      <c r="Y139" s="3">
        <v>16.652794226662198</v>
      </c>
      <c r="Z139" s="2"/>
    </row>
    <row r="140" spans="1:26">
      <c r="A140" s="2" t="s">
        <v>1627</v>
      </c>
      <c r="B140" s="2" t="s">
        <v>1628</v>
      </c>
      <c r="C140" s="3">
        <v>20.8333333333333</v>
      </c>
      <c r="D140" s="3">
        <v>39.1</v>
      </c>
      <c r="E140" s="3">
        <v>58.266666666666602</v>
      </c>
      <c r="F140" s="3">
        <v>74.933333333333294</v>
      </c>
      <c r="G140" s="3">
        <v>97.466666666666598</v>
      </c>
      <c r="H140" s="3">
        <v>120.8</v>
      </c>
      <c r="I140" s="3">
        <v>138.19999999999999</v>
      </c>
      <c r="J140" s="3">
        <v>155.30000000000001</v>
      </c>
      <c r="K140" s="3">
        <v>179.03333333333299</v>
      </c>
      <c r="L140" s="3">
        <v>190.933333333333</v>
      </c>
      <c r="M140" s="3">
        <v>210.86666666666599</v>
      </c>
      <c r="N140" s="2"/>
      <c r="O140" s="3">
        <v>4.3365372770858901</v>
      </c>
      <c r="P140" s="3">
        <v>5.6648036153074104</v>
      </c>
      <c r="Q140" s="3">
        <v>6.0273450945576998</v>
      </c>
      <c r="R140" s="3">
        <v>10.056286038537699</v>
      </c>
      <c r="S140" s="3">
        <v>10.4967719905798</v>
      </c>
      <c r="T140" s="3">
        <v>9.8027207107686802</v>
      </c>
      <c r="U140" s="3">
        <v>11.7654862486285</v>
      </c>
      <c r="V140" s="3">
        <v>9.9470263563204302</v>
      </c>
      <c r="W140" s="3">
        <v>17.006828693857699</v>
      </c>
      <c r="X140" s="3">
        <v>16.231519405841901</v>
      </c>
      <c r="Y140" s="3">
        <v>14.816057355300501</v>
      </c>
      <c r="Z140" s="2"/>
    </row>
    <row r="141" spans="1:26">
      <c r="A141" s="2" t="s">
        <v>1629</v>
      </c>
      <c r="B141" s="2" t="s">
        <v>1630</v>
      </c>
      <c r="C141" s="3">
        <v>19.8</v>
      </c>
      <c r="D141" s="3">
        <v>39.799999999999997</v>
      </c>
      <c r="E141" s="3">
        <v>59.6</v>
      </c>
      <c r="F141" s="3">
        <v>79.266666666666595</v>
      </c>
      <c r="G141" s="3">
        <v>96.933333333333294</v>
      </c>
      <c r="H141" s="3">
        <v>120.3</v>
      </c>
      <c r="I141" s="3">
        <v>131.56666666666601</v>
      </c>
      <c r="J141" s="3">
        <v>154.433333333333</v>
      </c>
      <c r="K141" s="3">
        <v>176.666666666666</v>
      </c>
      <c r="L141" s="3">
        <v>195.23333333333301</v>
      </c>
      <c r="M141" s="3">
        <v>210.833333333333</v>
      </c>
      <c r="N141" s="2"/>
      <c r="O141" s="3">
        <v>4.5343136195018499</v>
      </c>
      <c r="P141" s="3">
        <v>5.8560510015993996</v>
      </c>
      <c r="Q141" s="3">
        <v>7.6880860210241302</v>
      </c>
      <c r="R141" s="3">
        <v>6.7672413549064103</v>
      </c>
      <c r="S141" s="3">
        <v>8.0038879441320407</v>
      </c>
      <c r="T141" s="3">
        <v>8.60290648560124</v>
      </c>
      <c r="U141" s="3">
        <v>12.7454131182773</v>
      </c>
      <c r="V141" s="3">
        <v>13.3033412678503</v>
      </c>
      <c r="W141" s="3">
        <v>10.338708279513799</v>
      </c>
      <c r="X141" s="3">
        <v>13.1875783304677</v>
      </c>
      <c r="Y141" s="3">
        <v>14.651696905895299</v>
      </c>
      <c r="Z141" s="2"/>
    </row>
    <row r="142" spans="1:26">
      <c r="A142" s="2" t="s">
        <v>1631</v>
      </c>
      <c r="B142" s="2" t="s">
        <v>1632</v>
      </c>
      <c r="C142" s="3">
        <v>20.533333333333299</v>
      </c>
      <c r="D142" s="3">
        <v>40.133333333333297</v>
      </c>
      <c r="E142" s="3">
        <v>60.3</v>
      </c>
      <c r="F142" s="3">
        <v>78.933333333333294</v>
      </c>
      <c r="G142" s="3">
        <v>98.8</v>
      </c>
      <c r="H142" s="3">
        <v>115.933333333333</v>
      </c>
      <c r="I142" s="3">
        <v>138.56666666666601</v>
      </c>
      <c r="J142" s="3">
        <v>155.96666666666599</v>
      </c>
      <c r="K142" s="3">
        <v>180.833333333333</v>
      </c>
      <c r="L142" s="3">
        <v>192.06666666666601</v>
      </c>
      <c r="M142" s="3">
        <v>210.73333333333301</v>
      </c>
      <c r="N142" s="2"/>
      <c r="O142" s="3">
        <v>3.6944402673326402</v>
      </c>
      <c r="P142" s="3">
        <v>6.5101629950579696</v>
      </c>
      <c r="Q142" s="3">
        <v>7.3355299740373203</v>
      </c>
      <c r="R142" s="3">
        <v>6.5316324316530698</v>
      </c>
      <c r="S142" s="3">
        <v>7.8968348089598503</v>
      </c>
      <c r="T142" s="3">
        <v>10.4113186271267</v>
      </c>
      <c r="U142" s="3">
        <v>11.7521156487767</v>
      </c>
      <c r="V142" s="3">
        <v>9.5585331278159806</v>
      </c>
      <c r="W142" s="3">
        <v>12.5168774948955</v>
      </c>
      <c r="X142" s="3">
        <v>13.2914341672455</v>
      </c>
      <c r="Y142" s="3">
        <v>15.194150921398</v>
      </c>
      <c r="Z142" s="2"/>
    </row>
    <row r="143" spans="1:26">
      <c r="A143" s="2" t="s">
        <v>1633</v>
      </c>
      <c r="B143" s="2" t="s">
        <v>1634</v>
      </c>
      <c r="C143" s="3">
        <v>18.966666666666601</v>
      </c>
      <c r="D143" s="3">
        <v>39.799999999999997</v>
      </c>
      <c r="E143" s="3">
        <v>59.1666666666666</v>
      </c>
      <c r="F143" s="3">
        <v>78.8</v>
      </c>
      <c r="G143" s="3">
        <v>97.5</v>
      </c>
      <c r="H143" s="3">
        <v>117.266666666666</v>
      </c>
      <c r="I143" s="3">
        <v>139.266666666666</v>
      </c>
      <c r="J143" s="3">
        <v>152.833333333333</v>
      </c>
      <c r="K143" s="3">
        <v>177.933333333333</v>
      </c>
      <c r="L143" s="3">
        <v>196.9</v>
      </c>
      <c r="M143" s="3">
        <v>210.56666666666601</v>
      </c>
      <c r="N143" s="2"/>
      <c r="O143" s="3">
        <v>5.2375778965302402</v>
      </c>
      <c r="P143" s="3">
        <v>5.4613795570960502</v>
      </c>
      <c r="Q143" s="3">
        <v>5.2920275467494999</v>
      </c>
      <c r="R143" s="3">
        <v>9.91429943734469</v>
      </c>
      <c r="S143" s="3">
        <v>7.8091826290165098</v>
      </c>
      <c r="T143" s="3">
        <v>9.8520161501198409</v>
      </c>
      <c r="U143" s="3">
        <v>8.1932221310598496</v>
      </c>
      <c r="V143" s="3">
        <v>9.6853268171784208</v>
      </c>
      <c r="W143" s="3">
        <v>13.288926049743599</v>
      </c>
      <c r="X143" s="3">
        <v>12.212971246452099</v>
      </c>
      <c r="Y143" s="3">
        <v>13.078438574828199</v>
      </c>
      <c r="Z143" s="2"/>
    </row>
    <row r="144" spans="1:26">
      <c r="A144" s="2" t="s">
        <v>1635</v>
      </c>
      <c r="B144" s="2" t="s">
        <v>1636</v>
      </c>
      <c r="C144" s="3">
        <v>20.066666666666599</v>
      </c>
      <c r="D144" s="3">
        <v>37.799999999999997</v>
      </c>
      <c r="E144" s="3">
        <v>60.6</v>
      </c>
      <c r="F144" s="3">
        <v>80.5</v>
      </c>
      <c r="G144" s="3">
        <v>99.7</v>
      </c>
      <c r="H144" s="3">
        <v>119.23333333333299</v>
      </c>
      <c r="I144" s="3">
        <v>135.53333333333299</v>
      </c>
      <c r="J144" s="3">
        <v>162.36666666666599</v>
      </c>
      <c r="K144" s="3">
        <v>173.13333333333301</v>
      </c>
      <c r="L144" s="3">
        <v>198.63333333333301</v>
      </c>
      <c r="M144" s="3">
        <v>209.96666666666599</v>
      </c>
      <c r="N144" s="2"/>
      <c r="O144" s="3">
        <v>4.5893596745321901</v>
      </c>
      <c r="P144" s="3">
        <v>6.0904296509633298</v>
      </c>
      <c r="Q144" s="3">
        <v>7.4502796368100599</v>
      </c>
      <c r="R144" s="3">
        <v>8.1271151093115392</v>
      </c>
      <c r="S144" s="3">
        <v>9.5259295259482801</v>
      </c>
      <c r="T144" s="3">
        <v>10.0388689048562</v>
      </c>
      <c r="U144" s="3">
        <v>9.7902445775827704</v>
      </c>
      <c r="V144" s="3">
        <v>12.273231938744599</v>
      </c>
      <c r="W144" s="3">
        <v>14.2448431214792</v>
      </c>
      <c r="X144" s="3">
        <v>12.576388812196999</v>
      </c>
      <c r="Y144" s="3">
        <v>13.7755419332799</v>
      </c>
      <c r="Z144" s="2"/>
    </row>
    <row r="145" spans="1:26">
      <c r="A145" s="2" t="s">
        <v>1637</v>
      </c>
      <c r="B145" s="2" t="s">
        <v>1638</v>
      </c>
      <c r="C145" s="3">
        <v>19.8666666666666</v>
      </c>
      <c r="D145" s="3">
        <v>41.4</v>
      </c>
      <c r="E145" s="3">
        <v>59.133333333333297</v>
      </c>
      <c r="F145" s="3">
        <v>80.3333333333333</v>
      </c>
      <c r="G145" s="3">
        <v>100.6</v>
      </c>
      <c r="H145" s="3">
        <v>115.833333333333</v>
      </c>
      <c r="I145" s="3">
        <v>143</v>
      </c>
      <c r="J145" s="3">
        <v>157.9</v>
      </c>
      <c r="K145" s="3">
        <v>175.46666666666599</v>
      </c>
      <c r="L145" s="3">
        <v>200.56666666666601</v>
      </c>
      <c r="M145" s="3">
        <v>209.833333333333</v>
      </c>
      <c r="N145" s="2"/>
      <c r="O145" s="3">
        <v>4.8147920227380698</v>
      </c>
      <c r="P145" s="3">
        <v>7.1907347793300396</v>
      </c>
      <c r="Q145" s="3">
        <v>9.7321917138718295</v>
      </c>
      <c r="R145" s="3">
        <v>9.2351983675982208</v>
      </c>
      <c r="S145" s="3">
        <v>9.3473703967122894</v>
      </c>
      <c r="T145" s="3">
        <v>9.1070790536202608</v>
      </c>
      <c r="U145" s="3">
        <v>10.2404426987638</v>
      </c>
      <c r="V145" s="3">
        <v>15.567808666175999</v>
      </c>
      <c r="W145" s="3">
        <v>10.197167362666001</v>
      </c>
      <c r="X145" s="3">
        <v>14.1154367823158</v>
      </c>
      <c r="Y145" s="3">
        <v>11.2073884360075</v>
      </c>
      <c r="Z145" s="2"/>
    </row>
    <row r="146" spans="1:26">
      <c r="A146" s="2" t="s">
        <v>1639</v>
      </c>
      <c r="B146" s="2" t="s">
        <v>1640</v>
      </c>
      <c r="C146" s="3">
        <v>20.2</v>
      </c>
      <c r="D146" s="3">
        <v>41.3333333333333</v>
      </c>
      <c r="E146" s="3">
        <v>59.6</v>
      </c>
      <c r="F146" s="3">
        <v>80.3</v>
      </c>
      <c r="G146" s="3">
        <v>99.466666666666598</v>
      </c>
      <c r="H146" s="3">
        <v>118.73333333333299</v>
      </c>
      <c r="I146" s="3">
        <v>136.46666666666599</v>
      </c>
      <c r="J146" s="3">
        <v>155.46666666666599</v>
      </c>
      <c r="K146" s="3">
        <v>177.06666666666601</v>
      </c>
      <c r="L146" s="3">
        <v>196.96666666666599</v>
      </c>
      <c r="M146" s="3">
        <v>208.5</v>
      </c>
      <c r="N146" s="2"/>
      <c r="O146" s="3">
        <v>5.1923019942988597</v>
      </c>
      <c r="P146" s="3">
        <v>5.3562009754012099</v>
      </c>
      <c r="Q146" s="3">
        <v>7.4054034326294396</v>
      </c>
      <c r="R146" s="3">
        <v>9.1292569978795797</v>
      </c>
      <c r="S146" s="3">
        <v>10.698078747555</v>
      </c>
      <c r="T146" s="3">
        <v>11.2633131103695</v>
      </c>
      <c r="U146" s="3">
        <v>9.4188935420013902</v>
      </c>
      <c r="V146" s="3">
        <v>13.8051520173528</v>
      </c>
      <c r="W146" s="3">
        <v>12.6831471734038</v>
      </c>
      <c r="X146" s="3">
        <v>10.894901967841999</v>
      </c>
      <c r="Y146" s="3">
        <v>10.465021102065</v>
      </c>
      <c r="Z146" s="2"/>
    </row>
    <row r="147" spans="1:26">
      <c r="A147" s="2" t="s">
        <v>1641</v>
      </c>
      <c r="B147" s="2" t="s">
        <v>1642</v>
      </c>
      <c r="C147" s="3">
        <v>19.6666666666666</v>
      </c>
      <c r="D147" s="3">
        <v>40.433333333333302</v>
      </c>
      <c r="E147" s="3">
        <v>58.933333333333302</v>
      </c>
      <c r="F147" s="3">
        <v>80.266666666666595</v>
      </c>
      <c r="G147" s="3">
        <v>101.033333333333</v>
      </c>
      <c r="H147" s="3">
        <v>117.7</v>
      </c>
      <c r="I147" s="3">
        <v>135.30000000000001</v>
      </c>
      <c r="J147" s="3">
        <v>158.86666666666599</v>
      </c>
      <c r="K147" s="3">
        <v>177.8</v>
      </c>
      <c r="L147" s="3">
        <v>195.6</v>
      </c>
      <c r="M147" s="3">
        <v>208.3</v>
      </c>
      <c r="N147" s="2"/>
      <c r="O147" s="3">
        <v>4.8602697684616398</v>
      </c>
      <c r="P147" s="3">
        <v>6.05355726458051</v>
      </c>
      <c r="Q147" s="3">
        <v>5.6682350770666599</v>
      </c>
      <c r="R147" s="3">
        <v>8.5242138770811096</v>
      </c>
      <c r="S147" s="3">
        <v>12.0622920246895</v>
      </c>
      <c r="T147" s="3">
        <v>8.6377080293327797</v>
      </c>
      <c r="U147" s="3">
        <v>11.443047379668201</v>
      </c>
      <c r="V147" s="3">
        <v>10.704308582165501</v>
      </c>
      <c r="W147" s="3">
        <v>13.6391593093807</v>
      </c>
      <c r="X147" s="3">
        <v>12.413970624528901</v>
      </c>
      <c r="Y147" s="3">
        <v>12.442266674525101</v>
      </c>
      <c r="Z147" s="2"/>
    </row>
    <row r="148" spans="1:26">
      <c r="A148" s="2" t="s">
        <v>1643</v>
      </c>
      <c r="B148" s="2"/>
      <c r="C148" s="3">
        <v>26.766666666666602</v>
      </c>
      <c r="D148" s="3">
        <v>59.8</v>
      </c>
      <c r="E148" s="3">
        <v>79.233333333333306</v>
      </c>
      <c r="F148" s="3">
        <v>94.033333333333303</v>
      </c>
      <c r="G148" s="3">
        <v>106.666666666666</v>
      </c>
      <c r="H148" s="3">
        <v>117.266666666666</v>
      </c>
      <c r="I148" s="3">
        <v>126.533333333333</v>
      </c>
      <c r="J148" s="3">
        <v>135</v>
      </c>
      <c r="K148" s="3">
        <v>141.933333333333</v>
      </c>
      <c r="L148" s="3">
        <v>148.766666666666</v>
      </c>
      <c r="M148" s="3">
        <v>155.166666666666</v>
      </c>
      <c r="N148" s="2"/>
      <c r="O148" s="3">
        <v>2.10844861344912</v>
      </c>
      <c r="P148" s="3">
        <v>1.64113781667882</v>
      </c>
      <c r="Q148" s="3">
        <v>1.49851778619926</v>
      </c>
      <c r="R148" s="3">
        <v>1.51620872207255</v>
      </c>
      <c r="S148" s="3">
        <v>1.4452988925785799</v>
      </c>
      <c r="T148" s="3">
        <v>1.36463263269724</v>
      </c>
      <c r="U148" s="3">
        <v>1.17567947256989</v>
      </c>
      <c r="V148" s="3">
        <v>1.2909944487358</v>
      </c>
      <c r="W148" s="3">
        <v>1.36463263269724</v>
      </c>
      <c r="X148" s="3">
        <v>1.28279209365959</v>
      </c>
      <c r="Y148" s="3">
        <v>1.18556128291858</v>
      </c>
      <c r="Z148" s="2"/>
    </row>
    <row r="149" spans="1:26">
      <c r="A149" s="2" t="s">
        <v>1644</v>
      </c>
      <c r="B149" s="2"/>
      <c r="C149" s="3">
        <v>19.933333333333302</v>
      </c>
      <c r="D149" s="3">
        <v>51.233333333333299</v>
      </c>
      <c r="E149" s="3">
        <v>71</v>
      </c>
      <c r="F149" s="3">
        <v>86.1666666666666</v>
      </c>
      <c r="G149" s="3">
        <v>98.266666666666595</v>
      </c>
      <c r="H149" s="3">
        <v>108.166666666666</v>
      </c>
      <c r="I149" s="3">
        <v>116.833333333333</v>
      </c>
      <c r="J149" s="3">
        <v>124.966666666666</v>
      </c>
      <c r="K149" s="3">
        <v>131.333333333333</v>
      </c>
      <c r="L149" s="3">
        <v>137.86666666666599</v>
      </c>
      <c r="M149" s="3">
        <v>143.266666666666</v>
      </c>
      <c r="N149" s="2"/>
      <c r="O149" s="3">
        <v>2.08059820457696</v>
      </c>
      <c r="P149" s="3">
        <v>1.70652343148936</v>
      </c>
      <c r="Q149" s="3">
        <v>2.01659779496722</v>
      </c>
      <c r="R149" s="3">
        <v>1.2133516482134099</v>
      </c>
      <c r="S149" s="3">
        <v>1.31487219488773</v>
      </c>
      <c r="T149" s="3">
        <v>1.7143187827498301</v>
      </c>
      <c r="U149" s="3">
        <v>1.0979779394667</v>
      </c>
      <c r="V149" s="3">
        <v>1.11005505368978</v>
      </c>
      <c r="W149" s="3">
        <v>1.2736648783028499</v>
      </c>
      <c r="X149" s="3">
        <v>1.47723465374402</v>
      </c>
      <c r="Y149" s="3">
        <v>1.1527744310526999</v>
      </c>
      <c r="Z149" s="2"/>
    </row>
    <row r="150" spans="1:26">
      <c r="A150" s="2" t="s">
        <v>1645</v>
      </c>
      <c r="B150" s="2"/>
      <c r="C150" s="3">
        <v>16.5</v>
      </c>
      <c r="D150" s="3">
        <v>45.6666666666666</v>
      </c>
      <c r="E150" s="3">
        <v>63.7</v>
      </c>
      <c r="F150" s="3">
        <v>78.033333333333303</v>
      </c>
      <c r="G150" s="3">
        <v>89.866666666666603</v>
      </c>
      <c r="H150" s="3">
        <v>100.433333333333</v>
      </c>
      <c r="I150" s="3">
        <v>110.23333333333299</v>
      </c>
      <c r="J150" s="3">
        <v>118.8</v>
      </c>
      <c r="K150" s="3">
        <v>125.8</v>
      </c>
      <c r="L150" s="3">
        <v>132.46666666666599</v>
      </c>
      <c r="M150" s="3">
        <v>138.6</v>
      </c>
      <c r="N150" s="2"/>
      <c r="O150" s="3">
        <v>2.3202011407059802</v>
      </c>
      <c r="P150" s="3">
        <v>2.00554786086551</v>
      </c>
      <c r="Q150" s="3">
        <v>2.0355179521029299</v>
      </c>
      <c r="R150" s="3">
        <v>1.8882678717691299</v>
      </c>
      <c r="S150" s="3">
        <v>1.76509363931649</v>
      </c>
      <c r="T150" s="3">
        <v>1.47610598836563</v>
      </c>
      <c r="U150" s="3">
        <v>1.49851778619926</v>
      </c>
      <c r="V150" s="3">
        <v>1.4236104336041699</v>
      </c>
      <c r="W150" s="3">
        <v>1.64113781667882</v>
      </c>
      <c r="X150" s="3">
        <v>1.6679994670928999</v>
      </c>
      <c r="Y150" s="3">
        <v>1.6041612554021201</v>
      </c>
      <c r="Z150" s="2"/>
    </row>
    <row r="151" spans="1:26">
      <c r="A151" s="2" t="s">
        <v>1646</v>
      </c>
      <c r="B151" s="2"/>
      <c r="C151" s="3">
        <v>17.133333333333301</v>
      </c>
      <c r="D151" s="3">
        <v>17.966666666666601</v>
      </c>
      <c r="E151" s="3">
        <v>26.9</v>
      </c>
      <c r="F151" s="3">
        <v>40.466666666666598</v>
      </c>
      <c r="G151" s="3">
        <v>56.066666666666599</v>
      </c>
      <c r="H151" s="3">
        <v>71.2</v>
      </c>
      <c r="I151" s="3">
        <v>85.1</v>
      </c>
      <c r="J151" s="3">
        <v>98.9</v>
      </c>
      <c r="K151" s="3">
        <v>109.133333333333</v>
      </c>
      <c r="L151" s="3">
        <v>119.7</v>
      </c>
      <c r="M151" s="3">
        <v>129.03333333333299</v>
      </c>
      <c r="N151" s="2"/>
      <c r="O151" s="3">
        <v>1.82086670449968</v>
      </c>
      <c r="P151" s="3">
        <v>2.2133433734711998</v>
      </c>
      <c r="Q151" s="3">
        <v>3.23882694814032</v>
      </c>
      <c r="R151" s="3">
        <v>2.8370563774604198</v>
      </c>
      <c r="S151" s="3">
        <v>3.5207322470695699</v>
      </c>
      <c r="T151" s="3">
        <v>3.6914315199752301</v>
      </c>
      <c r="U151" s="3">
        <v>3.9187583067429199</v>
      </c>
      <c r="V151" s="3">
        <v>3.06974483195807</v>
      </c>
      <c r="W151" s="3">
        <v>3.3339999333466599</v>
      </c>
      <c r="X151" s="3">
        <v>3.3080709383768201</v>
      </c>
      <c r="Y151" s="3">
        <v>2.7626476833324598</v>
      </c>
      <c r="Z151" s="2"/>
    </row>
    <row r="152" spans="1:26">
      <c r="A152" s="2" t="s">
        <v>1647</v>
      </c>
      <c r="B152" s="2"/>
      <c r="C152" s="3">
        <v>11.133333333333301</v>
      </c>
      <c r="D152" s="3">
        <v>35.6</v>
      </c>
      <c r="E152" s="3">
        <v>51.8333333333333</v>
      </c>
      <c r="F152" s="3">
        <v>64.6666666666666</v>
      </c>
      <c r="G152" s="3">
        <v>76.8333333333333</v>
      </c>
      <c r="H152" s="3">
        <v>86.866666666666603</v>
      </c>
      <c r="I152" s="3">
        <v>96.066666666666606</v>
      </c>
      <c r="J152" s="3">
        <v>104.466666666666</v>
      </c>
      <c r="K152" s="3">
        <v>111.9</v>
      </c>
      <c r="L152" s="3">
        <v>117.9</v>
      </c>
      <c r="M152" s="3">
        <v>123.56666666666599</v>
      </c>
      <c r="N152" s="2"/>
      <c r="O152" s="3">
        <v>2.0121851030381999</v>
      </c>
      <c r="P152" s="3">
        <v>1.9933221850301399</v>
      </c>
      <c r="Q152" s="3">
        <v>2.1147629234082501</v>
      </c>
      <c r="R152" s="3">
        <v>1.5776212754932299</v>
      </c>
      <c r="S152" s="3">
        <v>1.7716909687891</v>
      </c>
      <c r="T152" s="3">
        <v>1.47723465374402</v>
      </c>
      <c r="U152" s="3">
        <v>2.0319667538837498</v>
      </c>
      <c r="V152" s="3">
        <v>1.47723465374402</v>
      </c>
      <c r="W152" s="3">
        <v>2.0387904911164001</v>
      </c>
      <c r="X152" s="3">
        <v>1.9891371663780899</v>
      </c>
      <c r="Y152" s="3">
        <v>1.78294388270884</v>
      </c>
      <c r="Z152" s="2"/>
    </row>
    <row r="153" spans="1:26">
      <c r="A153" s="2" t="s">
        <v>1648</v>
      </c>
      <c r="B153" s="2" t="s">
        <v>1649</v>
      </c>
      <c r="C153" s="3">
        <v>16.233333333333299</v>
      </c>
      <c r="D153" s="3">
        <v>36.266666666666602</v>
      </c>
      <c r="E153" s="3">
        <v>51.6</v>
      </c>
      <c r="F153" s="3">
        <v>62.9</v>
      </c>
      <c r="G153" s="3">
        <v>74</v>
      </c>
      <c r="H153" s="3">
        <v>82.533333333333303</v>
      </c>
      <c r="I153" s="3">
        <v>90.633333333333297</v>
      </c>
      <c r="J153" s="3">
        <v>99.3</v>
      </c>
      <c r="K153" s="3">
        <v>106.6</v>
      </c>
      <c r="L153" s="3">
        <v>113.3</v>
      </c>
      <c r="M153" s="3">
        <v>118.933333333333</v>
      </c>
      <c r="N153" s="2"/>
      <c r="O153" s="3">
        <v>2.8009918878060902</v>
      </c>
      <c r="P153" s="3">
        <v>2.2647050335283998</v>
      </c>
      <c r="Q153" s="3">
        <v>2.40277617212534</v>
      </c>
      <c r="R153" s="3">
        <v>1.9723082923316</v>
      </c>
      <c r="S153" s="3">
        <v>2.01659779496722</v>
      </c>
      <c r="T153" s="3">
        <v>2.56558418731918</v>
      </c>
      <c r="U153" s="3">
        <v>2.9831005495773799</v>
      </c>
      <c r="V153" s="3">
        <v>2.3259406699226002</v>
      </c>
      <c r="W153" s="3">
        <v>2.56385126973725</v>
      </c>
      <c r="X153" s="3">
        <v>2.0840665376454099</v>
      </c>
      <c r="Y153" s="3">
        <v>2.7438820836342201</v>
      </c>
      <c r="Z153" s="2"/>
    </row>
    <row r="154" spans="1:26">
      <c r="A154" s="2" t="s">
        <v>1650</v>
      </c>
      <c r="B154" s="2"/>
      <c r="C154" s="3">
        <v>16.100000000000001</v>
      </c>
      <c r="D154" s="3">
        <v>30.8666666666666</v>
      </c>
      <c r="E154" s="3">
        <v>42.933333333333302</v>
      </c>
      <c r="F154" s="3">
        <v>55.1666666666666</v>
      </c>
      <c r="G154" s="3">
        <v>67.233333333333306</v>
      </c>
      <c r="H154" s="3">
        <v>77.266666666666595</v>
      </c>
      <c r="I154" s="3">
        <v>87.1</v>
      </c>
      <c r="J154" s="3">
        <v>96</v>
      </c>
      <c r="K154" s="3">
        <v>102.833333333333</v>
      </c>
      <c r="L154" s="3">
        <v>109.666666666666</v>
      </c>
      <c r="M154" s="3">
        <v>114.466666666666</v>
      </c>
      <c r="N154" s="2"/>
      <c r="O154" s="3">
        <v>2.7850792927072399</v>
      </c>
      <c r="P154" s="3">
        <v>2.7047283700134299</v>
      </c>
      <c r="Q154" s="3">
        <v>3.2242139438249899</v>
      </c>
      <c r="R154" s="3">
        <v>2.9561611743761298</v>
      </c>
      <c r="S154" s="3">
        <v>2.84819631033786</v>
      </c>
      <c r="T154" s="3">
        <v>2.80396544597507</v>
      </c>
      <c r="U154" s="3">
        <v>2.6501572280401202</v>
      </c>
      <c r="V154" s="3">
        <v>2.3944379994757199</v>
      </c>
      <c r="W154" s="3">
        <v>2.9221377258590802</v>
      </c>
      <c r="X154" s="3">
        <v>1.9550504398153501</v>
      </c>
      <c r="Y154" s="3">
        <v>2.5130769099961001</v>
      </c>
      <c r="Z154" s="2"/>
    </row>
    <row r="155" spans="1:26">
      <c r="A155" s="2" t="s">
        <v>1651</v>
      </c>
      <c r="B155" s="2"/>
      <c r="C155" s="3">
        <v>8.86666666666666</v>
      </c>
      <c r="D155" s="3">
        <v>26.6666666666666</v>
      </c>
      <c r="E155" s="3">
        <v>42.066666666666599</v>
      </c>
      <c r="F155" s="3">
        <v>56.233333333333299</v>
      </c>
      <c r="G155" s="3">
        <v>67.3</v>
      </c>
      <c r="H155" s="3">
        <v>75.866666666666603</v>
      </c>
      <c r="I155" s="3">
        <v>85.433333333333294</v>
      </c>
      <c r="J155" s="3">
        <v>92.933333333333294</v>
      </c>
      <c r="K155" s="3">
        <v>98.8333333333333</v>
      </c>
      <c r="L155" s="3">
        <v>105.6</v>
      </c>
      <c r="M155" s="3">
        <v>111.4</v>
      </c>
      <c r="N155" s="2"/>
      <c r="O155" s="3">
        <v>2.29104537032527</v>
      </c>
      <c r="P155" s="3">
        <v>2.69979423084221</v>
      </c>
      <c r="Q155" s="3">
        <v>2.6824532718307599</v>
      </c>
      <c r="R155" s="3">
        <v>2.31924317157319</v>
      </c>
      <c r="S155" s="3">
        <v>2.20831761000691</v>
      </c>
      <c r="T155" s="3">
        <v>2.0612833111653699</v>
      </c>
      <c r="U155" s="3">
        <v>1.78294388270884</v>
      </c>
      <c r="V155" s="3">
        <v>2.1746008573733402</v>
      </c>
      <c r="W155" s="3">
        <v>2.3392781412696899</v>
      </c>
      <c r="X155" s="3">
        <v>1.85472369909914</v>
      </c>
      <c r="Y155" s="3">
        <v>1.7625738755203</v>
      </c>
      <c r="Z155" s="2"/>
    </row>
    <row r="156" spans="1:26">
      <c r="A156" s="2" t="s">
        <v>1652</v>
      </c>
      <c r="B156" s="2"/>
      <c r="C156" s="3">
        <v>16.233333333333299</v>
      </c>
      <c r="D156" s="3">
        <v>30.066666666666599</v>
      </c>
      <c r="E156" s="3">
        <v>41.066666666666599</v>
      </c>
      <c r="F156" s="3">
        <v>51.466666666666598</v>
      </c>
      <c r="G156" s="3">
        <v>62.033333333333303</v>
      </c>
      <c r="H156" s="3">
        <v>70.8</v>
      </c>
      <c r="I156" s="3">
        <v>78.8333333333333</v>
      </c>
      <c r="J156" s="3">
        <v>87.766666666666595</v>
      </c>
      <c r="K156" s="3">
        <v>94.033333333333303</v>
      </c>
      <c r="L156" s="3">
        <v>101.73333333333299</v>
      </c>
      <c r="M156" s="3">
        <v>106.433333333333</v>
      </c>
      <c r="N156" s="2"/>
      <c r="O156" s="3">
        <v>2.7529781853274602</v>
      </c>
      <c r="P156" s="3">
        <v>2.8975085082800902</v>
      </c>
      <c r="Q156" s="3">
        <v>3.4149995932975101</v>
      </c>
      <c r="R156" s="3">
        <v>3.3339999333466599</v>
      </c>
      <c r="S156" s="3">
        <v>2.94938788376315</v>
      </c>
      <c r="T156" s="3">
        <v>3.50618501128125</v>
      </c>
      <c r="U156" s="3">
        <v>3.7423997054771601</v>
      </c>
      <c r="V156" s="3">
        <v>4.3945673532467504</v>
      </c>
      <c r="W156" s="3">
        <v>3.5915023164253799</v>
      </c>
      <c r="X156" s="3">
        <v>3.06521704868603</v>
      </c>
      <c r="Y156" s="3">
        <v>3.6849543944109899</v>
      </c>
      <c r="Z156" s="2"/>
    </row>
    <row r="157" spans="1:26">
      <c r="A157" s="2" t="s">
        <v>1653</v>
      </c>
      <c r="B157" s="2"/>
      <c r="C157" s="3">
        <v>0.36666666666666597</v>
      </c>
      <c r="D157" s="3">
        <v>21.8</v>
      </c>
      <c r="E157" s="3">
        <v>35.6</v>
      </c>
      <c r="F157" s="3">
        <v>46.2</v>
      </c>
      <c r="G157" s="3">
        <v>56.466666666666598</v>
      </c>
      <c r="H157" s="3">
        <v>67.3</v>
      </c>
      <c r="I157" s="3">
        <v>76.766666666666595</v>
      </c>
      <c r="J157" s="3">
        <v>85</v>
      </c>
      <c r="K157" s="3">
        <v>92.4</v>
      </c>
      <c r="L157" s="3">
        <v>99.5</v>
      </c>
      <c r="M157" s="3">
        <v>103.9</v>
      </c>
      <c r="N157" s="2"/>
      <c r="O157" s="3">
        <v>0.54670731556189001</v>
      </c>
      <c r="P157" s="3">
        <v>2.227105745132</v>
      </c>
      <c r="Q157" s="3">
        <v>2.1694853460363901</v>
      </c>
      <c r="R157" s="3">
        <v>2.5219040425836901</v>
      </c>
      <c r="S157" s="3">
        <v>1.8571184369578799</v>
      </c>
      <c r="T157" s="3">
        <v>1.9519221295943101</v>
      </c>
      <c r="U157" s="3">
        <v>1.8917951498216901</v>
      </c>
      <c r="V157" s="3">
        <v>1.94935886896179</v>
      </c>
      <c r="W157" s="3">
        <v>2.1385353243127199</v>
      </c>
      <c r="X157" s="3">
        <v>2.3202011407059802</v>
      </c>
      <c r="Y157" s="3">
        <v>2.0712315177207898</v>
      </c>
      <c r="Z157" s="2"/>
    </row>
    <row r="158" spans="1:26">
      <c r="A158" s="2" t="s">
        <v>1654</v>
      </c>
      <c r="B158" s="2"/>
      <c r="C158" s="3">
        <v>7.1333333333333302</v>
      </c>
      <c r="D158" s="3">
        <v>28.3333333333333</v>
      </c>
      <c r="E158" s="3">
        <v>40.4</v>
      </c>
      <c r="F158" s="3">
        <v>49.7</v>
      </c>
      <c r="G158" s="3">
        <v>58.533333333333303</v>
      </c>
      <c r="H158" s="3">
        <v>66.033333333333303</v>
      </c>
      <c r="I158" s="3">
        <v>73.566666666666606</v>
      </c>
      <c r="J158" s="3">
        <v>80.099999999999994</v>
      </c>
      <c r="K158" s="3">
        <v>85.766666666666595</v>
      </c>
      <c r="L158" s="3">
        <v>91.066666666666606</v>
      </c>
      <c r="M158" s="3">
        <v>95.933333333333294</v>
      </c>
      <c r="N158" s="2"/>
      <c r="O158" s="3">
        <v>2.2617593938249798</v>
      </c>
      <c r="P158" s="3">
        <v>2.1343747458109399</v>
      </c>
      <c r="Q158" s="3">
        <v>2.7640549922170501</v>
      </c>
      <c r="R158" s="3">
        <v>2.5579940057266199</v>
      </c>
      <c r="S158" s="3">
        <v>2.5394662606321199</v>
      </c>
      <c r="T158" s="3">
        <v>2.4011571284602602</v>
      </c>
      <c r="U158" s="3">
        <v>2.95164737430171</v>
      </c>
      <c r="V158" s="3">
        <v>1.7953644012660299</v>
      </c>
      <c r="W158" s="3">
        <v>2.18606699094261</v>
      </c>
      <c r="X158" s="3">
        <v>1.8245242911205299</v>
      </c>
      <c r="Y158" s="3">
        <v>1.8245242911205299</v>
      </c>
      <c r="Z158" s="2"/>
    </row>
    <row r="159" spans="1:26">
      <c r="A159" s="2" t="s">
        <v>1655</v>
      </c>
      <c r="B159" s="2"/>
      <c r="C159" s="3">
        <v>11.6</v>
      </c>
      <c r="D159" s="3">
        <v>28.066666666666599</v>
      </c>
      <c r="E159" s="3">
        <v>42.2</v>
      </c>
      <c r="F159" s="3">
        <v>51.6</v>
      </c>
      <c r="G159" s="3">
        <v>58.8</v>
      </c>
      <c r="H159" s="3">
        <v>65.633333333333297</v>
      </c>
      <c r="I159" s="3">
        <v>70.566666666666606</v>
      </c>
      <c r="J159" s="3">
        <v>77.066666666666606</v>
      </c>
      <c r="K159" s="3">
        <v>83.233333333333306</v>
      </c>
      <c r="L159" s="3">
        <v>88.3333333333333</v>
      </c>
      <c r="M159" s="3">
        <v>93.533333333333303</v>
      </c>
      <c r="N159" s="2"/>
      <c r="O159" s="3">
        <v>2.55081686262786</v>
      </c>
      <c r="P159" s="3">
        <v>2.9431653406192102</v>
      </c>
      <c r="Q159" s="3">
        <v>2.9933259094191502</v>
      </c>
      <c r="R159" s="3">
        <v>2.58972327994067</v>
      </c>
      <c r="S159" s="3">
        <v>2.49532896962838</v>
      </c>
      <c r="T159" s="3">
        <v>2.8575436226863702</v>
      </c>
      <c r="U159" s="3">
        <v>3.4125585058069698</v>
      </c>
      <c r="V159" s="3">
        <v>2.40739601136903</v>
      </c>
      <c r="W159" s="3">
        <v>2.76505977431873</v>
      </c>
      <c r="X159" s="3">
        <v>2.4404006956964102</v>
      </c>
      <c r="Y159" s="3">
        <v>2.47296493213218</v>
      </c>
      <c r="Z159" s="2"/>
    </row>
    <row r="160" spans="1:26">
      <c r="A160" s="2" t="s">
        <v>1656</v>
      </c>
      <c r="B160" s="2"/>
      <c r="C160" s="3">
        <v>0.133333333333333</v>
      </c>
      <c r="D160" s="3">
        <v>12.7</v>
      </c>
      <c r="E160" s="3">
        <v>26.9</v>
      </c>
      <c r="F160" s="3">
        <v>38.933333333333302</v>
      </c>
      <c r="G160" s="3">
        <v>48.3</v>
      </c>
      <c r="H160" s="3">
        <v>57.533333333333303</v>
      </c>
      <c r="I160" s="3">
        <v>67.133333333333297</v>
      </c>
      <c r="J160" s="3">
        <v>74.2</v>
      </c>
      <c r="K160" s="3">
        <v>81.766666666666595</v>
      </c>
      <c r="L160" s="3">
        <v>87.633333333333297</v>
      </c>
      <c r="M160" s="3">
        <v>92.133333333333297</v>
      </c>
      <c r="N160" s="2"/>
      <c r="O160" s="3">
        <v>0.33993463423951897</v>
      </c>
      <c r="P160" s="3">
        <v>2.0355179521029299</v>
      </c>
      <c r="Q160" s="3">
        <v>2.2113344387495899</v>
      </c>
      <c r="R160" s="3">
        <v>1.6110727964792699</v>
      </c>
      <c r="S160" s="3">
        <v>1.6360521589077299</v>
      </c>
      <c r="T160" s="3">
        <v>1.6679994670928999</v>
      </c>
      <c r="U160" s="3">
        <v>1.7838784213679499</v>
      </c>
      <c r="V160" s="3">
        <v>2.30072452356498</v>
      </c>
      <c r="W160" s="3">
        <v>2.4857370916669499</v>
      </c>
      <c r="X160" s="3">
        <v>1.79783820802157</v>
      </c>
      <c r="Y160" s="3">
        <v>1.38403596613511</v>
      </c>
      <c r="Z160" s="2"/>
    </row>
    <row r="161" spans="1:26">
      <c r="A161" s="2" t="s">
        <v>1657</v>
      </c>
      <c r="B161" s="2"/>
      <c r="C161" s="3">
        <v>0.133333333333333</v>
      </c>
      <c r="D161" s="3">
        <v>7.6666666666666599</v>
      </c>
      <c r="E161" s="3">
        <v>18.8666666666666</v>
      </c>
      <c r="F161" s="3">
        <v>32.033333333333303</v>
      </c>
      <c r="G161" s="3">
        <v>44.1</v>
      </c>
      <c r="H161" s="3">
        <v>54.8</v>
      </c>
      <c r="I161" s="3">
        <v>65.033333333333303</v>
      </c>
      <c r="J161" s="3">
        <v>73.1666666666666</v>
      </c>
      <c r="K161" s="3">
        <v>80</v>
      </c>
      <c r="L161" s="3">
        <v>86.1</v>
      </c>
      <c r="M161" s="3">
        <v>91.8</v>
      </c>
      <c r="N161" s="2"/>
      <c r="O161" s="3">
        <v>0.33993463423951897</v>
      </c>
      <c r="P161" s="3">
        <v>2.0221001184137402</v>
      </c>
      <c r="Q161" s="3">
        <v>2.3767391293301099</v>
      </c>
      <c r="R161" s="3">
        <v>1.5380362660079101</v>
      </c>
      <c r="S161" s="3">
        <v>1.7194960502038501</v>
      </c>
      <c r="T161" s="3">
        <v>1.7587874611030501</v>
      </c>
      <c r="U161" s="3">
        <v>2.1052843566184101</v>
      </c>
      <c r="V161" s="3">
        <v>1.9846634195472199</v>
      </c>
      <c r="W161" s="3">
        <v>2.5298221281347</v>
      </c>
      <c r="X161" s="3">
        <v>2.2263572639328699</v>
      </c>
      <c r="Y161" s="3">
        <v>2.3860706890897698</v>
      </c>
      <c r="Z161" s="2"/>
    </row>
    <row r="162" spans="1:26">
      <c r="A162" s="2" t="s">
        <v>1658</v>
      </c>
      <c r="B162" s="2"/>
      <c r="C162" s="3">
        <v>0.73333333333333295</v>
      </c>
      <c r="D162" s="3">
        <v>16.3666666666666</v>
      </c>
      <c r="E162" s="3">
        <v>30.966666666666601</v>
      </c>
      <c r="F162" s="3">
        <v>43.1666666666666</v>
      </c>
      <c r="G162" s="3">
        <v>53.966666666666598</v>
      </c>
      <c r="H162" s="3">
        <v>61.8333333333333</v>
      </c>
      <c r="I162" s="3">
        <v>68.8</v>
      </c>
      <c r="J162" s="3">
        <v>75.3333333333333</v>
      </c>
      <c r="K162" s="3">
        <v>80.433333333333294</v>
      </c>
      <c r="L162" s="3">
        <v>85.966666666666598</v>
      </c>
      <c r="M162" s="3">
        <v>90.466666666666598</v>
      </c>
      <c r="N162" s="2"/>
      <c r="O162" s="3">
        <v>0.67986926847903795</v>
      </c>
      <c r="P162" s="3">
        <v>1.6224124698183899</v>
      </c>
      <c r="Q162" s="3">
        <v>1.8345450541089301</v>
      </c>
      <c r="R162" s="3">
        <v>1.6141733350404299</v>
      </c>
      <c r="S162" s="3">
        <v>1.5380362660079101</v>
      </c>
      <c r="T162" s="3">
        <v>1.2133516482134099</v>
      </c>
      <c r="U162" s="3">
        <v>1.37598449603668</v>
      </c>
      <c r="V162" s="3">
        <v>1.0110500592068701</v>
      </c>
      <c r="W162" s="3">
        <v>1.28279209365959</v>
      </c>
      <c r="X162" s="3">
        <v>1.3535960336164601</v>
      </c>
      <c r="Y162" s="3">
        <v>1.3097921802925601</v>
      </c>
      <c r="Z162" s="2"/>
    </row>
    <row r="163" spans="1:26">
      <c r="A163" s="2" t="s">
        <v>1659</v>
      </c>
      <c r="B163" s="2"/>
      <c r="C163" s="3">
        <v>0.66666666666666596</v>
      </c>
      <c r="D163" s="3">
        <v>8.6333333333333293</v>
      </c>
      <c r="E163" s="3">
        <v>21.466666666666601</v>
      </c>
      <c r="F163" s="3">
        <v>31.7</v>
      </c>
      <c r="G163" s="3">
        <v>44.1</v>
      </c>
      <c r="H163" s="3">
        <v>54.733333333333299</v>
      </c>
      <c r="I163" s="3">
        <v>63.1666666666666</v>
      </c>
      <c r="J163" s="3">
        <v>69.3333333333333</v>
      </c>
      <c r="K163" s="3">
        <v>75.633333333333297</v>
      </c>
      <c r="L163" s="3">
        <v>81.933333333333294</v>
      </c>
      <c r="M163" s="3">
        <v>87.2</v>
      </c>
      <c r="N163" s="2"/>
      <c r="O163" s="3">
        <v>0.90676470058236203</v>
      </c>
      <c r="P163" s="3">
        <v>2.63923389557567</v>
      </c>
      <c r="Q163" s="3">
        <v>2.8370563774604198</v>
      </c>
      <c r="R163" s="3">
        <v>2.9</v>
      </c>
      <c r="S163" s="3">
        <v>2.5475478405713901</v>
      </c>
      <c r="T163" s="3">
        <v>2.1592179654268802</v>
      </c>
      <c r="U163" s="3">
        <v>2.2669117514559001</v>
      </c>
      <c r="V163" s="3">
        <v>2.1029080394116599</v>
      </c>
      <c r="W163" s="3">
        <v>1.9576062480034599</v>
      </c>
      <c r="X163" s="3">
        <v>2.08059820457696</v>
      </c>
      <c r="Y163" s="3">
        <v>1.5790292376435999</v>
      </c>
      <c r="Z163" s="2"/>
    </row>
    <row r="164" spans="1:26">
      <c r="A164" s="2" t="s">
        <v>1660</v>
      </c>
      <c r="B164" s="2"/>
      <c r="C164" s="3">
        <v>2.86666666666666</v>
      </c>
      <c r="D164" s="3">
        <v>11.733333333333301</v>
      </c>
      <c r="E164" s="3">
        <v>21.4</v>
      </c>
      <c r="F164" s="3">
        <v>30.6</v>
      </c>
      <c r="G164" s="3">
        <v>38.9</v>
      </c>
      <c r="H164" s="3">
        <v>48.033333333333303</v>
      </c>
      <c r="I164" s="3">
        <v>58.566666666666599</v>
      </c>
      <c r="J164" s="3">
        <v>66.133333333333297</v>
      </c>
      <c r="K164" s="3">
        <v>73.3333333333333</v>
      </c>
      <c r="L164" s="3">
        <v>79.6666666666666</v>
      </c>
      <c r="M164" s="3">
        <v>86.233333333333306</v>
      </c>
      <c r="N164" s="2"/>
      <c r="O164" s="3">
        <v>1.60692943909252</v>
      </c>
      <c r="P164" s="3">
        <v>2.3935097428021601</v>
      </c>
      <c r="Q164" s="3">
        <v>3.6660605559646702</v>
      </c>
      <c r="R164" s="3">
        <v>3.6842005012394901</v>
      </c>
      <c r="S164" s="3">
        <v>4.0853396431630999</v>
      </c>
      <c r="T164" s="3">
        <v>4.45333832335049</v>
      </c>
      <c r="U164" s="3">
        <v>4.5437380597428296</v>
      </c>
      <c r="V164" s="3">
        <v>3.4130468629787201</v>
      </c>
      <c r="W164" s="3">
        <v>4.2998707990925498</v>
      </c>
      <c r="X164" s="3">
        <v>3.4383458555273601</v>
      </c>
      <c r="Y164" s="3">
        <v>3.2112648944336901</v>
      </c>
      <c r="Z164" s="2"/>
    </row>
    <row r="165" spans="1:26">
      <c r="A165" s="2" t="s">
        <v>1661</v>
      </c>
      <c r="B165" s="2"/>
      <c r="C165" s="3">
        <v>0.4</v>
      </c>
      <c r="D165" s="3">
        <v>10.3666666666666</v>
      </c>
      <c r="E165" s="3">
        <v>25.233333333333299</v>
      </c>
      <c r="F165" s="3">
        <v>38.633333333333297</v>
      </c>
      <c r="G165" s="3">
        <v>48.4</v>
      </c>
      <c r="H165" s="3">
        <v>55.8</v>
      </c>
      <c r="I165" s="3">
        <v>62.7</v>
      </c>
      <c r="J165" s="3">
        <v>68.866666666666603</v>
      </c>
      <c r="K165" s="3">
        <v>74.099999999999994</v>
      </c>
      <c r="L165" s="3">
        <v>79.066666666666606</v>
      </c>
      <c r="M165" s="3">
        <v>84.233333333333306</v>
      </c>
      <c r="N165" s="2"/>
      <c r="O165" s="3">
        <v>0.48989794855663499</v>
      </c>
      <c r="P165" s="3">
        <v>2.1830152440043902</v>
      </c>
      <c r="Q165" s="3">
        <v>2.2462314118441902</v>
      </c>
      <c r="R165" s="3">
        <v>1.7220788470785899</v>
      </c>
      <c r="S165" s="3">
        <v>1.8184242262647801</v>
      </c>
      <c r="T165" s="3">
        <v>1.83303027798233</v>
      </c>
      <c r="U165" s="3">
        <v>1.2688577540449499</v>
      </c>
      <c r="V165" s="3">
        <v>1.62754074876449</v>
      </c>
      <c r="W165" s="3">
        <v>1.8138357147216999</v>
      </c>
      <c r="X165" s="3">
        <v>1.4360439485692</v>
      </c>
      <c r="Y165" s="3">
        <v>1.4302291968616601</v>
      </c>
      <c r="Z165" s="2"/>
    </row>
    <row r="166" spans="1:26">
      <c r="A166" s="2" t="s">
        <v>1662</v>
      </c>
      <c r="B166" s="2"/>
      <c r="C166" s="3">
        <v>0.133333333333333</v>
      </c>
      <c r="D166" s="3">
        <v>8.4666666666666597</v>
      </c>
      <c r="E166" s="3">
        <v>17.3666666666666</v>
      </c>
      <c r="F166" s="3">
        <v>24.533333333333299</v>
      </c>
      <c r="G166" s="3">
        <v>33.200000000000003</v>
      </c>
      <c r="H166" s="3">
        <v>42.533333333333303</v>
      </c>
      <c r="I166" s="3">
        <v>53.033333333333303</v>
      </c>
      <c r="J166" s="3">
        <v>61.8</v>
      </c>
      <c r="K166" s="3">
        <v>69.1666666666666</v>
      </c>
      <c r="L166" s="3">
        <v>77.566666666666606</v>
      </c>
      <c r="M166" s="3">
        <v>83.233333333333306</v>
      </c>
      <c r="N166" s="2"/>
      <c r="O166" s="3">
        <v>0.33993463423951897</v>
      </c>
      <c r="P166" s="3">
        <v>2.2617593938249798</v>
      </c>
      <c r="Q166" s="3">
        <v>2.35914297056273</v>
      </c>
      <c r="R166" s="3">
        <v>3.1699982474583299</v>
      </c>
      <c r="S166" s="3">
        <v>2.3860706890897698</v>
      </c>
      <c r="T166" s="3">
        <v>2.56558418731918</v>
      </c>
      <c r="U166" s="3">
        <v>2.7139557025779801</v>
      </c>
      <c r="V166" s="3">
        <v>2.5219040425836901</v>
      </c>
      <c r="W166" s="3">
        <v>2.7090383697705098</v>
      </c>
      <c r="X166" s="3">
        <v>2.6917569644296502</v>
      </c>
      <c r="Y166" s="3">
        <v>1.8562207723101101</v>
      </c>
      <c r="Z166" s="2"/>
    </row>
    <row r="167" spans="1:26">
      <c r="A167" s="2" t="s">
        <v>1663</v>
      </c>
      <c r="B167" s="2"/>
      <c r="C167" s="3">
        <v>0.1</v>
      </c>
      <c r="D167" s="3">
        <v>14.3333333333333</v>
      </c>
      <c r="E167" s="3">
        <v>31.133333333333301</v>
      </c>
      <c r="F167" s="3">
        <v>43</v>
      </c>
      <c r="G167" s="3">
        <v>52.3</v>
      </c>
      <c r="H167" s="3">
        <v>59.066666666666599</v>
      </c>
      <c r="I167" s="3">
        <v>64.133333333333297</v>
      </c>
      <c r="J167" s="3">
        <v>70.133333333333297</v>
      </c>
      <c r="K167" s="3">
        <v>75.233333333333306</v>
      </c>
      <c r="L167" s="3">
        <v>78.900000000000006</v>
      </c>
      <c r="M167" s="3">
        <v>82.8</v>
      </c>
      <c r="N167" s="2"/>
      <c r="O167" s="3">
        <v>0.3</v>
      </c>
      <c r="P167" s="3">
        <v>1.7950549357115</v>
      </c>
      <c r="Q167" s="3">
        <v>1.6878651868229499</v>
      </c>
      <c r="R167" s="3">
        <v>2.1908902300206599</v>
      </c>
      <c r="S167" s="3">
        <v>1.8823743871327301</v>
      </c>
      <c r="T167" s="3">
        <v>1.6918103387265999</v>
      </c>
      <c r="U167" s="3">
        <v>2.12498366006789</v>
      </c>
      <c r="V167" s="3">
        <v>1.6478942792411</v>
      </c>
      <c r="W167" s="3">
        <v>1.72594579546661</v>
      </c>
      <c r="X167" s="3">
        <v>1.0754843869934401</v>
      </c>
      <c r="Y167" s="3">
        <v>1.66132477258361</v>
      </c>
      <c r="Z167" s="2"/>
    </row>
    <row r="168" spans="1:26">
      <c r="A168" s="2" t="s">
        <v>1664</v>
      </c>
      <c r="B168" s="2"/>
      <c r="C168" s="3">
        <v>1.06666666666666</v>
      </c>
      <c r="D168" s="3">
        <v>13.133333333333301</v>
      </c>
      <c r="E168" s="3">
        <v>26</v>
      </c>
      <c r="F168" s="3">
        <v>37.3333333333333</v>
      </c>
      <c r="G168" s="3">
        <v>47.7</v>
      </c>
      <c r="H168" s="3">
        <v>55.3</v>
      </c>
      <c r="I168" s="3">
        <v>61.5</v>
      </c>
      <c r="J168" s="3">
        <v>68.233333333333306</v>
      </c>
      <c r="K168" s="3">
        <v>73.066666666666606</v>
      </c>
      <c r="L168" s="3">
        <v>78.466666666666598</v>
      </c>
      <c r="M168" s="3">
        <v>82.8</v>
      </c>
      <c r="N168" s="2"/>
      <c r="O168" s="3">
        <v>0.85374989832437898</v>
      </c>
      <c r="P168" s="3">
        <v>1.7838784213679499</v>
      </c>
      <c r="Q168" s="3">
        <v>1.93218356615859</v>
      </c>
      <c r="R168" s="3">
        <v>1.53478192442951</v>
      </c>
      <c r="S168" s="3">
        <v>1.2688577540449499</v>
      </c>
      <c r="T168" s="3">
        <v>1.2688577540449499</v>
      </c>
      <c r="U168" s="3">
        <v>1.23153021346074</v>
      </c>
      <c r="V168" s="3">
        <v>1.38283123417943</v>
      </c>
      <c r="W168" s="3">
        <v>1.1527744310526999</v>
      </c>
      <c r="X168" s="3">
        <v>1.17567947256989</v>
      </c>
      <c r="Y168" s="3">
        <v>1.19443152447792</v>
      </c>
      <c r="Z168" s="2"/>
    </row>
    <row r="169" spans="1:26">
      <c r="A169" s="2" t="s">
        <v>233</v>
      </c>
      <c r="B169" s="2"/>
      <c r="C169" s="3">
        <v>15.533333333333299</v>
      </c>
      <c r="D169" s="3">
        <v>34.966666666666598</v>
      </c>
      <c r="E169" s="3">
        <v>39.933333333333302</v>
      </c>
      <c r="F169" s="3">
        <v>44.633333333333297</v>
      </c>
      <c r="G169" s="3">
        <v>50.366666666666603</v>
      </c>
      <c r="H169" s="3">
        <v>55.033333333333303</v>
      </c>
      <c r="I169" s="3">
        <v>61.4</v>
      </c>
      <c r="J169" s="3">
        <v>66.599999999999994</v>
      </c>
      <c r="K169" s="3">
        <v>72.066666666666606</v>
      </c>
      <c r="L169" s="3">
        <v>77.466666666666598</v>
      </c>
      <c r="M169" s="3">
        <v>82.133333333333297</v>
      </c>
      <c r="N169" s="2"/>
      <c r="O169" s="3">
        <v>2.7047283700134299</v>
      </c>
      <c r="P169" s="3">
        <v>2.0733762053445299</v>
      </c>
      <c r="Q169" s="3">
        <v>2.3513589451397801</v>
      </c>
      <c r="R169" s="3">
        <v>1.79783820802157</v>
      </c>
      <c r="S169" s="3">
        <v>2.3732303348436701</v>
      </c>
      <c r="T169" s="3">
        <v>2.1982316125063299</v>
      </c>
      <c r="U169" s="3">
        <v>2.4576411454888998</v>
      </c>
      <c r="V169" s="3">
        <v>2.1385353243127199</v>
      </c>
      <c r="W169" s="3">
        <v>2.1746008573733402</v>
      </c>
      <c r="X169" s="3">
        <v>1.8749814813900301</v>
      </c>
      <c r="Y169" s="3">
        <v>2.2020192753218302</v>
      </c>
      <c r="Z169" s="2"/>
    </row>
    <row r="170" spans="1:26">
      <c r="A170" s="2" t="s">
        <v>1665</v>
      </c>
      <c r="B170" s="2"/>
      <c r="C170" s="3">
        <v>0.133333333333333</v>
      </c>
      <c r="D170" s="3">
        <v>7.4666666666666597</v>
      </c>
      <c r="E170" s="3">
        <v>12.233333333333301</v>
      </c>
      <c r="F170" s="3">
        <v>21.533333333333299</v>
      </c>
      <c r="G170" s="3">
        <v>34.1</v>
      </c>
      <c r="H170" s="3">
        <v>45.2</v>
      </c>
      <c r="I170" s="3">
        <v>55.633333333333297</v>
      </c>
      <c r="J170" s="3">
        <v>62.866666666666603</v>
      </c>
      <c r="K170" s="3">
        <v>69.733333333333306</v>
      </c>
      <c r="L170" s="3">
        <v>76.033333333333303</v>
      </c>
      <c r="M170" s="3">
        <v>81.8</v>
      </c>
      <c r="N170" s="2"/>
      <c r="O170" s="3">
        <v>0.33993463423951897</v>
      </c>
      <c r="P170" s="3">
        <v>2.02868320729372</v>
      </c>
      <c r="Q170" s="3">
        <v>2.4177583741051398</v>
      </c>
      <c r="R170" s="3">
        <v>2.2469732728470202</v>
      </c>
      <c r="S170" s="3">
        <v>2.00582485111071</v>
      </c>
      <c r="T170" s="3">
        <v>1.8511257835886401</v>
      </c>
      <c r="U170" s="3">
        <v>1.8162843634433701</v>
      </c>
      <c r="V170" s="3">
        <v>2.7414513593269398</v>
      </c>
      <c r="W170" s="3">
        <v>2.33713975239441</v>
      </c>
      <c r="X170" s="3">
        <v>1.9058389811897001</v>
      </c>
      <c r="Y170" s="3">
        <v>1.93907194296653</v>
      </c>
      <c r="Z170" s="2"/>
    </row>
    <row r="171" spans="1:26">
      <c r="A171" s="2" t="s">
        <v>1666</v>
      </c>
      <c r="B171" s="2"/>
      <c r="C171" s="3">
        <v>0.5</v>
      </c>
      <c r="D171" s="3">
        <v>6.5</v>
      </c>
      <c r="E171" s="3">
        <v>17.533333333333299</v>
      </c>
      <c r="F171" s="3">
        <v>28.933333333333302</v>
      </c>
      <c r="G171" s="3">
        <v>37.866666666666603</v>
      </c>
      <c r="H171" s="3">
        <v>47.3</v>
      </c>
      <c r="I171" s="3">
        <v>54.6</v>
      </c>
      <c r="J171" s="3">
        <v>62.366666666666603</v>
      </c>
      <c r="K171" s="3">
        <v>68.033333333333303</v>
      </c>
      <c r="L171" s="3">
        <v>73.900000000000006</v>
      </c>
      <c r="M171" s="3">
        <v>79.633333333333297</v>
      </c>
      <c r="N171" s="2"/>
      <c r="O171" s="3">
        <v>0.562731433871137</v>
      </c>
      <c r="P171" s="3">
        <v>1.8929694486000901</v>
      </c>
      <c r="Q171" s="3">
        <v>2.8952067667477901</v>
      </c>
      <c r="R171" s="3">
        <v>2.5157283018817602</v>
      </c>
      <c r="S171" s="3">
        <v>2.3055488621054101</v>
      </c>
      <c r="T171" s="3">
        <v>2.1470910553583802</v>
      </c>
      <c r="U171" s="3">
        <v>2.0264912204760801</v>
      </c>
      <c r="V171" s="3">
        <v>2.1676920650518801</v>
      </c>
      <c r="W171" s="3">
        <v>2.0572365498945899</v>
      </c>
      <c r="X171" s="3">
        <v>1.5351438586225901</v>
      </c>
      <c r="Y171" s="3">
        <v>1.5595583420386101</v>
      </c>
      <c r="Z171" s="2"/>
    </row>
    <row r="172" spans="1:26">
      <c r="A172" s="2" t="s">
        <v>1667</v>
      </c>
      <c r="B172" s="2"/>
      <c r="C172" s="3">
        <v>3.36666666666666</v>
      </c>
      <c r="D172" s="3">
        <v>14.9333333333333</v>
      </c>
      <c r="E172" s="3">
        <v>25.5</v>
      </c>
      <c r="F172" s="3">
        <v>34.6</v>
      </c>
      <c r="G172" s="3">
        <v>43.733333333333299</v>
      </c>
      <c r="H172" s="3">
        <v>50.066666666666599</v>
      </c>
      <c r="I172" s="3">
        <v>56.3333333333333</v>
      </c>
      <c r="J172" s="3">
        <v>61.6666666666666</v>
      </c>
      <c r="K172" s="3">
        <v>67.566666666666606</v>
      </c>
      <c r="L172" s="3">
        <v>72.433333333333294</v>
      </c>
      <c r="M172" s="3">
        <v>78.633333333333297</v>
      </c>
      <c r="N172" s="2"/>
      <c r="O172" s="3">
        <v>1.51620872207255</v>
      </c>
      <c r="P172" s="3">
        <v>2.1592179654268802</v>
      </c>
      <c r="Q172" s="3">
        <v>2.8372521918222202</v>
      </c>
      <c r="R172" s="3">
        <v>2.6025628394590798</v>
      </c>
      <c r="S172" s="3">
        <v>2.7560035478125799</v>
      </c>
      <c r="T172" s="3">
        <v>2.1898756940875699</v>
      </c>
      <c r="U172" s="3">
        <v>2.8440972010268699</v>
      </c>
      <c r="V172" s="3">
        <v>2.5077657165071998</v>
      </c>
      <c r="W172" s="3">
        <v>3.05159339070955</v>
      </c>
      <c r="X172" s="3">
        <v>3.0186457596449099</v>
      </c>
      <c r="Y172" s="3">
        <v>3.0820267501903502</v>
      </c>
      <c r="Z172" s="2"/>
    </row>
    <row r="173" spans="1:26">
      <c r="A173" s="2" t="s">
        <v>1668</v>
      </c>
      <c r="B173" s="2" t="s">
        <v>1669</v>
      </c>
      <c r="C173" s="3">
        <v>0.133333333333333</v>
      </c>
      <c r="D173" s="3">
        <v>7.5</v>
      </c>
      <c r="E173" s="3">
        <v>12.1</v>
      </c>
      <c r="F173" s="3">
        <v>17.533333333333299</v>
      </c>
      <c r="G173" s="3">
        <v>24.3</v>
      </c>
      <c r="H173" s="3">
        <v>34.466666666666598</v>
      </c>
      <c r="I173" s="3">
        <v>45.266666666666602</v>
      </c>
      <c r="J173" s="3">
        <v>54.533333333333303</v>
      </c>
      <c r="K173" s="3">
        <v>63.066666666666599</v>
      </c>
      <c r="L173" s="3">
        <v>71.099999999999994</v>
      </c>
      <c r="M173" s="3">
        <v>78.1666666666666</v>
      </c>
      <c r="N173" s="2"/>
      <c r="O173" s="3">
        <v>0.33993463423951897</v>
      </c>
      <c r="P173" s="3">
        <v>2.04531986088565</v>
      </c>
      <c r="Q173" s="3">
        <v>2.3572582944316101</v>
      </c>
      <c r="R173" s="3">
        <v>2.43219151292729</v>
      </c>
      <c r="S173" s="3">
        <v>2.0355179521029299</v>
      </c>
      <c r="T173" s="3">
        <v>2.4594488994262198</v>
      </c>
      <c r="U173" s="3">
        <v>2.4756592836836102</v>
      </c>
      <c r="V173" s="3">
        <v>2.6923760675078201</v>
      </c>
      <c r="W173" s="3">
        <v>2.93181779030613</v>
      </c>
      <c r="X173" s="3">
        <v>2.5079872407968899</v>
      </c>
      <c r="Y173" s="3">
        <v>1.75277557668465</v>
      </c>
      <c r="Z173" s="2"/>
    </row>
    <row r="174" spans="1:26">
      <c r="A174" s="2" t="s">
        <v>1670</v>
      </c>
      <c r="B174" s="2"/>
      <c r="C174" s="3">
        <v>0</v>
      </c>
      <c r="D174" s="3">
        <v>2.5333333333333301</v>
      </c>
      <c r="E174" s="3">
        <v>18.3</v>
      </c>
      <c r="F174" s="3">
        <v>31.233333333333299</v>
      </c>
      <c r="G174" s="3">
        <v>41.433333333333302</v>
      </c>
      <c r="H174" s="3">
        <v>49.633333333333297</v>
      </c>
      <c r="I174" s="3">
        <v>56.8</v>
      </c>
      <c r="J174" s="3">
        <v>62.766666666666602</v>
      </c>
      <c r="K174" s="3">
        <v>68.033333333333303</v>
      </c>
      <c r="L174" s="3">
        <v>73.633333333333297</v>
      </c>
      <c r="M174" s="3">
        <v>78.099999999999994</v>
      </c>
      <c r="N174" s="2"/>
      <c r="O174" s="3">
        <v>0</v>
      </c>
      <c r="P174" s="3">
        <v>1.43139403690559</v>
      </c>
      <c r="Q174" s="3">
        <v>1.3699148392022999</v>
      </c>
      <c r="R174" s="3">
        <v>1.6669999666733299</v>
      </c>
      <c r="S174" s="3">
        <v>1.08576649832682</v>
      </c>
      <c r="T174" s="3">
        <v>0.98262686486557804</v>
      </c>
      <c r="U174" s="3">
        <v>1.0770329614269001</v>
      </c>
      <c r="V174" s="3">
        <v>1.0225241100118601</v>
      </c>
      <c r="W174" s="3">
        <v>1.1685698761972001</v>
      </c>
      <c r="X174" s="3">
        <v>1.2775845264491199</v>
      </c>
      <c r="Y174" s="3">
        <v>1.01159939369956</v>
      </c>
      <c r="Z174" s="2"/>
    </row>
    <row r="175" spans="1:26">
      <c r="A175" s="2" t="s">
        <v>1671</v>
      </c>
      <c r="B175" s="2"/>
      <c r="C175" s="3">
        <v>5.7666666666666604</v>
      </c>
      <c r="D175" s="3">
        <v>17.266666666666602</v>
      </c>
      <c r="E175" s="3">
        <v>27.433333333333302</v>
      </c>
      <c r="F175" s="3">
        <v>35.1666666666666</v>
      </c>
      <c r="G175" s="3">
        <v>42.733333333333299</v>
      </c>
      <c r="H175" s="3">
        <v>49.466666666666598</v>
      </c>
      <c r="I175" s="3">
        <v>54.3</v>
      </c>
      <c r="J175" s="3">
        <v>62.7</v>
      </c>
      <c r="K175" s="3">
        <v>69.3333333333333</v>
      </c>
      <c r="L175" s="3">
        <v>73.133333333333297</v>
      </c>
      <c r="M175" s="3">
        <v>77.466666666666598</v>
      </c>
      <c r="N175" s="2"/>
      <c r="O175" s="3">
        <v>1.9947152400502901</v>
      </c>
      <c r="P175" s="3">
        <v>2.7560035478125799</v>
      </c>
      <c r="Q175" s="3">
        <v>4.0962042049791503</v>
      </c>
      <c r="R175" s="3">
        <v>3.3968940061310202</v>
      </c>
      <c r="S175" s="3">
        <v>4.0573664145874497</v>
      </c>
      <c r="T175" s="3">
        <v>5.1363627424688598</v>
      </c>
      <c r="U175" s="3">
        <v>4.1565209811411501</v>
      </c>
      <c r="V175" s="3">
        <v>3.4847285881877901</v>
      </c>
      <c r="W175" s="3">
        <v>4.0276819911981896</v>
      </c>
      <c r="X175" s="3">
        <v>3.4227993741315799</v>
      </c>
      <c r="Y175" s="3">
        <v>3.9558676531058099</v>
      </c>
      <c r="Z175" s="2"/>
    </row>
    <row r="176" spans="1:26">
      <c r="A176" s="2" t="s">
        <v>1672</v>
      </c>
      <c r="B176" s="2"/>
      <c r="C176" s="3">
        <v>0</v>
      </c>
      <c r="D176" s="3">
        <v>5.0999999999999996</v>
      </c>
      <c r="E176" s="3">
        <v>10.7666666666666</v>
      </c>
      <c r="F176" s="3">
        <v>17.033333333333299</v>
      </c>
      <c r="G176" s="3">
        <v>24.233333333333299</v>
      </c>
      <c r="H176" s="3">
        <v>34.866666666666603</v>
      </c>
      <c r="I176" s="3">
        <v>45.1</v>
      </c>
      <c r="J176" s="3">
        <v>53.933333333333302</v>
      </c>
      <c r="K176" s="3">
        <v>61.6666666666666</v>
      </c>
      <c r="L176" s="3">
        <v>68.233333333333306</v>
      </c>
      <c r="M176" s="3">
        <v>74.033333333333303</v>
      </c>
      <c r="N176" s="2"/>
      <c r="O176" s="3">
        <v>0</v>
      </c>
      <c r="P176" s="3">
        <v>1.75783958312469</v>
      </c>
      <c r="Q176" s="3">
        <v>2.13983384609387</v>
      </c>
      <c r="R176" s="3">
        <v>2.3872345693058499</v>
      </c>
      <c r="S176" s="3">
        <v>1.8562207723101101</v>
      </c>
      <c r="T176" s="3">
        <v>2.02868320729372</v>
      </c>
      <c r="U176" s="3">
        <v>2.0712315177207898</v>
      </c>
      <c r="V176" s="3">
        <v>2.5811280910141199</v>
      </c>
      <c r="W176" s="3">
        <v>2.42670329642683</v>
      </c>
      <c r="X176" s="3">
        <v>1.8740923729160699</v>
      </c>
      <c r="Y176" s="3">
        <v>1.79783820802157</v>
      </c>
      <c r="Z176" s="2"/>
    </row>
    <row r="177" spans="1:26">
      <c r="A177" s="2" t="s">
        <v>1673</v>
      </c>
      <c r="B177" s="2"/>
      <c r="C177" s="3">
        <v>0.33333333333333298</v>
      </c>
      <c r="D177" s="3">
        <v>7.6333333333333302</v>
      </c>
      <c r="E177" s="3">
        <v>17.466666666666601</v>
      </c>
      <c r="F177" s="3">
        <v>26.933333333333302</v>
      </c>
      <c r="G177" s="3">
        <v>34.466666666666598</v>
      </c>
      <c r="H177" s="3">
        <v>41.966666666666598</v>
      </c>
      <c r="I177" s="3">
        <v>48.566666666666599</v>
      </c>
      <c r="J177" s="3">
        <v>55.6</v>
      </c>
      <c r="K177" s="3">
        <v>61.433333333333302</v>
      </c>
      <c r="L177" s="3">
        <v>66.933333333333294</v>
      </c>
      <c r="M177" s="3">
        <v>71.8333333333333</v>
      </c>
      <c r="N177" s="2"/>
      <c r="O177" s="3">
        <v>0.53748384988657005</v>
      </c>
      <c r="P177" s="3">
        <v>2.1830152440043902</v>
      </c>
      <c r="Q177" s="3">
        <v>2.2764494771951802</v>
      </c>
      <c r="R177" s="3">
        <v>1.8245242911205299</v>
      </c>
      <c r="S177" s="3">
        <v>2.44585817704588</v>
      </c>
      <c r="T177" s="3">
        <v>2.3732303348436701</v>
      </c>
      <c r="U177" s="3">
        <v>2.18606699094261</v>
      </c>
      <c r="V177" s="3">
        <v>1.92527054375915</v>
      </c>
      <c r="W177" s="3">
        <v>2.26102238428154</v>
      </c>
      <c r="X177" s="3">
        <v>2.0154955277107902</v>
      </c>
      <c r="Y177" s="3">
        <v>2.1304668241699698</v>
      </c>
      <c r="Z177" s="2"/>
    </row>
    <row r="178" spans="1:26">
      <c r="A178" s="2" t="s">
        <v>1674</v>
      </c>
      <c r="B178" s="2"/>
      <c r="C178" s="3">
        <v>0.1</v>
      </c>
      <c r="D178" s="3">
        <v>6.1333333333333302</v>
      </c>
      <c r="E178" s="3">
        <v>18.600000000000001</v>
      </c>
      <c r="F178" s="3">
        <v>28.233333333333299</v>
      </c>
      <c r="G178" s="3">
        <v>37.066666666666599</v>
      </c>
      <c r="H178" s="3">
        <v>44.133333333333297</v>
      </c>
      <c r="I178" s="3">
        <v>50.433333333333302</v>
      </c>
      <c r="J178" s="3">
        <v>56.233333333333299</v>
      </c>
      <c r="K178" s="3">
        <v>61.8</v>
      </c>
      <c r="L178" s="3">
        <v>67.099999999999994</v>
      </c>
      <c r="M178" s="3">
        <v>71.6666666666666</v>
      </c>
      <c r="N178" s="2"/>
      <c r="O178" s="3">
        <v>0.3</v>
      </c>
      <c r="P178" s="3">
        <v>1.7838784213679499</v>
      </c>
      <c r="Q178" s="3">
        <v>1.7048949136725799</v>
      </c>
      <c r="R178" s="3">
        <v>1.38283123417943</v>
      </c>
      <c r="S178" s="3">
        <v>1.36463263269724</v>
      </c>
      <c r="T178" s="3">
        <v>1.43139403690559</v>
      </c>
      <c r="U178" s="3">
        <v>1.5205992970609301</v>
      </c>
      <c r="V178" s="3">
        <v>1.49851778619926</v>
      </c>
      <c r="W178" s="3">
        <v>0.97979589711327097</v>
      </c>
      <c r="X178" s="3">
        <v>1.0754843869934401</v>
      </c>
      <c r="Y178" s="3">
        <v>1.3984117975602</v>
      </c>
      <c r="Z178" s="2"/>
    </row>
    <row r="179" spans="1:26">
      <c r="A179" s="2" t="s">
        <v>1675</v>
      </c>
      <c r="B179" s="2"/>
      <c r="C179" s="3">
        <v>0.7</v>
      </c>
      <c r="D179" s="3">
        <v>6.9666666666666597</v>
      </c>
      <c r="E179" s="3">
        <v>17.1666666666666</v>
      </c>
      <c r="F179" s="3">
        <v>25.3666666666666</v>
      </c>
      <c r="G179" s="3">
        <v>33.066666666666599</v>
      </c>
      <c r="H179" s="3">
        <v>39.6666666666666</v>
      </c>
      <c r="I179" s="3">
        <v>45.433333333333302</v>
      </c>
      <c r="J179" s="3">
        <v>52.933333333333302</v>
      </c>
      <c r="K179" s="3">
        <v>59.366666666666603</v>
      </c>
      <c r="L179" s="3">
        <v>64.599999999999994</v>
      </c>
      <c r="M179" s="3">
        <v>71.099999999999994</v>
      </c>
      <c r="N179" s="2"/>
      <c r="O179" s="3">
        <v>0.737111479583199</v>
      </c>
      <c r="P179" s="3">
        <v>1.5807874268505799</v>
      </c>
      <c r="Q179" s="3">
        <v>2.75781717224974</v>
      </c>
      <c r="R179" s="3">
        <v>3.0928232338036299</v>
      </c>
      <c r="S179" s="3">
        <v>2.3654926665613498</v>
      </c>
      <c r="T179" s="3">
        <v>2.9363620727393598</v>
      </c>
      <c r="U179" s="3">
        <v>2.3760377849595602</v>
      </c>
      <c r="V179" s="3">
        <v>2.08059820457696</v>
      </c>
      <c r="W179" s="3">
        <v>2.5230052626888302</v>
      </c>
      <c r="X179" s="3">
        <v>1.85472369909914</v>
      </c>
      <c r="Y179" s="3">
        <v>2.18097837372741</v>
      </c>
      <c r="Z179" s="2"/>
    </row>
    <row r="180" spans="1:26">
      <c r="A180" s="2" t="s">
        <v>1676</v>
      </c>
      <c r="B180" s="2"/>
      <c r="C180" s="3">
        <v>0.3</v>
      </c>
      <c r="D180" s="3">
        <v>5.7333333333333298</v>
      </c>
      <c r="E180" s="3">
        <v>15.966666666666599</v>
      </c>
      <c r="F180" s="3">
        <v>25.133333333333301</v>
      </c>
      <c r="G180" s="3">
        <v>33.233333333333299</v>
      </c>
      <c r="H180" s="3">
        <v>41.066666666666599</v>
      </c>
      <c r="I180" s="3">
        <v>47.3</v>
      </c>
      <c r="J180" s="3">
        <v>54.366666666666603</v>
      </c>
      <c r="K180" s="3">
        <v>60.1</v>
      </c>
      <c r="L180" s="3">
        <v>65.566666666666606</v>
      </c>
      <c r="M180" s="3">
        <v>70.733333333333306</v>
      </c>
      <c r="N180" s="2"/>
      <c r="O180" s="3">
        <v>0.58594652770823097</v>
      </c>
      <c r="P180" s="3">
        <v>1.8061622912191999</v>
      </c>
      <c r="Q180" s="3">
        <v>2.1982316125063299</v>
      </c>
      <c r="R180" s="3">
        <v>1.7838784213679499</v>
      </c>
      <c r="S180" s="3">
        <v>2.5256462319352799</v>
      </c>
      <c r="T180" s="3">
        <v>1.9652537297311501</v>
      </c>
      <c r="U180" s="3">
        <v>1.8284784202536599</v>
      </c>
      <c r="V180" s="3">
        <v>2.1676920650518801</v>
      </c>
      <c r="W180" s="3">
        <v>1.8681541692269401</v>
      </c>
      <c r="X180" s="3">
        <v>2.1241991955139699</v>
      </c>
      <c r="Y180" s="3">
        <v>1.8245242911205299</v>
      </c>
      <c r="Z180" s="2"/>
    </row>
    <row r="181" spans="1:26">
      <c r="A181" s="2" t="s">
        <v>1677</v>
      </c>
      <c r="B181" s="2"/>
      <c r="C181" s="3">
        <v>0.3</v>
      </c>
      <c r="D181" s="3">
        <v>5.7333333333333298</v>
      </c>
      <c r="E181" s="3">
        <v>15.8666666666666</v>
      </c>
      <c r="F181" s="3">
        <v>24.933333333333302</v>
      </c>
      <c r="G181" s="3">
        <v>33</v>
      </c>
      <c r="H181" s="3">
        <v>40.799999999999997</v>
      </c>
      <c r="I181" s="3">
        <v>47.066666666666599</v>
      </c>
      <c r="J181" s="3">
        <v>54</v>
      </c>
      <c r="K181" s="3">
        <v>59.633333333333297</v>
      </c>
      <c r="L181" s="3">
        <v>65.366666666666603</v>
      </c>
      <c r="M181" s="3">
        <v>70.400000000000006</v>
      </c>
      <c r="N181" s="2"/>
      <c r="O181" s="3">
        <v>0.58594652770823097</v>
      </c>
      <c r="P181" s="3">
        <v>1.8061622912191999</v>
      </c>
      <c r="Q181" s="3">
        <v>2.12498366006789</v>
      </c>
      <c r="R181" s="3">
        <v>1.8061622912191999</v>
      </c>
      <c r="S181" s="3">
        <v>2.6457513110645898</v>
      </c>
      <c r="T181" s="3">
        <v>1.8867962264113201</v>
      </c>
      <c r="U181" s="3">
        <v>1.91369334592097</v>
      </c>
      <c r="V181" s="3">
        <v>2.11344899788631</v>
      </c>
      <c r="W181" s="3">
        <v>1.8526257642120301</v>
      </c>
      <c r="X181" s="3">
        <v>2.1052843566184101</v>
      </c>
      <c r="Y181" s="3">
        <v>1.8903262505010401</v>
      </c>
      <c r="Z181" s="2"/>
    </row>
    <row r="182" spans="1:26">
      <c r="A182" s="2" t="s">
        <v>1678</v>
      </c>
      <c r="B182" s="2"/>
      <c r="C182" s="3">
        <v>0</v>
      </c>
      <c r="D182" s="3">
        <v>1.8333333333333299</v>
      </c>
      <c r="E182" s="3">
        <v>7.6333333333333302</v>
      </c>
      <c r="F182" s="3">
        <v>17.8333333333333</v>
      </c>
      <c r="G182" s="3">
        <v>26.6666666666666</v>
      </c>
      <c r="H182" s="3">
        <v>35.033333333333303</v>
      </c>
      <c r="I182" s="3">
        <v>42.533333333333303</v>
      </c>
      <c r="J182" s="3">
        <v>50.266666666666602</v>
      </c>
      <c r="K182" s="3">
        <v>56.4</v>
      </c>
      <c r="L182" s="3">
        <v>63.1666666666666</v>
      </c>
      <c r="M182" s="3">
        <v>68.566666666666606</v>
      </c>
      <c r="N182" s="2"/>
      <c r="O182" s="3">
        <v>0</v>
      </c>
      <c r="P182" s="3">
        <v>1.31866936299016</v>
      </c>
      <c r="Q182" s="3">
        <v>2.1830152440043902</v>
      </c>
      <c r="R182" s="3">
        <v>1.8811934746029899</v>
      </c>
      <c r="S182" s="3">
        <v>2.1186998109427599</v>
      </c>
      <c r="T182" s="3">
        <v>2.2283526551144299</v>
      </c>
      <c r="U182" s="3">
        <v>2.12498366006789</v>
      </c>
      <c r="V182" s="3">
        <v>1.7688665548562099</v>
      </c>
      <c r="W182" s="3">
        <v>1.9933221850301399</v>
      </c>
      <c r="X182" s="3">
        <v>1.48511129399636</v>
      </c>
      <c r="Y182" s="3">
        <v>1.38283123417943</v>
      </c>
      <c r="Z182" s="2"/>
    </row>
    <row r="183" spans="1:26">
      <c r="A183" s="2" t="s">
        <v>1679</v>
      </c>
      <c r="B183" s="2"/>
      <c r="C183" s="3">
        <v>0</v>
      </c>
      <c r="D183" s="3">
        <v>1.9</v>
      </c>
      <c r="E183" s="3">
        <v>10.8</v>
      </c>
      <c r="F183" s="3">
        <v>20.3666666666666</v>
      </c>
      <c r="G183" s="3">
        <v>28.8</v>
      </c>
      <c r="H183" s="3">
        <v>37.266666666666602</v>
      </c>
      <c r="I183" s="3">
        <v>43.1666666666666</v>
      </c>
      <c r="J183" s="3">
        <v>50.7</v>
      </c>
      <c r="K183" s="3">
        <v>55.566666666666599</v>
      </c>
      <c r="L183" s="3">
        <v>61.2</v>
      </c>
      <c r="M183" s="3">
        <v>65.8333333333333</v>
      </c>
      <c r="N183" s="2"/>
      <c r="O183" s="3">
        <v>0</v>
      </c>
      <c r="P183" s="3">
        <v>1.04403065089105</v>
      </c>
      <c r="Q183" s="3">
        <v>2.1509687739868899</v>
      </c>
      <c r="R183" s="3">
        <v>1.8705317128797501</v>
      </c>
      <c r="S183" s="3">
        <v>1.93907194296653</v>
      </c>
      <c r="T183" s="3">
        <v>2.5420901286583399</v>
      </c>
      <c r="U183" s="3">
        <v>1.8089284734953499</v>
      </c>
      <c r="V183" s="3">
        <v>2.1779194965226099</v>
      </c>
      <c r="W183" s="3">
        <v>1.94393644157644</v>
      </c>
      <c r="X183" s="3">
        <v>2.2420228961066901</v>
      </c>
      <c r="Y183" s="3">
        <v>1.67497927018681</v>
      </c>
      <c r="Z183" s="2"/>
    </row>
    <row r="184" spans="1:26">
      <c r="A184" s="2" t="s">
        <v>1680</v>
      </c>
      <c r="B184" s="2"/>
      <c r="C184" s="3">
        <v>0</v>
      </c>
      <c r="D184" s="3">
        <v>0</v>
      </c>
      <c r="E184" s="3">
        <v>1.2333333333333301</v>
      </c>
      <c r="F184" s="3">
        <v>9.1999999999999993</v>
      </c>
      <c r="G184" s="3">
        <v>18.8</v>
      </c>
      <c r="H184" s="3">
        <v>29.233333333333299</v>
      </c>
      <c r="I184" s="3">
        <v>38.566666666666599</v>
      </c>
      <c r="J184" s="3">
        <v>46.266666666666602</v>
      </c>
      <c r="K184" s="3">
        <v>52.866666666666603</v>
      </c>
      <c r="L184" s="3">
        <v>59.5</v>
      </c>
      <c r="M184" s="3">
        <v>64.7</v>
      </c>
      <c r="N184" s="2"/>
      <c r="O184" s="3">
        <v>0</v>
      </c>
      <c r="P184" s="3">
        <v>0</v>
      </c>
      <c r="Q184" s="3">
        <v>0.91954094827558097</v>
      </c>
      <c r="R184" s="3">
        <v>1.9561867668161601</v>
      </c>
      <c r="S184" s="3">
        <v>1.8147543451754899</v>
      </c>
      <c r="T184" s="3">
        <v>1.8740923729160699</v>
      </c>
      <c r="U184" s="3">
        <v>1.6265163865007799</v>
      </c>
      <c r="V184" s="3">
        <v>1.6918103387265999</v>
      </c>
      <c r="W184" s="3">
        <v>1.47723465374402</v>
      </c>
      <c r="X184" s="3">
        <v>1.17615191762515</v>
      </c>
      <c r="Y184" s="3">
        <v>1.0692676621563599</v>
      </c>
      <c r="Z184" s="2"/>
    </row>
    <row r="185" spans="1:26">
      <c r="A185" s="2" t="s">
        <v>1681</v>
      </c>
      <c r="B185" s="2"/>
      <c r="C185" s="3">
        <v>0</v>
      </c>
      <c r="D185" s="3">
        <v>1.3</v>
      </c>
      <c r="E185" s="3">
        <v>7.8333333333333304</v>
      </c>
      <c r="F185" s="3">
        <v>17.266666666666602</v>
      </c>
      <c r="G185" s="3">
        <v>24.566666666666599</v>
      </c>
      <c r="H185" s="3">
        <v>31.966666666666601</v>
      </c>
      <c r="I185" s="3">
        <v>38.700000000000003</v>
      </c>
      <c r="J185" s="3">
        <v>46.766666666666602</v>
      </c>
      <c r="K185" s="3">
        <v>52.2</v>
      </c>
      <c r="L185" s="3">
        <v>58.233333333333299</v>
      </c>
      <c r="M185" s="3">
        <v>64.566666666666606</v>
      </c>
      <c r="N185" s="2"/>
      <c r="O185" s="3">
        <v>0</v>
      </c>
      <c r="P185" s="3">
        <v>1.1590225767142399</v>
      </c>
      <c r="Q185" s="3">
        <v>2.2815686611530102</v>
      </c>
      <c r="R185" s="3">
        <v>2.0319667538837498</v>
      </c>
      <c r="S185" s="3">
        <v>2.4991109530302</v>
      </c>
      <c r="T185" s="3">
        <v>2.4424486802296399</v>
      </c>
      <c r="U185" s="3">
        <v>2.0840665376454099</v>
      </c>
      <c r="V185" s="3">
        <v>2.0278614899006802</v>
      </c>
      <c r="W185" s="3">
        <v>2.16641024123625</v>
      </c>
      <c r="X185" s="3">
        <v>1.70652343148936</v>
      </c>
      <c r="Y185" s="3">
        <v>1.6669999666733299</v>
      </c>
      <c r="Z185" s="2"/>
    </row>
    <row r="186" spans="1:26">
      <c r="A186" s="2" t="s">
        <v>1682</v>
      </c>
      <c r="B186" s="2"/>
      <c r="C186" s="3">
        <v>2.4666666666666601</v>
      </c>
      <c r="D186" s="3">
        <v>5.2666666666666604</v>
      </c>
      <c r="E186" s="3">
        <v>10.533333333333299</v>
      </c>
      <c r="F186" s="3">
        <v>17.899999999999999</v>
      </c>
      <c r="G186" s="3">
        <v>26.566666666666599</v>
      </c>
      <c r="H186" s="3">
        <v>35.200000000000003</v>
      </c>
      <c r="I186" s="3">
        <v>42.5</v>
      </c>
      <c r="J186" s="3">
        <v>49.3</v>
      </c>
      <c r="K186" s="3">
        <v>54.733333333333299</v>
      </c>
      <c r="L186" s="3">
        <v>59.8</v>
      </c>
      <c r="M186" s="3">
        <v>64.3</v>
      </c>
      <c r="N186" s="2"/>
      <c r="O186" s="3">
        <v>1.60692943909252</v>
      </c>
      <c r="P186" s="3">
        <v>1.8607047649270401</v>
      </c>
      <c r="Q186" s="3">
        <v>2.2617593938249798</v>
      </c>
      <c r="R186" s="3">
        <v>2.1346350195447101</v>
      </c>
      <c r="S186" s="3">
        <v>2.13983384609387</v>
      </c>
      <c r="T186" s="3">
        <v>2.4413111231467401</v>
      </c>
      <c r="U186" s="3">
        <v>1.97905701450631</v>
      </c>
      <c r="V186" s="3">
        <v>1.6360521589077299</v>
      </c>
      <c r="W186" s="3">
        <v>1.8245242911205299</v>
      </c>
      <c r="X186" s="3">
        <v>1.4922019523732899</v>
      </c>
      <c r="Y186" s="3">
        <v>1.4640127503998399</v>
      </c>
      <c r="Z186" s="2"/>
    </row>
    <row r="187" spans="1:26">
      <c r="A187" s="2" t="s">
        <v>1683</v>
      </c>
      <c r="B187" s="2"/>
      <c r="C187" s="3">
        <v>7.7333333333333298</v>
      </c>
      <c r="D187" s="3">
        <v>17.8</v>
      </c>
      <c r="E187" s="3">
        <v>24.8</v>
      </c>
      <c r="F187" s="3">
        <v>31.6</v>
      </c>
      <c r="G187" s="3">
        <v>38.233333333333299</v>
      </c>
      <c r="H187" s="3">
        <v>44.033333333333303</v>
      </c>
      <c r="I187" s="3">
        <v>48.4</v>
      </c>
      <c r="J187" s="3">
        <v>53.266666666666602</v>
      </c>
      <c r="K187" s="3">
        <v>57.7</v>
      </c>
      <c r="L187" s="3">
        <v>61.733333333333299</v>
      </c>
      <c r="M187" s="3">
        <v>64.099999999999994</v>
      </c>
      <c r="N187" s="2"/>
      <c r="O187" s="3">
        <v>1.9482185594936601</v>
      </c>
      <c r="P187" s="3">
        <v>1.6812693617224601</v>
      </c>
      <c r="Q187" s="3">
        <v>1.9561867668161601</v>
      </c>
      <c r="R187" s="3">
        <v>1.74355957741626</v>
      </c>
      <c r="S187" s="3">
        <v>1.56382721409865</v>
      </c>
      <c r="T187" s="3">
        <v>2.0080393975772002</v>
      </c>
      <c r="U187" s="3">
        <v>2.12289111041208</v>
      </c>
      <c r="V187" s="3">
        <v>2.4349309823666201</v>
      </c>
      <c r="W187" s="3">
        <v>2.0518284528683099</v>
      </c>
      <c r="X187" s="3">
        <v>1.4360439485692</v>
      </c>
      <c r="Y187" s="3">
        <v>2.0712315177207898</v>
      </c>
      <c r="Z187" s="2"/>
    </row>
    <row r="188" spans="1:26">
      <c r="A188" s="2" t="s">
        <v>1684</v>
      </c>
      <c r="B188" s="2" t="s">
        <v>1685</v>
      </c>
      <c r="C188" s="3">
        <v>16.100000000000001</v>
      </c>
      <c r="D188" s="3">
        <v>29.566666666666599</v>
      </c>
      <c r="E188" s="3">
        <v>33.299999999999997</v>
      </c>
      <c r="F188" s="3">
        <v>35.1</v>
      </c>
      <c r="G188" s="3">
        <v>39.4</v>
      </c>
      <c r="H188" s="3">
        <v>43.133333333333297</v>
      </c>
      <c r="I188" s="3">
        <v>47.933333333333302</v>
      </c>
      <c r="J188" s="3">
        <v>53.6</v>
      </c>
      <c r="K188" s="3">
        <v>56.533333333333303</v>
      </c>
      <c r="L188" s="3">
        <v>61.366666666666603</v>
      </c>
      <c r="M188" s="3">
        <v>64</v>
      </c>
      <c r="N188" s="2"/>
      <c r="O188" s="3">
        <v>2.84429253066557</v>
      </c>
      <c r="P188" s="3">
        <v>2.2163533613172302</v>
      </c>
      <c r="Q188" s="3">
        <v>2.53179778023443</v>
      </c>
      <c r="R188" s="3">
        <v>1.88591268797541</v>
      </c>
      <c r="S188" s="3">
        <v>2.83548937575156</v>
      </c>
      <c r="T188" s="3">
        <v>2.8015868519267499</v>
      </c>
      <c r="U188" s="3">
        <v>3.0433899228035499</v>
      </c>
      <c r="V188" s="3">
        <v>2.9732137494636999</v>
      </c>
      <c r="W188" s="3">
        <v>3.0847294136691299</v>
      </c>
      <c r="X188" s="3">
        <v>3.4591264150874199</v>
      </c>
      <c r="Y188" s="3">
        <v>3.33666500166458</v>
      </c>
      <c r="Z188" s="2"/>
    </row>
    <row r="189" spans="1:26">
      <c r="A189" s="2" t="s">
        <v>1686</v>
      </c>
      <c r="B189" s="2"/>
      <c r="C189" s="3">
        <v>0.56666666666666599</v>
      </c>
      <c r="D189" s="3">
        <v>2.93333333333333</v>
      </c>
      <c r="E189" s="3">
        <v>10.6666666666666</v>
      </c>
      <c r="F189" s="3">
        <v>18.899999999999999</v>
      </c>
      <c r="G189" s="3">
        <v>28.8333333333333</v>
      </c>
      <c r="H189" s="3">
        <v>37.3333333333333</v>
      </c>
      <c r="I189" s="3">
        <v>43.633333333333297</v>
      </c>
      <c r="J189" s="3">
        <v>50.6666666666666</v>
      </c>
      <c r="K189" s="3">
        <v>55.8333333333333</v>
      </c>
      <c r="L189" s="3">
        <v>59.966666666666598</v>
      </c>
      <c r="M189" s="3">
        <v>63.933333333333302</v>
      </c>
      <c r="N189" s="2"/>
      <c r="O189" s="3">
        <v>0.76084748070088803</v>
      </c>
      <c r="P189" s="3">
        <v>1.7113996870657899</v>
      </c>
      <c r="Q189" s="3">
        <v>1.8135294011647201</v>
      </c>
      <c r="R189" s="3">
        <v>2.5605988882811501</v>
      </c>
      <c r="S189" s="3">
        <v>2.6593650035717502</v>
      </c>
      <c r="T189" s="3">
        <v>1.9550504398153501</v>
      </c>
      <c r="U189" s="3">
        <v>2.1982316125063299</v>
      </c>
      <c r="V189" s="3">
        <v>2.03851798018942</v>
      </c>
      <c r="W189" s="3">
        <v>2.1768989156340899</v>
      </c>
      <c r="X189" s="3">
        <v>1.9913702708325101</v>
      </c>
      <c r="Y189" s="3">
        <v>1.91369334592097</v>
      </c>
      <c r="Z189" s="2"/>
    </row>
    <row r="190" spans="1:26">
      <c r="A190" s="2" t="s">
        <v>1687</v>
      </c>
      <c r="B190" s="2"/>
      <c r="C190" s="3">
        <v>3.6</v>
      </c>
      <c r="D190" s="3">
        <v>16.033333333333299</v>
      </c>
      <c r="E190" s="3">
        <v>23.1666666666666</v>
      </c>
      <c r="F190" s="3">
        <v>31.1</v>
      </c>
      <c r="G190" s="3">
        <v>40.566666666666599</v>
      </c>
      <c r="H190" s="3">
        <v>46.266666666666602</v>
      </c>
      <c r="I190" s="3">
        <v>50.266666666666602</v>
      </c>
      <c r="J190" s="3">
        <v>53.633333333333297</v>
      </c>
      <c r="K190" s="3">
        <v>56.866666666666603</v>
      </c>
      <c r="L190" s="3">
        <v>60.7</v>
      </c>
      <c r="M190" s="3">
        <v>63.033333333333303</v>
      </c>
      <c r="N190" s="2"/>
      <c r="O190" s="3">
        <v>1.49666295470957</v>
      </c>
      <c r="P190" s="3">
        <v>1.8882678717691299</v>
      </c>
      <c r="Q190" s="3">
        <v>2.38164275705283</v>
      </c>
      <c r="R190" s="3">
        <v>1.8321208111548299</v>
      </c>
      <c r="S190" s="3">
        <v>2.3335714164249501</v>
      </c>
      <c r="T190" s="3">
        <v>2.3513589451397801</v>
      </c>
      <c r="U190" s="3">
        <v>1.91369334592097</v>
      </c>
      <c r="V190" s="3">
        <v>2.4011571284602602</v>
      </c>
      <c r="W190" s="3">
        <v>1.9447936194419699</v>
      </c>
      <c r="X190" s="3">
        <v>1.75404294892304</v>
      </c>
      <c r="Y190" s="3">
        <v>2.2432615144521599</v>
      </c>
      <c r="Z190" s="2"/>
    </row>
    <row r="191" spans="1:26">
      <c r="A191" s="2" t="s">
        <v>1688</v>
      </c>
      <c r="B191" s="2"/>
      <c r="C191" s="3">
        <v>3.3333333333333298E-2</v>
      </c>
      <c r="D191" s="3">
        <v>2.5666666666666602</v>
      </c>
      <c r="E191" s="3">
        <v>10.966666666666599</v>
      </c>
      <c r="F191" s="3">
        <v>20.633333333333301</v>
      </c>
      <c r="G191" s="3">
        <v>30.033333333333299</v>
      </c>
      <c r="H191" s="3">
        <v>36.633333333333297</v>
      </c>
      <c r="I191" s="3">
        <v>42.766666666666602</v>
      </c>
      <c r="J191" s="3">
        <v>48.5</v>
      </c>
      <c r="K191" s="3">
        <v>52.966666666666598</v>
      </c>
      <c r="L191" s="3">
        <v>57.633333333333297</v>
      </c>
      <c r="M191" s="3">
        <v>61.933333333333302</v>
      </c>
      <c r="N191" s="2"/>
      <c r="O191" s="3">
        <v>0.17950549357115</v>
      </c>
      <c r="P191" s="3">
        <v>1.3585122581543201</v>
      </c>
      <c r="Q191" s="3">
        <v>2.0893911925619699</v>
      </c>
      <c r="R191" s="3">
        <v>1.7603661235347801</v>
      </c>
      <c r="S191" s="3">
        <v>1.1685698761972001</v>
      </c>
      <c r="T191" s="3">
        <v>1.4715826703096</v>
      </c>
      <c r="U191" s="3">
        <v>1.49851778619926</v>
      </c>
      <c r="V191" s="3">
        <v>1.54380482358792</v>
      </c>
      <c r="W191" s="3">
        <v>0.83599574693229695</v>
      </c>
      <c r="X191" s="3">
        <v>1.11005505368978</v>
      </c>
      <c r="Y191" s="3">
        <v>1.18133634311129</v>
      </c>
      <c r="Z191" s="2"/>
    </row>
    <row r="192" spans="1:26">
      <c r="A192" s="2" t="s">
        <v>1689</v>
      </c>
      <c r="B192" s="2"/>
      <c r="C192" s="3">
        <v>0</v>
      </c>
      <c r="D192" s="3">
        <v>0</v>
      </c>
      <c r="E192" s="3">
        <v>2.1333333333333302</v>
      </c>
      <c r="F192" s="3">
        <v>11.9333333333333</v>
      </c>
      <c r="G192" s="3">
        <v>22.7</v>
      </c>
      <c r="H192" s="3">
        <v>31.8</v>
      </c>
      <c r="I192" s="3">
        <v>38.966666666666598</v>
      </c>
      <c r="J192" s="3">
        <v>46.066666666666599</v>
      </c>
      <c r="K192" s="3">
        <v>51.3</v>
      </c>
      <c r="L192" s="3">
        <v>56.6</v>
      </c>
      <c r="M192" s="3">
        <v>61.2</v>
      </c>
      <c r="N192" s="2"/>
      <c r="O192" s="3">
        <v>0</v>
      </c>
      <c r="P192" s="3">
        <v>0</v>
      </c>
      <c r="Q192" s="3">
        <v>1.17567947256989</v>
      </c>
      <c r="R192" s="3">
        <v>1.9310331143946899</v>
      </c>
      <c r="S192" s="3">
        <v>1.34536240470737</v>
      </c>
      <c r="T192" s="3">
        <v>1.6</v>
      </c>
      <c r="U192" s="3">
        <v>1.64282953738021</v>
      </c>
      <c r="V192" s="3">
        <v>1.2092238098144701</v>
      </c>
      <c r="W192" s="3">
        <v>1.39403491108843</v>
      </c>
      <c r="X192" s="3">
        <v>1.40475383371369</v>
      </c>
      <c r="Y192" s="3">
        <v>1.13724814061546</v>
      </c>
      <c r="Z192" s="2"/>
    </row>
    <row r="193" spans="1:26">
      <c r="A193" s="2" t="s">
        <v>1690</v>
      </c>
      <c r="B193" s="2"/>
      <c r="C193" s="3">
        <v>18.133333333333301</v>
      </c>
      <c r="D193" s="3">
        <v>37.233333333333299</v>
      </c>
      <c r="E193" s="3">
        <v>47.9</v>
      </c>
      <c r="F193" s="3">
        <v>51.1666666666666</v>
      </c>
      <c r="G193" s="3">
        <v>56.066666666666599</v>
      </c>
      <c r="H193" s="3">
        <v>57.1666666666666</v>
      </c>
      <c r="I193" s="3">
        <v>55.433333333333302</v>
      </c>
      <c r="J193" s="3">
        <v>57.733333333333299</v>
      </c>
      <c r="K193" s="3">
        <v>60.3333333333333</v>
      </c>
      <c r="L193" s="3">
        <v>61.3</v>
      </c>
      <c r="M193" s="3">
        <v>60.366666666666603</v>
      </c>
      <c r="N193" s="2"/>
      <c r="O193" s="3">
        <v>3.1804961178337501</v>
      </c>
      <c r="P193" s="3">
        <v>3.8007309238560301</v>
      </c>
      <c r="Q193" s="3">
        <v>5.18555686498566</v>
      </c>
      <c r="R193" s="3">
        <v>4.6838967632612096</v>
      </c>
      <c r="S193" s="3">
        <v>4.6471018447582502</v>
      </c>
      <c r="T193" s="3">
        <v>5.6337277968401001</v>
      </c>
      <c r="U193" s="3">
        <v>7.01276613676007</v>
      </c>
      <c r="V193" s="3">
        <v>5.7092517509351</v>
      </c>
      <c r="W193" s="3">
        <v>6.2253960159619997</v>
      </c>
      <c r="X193" s="3">
        <v>4.88637561661674</v>
      </c>
      <c r="Y193" s="3">
        <v>5.7878224652185803</v>
      </c>
      <c r="Z193" s="2"/>
    </row>
    <row r="194" spans="1:26">
      <c r="A194" s="2" t="s">
        <v>1691</v>
      </c>
      <c r="B194" s="2"/>
      <c r="C194" s="3">
        <v>0</v>
      </c>
      <c r="D194" s="3">
        <v>0.233333333333333</v>
      </c>
      <c r="E194" s="3">
        <v>3.9666666666666601</v>
      </c>
      <c r="F194" s="3">
        <v>12.066666666666601</v>
      </c>
      <c r="G194" s="3">
        <v>19.899999999999999</v>
      </c>
      <c r="H194" s="3">
        <v>28.2</v>
      </c>
      <c r="I194" s="3">
        <v>34.799999999999997</v>
      </c>
      <c r="J194" s="3">
        <v>43.433333333333302</v>
      </c>
      <c r="K194" s="3">
        <v>48.433333333333302</v>
      </c>
      <c r="L194" s="3">
        <v>54.9</v>
      </c>
      <c r="M194" s="3">
        <v>60.233333333333299</v>
      </c>
      <c r="N194" s="2"/>
      <c r="O194" s="3">
        <v>0</v>
      </c>
      <c r="P194" s="3">
        <v>0.42295258468164998</v>
      </c>
      <c r="Q194" s="3">
        <v>1.44875425414004</v>
      </c>
      <c r="R194" s="3">
        <v>2.2201101073795599</v>
      </c>
      <c r="S194" s="3">
        <v>1.75783958312469</v>
      </c>
      <c r="T194" s="3">
        <v>2.0396078054371101</v>
      </c>
      <c r="U194" s="3">
        <v>1.83303027798233</v>
      </c>
      <c r="V194" s="3">
        <v>2.0113566455394101</v>
      </c>
      <c r="W194" s="3">
        <v>2.1553550880436201</v>
      </c>
      <c r="X194" s="3">
        <v>1.6603212540549599</v>
      </c>
      <c r="Y194" s="3">
        <v>1.4067298564006101</v>
      </c>
      <c r="Z194" s="2"/>
    </row>
    <row r="195" spans="1:26">
      <c r="A195" s="2" t="s">
        <v>1692</v>
      </c>
      <c r="B195" s="2"/>
      <c r="C195" s="3">
        <v>0</v>
      </c>
      <c r="D195" s="3">
        <v>0</v>
      </c>
      <c r="E195" s="3">
        <v>1.8</v>
      </c>
      <c r="F195" s="3">
        <v>8.8000000000000007</v>
      </c>
      <c r="G195" s="3">
        <v>18.3</v>
      </c>
      <c r="H195" s="3">
        <v>26.6666666666666</v>
      </c>
      <c r="I195" s="3">
        <v>35.066666666666599</v>
      </c>
      <c r="J195" s="3">
        <v>41.8333333333333</v>
      </c>
      <c r="K195" s="3">
        <v>48.1</v>
      </c>
      <c r="L195" s="3">
        <v>54.066666666666599</v>
      </c>
      <c r="M195" s="3">
        <v>59.5</v>
      </c>
      <c r="N195" s="2"/>
      <c r="O195" s="3">
        <v>0</v>
      </c>
      <c r="P195" s="3">
        <v>0</v>
      </c>
      <c r="Q195" s="3">
        <v>1.19443152447792</v>
      </c>
      <c r="R195" s="3">
        <v>2.1197484127446198</v>
      </c>
      <c r="S195" s="3">
        <v>2.0518284528683099</v>
      </c>
      <c r="T195" s="3">
        <v>1.7763883459298899</v>
      </c>
      <c r="U195" s="3">
        <v>1.5260697523012701</v>
      </c>
      <c r="V195" s="3">
        <v>1.48511129399636</v>
      </c>
      <c r="W195" s="3">
        <v>1.55670592384474</v>
      </c>
      <c r="X195" s="3">
        <v>1.3399834161494499</v>
      </c>
      <c r="Y195" s="3">
        <v>1.47761068395343</v>
      </c>
      <c r="Z195" s="2"/>
    </row>
    <row r="196" spans="1:26">
      <c r="A196" s="2" t="s">
        <v>1693</v>
      </c>
      <c r="B196" s="2"/>
      <c r="C196" s="3">
        <v>2.0333333333333301</v>
      </c>
      <c r="D196" s="3">
        <v>12.1</v>
      </c>
      <c r="E196" s="3">
        <v>21.3333333333333</v>
      </c>
      <c r="F196" s="3">
        <v>28.433333333333302</v>
      </c>
      <c r="G196" s="3">
        <v>35.133333333333297</v>
      </c>
      <c r="H196" s="3">
        <v>39.933333333333302</v>
      </c>
      <c r="I196" s="3">
        <v>44.5</v>
      </c>
      <c r="J196" s="3">
        <v>48.966666666666598</v>
      </c>
      <c r="K196" s="3">
        <v>52.466666666666598</v>
      </c>
      <c r="L196" s="3">
        <v>56</v>
      </c>
      <c r="M196" s="3">
        <v>58.7</v>
      </c>
      <c r="N196" s="2"/>
      <c r="O196" s="3">
        <v>1.37800177390629</v>
      </c>
      <c r="P196" s="3">
        <v>1.7767010628315201</v>
      </c>
      <c r="Q196" s="3">
        <v>1.5986105077709001</v>
      </c>
      <c r="R196" s="3">
        <v>1.5849991237291601</v>
      </c>
      <c r="S196" s="3">
        <v>1.3597385369580699</v>
      </c>
      <c r="T196" s="3">
        <v>1.31487219488773</v>
      </c>
      <c r="U196" s="3">
        <v>1.78418982547635</v>
      </c>
      <c r="V196" s="3">
        <v>1.44875425414004</v>
      </c>
      <c r="W196" s="3">
        <v>1.38403596613511</v>
      </c>
      <c r="X196" s="3">
        <v>1.12546286774227</v>
      </c>
      <c r="Y196" s="3">
        <v>1.41774468787578</v>
      </c>
      <c r="Z196" s="2"/>
    </row>
    <row r="197" spans="1:26">
      <c r="A197" s="2" t="s">
        <v>1694</v>
      </c>
      <c r="B197" s="2"/>
      <c r="C197" s="3">
        <v>0.36666666666666597</v>
      </c>
      <c r="D197" s="3">
        <v>3.9</v>
      </c>
      <c r="E197" s="3">
        <v>11.133333333333301</v>
      </c>
      <c r="F197" s="3">
        <v>17.966666666666601</v>
      </c>
      <c r="G197" s="3">
        <v>24.533333333333299</v>
      </c>
      <c r="H197" s="3">
        <v>30.233333333333299</v>
      </c>
      <c r="I197" s="3">
        <v>33.733333333333299</v>
      </c>
      <c r="J197" s="3">
        <v>40.3333333333333</v>
      </c>
      <c r="K197" s="3">
        <v>46.433333333333302</v>
      </c>
      <c r="L197" s="3">
        <v>52.1</v>
      </c>
      <c r="M197" s="3">
        <v>58.6</v>
      </c>
      <c r="N197" s="2"/>
      <c r="O197" s="3">
        <v>0.60461190490723504</v>
      </c>
      <c r="P197" s="3">
        <v>1.4456832294800901</v>
      </c>
      <c r="Q197" s="3">
        <v>2.3626726862225702</v>
      </c>
      <c r="R197" s="3">
        <v>2.6643740144523398</v>
      </c>
      <c r="S197" s="3">
        <v>1.96185852927495</v>
      </c>
      <c r="T197" s="3">
        <v>3.1057294723712698</v>
      </c>
      <c r="U197" s="3">
        <v>2.7920522121829201</v>
      </c>
      <c r="V197" s="3">
        <v>2.3142073276946298</v>
      </c>
      <c r="W197" s="3">
        <v>2.3900255693657799</v>
      </c>
      <c r="X197" s="3">
        <v>2.4542480178933199</v>
      </c>
      <c r="Y197" s="3">
        <v>2.56385126973725</v>
      </c>
      <c r="Z197" s="2"/>
    </row>
    <row r="198" spans="1:26">
      <c r="A198" s="2" t="s">
        <v>1695</v>
      </c>
      <c r="B198" s="2"/>
      <c r="C198" s="3">
        <v>2.36666666666666</v>
      </c>
      <c r="D198" s="3">
        <v>15.466666666666599</v>
      </c>
      <c r="E198" s="3">
        <v>20.3333333333333</v>
      </c>
      <c r="F198" s="3">
        <v>27.8333333333333</v>
      </c>
      <c r="G198" s="3">
        <v>36.233333333333299</v>
      </c>
      <c r="H198" s="3">
        <v>42.7</v>
      </c>
      <c r="I198" s="3">
        <v>47.2</v>
      </c>
      <c r="J198" s="3">
        <v>50.566666666666599</v>
      </c>
      <c r="K198" s="3">
        <v>53.4</v>
      </c>
      <c r="L198" s="3">
        <v>56.033333333333303</v>
      </c>
      <c r="M198" s="3">
        <v>58.033333333333303</v>
      </c>
      <c r="N198" s="2"/>
      <c r="O198" s="3">
        <v>1.5595583420386101</v>
      </c>
      <c r="P198" s="3">
        <v>1.8390818965511599</v>
      </c>
      <c r="Q198" s="3">
        <v>2.18072363117281</v>
      </c>
      <c r="R198" s="3">
        <v>2.35348441441384</v>
      </c>
      <c r="S198" s="3">
        <v>2.3048258550749998</v>
      </c>
      <c r="T198" s="3">
        <v>2.8769196489764299</v>
      </c>
      <c r="U198" s="3">
        <v>2.57423127684104</v>
      </c>
      <c r="V198" s="3">
        <v>2.4039319642803698</v>
      </c>
      <c r="W198" s="3">
        <v>2.7640549922170501</v>
      </c>
      <c r="X198" s="3">
        <v>2.4695928589321898</v>
      </c>
      <c r="Y198" s="3">
        <v>2.12105843599107</v>
      </c>
      <c r="Z198" s="2"/>
    </row>
    <row r="199" spans="1:26">
      <c r="A199" s="3">
        <v>7.2057594061843994E+17</v>
      </c>
      <c r="B199" s="2"/>
      <c r="C199" s="3">
        <v>0.66666666666666596</v>
      </c>
      <c r="D199" s="3">
        <v>4.7</v>
      </c>
      <c r="E199" s="3">
        <v>8.9666666666666597</v>
      </c>
      <c r="F199" s="3">
        <v>13.8333333333333</v>
      </c>
      <c r="G199" s="3">
        <v>16.7</v>
      </c>
      <c r="H199" s="3">
        <v>21.8333333333333</v>
      </c>
      <c r="I199" s="3">
        <v>31.6666666666666</v>
      </c>
      <c r="J199" s="3">
        <v>37.866666666666603</v>
      </c>
      <c r="K199" s="3">
        <v>43.3333333333333</v>
      </c>
      <c r="L199" s="3">
        <v>50.733333333333299</v>
      </c>
      <c r="M199" s="3">
        <v>57.2</v>
      </c>
      <c r="N199" s="2"/>
      <c r="O199" s="3">
        <v>0.82999330653258196</v>
      </c>
      <c r="P199" s="3">
        <v>1.67630546142402</v>
      </c>
      <c r="Q199" s="3">
        <v>2.892327013938</v>
      </c>
      <c r="R199" s="3">
        <v>3.0120129850686599</v>
      </c>
      <c r="S199" s="3">
        <v>3.9425034347903001</v>
      </c>
      <c r="T199" s="3">
        <v>4.3671755428677503</v>
      </c>
      <c r="U199" s="3">
        <v>5.9795949323976396</v>
      </c>
      <c r="V199" s="3">
        <v>5.0380772346424196</v>
      </c>
      <c r="W199" s="3">
        <v>4.9216076867444603</v>
      </c>
      <c r="X199" s="3">
        <v>4.0409019895177902</v>
      </c>
      <c r="Y199" s="3">
        <v>4.4000000000000004</v>
      </c>
      <c r="Z199" s="2"/>
    </row>
    <row r="200" spans="1:26">
      <c r="A200" s="2" t="s">
        <v>1696</v>
      </c>
      <c r="B200" s="2"/>
      <c r="C200" s="3">
        <v>0</v>
      </c>
      <c r="D200" s="3">
        <v>0</v>
      </c>
      <c r="E200" s="3">
        <v>0.96666666666666601</v>
      </c>
      <c r="F200" s="3">
        <v>8.4</v>
      </c>
      <c r="G200" s="3">
        <v>19</v>
      </c>
      <c r="H200" s="3">
        <v>26.7</v>
      </c>
      <c r="I200" s="3">
        <v>33.766666666666602</v>
      </c>
      <c r="J200" s="3">
        <v>40.299999999999997</v>
      </c>
      <c r="K200" s="3">
        <v>46.1666666666666</v>
      </c>
      <c r="L200" s="3">
        <v>51.433333333333302</v>
      </c>
      <c r="M200" s="3">
        <v>57.033333333333303</v>
      </c>
      <c r="N200" s="2"/>
      <c r="O200" s="3">
        <v>0</v>
      </c>
      <c r="P200" s="3">
        <v>0</v>
      </c>
      <c r="Q200" s="3">
        <v>0.87496031656044504</v>
      </c>
      <c r="R200" s="3">
        <v>2.12289111041208</v>
      </c>
      <c r="S200" s="3">
        <v>1.3662601021279399</v>
      </c>
      <c r="T200" s="3">
        <v>1.3699148392022999</v>
      </c>
      <c r="U200" s="3">
        <v>1.6468825769380799</v>
      </c>
      <c r="V200" s="3">
        <v>1.65630109984064</v>
      </c>
      <c r="W200" s="3">
        <v>1.6947631758514801</v>
      </c>
      <c r="X200" s="3">
        <v>1.17426099692056</v>
      </c>
      <c r="Y200" s="3">
        <v>1.64282953738021</v>
      </c>
      <c r="Z200" s="2"/>
    </row>
    <row r="201" spans="1:26">
      <c r="A201" s="2" t="s">
        <v>1697</v>
      </c>
      <c r="B201" s="2"/>
      <c r="C201" s="3">
        <v>0</v>
      </c>
      <c r="D201" s="3">
        <v>1.9666666666666599</v>
      </c>
      <c r="E201" s="3">
        <v>10.033333333333299</v>
      </c>
      <c r="F201" s="3">
        <v>19.3666666666666</v>
      </c>
      <c r="G201" s="3">
        <v>26.533333333333299</v>
      </c>
      <c r="H201" s="3">
        <v>32.4</v>
      </c>
      <c r="I201" s="3">
        <v>37.733333333333299</v>
      </c>
      <c r="J201" s="3">
        <v>43.8</v>
      </c>
      <c r="K201" s="3">
        <v>47.7</v>
      </c>
      <c r="L201" s="3">
        <v>52.433333333333302</v>
      </c>
      <c r="M201" s="3">
        <v>56.9</v>
      </c>
      <c r="N201" s="2"/>
      <c r="O201" s="3">
        <v>0</v>
      </c>
      <c r="P201" s="3">
        <v>1.13968806648525</v>
      </c>
      <c r="Q201" s="3">
        <v>2.0409692686455498</v>
      </c>
      <c r="R201" s="3">
        <v>1.5595583420386101</v>
      </c>
      <c r="S201" s="3">
        <v>2.0450482200237201</v>
      </c>
      <c r="T201" s="3">
        <v>1.9933221850301399</v>
      </c>
      <c r="U201" s="3">
        <v>2.0319667538837498</v>
      </c>
      <c r="V201" s="3">
        <v>1.8147543451754899</v>
      </c>
      <c r="W201" s="3">
        <v>2.0024984394500698</v>
      </c>
      <c r="X201" s="3">
        <v>1.90933379888262</v>
      </c>
      <c r="Y201" s="3">
        <v>1.7</v>
      </c>
      <c r="Z201" s="2"/>
    </row>
    <row r="202" spans="1:26">
      <c r="A202" s="2" t="s">
        <v>1698</v>
      </c>
      <c r="B202" s="2"/>
      <c r="C202" s="3">
        <v>0</v>
      </c>
      <c r="D202" s="3">
        <v>0</v>
      </c>
      <c r="E202" s="3">
        <v>0.9</v>
      </c>
      <c r="F202" s="3">
        <v>9.4666666666666597</v>
      </c>
      <c r="G202" s="3">
        <v>21.766666666666602</v>
      </c>
      <c r="H202" s="3">
        <v>29.8666666666666</v>
      </c>
      <c r="I202" s="3">
        <v>37</v>
      </c>
      <c r="J202" s="3">
        <v>42.6666666666666</v>
      </c>
      <c r="K202" s="3">
        <v>47.6</v>
      </c>
      <c r="L202" s="3">
        <v>52.4</v>
      </c>
      <c r="M202" s="3">
        <v>56.566666666666599</v>
      </c>
      <c r="N202" s="2"/>
      <c r="O202" s="3">
        <v>0</v>
      </c>
      <c r="P202" s="3">
        <v>0</v>
      </c>
      <c r="Q202" s="3">
        <v>0.97809338340808005</v>
      </c>
      <c r="R202" s="3">
        <v>1.54344492037203</v>
      </c>
      <c r="S202" s="3">
        <v>1.17426099692056</v>
      </c>
      <c r="T202" s="3">
        <v>1.33499895963338</v>
      </c>
      <c r="U202" s="3">
        <v>1.1547005383792499</v>
      </c>
      <c r="V202" s="3">
        <v>1.4220486005134301</v>
      </c>
      <c r="W202" s="3">
        <v>0.84063468086123205</v>
      </c>
      <c r="X202" s="3">
        <v>1.2</v>
      </c>
      <c r="Y202" s="3">
        <v>0.88254681965824799</v>
      </c>
      <c r="Z202" s="2"/>
    </row>
    <row r="203" spans="1:26">
      <c r="A203" s="2" t="s">
        <v>1699</v>
      </c>
      <c r="B203" s="2"/>
      <c r="C203" s="3">
        <v>3.4</v>
      </c>
      <c r="D203" s="3">
        <v>9.2333333333333307</v>
      </c>
      <c r="E203" s="3">
        <v>17.6666666666666</v>
      </c>
      <c r="F203" s="3">
        <v>23.7</v>
      </c>
      <c r="G203" s="3">
        <v>29.1666666666666</v>
      </c>
      <c r="H203" s="3">
        <v>33.3333333333333</v>
      </c>
      <c r="I203" s="3">
        <v>36.733333333333299</v>
      </c>
      <c r="J203" s="3">
        <v>42.3333333333333</v>
      </c>
      <c r="K203" s="3">
        <v>47.066666666666599</v>
      </c>
      <c r="L203" s="3">
        <v>51.1</v>
      </c>
      <c r="M203" s="3">
        <v>56.1</v>
      </c>
      <c r="N203" s="2"/>
      <c r="O203" s="3">
        <v>1.6248076809271901</v>
      </c>
      <c r="P203" s="3">
        <v>2.0442330808615901</v>
      </c>
      <c r="Q203" s="3">
        <v>2.76083723211315</v>
      </c>
      <c r="R203" s="3">
        <v>3.2161053050752701</v>
      </c>
      <c r="S203" s="3">
        <v>3.1736764520382699</v>
      </c>
      <c r="T203" s="3">
        <v>3.2897146110600799</v>
      </c>
      <c r="U203" s="3">
        <v>3.5677568427358999</v>
      </c>
      <c r="V203" s="3">
        <v>2.6246692913372698</v>
      </c>
      <c r="W203" s="3">
        <v>3.7410634257595201</v>
      </c>
      <c r="X203" s="3">
        <v>2.9478805945967301</v>
      </c>
      <c r="Y203" s="3">
        <v>3.52467492590924</v>
      </c>
      <c r="Z203" s="2"/>
    </row>
    <row r="204" spans="1:26">
      <c r="A204" s="2" t="s">
        <v>1700</v>
      </c>
      <c r="B204" s="2"/>
      <c r="C204" s="3">
        <v>0</v>
      </c>
      <c r="D204" s="3">
        <v>0.133333333333333</v>
      </c>
      <c r="E204" s="3">
        <v>1.86666666666666</v>
      </c>
      <c r="F204" s="3">
        <v>7.6666666666666599</v>
      </c>
      <c r="G204" s="3">
        <v>15.066666666666601</v>
      </c>
      <c r="H204" s="3">
        <v>23.233333333333299</v>
      </c>
      <c r="I204" s="3">
        <v>30.433333333333302</v>
      </c>
      <c r="J204" s="3">
        <v>38.4</v>
      </c>
      <c r="K204" s="3">
        <v>44.3333333333333</v>
      </c>
      <c r="L204" s="3">
        <v>50.7</v>
      </c>
      <c r="M204" s="3">
        <v>56.1</v>
      </c>
      <c r="N204" s="2"/>
      <c r="O204" s="3">
        <v>0</v>
      </c>
      <c r="P204" s="3">
        <v>0.33993463423951897</v>
      </c>
      <c r="Q204" s="3">
        <v>1.0873004286866701</v>
      </c>
      <c r="R204" s="3">
        <v>1.6996731711975901</v>
      </c>
      <c r="S204" s="3">
        <v>2.2647050335283998</v>
      </c>
      <c r="T204" s="3">
        <v>2.1241991955139699</v>
      </c>
      <c r="U204" s="3">
        <v>2.0278614899006802</v>
      </c>
      <c r="V204" s="3">
        <v>2.0099751242241699</v>
      </c>
      <c r="W204" s="3">
        <v>1.7575235101952</v>
      </c>
      <c r="X204" s="3">
        <v>1.59478316185409</v>
      </c>
      <c r="Y204" s="3">
        <v>1.7</v>
      </c>
      <c r="Z204" s="2"/>
    </row>
    <row r="205" spans="1:26">
      <c r="A205" s="2" t="s">
        <v>1701</v>
      </c>
      <c r="B205" s="2"/>
      <c r="C205" s="3">
        <v>2.1333333333333302</v>
      </c>
      <c r="D205" s="3">
        <v>14.033333333333299</v>
      </c>
      <c r="E205" s="3">
        <v>21.8666666666666</v>
      </c>
      <c r="F205" s="3">
        <v>29.4</v>
      </c>
      <c r="G205" s="3">
        <v>32.9</v>
      </c>
      <c r="H205" s="3">
        <v>37.1666666666666</v>
      </c>
      <c r="I205" s="3">
        <v>42</v>
      </c>
      <c r="J205" s="3">
        <v>44.266666666666602</v>
      </c>
      <c r="K205" s="3">
        <v>48.2</v>
      </c>
      <c r="L205" s="3">
        <v>51.9</v>
      </c>
      <c r="M205" s="3">
        <v>55.866666666666603</v>
      </c>
      <c r="N205" s="2"/>
      <c r="O205" s="3">
        <v>1.49962958389359</v>
      </c>
      <c r="P205" s="3">
        <v>1.6829207415152401</v>
      </c>
      <c r="Q205" s="3">
        <v>2.5914388967435702</v>
      </c>
      <c r="R205" s="3">
        <v>2.0752509888364501</v>
      </c>
      <c r="S205" s="3">
        <v>2.08726296059376</v>
      </c>
      <c r="T205" s="3">
        <v>2.2815686611530102</v>
      </c>
      <c r="U205" s="3">
        <v>2.5298221281347</v>
      </c>
      <c r="V205" s="3">
        <v>2.5420901286583399</v>
      </c>
      <c r="W205" s="3">
        <v>2.6381811916545801</v>
      </c>
      <c r="X205" s="3">
        <v>2.4542480178933199</v>
      </c>
      <c r="Y205" s="3">
        <v>2.3626726862225702</v>
      </c>
      <c r="Z205" s="2"/>
    </row>
    <row r="206" spans="1:26">
      <c r="A206" s="2" t="s">
        <v>1702</v>
      </c>
      <c r="B206" s="2"/>
      <c r="C206" s="3">
        <v>0</v>
      </c>
      <c r="D206" s="3">
        <v>0</v>
      </c>
      <c r="E206" s="3">
        <v>1.43333333333333</v>
      </c>
      <c r="F206" s="3">
        <v>7.2333333333333298</v>
      </c>
      <c r="G206" s="3">
        <v>15.1666666666666</v>
      </c>
      <c r="H206" s="3">
        <v>23.633333333333301</v>
      </c>
      <c r="I206" s="3">
        <v>32</v>
      </c>
      <c r="J206" s="3">
        <v>39.066666666666599</v>
      </c>
      <c r="K206" s="3">
        <v>44.8</v>
      </c>
      <c r="L206" s="3">
        <v>50.3333333333333</v>
      </c>
      <c r="M206" s="3">
        <v>54.6</v>
      </c>
      <c r="N206" s="2"/>
      <c r="O206" s="3">
        <v>0</v>
      </c>
      <c r="P206" s="3">
        <v>0</v>
      </c>
      <c r="Q206" s="3">
        <v>0.95510325212629299</v>
      </c>
      <c r="R206" s="3">
        <v>1.8381754238616299</v>
      </c>
      <c r="S206" s="3">
        <v>1.29314431608472</v>
      </c>
      <c r="T206" s="3">
        <v>1.7792008193443301</v>
      </c>
      <c r="U206" s="3">
        <v>1.6329931618554501</v>
      </c>
      <c r="V206" s="3">
        <v>1.6719914938645899</v>
      </c>
      <c r="W206" s="3">
        <v>1.3266499161421501</v>
      </c>
      <c r="X206" s="3">
        <v>1.49071198499985</v>
      </c>
      <c r="Y206" s="3">
        <v>1.47422295916639</v>
      </c>
      <c r="Z206" s="2"/>
    </row>
    <row r="207" spans="1:26">
      <c r="A207" s="2" t="s">
        <v>1703</v>
      </c>
      <c r="B207" s="2"/>
      <c r="C207" s="3">
        <v>0</v>
      </c>
      <c r="D207" s="3">
        <v>0.46666666666666601</v>
      </c>
      <c r="E207" s="3">
        <v>3.9666666666666601</v>
      </c>
      <c r="F207" s="3">
        <v>9.8333333333333304</v>
      </c>
      <c r="G207" s="3">
        <v>17.6666666666666</v>
      </c>
      <c r="H207" s="3">
        <v>25.8</v>
      </c>
      <c r="I207" s="3">
        <v>32.133333333333297</v>
      </c>
      <c r="J207" s="3">
        <v>39.233333333333299</v>
      </c>
      <c r="K207" s="3">
        <v>43.4</v>
      </c>
      <c r="L207" s="3">
        <v>49.3333333333333</v>
      </c>
      <c r="M207" s="3">
        <v>54.3</v>
      </c>
      <c r="N207" s="2"/>
      <c r="O207" s="3">
        <v>0</v>
      </c>
      <c r="P207" s="3">
        <v>0.71802197428460002</v>
      </c>
      <c r="Q207" s="3">
        <v>1.9576062480034599</v>
      </c>
      <c r="R207" s="3">
        <v>2.4506235034283699</v>
      </c>
      <c r="S207" s="3">
        <v>2.2110831935702602</v>
      </c>
      <c r="T207" s="3">
        <v>2.5482019804821801</v>
      </c>
      <c r="U207" s="3">
        <v>2.7776888874666201</v>
      </c>
      <c r="V207" s="3">
        <v>2.1553550880436201</v>
      </c>
      <c r="W207" s="3">
        <v>1.6653327995728999</v>
      </c>
      <c r="X207" s="3">
        <v>1.84992492340154</v>
      </c>
      <c r="Y207" s="3">
        <v>2.25314594881615</v>
      </c>
      <c r="Z207" s="2"/>
    </row>
    <row r="208" spans="1:26">
      <c r="A208" s="2" t="s">
        <v>1704</v>
      </c>
      <c r="B208" s="2"/>
      <c r="C208" s="3">
        <v>1.2</v>
      </c>
      <c r="D208" s="3">
        <v>7.5333333333333297</v>
      </c>
      <c r="E208" s="3">
        <v>14.6</v>
      </c>
      <c r="F208" s="3">
        <v>22.1666666666666</v>
      </c>
      <c r="G208" s="3">
        <v>29.6666666666666</v>
      </c>
      <c r="H208" s="3">
        <v>34.799999999999997</v>
      </c>
      <c r="I208" s="3">
        <v>39.066666666666599</v>
      </c>
      <c r="J208" s="3">
        <v>43.566666666666599</v>
      </c>
      <c r="K208" s="3">
        <v>47.133333333333297</v>
      </c>
      <c r="L208" s="3">
        <v>51.233333333333299</v>
      </c>
      <c r="M208" s="3">
        <v>53.733333333333299</v>
      </c>
      <c r="N208" s="2"/>
      <c r="O208" s="3">
        <v>0.871779788708134</v>
      </c>
      <c r="P208" s="3">
        <v>1.82086670449968</v>
      </c>
      <c r="Q208" s="3">
        <v>2.3607908279501002</v>
      </c>
      <c r="R208" s="3">
        <v>2.1460558137093102</v>
      </c>
      <c r="S208" s="3">
        <v>1.71917292776368</v>
      </c>
      <c r="T208" s="3">
        <v>1.9043809142780901</v>
      </c>
      <c r="U208" s="3">
        <v>1.8607047649270401</v>
      </c>
      <c r="V208" s="3">
        <v>2.2313423961572698</v>
      </c>
      <c r="W208" s="3">
        <v>1.8571184369578799</v>
      </c>
      <c r="X208" s="3">
        <v>1.5205992970609301</v>
      </c>
      <c r="Y208" s="3">
        <v>1.5260697523012701</v>
      </c>
      <c r="Z208" s="2"/>
    </row>
    <row r="209" spans="1:26">
      <c r="A209" s="2" t="s">
        <v>1705</v>
      </c>
      <c r="B209" s="2"/>
      <c r="C209" s="3">
        <v>0.2</v>
      </c>
      <c r="D209" s="3">
        <v>0.56666666666666599</v>
      </c>
      <c r="E209" s="3">
        <v>3.4666666666666601</v>
      </c>
      <c r="F209" s="3">
        <v>7.6666666666666599</v>
      </c>
      <c r="G209" s="3">
        <v>15.066666666666601</v>
      </c>
      <c r="H209" s="3">
        <v>22.766666666666602</v>
      </c>
      <c r="I209" s="3">
        <v>29.8</v>
      </c>
      <c r="J209" s="3">
        <v>35.733333333333299</v>
      </c>
      <c r="K209" s="3">
        <v>42.033333333333303</v>
      </c>
      <c r="L209" s="3">
        <v>49.233333333333299</v>
      </c>
      <c r="M209" s="3">
        <v>53.4</v>
      </c>
      <c r="N209" s="2"/>
      <c r="O209" s="3">
        <v>0.47609522856952302</v>
      </c>
      <c r="P209" s="3">
        <v>0.71569701845279599</v>
      </c>
      <c r="Q209" s="3">
        <v>1.45449494861809</v>
      </c>
      <c r="R209" s="3">
        <v>1.7384539747207</v>
      </c>
      <c r="S209" s="3">
        <v>2.2647050335283998</v>
      </c>
      <c r="T209" s="3">
        <v>2.56493448042808</v>
      </c>
      <c r="U209" s="3">
        <v>1.92180470738661</v>
      </c>
      <c r="V209" s="3">
        <v>2.52894356511875</v>
      </c>
      <c r="W209" s="3">
        <v>2.0245712852080202</v>
      </c>
      <c r="X209" s="3">
        <v>1.8381754238616299</v>
      </c>
      <c r="Y209" s="3">
        <v>2.7030846576951002</v>
      </c>
      <c r="Z209" s="2"/>
    </row>
    <row r="210" spans="1:26">
      <c r="A210" s="2" t="s">
        <v>1706</v>
      </c>
      <c r="B210" s="2"/>
      <c r="C210" s="3">
        <v>0</v>
      </c>
      <c r="D210" s="3">
        <v>0.1</v>
      </c>
      <c r="E210" s="3">
        <v>0.6</v>
      </c>
      <c r="F210" s="3">
        <v>3.0666666666666602</v>
      </c>
      <c r="G210" s="3">
        <v>8.36666666666666</v>
      </c>
      <c r="H210" s="3">
        <v>16.2</v>
      </c>
      <c r="I210" s="3">
        <v>24.6</v>
      </c>
      <c r="J210" s="3">
        <v>32.6666666666666</v>
      </c>
      <c r="K210" s="3">
        <v>39.700000000000003</v>
      </c>
      <c r="L210" s="3">
        <v>46.1666666666666</v>
      </c>
      <c r="M210" s="3">
        <v>53.033333333333303</v>
      </c>
      <c r="N210" s="2"/>
      <c r="O210" s="3">
        <v>0</v>
      </c>
      <c r="P210" s="3">
        <v>0.3</v>
      </c>
      <c r="Q210" s="3">
        <v>0.71180521680208697</v>
      </c>
      <c r="R210" s="3">
        <v>1.5902480589168699</v>
      </c>
      <c r="S210" s="3">
        <v>2.0245712852080202</v>
      </c>
      <c r="T210" s="3">
        <v>1.9731531449264901</v>
      </c>
      <c r="U210" s="3">
        <v>2.12289111041208</v>
      </c>
      <c r="V210" s="3">
        <v>1.9550504398153501</v>
      </c>
      <c r="W210" s="3">
        <v>1.9174636024359499</v>
      </c>
      <c r="X210" s="3">
        <v>1.8272626764887601</v>
      </c>
      <c r="Y210" s="3">
        <v>1.7603661235347801</v>
      </c>
      <c r="Z210" s="2"/>
    </row>
    <row r="211" spans="1:26">
      <c r="A211" s="2" t="s">
        <v>1707</v>
      </c>
      <c r="B211" s="2"/>
      <c r="C211" s="3">
        <v>1.1000000000000001</v>
      </c>
      <c r="D211" s="3">
        <v>8.6333333333333293</v>
      </c>
      <c r="E211" s="3">
        <v>15.4333333333333</v>
      </c>
      <c r="F211" s="3">
        <v>21.7</v>
      </c>
      <c r="G211" s="3">
        <v>26.533333333333299</v>
      </c>
      <c r="H211" s="3">
        <v>31.066666666666599</v>
      </c>
      <c r="I211" s="3">
        <v>35.533333333333303</v>
      </c>
      <c r="J211" s="3">
        <v>39.266666666666602</v>
      </c>
      <c r="K211" s="3">
        <v>42.7</v>
      </c>
      <c r="L211" s="3">
        <v>47.9</v>
      </c>
      <c r="M211" s="3">
        <v>52.1</v>
      </c>
      <c r="N211" s="2"/>
      <c r="O211" s="3">
        <v>1.04403065089105</v>
      </c>
      <c r="P211" s="3">
        <v>2.0733762053445299</v>
      </c>
      <c r="Q211" s="3">
        <v>1.90933379888262</v>
      </c>
      <c r="R211" s="3">
        <v>2.53179778023443</v>
      </c>
      <c r="S211" s="3">
        <v>2.5394662606321199</v>
      </c>
      <c r="T211" s="3">
        <v>2.4485823562942599</v>
      </c>
      <c r="U211" s="3">
        <v>2.8836705005176202</v>
      </c>
      <c r="V211" s="3">
        <v>2.5420901286583399</v>
      </c>
      <c r="W211" s="3">
        <v>2.94561821468205</v>
      </c>
      <c r="X211" s="3">
        <v>2.48126311919285</v>
      </c>
      <c r="Y211" s="3">
        <v>2.5993588953175801</v>
      </c>
      <c r="Z211" s="2"/>
    </row>
    <row r="212" spans="1:26">
      <c r="A212" s="2" t="s">
        <v>1708</v>
      </c>
      <c r="B212" s="2"/>
      <c r="C212" s="3">
        <v>1.2333333333333301</v>
      </c>
      <c r="D212" s="3">
        <v>3.7333333333333298</v>
      </c>
      <c r="E212" s="3">
        <v>10.9333333333333</v>
      </c>
      <c r="F212" s="3">
        <v>18.1666666666666</v>
      </c>
      <c r="G212" s="3">
        <v>25.766666666666602</v>
      </c>
      <c r="H212" s="3">
        <v>32.533333333333303</v>
      </c>
      <c r="I212" s="3">
        <v>36.4</v>
      </c>
      <c r="J212" s="3">
        <v>41.3333333333333</v>
      </c>
      <c r="K212" s="3">
        <v>45.9</v>
      </c>
      <c r="L212" s="3">
        <v>48.766666666666602</v>
      </c>
      <c r="M212" s="3">
        <v>52.066666666666599</v>
      </c>
      <c r="N212" s="2"/>
      <c r="O212" s="3">
        <v>1.0546194679704199</v>
      </c>
      <c r="P212" s="3">
        <v>1.7688665548562099</v>
      </c>
      <c r="Q212" s="3">
        <v>2.4756592836836102</v>
      </c>
      <c r="R212" s="3">
        <v>4.0006943841732703</v>
      </c>
      <c r="S212" s="3">
        <v>3.6758974716689501</v>
      </c>
      <c r="T212" s="3">
        <v>3.3934577580331702</v>
      </c>
      <c r="U212" s="3">
        <v>3.6110940170535502</v>
      </c>
      <c r="V212" s="3">
        <v>2.9476921292578799</v>
      </c>
      <c r="W212" s="3">
        <v>3.1869525673700601</v>
      </c>
      <c r="X212" s="3">
        <v>2.56493448042808</v>
      </c>
      <c r="Y212" s="3">
        <v>2.63227826965328</v>
      </c>
      <c r="Z212" s="2"/>
    </row>
    <row r="213" spans="1:26">
      <c r="A213" s="2" t="s">
        <v>1709</v>
      </c>
      <c r="B213" s="2"/>
      <c r="C213" s="3">
        <v>3.3333333333333298E-2</v>
      </c>
      <c r="D213" s="3">
        <v>1.86666666666666</v>
      </c>
      <c r="E213" s="3">
        <v>9</v>
      </c>
      <c r="F213" s="3">
        <v>16.8333333333333</v>
      </c>
      <c r="G213" s="3">
        <v>22.566666666666599</v>
      </c>
      <c r="H213" s="3">
        <v>28.5</v>
      </c>
      <c r="I213" s="3">
        <v>33.9</v>
      </c>
      <c r="J213" s="3">
        <v>39.4</v>
      </c>
      <c r="K213" s="3">
        <v>43.633333333333297</v>
      </c>
      <c r="L213" s="3">
        <v>48.1</v>
      </c>
      <c r="M213" s="3">
        <v>52.033333333333303</v>
      </c>
      <c r="N213" s="2"/>
      <c r="O213" s="3">
        <v>0.17950549357115</v>
      </c>
      <c r="P213" s="3">
        <v>1.14697670227235</v>
      </c>
      <c r="Q213" s="3">
        <v>2.4358434541926801</v>
      </c>
      <c r="R213" s="3">
        <v>2.1615323782497899</v>
      </c>
      <c r="S213" s="3">
        <v>2.6417586734766001</v>
      </c>
      <c r="T213" s="3">
        <v>2.2022715545545202</v>
      </c>
      <c r="U213" s="3">
        <v>2.2999999999999998</v>
      </c>
      <c r="V213" s="3">
        <v>2.2744962812309302</v>
      </c>
      <c r="W213" s="3">
        <v>2.1052843566184101</v>
      </c>
      <c r="X213" s="3">
        <v>2.0387904911164001</v>
      </c>
      <c r="Y213" s="3">
        <v>2.1367160680716402</v>
      </c>
      <c r="Z213" s="2"/>
    </row>
    <row r="214" spans="1:26">
      <c r="A214" s="2" t="s">
        <v>1710</v>
      </c>
      <c r="B214" s="2"/>
      <c r="C214" s="3">
        <v>0</v>
      </c>
      <c r="D214" s="3">
        <v>0</v>
      </c>
      <c r="E214" s="3">
        <v>6.6666666666666596E-2</v>
      </c>
      <c r="F214" s="3">
        <v>1.7666666666666599</v>
      </c>
      <c r="G214" s="3">
        <v>9.1333333333333293</v>
      </c>
      <c r="H214" s="3">
        <v>19.2</v>
      </c>
      <c r="I214" s="3">
        <v>28.066666666666599</v>
      </c>
      <c r="J214" s="3">
        <v>35.799999999999997</v>
      </c>
      <c r="K214" s="3">
        <v>41.866666666666603</v>
      </c>
      <c r="L214" s="3">
        <v>47.5</v>
      </c>
      <c r="M214" s="3">
        <v>51.8333333333333</v>
      </c>
      <c r="N214" s="2"/>
      <c r="O214" s="3">
        <v>0</v>
      </c>
      <c r="P214" s="3">
        <v>0</v>
      </c>
      <c r="Q214" s="3">
        <v>0.24944382578492899</v>
      </c>
      <c r="R214" s="3">
        <v>1.2023125864580899</v>
      </c>
      <c r="S214" s="3">
        <v>2.12498366006789</v>
      </c>
      <c r="T214" s="3">
        <v>1.55777619273972</v>
      </c>
      <c r="U214" s="3">
        <v>1.2631530214330899</v>
      </c>
      <c r="V214" s="3">
        <v>1.51437555888007</v>
      </c>
      <c r="W214" s="3">
        <v>1.43139403690559</v>
      </c>
      <c r="X214" s="3">
        <v>1.0567244989431499</v>
      </c>
      <c r="Y214" s="3">
        <v>1.12792828771257</v>
      </c>
      <c r="Z214" s="2"/>
    </row>
    <row r="215" spans="1:26">
      <c r="A215" s="2" t="s">
        <v>1711</v>
      </c>
      <c r="B215" s="2"/>
      <c r="C215" s="3">
        <v>0</v>
      </c>
      <c r="D215" s="3">
        <v>0</v>
      </c>
      <c r="E215" s="3">
        <v>1</v>
      </c>
      <c r="F215" s="3">
        <v>6.9666666666666597</v>
      </c>
      <c r="G215" s="3">
        <v>15.1666666666666</v>
      </c>
      <c r="H215" s="3">
        <v>23.433333333333302</v>
      </c>
      <c r="I215" s="3">
        <v>30.6666666666666</v>
      </c>
      <c r="J215" s="3">
        <v>36.933333333333302</v>
      </c>
      <c r="K215" s="3">
        <v>41.8333333333333</v>
      </c>
      <c r="L215" s="3">
        <v>47.033333333333303</v>
      </c>
      <c r="M215" s="3">
        <v>51.566666666666599</v>
      </c>
      <c r="N215" s="2"/>
      <c r="O215" s="3">
        <v>0</v>
      </c>
      <c r="P215" s="3">
        <v>0</v>
      </c>
      <c r="Q215" s="3">
        <v>0.93094933625126197</v>
      </c>
      <c r="R215" s="3">
        <v>1.8162843634433701</v>
      </c>
      <c r="S215" s="3">
        <v>2.0013884069704102</v>
      </c>
      <c r="T215" s="3">
        <v>1.70652343148936</v>
      </c>
      <c r="U215" s="3">
        <v>1.6193277068654801</v>
      </c>
      <c r="V215" s="3">
        <v>1.4360439485692</v>
      </c>
      <c r="W215" s="3">
        <v>1.50738920727933</v>
      </c>
      <c r="X215" s="3">
        <v>1.44875425414004</v>
      </c>
      <c r="Y215" s="3">
        <v>1.38283123417943</v>
      </c>
      <c r="Z215" s="2"/>
    </row>
    <row r="216" spans="1:26">
      <c r="A216" s="2" t="s">
        <v>1712</v>
      </c>
      <c r="B216" s="2"/>
      <c r="C216" s="3">
        <v>0</v>
      </c>
      <c r="D216" s="3">
        <v>0.133333333333333</v>
      </c>
      <c r="E216" s="3">
        <v>1.86666666666666</v>
      </c>
      <c r="F216" s="3">
        <v>6.93333333333333</v>
      </c>
      <c r="G216" s="3">
        <v>14.1</v>
      </c>
      <c r="H216" s="3">
        <v>21.566666666666599</v>
      </c>
      <c r="I216" s="3">
        <v>28.4</v>
      </c>
      <c r="J216" s="3">
        <v>35</v>
      </c>
      <c r="K216" s="3">
        <v>40.233333333333299</v>
      </c>
      <c r="L216" s="3">
        <v>45.966666666666598</v>
      </c>
      <c r="M216" s="3">
        <v>51.066666666666599</v>
      </c>
      <c r="N216" s="2"/>
      <c r="O216" s="3">
        <v>0</v>
      </c>
      <c r="P216" s="3">
        <v>0.33993463423951897</v>
      </c>
      <c r="Q216" s="3">
        <v>1.0241527663824801</v>
      </c>
      <c r="R216" s="3">
        <v>1.56914697279197</v>
      </c>
      <c r="S216" s="3">
        <v>1.8502252115170501</v>
      </c>
      <c r="T216" s="3">
        <v>1.72594579546661</v>
      </c>
      <c r="U216" s="3">
        <v>1.7625738755203</v>
      </c>
      <c r="V216" s="3">
        <v>1.89736659610102</v>
      </c>
      <c r="W216" s="3">
        <v>1.78294388270884</v>
      </c>
      <c r="X216" s="3">
        <v>1.66299595776885</v>
      </c>
      <c r="Y216" s="3">
        <v>1.7307673314329499</v>
      </c>
      <c r="Z216" s="2"/>
    </row>
    <row r="217" spans="1:26">
      <c r="A217" s="2" t="s">
        <v>1713</v>
      </c>
      <c r="B217" s="2"/>
      <c r="C217" s="3">
        <v>0.33333333333333298</v>
      </c>
      <c r="D217" s="3">
        <v>1.6</v>
      </c>
      <c r="E217" s="3">
        <v>7.2666666666666604</v>
      </c>
      <c r="F217" s="3">
        <v>13.3</v>
      </c>
      <c r="G217" s="3">
        <v>19.2</v>
      </c>
      <c r="H217" s="3">
        <v>25.3333333333333</v>
      </c>
      <c r="I217" s="3">
        <v>29.566666666666599</v>
      </c>
      <c r="J217" s="3">
        <v>34.799999999999997</v>
      </c>
      <c r="K217" s="3">
        <v>40.366666666666603</v>
      </c>
      <c r="L217" s="3">
        <v>45.066666666666599</v>
      </c>
      <c r="M217" s="3">
        <v>50.3</v>
      </c>
      <c r="N217" s="2"/>
      <c r="O217" s="3">
        <v>0.47140452079103101</v>
      </c>
      <c r="P217" s="3">
        <v>1.05198225587063</v>
      </c>
      <c r="Q217" s="3">
        <v>2.2350739485653599</v>
      </c>
      <c r="R217" s="3">
        <v>2.20831761000691</v>
      </c>
      <c r="S217" s="3">
        <v>2.6633312473917501</v>
      </c>
      <c r="T217" s="3">
        <v>2.58628863216944</v>
      </c>
      <c r="U217" s="3">
        <v>2.56493448042808</v>
      </c>
      <c r="V217" s="3">
        <v>2.7616420236277301</v>
      </c>
      <c r="W217" s="3">
        <v>2.72621023074564</v>
      </c>
      <c r="X217" s="3">
        <v>2.3935097428021601</v>
      </c>
      <c r="Y217" s="3">
        <v>2.6602004936971699</v>
      </c>
      <c r="Z217" s="2"/>
    </row>
    <row r="218" spans="1:26">
      <c r="A218" s="2" t="s">
        <v>1714</v>
      </c>
      <c r="B218" s="2"/>
      <c r="C218" s="3">
        <v>0</v>
      </c>
      <c r="D218" s="3">
        <v>0.46666666666666601</v>
      </c>
      <c r="E218" s="3">
        <v>3.93333333333333</v>
      </c>
      <c r="F218" s="3">
        <v>9.5</v>
      </c>
      <c r="G218" s="3">
        <v>14.633333333333301</v>
      </c>
      <c r="H218" s="3">
        <v>21.033333333333299</v>
      </c>
      <c r="I218" s="3">
        <v>26.733333333333299</v>
      </c>
      <c r="J218" s="3">
        <v>33.6666666666666</v>
      </c>
      <c r="K218" s="3">
        <v>39.5</v>
      </c>
      <c r="L218" s="3">
        <v>44.8333333333333</v>
      </c>
      <c r="M218" s="3">
        <v>49.633333333333297</v>
      </c>
      <c r="N218" s="2"/>
      <c r="O218" s="3">
        <v>0</v>
      </c>
      <c r="P218" s="3">
        <v>0.66999170807472597</v>
      </c>
      <c r="Q218" s="3">
        <v>1.4817407180595199</v>
      </c>
      <c r="R218" s="3">
        <v>2.27669350887055</v>
      </c>
      <c r="S218" s="3">
        <v>1.8705317128797501</v>
      </c>
      <c r="T218" s="3">
        <v>2.7016455890602802</v>
      </c>
      <c r="U218" s="3">
        <v>2.4349309823666201</v>
      </c>
      <c r="V218" s="3">
        <v>1.71917292776368</v>
      </c>
      <c r="W218" s="3">
        <v>2.1252450839060102</v>
      </c>
      <c r="X218" s="3">
        <v>2.2669117514559001</v>
      </c>
      <c r="Y218" s="3">
        <v>1.5807874268505799</v>
      </c>
      <c r="Z218" s="2"/>
    </row>
    <row r="219" spans="1:26">
      <c r="A219" s="2" t="s">
        <v>1715</v>
      </c>
      <c r="B219" s="2"/>
      <c r="C219" s="3">
        <v>0.266666666666666</v>
      </c>
      <c r="D219" s="3">
        <v>1.36666666666666</v>
      </c>
      <c r="E219" s="3">
        <v>5.6666666666666599</v>
      </c>
      <c r="F219" s="3">
        <v>9.6666666666666607</v>
      </c>
      <c r="G219" s="3">
        <v>16</v>
      </c>
      <c r="H219" s="3">
        <v>22.033333333333299</v>
      </c>
      <c r="I219" s="3">
        <v>27.8</v>
      </c>
      <c r="J219" s="3">
        <v>33.566666666666599</v>
      </c>
      <c r="K219" s="3">
        <v>39.133333333333297</v>
      </c>
      <c r="L219" s="3">
        <v>44.7</v>
      </c>
      <c r="M219" s="3">
        <v>49.433333333333302</v>
      </c>
      <c r="N219" s="2"/>
      <c r="O219" s="3">
        <v>0.51207638319124005</v>
      </c>
      <c r="P219" s="3">
        <v>1.11005505368978</v>
      </c>
      <c r="Q219" s="3">
        <v>1.49071198499985</v>
      </c>
      <c r="R219" s="3">
        <v>1.90321365648269</v>
      </c>
      <c r="S219" s="3">
        <v>2.1291625896894999</v>
      </c>
      <c r="T219" s="3">
        <v>2.0245712852080202</v>
      </c>
      <c r="U219" s="3">
        <v>1.92180470738661</v>
      </c>
      <c r="V219" s="3">
        <v>2.0113566455394101</v>
      </c>
      <c r="W219" s="3">
        <v>2.2020192753218302</v>
      </c>
      <c r="X219" s="3">
        <v>2.1470910553583802</v>
      </c>
      <c r="Y219" s="3">
        <v>1.96100881067769</v>
      </c>
      <c r="Z219" s="2"/>
    </row>
    <row r="220" spans="1:26">
      <c r="A220" s="2" t="s">
        <v>1716</v>
      </c>
      <c r="B220" s="2"/>
      <c r="C220" s="3">
        <v>1.8</v>
      </c>
      <c r="D220" s="3">
        <v>3.93333333333333</v>
      </c>
      <c r="E220" s="3">
        <v>9.2333333333333307</v>
      </c>
      <c r="F220" s="3">
        <v>13.1666666666666</v>
      </c>
      <c r="G220" s="3">
        <v>18.133333333333301</v>
      </c>
      <c r="H220" s="3">
        <v>23.066666666666599</v>
      </c>
      <c r="I220" s="3">
        <v>26.3</v>
      </c>
      <c r="J220" s="3">
        <v>33.266666666666602</v>
      </c>
      <c r="K220" s="3">
        <v>38.433333333333302</v>
      </c>
      <c r="L220" s="3">
        <v>43.633333333333297</v>
      </c>
      <c r="M220" s="3">
        <v>49.3333333333333</v>
      </c>
      <c r="N220" s="2"/>
      <c r="O220" s="3">
        <v>1.2489995996796699</v>
      </c>
      <c r="P220" s="3">
        <v>1.65193489244851</v>
      </c>
      <c r="Q220" s="3">
        <v>2.36196716507424</v>
      </c>
      <c r="R220" s="3">
        <v>2.5701275368268299</v>
      </c>
      <c r="S220" s="3">
        <v>3.60308509783244</v>
      </c>
      <c r="T220" s="3">
        <v>2.6068286394689499</v>
      </c>
      <c r="U220" s="3">
        <v>3.0237945256470899</v>
      </c>
      <c r="V220" s="3">
        <v>3.3159546974522298</v>
      </c>
      <c r="W220" s="3">
        <v>3.50887762998686</v>
      </c>
      <c r="X220" s="3">
        <v>2.2283526551144299</v>
      </c>
      <c r="Y220" s="3">
        <v>3.0477678535099799</v>
      </c>
      <c r="Z220" s="2"/>
    </row>
    <row r="221" spans="1:26">
      <c r="A221" s="2" t="s">
        <v>1717</v>
      </c>
      <c r="B221" s="2"/>
      <c r="C221" s="3">
        <v>0.266666666666666</v>
      </c>
      <c r="D221" s="3">
        <v>1.36666666666666</v>
      </c>
      <c r="E221" s="3">
        <v>5.6333333333333302</v>
      </c>
      <c r="F221" s="3">
        <v>9.6333333333333293</v>
      </c>
      <c r="G221" s="3">
        <v>15.9</v>
      </c>
      <c r="H221" s="3">
        <v>21.933333333333302</v>
      </c>
      <c r="I221" s="3">
        <v>27.766666666666602</v>
      </c>
      <c r="J221" s="3">
        <v>33.433333333333302</v>
      </c>
      <c r="K221" s="3">
        <v>38.9</v>
      </c>
      <c r="L221" s="3">
        <v>44.5</v>
      </c>
      <c r="M221" s="3">
        <v>49.2</v>
      </c>
      <c r="N221" s="2"/>
      <c r="O221" s="3">
        <v>0.51207638319124005</v>
      </c>
      <c r="P221" s="3">
        <v>1.11005505368978</v>
      </c>
      <c r="Q221" s="3">
        <v>1.51620872207255</v>
      </c>
      <c r="R221" s="3">
        <v>1.8705317128797501</v>
      </c>
      <c r="S221" s="3">
        <v>2.1189620100417002</v>
      </c>
      <c r="T221" s="3">
        <v>2.1281186266016401</v>
      </c>
      <c r="U221" s="3">
        <v>1.9947152400502901</v>
      </c>
      <c r="V221" s="3">
        <v>2.0113566455394101</v>
      </c>
      <c r="W221" s="3">
        <v>2.1031722072463102</v>
      </c>
      <c r="X221" s="3">
        <v>2.1095023109728901</v>
      </c>
      <c r="Y221" s="3">
        <v>1.93907194296653</v>
      </c>
      <c r="Z221" s="2"/>
    </row>
    <row r="222" spans="1:26">
      <c r="A222" s="2" t="s">
        <v>1718</v>
      </c>
      <c r="B222" s="2"/>
      <c r="C222" s="3">
        <v>0</v>
      </c>
      <c r="D222" s="3">
        <v>0</v>
      </c>
      <c r="E222" s="3">
        <v>0.56666666666666599</v>
      </c>
      <c r="F222" s="3">
        <v>6.1333333333333302</v>
      </c>
      <c r="G222" s="3">
        <v>14.1</v>
      </c>
      <c r="H222" s="3">
        <v>21.633333333333301</v>
      </c>
      <c r="I222" s="3">
        <v>28.3333333333333</v>
      </c>
      <c r="J222" s="3">
        <v>34.1666666666666</v>
      </c>
      <c r="K222" s="3">
        <v>39.1666666666666</v>
      </c>
      <c r="L222" s="3">
        <v>43.8333333333333</v>
      </c>
      <c r="M222" s="3">
        <v>48.633333333333297</v>
      </c>
      <c r="N222" s="2"/>
      <c r="O222" s="3">
        <v>0</v>
      </c>
      <c r="P222" s="3">
        <v>0</v>
      </c>
      <c r="Q222" s="3">
        <v>0.71569701845279599</v>
      </c>
      <c r="R222" s="3">
        <v>1.8390818965511599</v>
      </c>
      <c r="S222" s="3">
        <v>1.6603212540549599</v>
      </c>
      <c r="T222" s="3">
        <v>1.42556031868954</v>
      </c>
      <c r="U222" s="3">
        <v>1.3249737942901101</v>
      </c>
      <c r="V222" s="3">
        <v>1.4395215254459399</v>
      </c>
      <c r="W222" s="3">
        <v>1.15710366384731</v>
      </c>
      <c r="X222" s="3">
        <v>1.31866936299016</v>
      </c>
      <c r="Y222" s="3">
        <v>1.4715826703096</v>
      </c>
      <c r="Z222" s="2"/>
    </row>
    <row r="223" spans="1:26">
      <c r="A223" s="2" t="s">
        <v>1719</v>
      </c>
      <c r="B223" s="2"/>
      <c r="C223" s="3">
        <v>0</v>
      </c>
      <c r="D223" s="3">
        <v>1.1000000000000001</v>
      </c>
      <c r="E223" s="3">
        <v>6.4666666666666597</v>
      </c>
      <c r="F223" s="3">
        <v>11.6666666666666</v>
      </c>
      <c r="G223" s="3">
        <v>16.266666666666602</v>
      </c>
      <c r="H223" s="3">
        <v>20.6666666666666</v>
      </c>
      <c r="I223" s="3">
        <v>25.033333333333299</v>
      </c>
      <c r="J223" s="3">
        <v>31.3</v>
      </c>
      <c r="K223" s="3">
        <v>36.866666666666603</v>
      </c>
      <c r="L223" s="3">
        <v>42.233333333333299</v>
      </c>
      <c r="M223" s="3">
        <v>48.366666666666603</v>
      </c>
      <c r="N223" s="2"/>
      <c r="O223" s="3">
        <v>0</v>
      </c>
      <c r="P223" s="3">
        <v>0.830662386291807</v>
      </c>
      <c r="Q223" s="3">
        <v>1.47723465374402</v>
      </c>
      <c r="R223" s="3">
        <v>1.0749676997731401</v>
      </c>
      <c r="S223" s="3">
        <v>1.56914697279197</v>
      </c>
      <c r="T223" s="3">
        <v>1.2472191289246399</v>
      </c>
      <c r="U223" s="3">
        <v>1.8705317128797601</v>
      </c>
      <c r="V223" s="3">
        <v>2.1625602111078099</v>
      </c>
      <c r="W223" s="3">
        <v>2.36267268622258</v>
      </c>
      <c r="X223" s="3">
        <v>3.3334999958335398</v>
      </c>
      <c r="Y223" s="3">
        <v>3.28109060459408</v>
      </c>
      <c r="Z223" s="2"/>
    </row>
    <row r="224" spans="1:26">
      <c r="A224" s="2" t="s">
        <v>1720</v>
      </c>
      <c r="B224" s="2"/>
      <c r="C224" s="3">
        <v>0.266666666666666</v>
      </c>
      <c r="D224" s="3">
        <v>0.9</v>
      </c>
      <c r="E224" s="3">
        <v>1.63333333333333</v>
      </c>
      <c r="F224" s="3">
        <v>4.1333333333333302</v>
      </c>
      <c r="G224" s="3">
        <v>8</v>
      </c>
      <c r="H224" s="3">
        <v>14</v>
      </c>
      <c r="I224" s="3">
        <v>20.633333333333301</v>
      </c>
      <c r="J224" s="3">
        <v>27.8333333333333</v>
      </c>
      <c r="K224" s="3">
        <v>33.466666666666598</v>
      </c>
      <c r="L224" s="3">
        <v>41.3</v>
      </c>
      <c r="M224" s="3">
        <v>48</v>
      </c>
      <c r="N224" s="2"/>
      <c r="O224" s="3">
        <v>0.44221663871405298</v>
      </c>
      <c r="P224" s="3">
        <v>0.86986589004665904</v>
      </c>
      <c r="Q224" s="3">
        <v>1.44875425414004</v>
      </c>
      <c r="R224" s="3">
        <v>1.43139403690559</v>
      </c>
      <c r="S224" s="3">
        <v>2.6331223544175302</v>
      </c>
      <c r="T224" s="3">
        <v>2.0493901531919199</v>
      </c>
      <c r="U224" s="3">
        <v>2.8223315814332501</v>
      </c>
      <c r="V224" s="3">
        <v>3.29730529709067</v>
      </c>
      <c r="W224" s="3">
        <v>2.7170245163086402</v>
      </c>
      <c r="X224" s="3">
        <v>2.53179778023443</v>
      </c>
      <c r="Y224" s="3">
        <v>3.1517191076194102</v>
      </c>
      <c r="Z224" s="2"/>
    </row>
    <row r="225" spans="1:26">
      <c r="A225" s="2" t="s">
        <v>1721</v>
      </c>
      <c r="B225" s="2"/>
      <c r="C225" s="3">
        <v>0</v>
      </c>
      <c r="D225" s="3">
        <v>6.6666666666666596E-2</v>
      </c>
      <c r="E225" s="3">
        <v>0.73333333333333295</v>
      </c>
      <c r="F225" s="3">
        <v>3.3</v>
      </c>
      <c r="G225" s="3">
        <v>7.6333333333333302</v>
      </c>
      <c r="H225" s="3">
        <v>14.9333333333333</v>
      </c>
      <c r="I225" s="3">
        <v>21.766666666666602</v>
      </c>
      <c r="J225" s="3">
        <v>29.133333333333301</v>
      </c>
      <c r="K225" s="3">
        <v>35.3333333333333</v>
      </c>
      <c r="L225" s="3">
        <v>42</v>
      </c>
      <c r="M225" s="3">
        <v>47.766666666666602</v>
      </c>
      <c r="N225" s="2"/>
      <c r="O225" s="3">
        <v>0</v>
      </c>
      <c r="P225" s="3">
        <v>0.35901098714230001</v>
      </c>
      <c r="Q225" s="3">
        <v>0.85374989832437898</v>
      </c>
      <c r="R225" s="3">
        <v>1.4640127503998499</v>
      </c>
      <c r="S225" s="3">
        <v>1.6017351702311899</v>
      </c>
      <c r="T225" s="3">
        <v>2.1437246921084698</v>
      </c>
      <c r="U225" s="3">
        <v>2.47229088543848</v>
      </c>
      <c r="V225" s="3">
        <v>1.96185852927495</v>
      </c>
      <c r="W225" s="3">
        <v>1.84992492340154</v>
      </c>
      <c r="X225" s="3">
        <v>2.1908902300206599</v>
      </c>
      <c r="Y225" s="3">
        <v>1.8740923729160699</v>
      </c>
      <c r="Z225" s="2"/>
    </row>
    <row r="226" spans="1:26">
      <c r="A226" s="2" t="s">
        <v>1722</v>
      </c>
      <c r="B226" s="2"/>
      <c r="C226" s="3">
        <v>0</v>
      </c>
      <c r="D226" s="3">
        <v>0</v>
      </c>
      <c r="E226" s="3">
        <v>0.3</v>
      </c>
      <c r="F226" s="3">
        <v>4.4666666666666597</v>
      </c>
      <c r="G226" s="3">
        <v>12.633333333333301</v>
      </c>
      <c r="H226" s="3">
        <v>21.133333333333301</v>
      </c>
      <c r="I226" s="3">
        <v>27.6</v>
      </c>
      <c r="J226" s="3">
        <v>34.466666666666598</v>
      </c>
      <c r="K226" s="3">
        <v>39.366666666666603</v>
      </c>
      <c r="L226" s="3">
        <v>43.766666666666602</v>
      </c>
      <c r="M226" s="3">
        <v>47.4</v>
      </c>
      <c r="N226" s="2"/>
      <c r="O226" s="3">
        <v>0</v>
      </c>
      <c r="P226" s="3">
        <v>0</v>
      </c>
      <c r="Q226" s="3">
        <v>0.52599112793531599</v>
      </c>
      <c r="R226" s="3">
        <v>1.14697670227235</v>
      </c>
      <c r="S226" s="3">
        <v>2.12105843599107</v>
      </c>
      <c r="T226" s="3">
        <v>2.1561282171728302</v>
      </c>
      <c r="U226" s="3">
        <v>1.85472369909914</v>
      </c>
      <c r="V226" s="3">
        <v>1.54344492037203</v>
      </c>
      <c r="W226" s="3">
        <v>2.0080393975772002</v>
      </c>
      <c r="X226" s="3">
        <v>1.45334862377277</v>
      </c>
      <c r="Y226" s="3">
        <v>1.56204993518133</v>
      </c>
      <c r="Z226" s="2"/>
    </row>
    <row r="227" spans="1:26">
      <c r="A227" s="2" t="s">
        <v>1723</v>
      </c>
      <c r="B227" s="2"/>
      <c r="C227" s="3">
        <v>0</v>
      </c>
      <c r="D227" s="3">
        <v>3.3333333333333298E-2</v>
      </c>
      <c r="E227" s="3">
        <v>1.3</v>
      </c>
      <c r="F227" s="3">
        <v>6.1</v>
      </c>
      <c r="G227" s="3">
        <v>11.3333333333333</v>
      </c>
      <c r="H227" s="3">
        <v>17.8333333333333</v>
      </c>
      <c r="I227" s="3">
        <v>25.566666666666599</v>
      </c>
      <c r="J227" s="3">
        <v>31.6</v>
      </c>
      <c r="K227" s="3">
        <v>36.033333333333303</v>
      </c>
      <c r="L227" s="3">
        <v>42.6</v>
      </c>
      <c r="M227" s="3">
        <v>47.133333333333297</v>
      </c>
      <c r="N227" s="2"/>
      <c r="O227" s="3">
        <v>0</v>
      </c>
      <c r="P227" s="3">
        <v>0.17950549357115</v>
      </c>
      <c r="Q227" s="3">
        <v>1.0376254944182199</v>
      </c>
      <c r="R227" s="3">
        <v>1.6603212540549599</v>
      </c>
      <c r="S227" s="3">
        <v>2.3428377854407398</v>
      </c>
      <c r="T227" s="3">
        <v>2.9221377258590802</v>
      </c>
      <c r="U227" s="3">
        <v>3.0296681153038598</v>
      </c>
      <c r="V227" s="3">
        <v>2.48461935381123</v>
      </c>
      <c r="W227" s="3">
        <v>2.9380643665893702</v>
      </c>
      <c r="X227" s="3">
        <v>2.0912516188477399</v>
      </c>
      <c r="Y227" s="3">
        <v>2.43219151292729</v>
      </c>
      <c r="Z227" s="2"/>
    </row>
    <row r="228" spans="1:26">
      <c r="A228" s="2" t="s">
        <v>1724</v>
      </c>
      <c r="B228" s="2"/>
      <c r="C228" s="3">
        <v>0</v>
      </c>
      <c r="D228" s="3">
        <v>3.3333333333333298E-2</v>
      </c>
      <c r="E228" s="3">
        <v>0.7</v>
      </c>
      <c r="F228" s="3">
        <v>3.2</v>
      </c>
      <c r="G228" s="3">
        <v>7.9</v>
      </c>
      <c r="H228" s="3">
        <v>13.733333333333301</v>
      </c>
      <c r="I228" s="3">
        <v>20.6666666666666</v>
      </c>
      <c r="J228" s="3">
        <v>26.8333333333333</v>
      </c>
      <c r="K228" s="3">
        <v>33.533333333333303</v>
      </c>
      <c r="L228" s="3">
        <v>40.466666666666598</v>
      </c>
      <c r="M228" s="3">
        <v>47.033333333333303</v>
      </c>
      <c r="N228" s="2"/>
      <c r="O228" s="3">
        <v>0</v>
      </c>
      <c r="P228" s="3">
        <v>0.17950549357115</v>
      </c>
      <c r="Q228" s="3">
        <v>0.737111479583199</v>
      </c>
      <c r="R228" s="3">
        <v>2.00665559243898</v>
      </c>
      <c r="S228" s="3">
        <v>2.2561028345356902</v>
      </c>
      <c r="T228" s="3">
        <v>2.71947707391615</v>
      </c>
      <c r="U228" s="3">
        <v>2.38513917599977</v>
      </c>
      <c r="V228" s="3">
        <v>2.5440562537456199</v>
      </c>
      <c r="W228" s="3">
        <v>2.2020192753218302</v>
      </c>
      <c r="X228" s="3">
        <v>1.82086670449968</v>
      </c>
      <c r="Y228" s="3">
        <v>2.0733762053445299</v>
      </c>
      <c r="Z228" s="2"/>
    </row>
    <row r="229" spans="1:26">
      <c r="A229" s="2" t="s">
        <v>1725</v>
      </c>
      <c r="B229" s="2"/>
      <c r="C229" s="3">
        <v>0</v>
      </c>
      <c r="D229" s="3">
        <v>0</v>
      </c>
      <c r="E229" s="3">
        <v>0.16666666666666599</v>
      </c>
      <c r="F229" s="3">
        <v>1.9</v>
      </c>
      <c r="G229" s="3">
        <v>8.0333333333333297</v>
      </c>
      <c r="H229" s="3">
        <v>16.3</v>
      </c>
      <c r="I229" s="3">
        <v>24.233333333333299</v>
      </c>
      <c r="J229" s="3">
        <v>30.7</v>
      </c>
      <c r="K229" s="3">
        <v>36.700000000000003</v>
      </c>
      <c r="L229" s="3">
        <v>42.3</v>
      </c>
      <c r="M229" s="3">
        <v>46.933333333333302</v>
      </c>
      <c r="N229" s="2"/>
      <c r="O229" s="3">
        <v>0</v>
      </c>
      <c r="P229" s="3">
        <v>0</v>
      </c>
      <c r="Q229" s="3">
        <v>0.37267799624996401</v>
      </c>
      <c r="R229" s="3">
        <v>1.27410099024109</v>
      </c>
      <c r="S229" s="3">
        <v>1.7413277182145299</v>
      </c>
      <c r="T229" s="3">
        <v>1.552417469626</v>
      </c>
      <c r="U229" s="3">
        <v>1.47610598836563</v>
      </c>
      <c r="V229" s="3">
        <v>1.41774468787578</v>
      </c>
      <c r="W229" s="3">
        <v>1.61554944214035</v>
      </c>
      <c r="X229" s="3">
        <v>1.552417469626</v>
      </c>
      <c r="Y229" s="3">
        <v>1.18133634311129</v>
      </c>
      <c r="Z229" s="2"/>
    </row>
    <row r="230" spans="1:26">
      <c r="A230" s="2" t="s">
        <v>1726</v>
      </c>
      <c r="B230" s="2"/>
      <c r="C230" s="3">
        <v>0</v>
      </c>
      <c r="D230" s="3">
        <v>0.33333333333333298</v>
      </c>
      <c r="E230" s="3">
        <v>3.0333333333333301</v>
      </c>
      <c r="F230" s="3">
        <v>8.3000000000000007</v>
      </c>
      <c r="G230" s="3">
        <v>15</v>
      </c>
      <c r="H230" s="3">
        <v>21.1666666666666</v>
      </c>
      <c r="I230" s="3">
        <v>27.3666666666666</v>
      </c>
      <c r="J230" s="3">
        <v>33.3333333333333</v>
      </c>
      <c r="K230" s="3">
        <v>37.733333333333299</v>
      </c>
      <c r="L230" s="3">
        <v>42.3333333333333</v>
      </c>
      <c r="M230" s="3">
        <v>45.966666666666598</v>
      </c>
      <c r="N230" s="2"/>
      <c r="O230" s="3">
        <v>0</v>
      </c>
      <c r="P230" s="3">
        <v>0.47140452079103101</v>
      </c>
      <c r="Q230" s="3">
        <v>1.6224124698183899</v>
      </c>
      <c r="R230" s="3">
        <v>1.9519221295943101</v>
      </c>
      <c r="S230" s="3">
        <v>1.8797162906495499</v>
      </c>
      <c r="T230" s="3">
        <v>1.8811934746029899</v>
      </c>
      <c r="U230" s="3">
        <v>1.8526257642120301</v>
      </c>
      <c r="V230" s="3">
        <v>1.8135294011647201</v>
      </c>
      <c r="W230" s="3">
        <v>1.7688665548562099</v>
      </c>
      <c r="X230" s="3">
        <v>1.4220486005134301</v>
      </c>
      <c r="Y230" s="3">
        <v>1.22429117814713</v>
      </c>
      <c r="Z230" s="2"/>
    </row>
    <row r="231" spans="1:26">
      <c r="A231" s="2" t="s">
        <v>1727</v>
      </c>
      <c r="B231" s="2"/>
      <c r="C231" s="3">
        <v>0</v>
      </c>
      <c r="D231" s="3">
        <v>0</v>
      </c>
      <c r="E231" s="3">
        <v>0.1</v>
      </c>
      <c r="F231" s="3">
        <v>1.3</v>
      </c>
      <c r="G231" s="3">
        <v>5.3333333333333304</v>
      </c>
      <c r="H231" s="3">
        <v>12.6</v>
      </c>
      <c r="I231" s="3">
        <v>21.1666666666666</v>
      </c>
      <c r="J231" s="3">
        <v>28.133333333333301</v>
      </c>
      <c r="K231" s="3">
        <v>34.3333333333333</v>
      </c>
      <c r="L231" s="3">
        <v>40.566666666666599</v>
      </c>
      <c r="M231" s="3">
        <v>45.8</v>
      </c>
      <c r="N231" s="2"/>
      <c r="O231" s="3">
        <v>0</v>
      </c>
      <c r="P231" s="3">
        <v>0</v>
      </c>
      <c r="Q231" s="3">
        <v>0.3</v>
      </c>
      <c r="R231" s="3">
        <v>1.0692676621563599</v>
      </c>
      <c r="S231" s="3">
        <v>1.3984117975602</v>
      </c>
      <c r="T231" s="3">
        <v>2.1385353243127199</v>
      </c>
      <c r="U231" s="3">
        <v>3.1526003376401599</v>
      </c>
      <c r="V231" s="3">
        <v>1.96185852927495</v>
      </c>
      <c r="W231" s="3">
        <v>2.0869967789997999</v>
      </c>
      <c r="X231" s="3">
        <v>1.81995115929582</v>
      </c>
      <c r="Y231" s="3">
        <v>1.51437555888007</v>
      </c>
      <c r="Z231" s="2"/>
    </row>
    <row r="232" spans="1:26">
      <c r="A232" s="2" t="s">
        <v>1728</v>
      </c>
      <c r="B232" s="2"/>
      <c r="C232" s="3">
        <v>0</v>
      </c>
      <c r="D232" s="3">
        <v>0</v>
      </c>
      <c r="E232" s="3">
        <v>0</v>
      </c>
      <c r="F232" s="3">
        <v>0.46666666666666601</v>
      </c>
      <c r="G232" s="3">
        <v>8.6666666666666607</v>
      </c>
      <c r="H232" s="3">
        <v>18.7</v>
      </c>
      <c r="I232" s="3">
        <v>25.966666666666601</v>
      </c>
      <c r="J232" s="3">
        <v>32.133333333333297</v>
      </c>
      <c r="K232" s="3">
        <v>37.200000000000003</v>
      </c>
      <c r="L232" s="3">
        <v>42.066666666666599</v>
      </c>
      <c r="M232" s="3">
        <v>45.766666666666602</v>
      </c>
      <c r="N232" s="2"/>
      <c r="O232" s="3">
        <v>0</v>
      </c>
      <c r="P232" s="3">
        <v>0</v>
      </c>
      <c r="Q232" s="3">
        <v>0</v>
      </c>
      <c r="R232" s="3">
        <v>0.66999170807472597</v>
      </c>
      <c r="S232" s="3">
        <v>1.4220486005134301</v>
      </c>
      <c r="T232" s="3">
        <v>1.0692676621563599</v>
      </c>
      <c r="U232" s="3">
        <v>1.1685698761972001</v>
      </c>
      <c r="V232" s="3">
        <v>0.76303487615063903</v>
      </c>
      <c r="W232" s="3">
        <v>0.871779788708134</v>
      </c>
      <c r="X232" s="3">
        <v>0.77172246018601498</v>
      </c>
      <c r="Y232" s="3">
        <v>0.88254681965824799</v>
      </c>
      <c r="Z232" s="2"/>
    </row>
    <row r="233" spans="1:26">
      <c r="A233" s="2" t="s">
        <v>1729</v>
      </c>
      <c r="B233" s="2"/>
      <c r="C233" s="3">
        <v>0</v>
      </c>
      <c r="D233" s="3">
        <v>0.2</v>
      </c>
      <c r="E233" s="3">
        <v>1.7333333333333301</v>
      </c>
      <c r="F233" s="3">
        <v>6.0333333333333297</v>
      </c>
      <c r="G233" s="3">
        <v>12.2666666666666</v>
      </c>
      <c r="H233" s="3">
        <v>19.533333333333299</v>
      </c>
      <c r="I233" s="3">
        <v>24.933333333333302</v>
      </c>
      <c r="J233" s="3">
        <v>30.933333333333302</v>
      </c>
      <c r="K233" s="3">
        <v>35.9</v>
      </c>
      <c r="L233" s="3">
        <v>41.366666666666603</v>
      </c>
      <c r="M233" s="3">
        <v>45.266666666666602</v>
      </c>
      <c r="N233" s="2"/>
      <c r="O233" s="3">
        <v>0</v>
      </c>
      <c r="P233" s="3">
        <v>0.4</v>
      </c>
      <c r="Q233" s="3">
        <v>1.2631530214330899</v>
      </c>
      <c r="R233" s="3">
        <v>1.70261237188295</v>
      </c>
      <c r="S233" s="3">
        <v>1.3888444437333101</v>
      </c>
      <c r="T233" s="3">
        <v>2.2171052197754499</v>
      </c>
      <c r="U233" s="3">
        <v>2.20504472113883</v>
      </c>
      <c r="V233" s="3">
        <v>2.1437246921084698</v>
      </c>
      <c r="W233" s="3">
        <v>1.95533458347499</v>
      </c>
      <c r="X233" s="3">
        <v>2.2874051285730301</v>
      </c>
      <c r="Y233" s="3">
        <v>1.87853370714738</v>
      </c>
      <c r="Z233" s="2"/>
    </row>
    <row r="234" spans="1:26">
      <c r="A234" s="2" t="s">
        <v>1730</v>
      </c>
      <c r="B234" s="2"/>
      <c r="C234" s="3">
        <v>0</v>
      </c>
      <c r="D234" s="3">
        <v>0</v>
      </c>
      <c r="E234" s="3">
        <v>0.86666666666666603</v>
      </c>
      <c r="F234" s="3">
        <v>4.0666666666666602</v>
      </c>
      <c r="G234" s="3">
        <v>14</v>
      </c>
      <c r="H234" s="3">
        <v>22.1</v>
      </c>
      <c r="I234" s="3">
        <v>28.7</v>
      </c>
      <c r="J234" s="3">
        <v>33.5</v>
      </c>
      <c r="K234" s="3">
        <v>38.233333333333299</v>
      </c>
      <c r="L234" s="3">
        <v>41.8</v>
      </c>
      <c r="M234" s="3">
        <v>44.4</v>
      </c>
      <c r="N234" s="2"/>
      <c r="O234" s="3">
        <v>0</v>
      </c>
      <c r="P234" s="3">
        <v>0</v>
      </c>
      <c r="Q234" s="3">
        <v>0.92135166407235003</v>
      </c>
      <c r="R234" s="3">
        <v>1.6918103387265999</v>
      </c>
      <c r="S234" s="3">
        <v>2.6076809620810502</v>
      </c>
      <c r="T234" s="3">
        <v>3.25934553757856</v>
      </c>
      <c r="U234" s="3">
        <v>3.1848600178553101</v>
      </c>
      <c r="V234" s="3">
        <v>3.1596413298558601</v>
      </c>
      <c r="W234" s="3">
        <v>2.7041120949809399</v>
      </c>
      <c r="X234" s="3">
        <v>2.6507860469428</v>
      </c>
      <c r="Y234" s="3">
        <v>2.9955522584881198</v>
      </c>
      <c r="Z234" s="2"/>
    </row>
    <row r="235" spans="1:26">
      <c r="A235" s="2" t="s">
        <v>1731</v>
      </c>
      <c r="B235" s="2"/>
      <c r="C235" s="3">
        <v>0</v>
      </c>
      <c r="D235" s="3">
        <v>0</v>
      </c>
      <c r="E235" s="3">
        <v>0</v>
      </c>
      <c r="F235" s="3">
        <v>0.266666666666666</v>
      </c>
      <c r="G235" s="3">
        <v>2.6333333333333302</v>
      </c>
      <c r="H235" s="3">
        <v>8.7333333333333307</v>
      </c>
      <c r="I235" s="3">
        <v>16.933333333333302</v>
      </c>
      <c r="J235" s="3">
        <v>25.1666666666666</v>
      </c>
      <c r="K235" s="3">
        <v>31.633333333333301</v>
      </c>
      <c r="L235" s="3">
        <v>38.266666666666602</v>
      </c>
      <c r="M235" s="3">
        <v>44.233333333333299</v>
      </c>
      <c r="N235" s="2"/>
      <c r="O235" s="3">
        <v>0</v>
      </c>
      <c r="P235" s="3">
        <v>0</v>
      </c>
      <c r="Q235" s="3">
        <v>0</v>
      </c>
      <c r="R235" s="3">
        <v>0.44221663871405298</v>
      </c>
      <c r="S235" s="3">
        <v>1.4715826703096</v>
      </c>
      <c r="T235" s="3">
        <v>2.08059820457696</v>
      </c>
      <c r="U235" s="3">
        <v>1.8061622912191999</v>
      </c>
      <c r="V235" s="3">
        <v>1.8272626764887601</v>
      </c>
      <c r="W235" s="3">
        <v>1.3535960336164601</v>
      </c>
      <c r="X235" s="3">
        <v>1.3399834161494499</v>
      </c>
      <c r="Y235" s="3">
        <v>2.4991109530302</v>
      </c>
      <c r="Z235" s="2"/>
    </row>
    <row r="236" spans="1:26">
      <c r="A236" s="2" t="s">
        <v>1732</v>
      </c>
      <c r="B236" s="2"/>
      <c r="C236" s="3">
        <v>0.233333333333333</v>
      </c>
      <c r="D236" s="3">
        <v>4.93333333333333</v>
      </c>
      <c r="E236" s="3">
        <v>7.5666666666666602</v>
      </c>
      <c r="F236" s="3">
        <v>9.6666666666666607</v>
      </c>
      <c r="G236" s="3">
        <v>13.3666666666666</v>
      </c>
      <c r="H236" s="3">
        <v>17.399999999999999</v>
      </c>
      <c r="I236" s="3">
        <v>21.8666666666666</v>
      </c>
      <c r="J236" s="3">
        <v>27.966666666666601</v>
      </c>
      <c r="K236" s="3">
        <v>32.6</v>
      </c>
      <c r="L236" s="3">
        <v>38.533333333333303</v>
      </c>
      <c r="M236" s="3">
        <v>44.1</v>
      </c>
      <c r="N236" s="2"/>
      <c r="O236" s="3">
        <v>0.49553562491061598</v>
      </c>
      <c r="P236" s="3">
        <v>1.3888444437333101</v>
      </c>
      <c r="Q236" s="3">
        <v>1.68687745718399</v>
      </c>
      <c r="R236" s="3">
        <v>2.0548046676563199</v>
      </c>
      <c r="S236" s="3">
        <v>1.8162843634433701</v>
      </c>
      <c r="T236" s="3">
        <v>1.94250697124446</v>
      </c>
      <c r="U236" s="3">
        <v>1.80246744461277</v>
      </c>
      <c r="V236" s="3">
        <v>2.2133433734711998</v>
      </c>
      <c r="W236" s="3">
        <v>1.92527054375915</v>
      </c>
      <c r="X236" s="3">
        <v>1.76509363931649</v>
      </c>
      <c r="Y236" s="3">
        <v>1.4910846164230001</v>
      </c>
      <c r="Z236" s="2"/>
    </row>
    <row r="237" spans="1:26">
      <c r="A237" s="2" t="s">
        <v>1733</v>
      </c>
      <c r="B237" s="2"/>
      <c r="C237" s="3">
        <v>3.2666666666666599</v>
      </c>
      <c r="D237" s="3">
        <v>11.8666666666666</v>
      </c>
      <c r="E237" s="3">
        <v>22.766666666666602</v>
      </c>
      <c r="F237" s="3">
        <v>27.066666666666599</v>
      </c>
      <c r="G237" s="3">
        <v>31.3666666666666</v>
      </c>
      <c r="H237" s="3">
        <v>34.033333333333303</v>
      </c>
      <c r="I237" s="3">
        <v>36.033333333333303</v>
      </c>
      <c r="J237" s="3">
        <v>36.799999999999997</v>
      </c>
      <c r="K237" s="3">
        <v>39.266666666666602</v>
      </c>
      <c r="L237" s="3">
        <v>41.2</v>
      </c>
      <c r="M237" s="3">
        <v>43.3333333333333</v>
      </c>
      <c r="N237" s="2"/>
      <c r="O237" s="3">
        <v>2.1281186266016401</v>
      </c>
      <c r="P237" s="3">
        <v>2.8952067667477901</v>
      </c>
      <c r="Q237" s="3">
        <v>3.8007309238560301</v>
      </c>
      <c r="R237" s="3">
        <v>2.4485823562942599</v>
      </c>
      <c r="S237" s="3">
        <v>3.4879156462786698</v>
      </c>
      <c r="T237" s="3">
        <v>3.6100169282459298</v>
      </c>
      <c r="U237" s="3">
        <v>2.7016455890602802</v>
      </c>
      <c r="V237" s="3">
        <v>3.5345909711497501</v>
      </c>
      <c r="W237" s="3">
        <v>3.3559234529741899</v>
      </c>
      <c r="X237" s="3">
        <v>3.3005050118630801</v>
      </c>
      <c r="Y237" s="3">
        <v>3.8151743807531902</v>
      </c>
      <c r="Z237" s="2"/>
    </row>
    <row r="238" spans="1:26">
      <c r="A238" s="2" t="s">
        <v>1734</v>
      </c>
      <c r="B238" s="2"/>
      <c r="C238" s="3">
        <v>0</v>
      </c>
      <c r="D238" s="3">
        <v>0</v>
      </c>
      <c r="E238" s="3">
        <v>6.6666666666666596E-2</v>
      </c>
      <c r="F238" s="3">
        <v>1.8</v>
      </c>
      <c r="G238" s="3">
        <v>6.7</v>
      </c>
      <c r="H238" s="3">
        <v>13.9</v>
      </c>
      <c r="I238" s="3">
        <v>20.966666666666601</v>
      </c>
      <c r="J238" s="3">
        <v>27.466666666666601</v>
      </c>
      <c r="K238" s="3">
        <v>33.133333333333297</v>
      </c>
      <c r="L238" s="3">
        <v>38.3333333333333</v>
      </c>
      <c r="M238" s="3">
        <v>42.933333333333302</v>
      </c>
      <c r="N238" s="2"/>
      <c r="O238" s="3">
        <v>0</v>
      </c>
      <c r="P238" s="3">
        <v>0</v>
      </c>
      <c r="Q238" s="3">
        <v>0.24944382578492899</v>
      </c>
      <c r="R238" s="3">
        <v>0.97979589711327097</v>
      </c>
      <c r="S238" s="3">
        <v>2.20831761000691</v>
      </c>
      <c r="T238" s="3">
        <v>1.6603212540549599</v>
      </c>
      <c r="U238" s="3">
        <v>1.8526257642120301</v>
      </c>
      <c r="V238" s="3">
        <v>1.7461067804945001</v>
      </c>
      <c r="W238" s="3">
        <v>1.54344492037203</v>
      </c>
      <c r="X238" s="3">
        <v>1.2736648783028499</v>
      </c>
      <c r="Y238" s="3">
        <v>1.36463263269724</v>
      </c>
      <c r="Z238" s="2"/>
    </row>
    <row r="239" spans="1:26">
      <c r="A239" s="2" t="s">
        <v>1735</v>
      </c>
      <c r="B239" s="2"/>
      <c r="C239" s="3">
        <v>0</v>
      </c>
      <c r="D239" s="3">
        <v>1.1000000000000001</v>
      </c>
      <c r="E239" s="3">
        <v>6.4666666666666597</v>
      </c>
      <c r="F239" s="3">
        <v>11.633333333333301</v>
      </c>
      <c r="G239" s="3">
        <v>16.2</v>
      </c>
      <c r="H239" s="3">
        <v>20.399999999999999</v>
      </c>
      <c r="I239" s="3">
        <v>23.966666666666601</v>
      </c>
      <c r="J239" s="3">
        <v>29.233333333333299</v>
      </c>
      <c r="K239" s="3">
        <v>33.633333333333297</v>
      </c>
      <c r="L239" s="3">
        <v>38</v>
      </c>
      <c r="M239" s="3">
        <v>42.5</v>
      </c>
      <c r="N239" s="2"/>
      <c r="O239" s="3">
        <v>0</v>
      </c>
      <c r="P239" s="3">
        <v>0.830662386291807</v>
      </c>
      <c r="Q239" s="3">
        <v>1.47723465374402</v>
      </c>
      <c r="R239" s="3">
        <v>1.11005505368978</v>
      </c>
      <c r="S239" s="3">
        <v>1.4922019523732899</v>
      </c>
      <c r="T239" s="3">
        <v>1.1430952132988099</v>
      </c>
      <c r="U239" s="3">
        <v>1.25122162527489</v>
      </c>
      <c r="V239" s="3">
        <v>1.8917951498216901</v>
      </c>
      <c r="W239" s="3">
        <v>1.6829207415152401</v>
      </c>
      <c r="X239" s="3">
        <v>2.3237900077244502</v>
      </c>
      <c r="Y239" s="3">
        <v>2.0124611797498102</v>
      </c>
      <c r="Z239" s="2"/>
    </row>
    <row r="240" spans="1:26">
      <c r="A240" s="2" t="s">
        <v>1736</v>
      </c>
      <c r="B240" s="2"/>
      <c r="C240" s="3">
        <v>0</v>
      </c>
      <c r="D240" s="3">
        <v>0.36666666666666597</v>
      </c>
      <c r="E240" s="3">
        <v>4</v>
      </c>
      <c r="F240" s="3">
        <v>9.6</v>
      </c>
      <c r="G240" s="3">
        <v>15.5</v>
      </c>
      <c r="H240" s="3">
        <v>21.1</v>
      </c>
      <c r="I240" s="3">
        <v>25.533333333333299</v>
      </c>
      <c r="J240" s="3">
        <v>29.9</v>
      </c>
      <c r="K240" s="3">
        <v>33.633333333333297</v>
      </c>
      <c r="L240" s="3">
        <v>38.066666666666599</v>
      </c>
      <c r="M240" s="3">
        <v>42.466666666666598</v>
      </c>
      <c r="N240" s="2"/>
      <c r="O240" s="3">
        <v>0</v>
      </c>
      <c r="P240" s="3">
        <v>0.60461190490723504</v>
      </c>
      <c r="Q240" s="3">
        <v>1.46059348668044</v>
      </c>
      <c r="R240" s="3">
        <v>2.0264912204760801</v>
      </c>
      <c r="S240" s="3">
        <v>2.2620050103097999</v>
      </c>
      <c r="T240" s="3">
        <v>2.9816103031751102</v>
      </c>
      <c r="U240" s="3">
        <v>2.6923760675078201</v>
      </c>
      <c r="V240" s="3">
        <v>2.5344295873693801</v>
      </c>
      <c r="W240" s="3">
        <v>3.1462499724098301</v>
      </c>
      <c r="X240" s="3">
        <v>2.2201101073795599</v>
      </c>
      <c r="Y240" s="3">
        <v>2.8370563774604198</v>
      </c>
      <c r="Z240" s="2"/>
    </row>
    <row r="241" spans="1:26">
      <c r="A241" s="2" t="s">
        <v>1737</v>
      </c>
      <c r="B241" s="2"/>
      <c r="C241" s="3">
        <v>0</v>
      </c>
      <c r="D241" s="3">
        <v>1.1000000000000001</v>
      </c>
      <c r="E241" s="3">
        <v>6.4666666666666597</v>
      </c>
      <c r="F241" s="3">
        <v>11.8</v>
      </c>
      <c r="G241" s="3">
        <v>16.233333333333299</v>
      </c>
      <c r="H241" s="3">
        <v>20.533333333333299</v>
      </c>
      <c r="I241" s="3">
        <v>24.3666666666666</v>
      </c>
      <c r="J241" s="3">
        <v>29.433333333333302</v>
      </c>
      <c r="K241" s="3">
        <v>33.933333333333302</v>
      </c>
      <c r="L241" s="3">
        <v>37.766666666666602</v>
      </c>
      <c r="M241" s="3">
        <v>42.366666666666603</v>
      </c>
      <c r="N241" s="2"/>
      <c r="O241" s="3">
        <v>0</v>
      </c>
      <c r="P241" s="3">
        <v>0.830662386291807</v>
      </c>
      <c r="Q241" s="3">
        <v>1.47723465374402</v>
      </c>
      <c r="R241" s="3">
        <v>1.16619037896906</v>
      </c>
      <c r="S241" s="3">
        <v>1.5423647068345601</v>
      </c>
      <c r="T241" s="3">
        <v>1.11753697428268</v>
      </c>
      <c r="U241" s="3">
        <v>1.25122162527489</v>
      </c>
      <c r="V241" s="3">
        <v>1.8740923729160699</v>
      </c>
      <c r="W241" s="3">
        <v>1.56914697279197</v>
      </c>
      <c r="X241" s="3">
        <v>2.0113566455394101</v>
      </c>
      <c r="Y241" s="3">
        <v>1.9058389811897001</v>
      </c>
      <c r="Z241" s="2"/>
    </row>
    <row r="242" spans="1:26">
      <c r="A242" s="2" t="s">
        <v>1738</v>
      </c>
      <c r="B242" s="2"/>
      <c r="C242" s="3">
        <v>0</v>
      </c>
      <c r="D242" s="3">
        <v>0.16666666666666599</v>
      </c>
      <c r="E242" s="3">
        <v>1.63333333333333</v>
      </c>
      <c r="F242" s="3">
        <v>5.4666666666666597</v>
      </c>
      <c r="G242" s="3">
        <v>10.533333333333299</v>
      </c>
      <c r="H242" s="3">
        <v>15.066666666666601</v>
      </c>
      <c r="I242" s="3">
        <v>21.2</v>
      </c>
      <c r="J242" s="3">
        <v>27.533333333333299</v>
      </c>
      <c r="K242" s="3">
        <v>33.200000000000003</v>
      </c>
      <c r="L242" s="3">
        <v>38.1</v>
      </c>
      <c r="M242" s="3">
        <v>41.8333333333333</v>
      </c>
      <c r="N242" s="2"/>
      <c r="O242" s="3">
        <v>0</v>
      </c>
      <c r="P242" s="3">
        <v>0.37267799624996401</v>
      </c>
      <c r="Q242" s="3">
        <v>1.1967548714010801</v>
      </c>
      <c r="R242" s="3">
        <v>1.5648926125740601</v>
      </c>
      <c r="S242" s="3">
        <v>1.9447936194419699</v>
      </c>
      <c r="T242" s="3">
        <v>2.71947707391615</v>
      </c>
      <c r="U242" s="3">
        <v>3.05941170815567</v>
      </c>
      <c r="V242" s="3">
        <v>2.9634814361190398</v>
      </c>
      <c r="W242" s="3">
        <v>2.9484459183327898</v>
      </c>
      <c r="X242" s="3">
        <v>2.8559878617855898</v>
      </c>
      <c r="Y242" s="3">
        <v>2.5830645021412399</v>
      </c>
      <c r="Z242" s="2"/>
    </row>
    <row r="243" spans="1:26">
      <c r="A243" s="2" t="s">
        <v>1739</v>
      </c>
      <c r="B243" s="2"/>
      <c r="C243" s="3">
        <v>6.6666666666666596E-2</v>
      </c>
      <c r="D243" s="3">
        <v>1.8333333333333299</v>
      </c>
      <c r="E243" s="3">
        <v>4.6333333333333302</v>
      </c>
      <c r="F243" s="3">
        <v>13.7666666666666</v>
      </c>
      <c r="G243" s="3">
        <v>23.466666666666601</v>
      </c>
      <c r="H243" s="3">
        <v>29.233333333333299</v>
      </c>
      <c r="I243" s="3">
        <v>33.6666666666666</v>
      </c>
      <c r="J243" s="3">
        <v>35.533333333333303</v>
      </c>
      <c r="K243" s="3">
        <v>37.5</v>
      </c>
      <c r="L243" s="3">
        <v>39.233333333333299</v>
      </c>
      <c r="M243" s="3">
        <v>40.566666666666599</v>
      </c>
      <c r="N243" s="2"/>
      <c r="O243" s="3">
        <v>0.24944382578492899</v>
      </c>
      <c r="P243" s="3">
        <v>1.18556128291858</v>
      </c>
      <c r="Q243" s="3">
        <v>1.7603661235347801</v>
      </c>
      <c r="R243" s="3">
        <v>1.70652343148936</v>
      </c>
      <c r="S243" s="3">
        <v>1.5216949614017701</v>
      </c>
      <c r="T243" s="3">
        <v>1.56382721409865</v>
      </c>
      <c r="U243" s="3">
        <v>1.37436854187255</v>
      </c>
      <c r="V243" s="3">
        <v>1.38403596613511</v>
      </c>
      <c r="W243" s="3">
        <v>1.58640053790543</v>
      </c>
      <c r="X243" s="3">
        <v>2.0442330808615901</v>
      </c>
      <c r="Y243" s="3">
        <v>2.0113566455394101</v>
      </c>
      <c r="Z243" s="2"/>
    </row>
    <row r="244" spans="1:26">
      <c r="A244" s="2" t="s">
        <v>1740</v>
      </c>
      <c r="B244" s="2"/>
      <c r="C244" s="3">
        <v>2.2000000000000002</v>
      </c>
      <c r="D244" s="3">
        <v>7.4</v>
      </c>
      <c r="E244" s="3">
        <v>12.2666666666666</v>
      </c>
      <c r="F244" s="3">
        <v>17.533333333333299</v>
      </c>
      <c r="G244" s="3">
        <v>23.266666666666602</v>
      </c>
      <c r="H244" s="3">
        <v>27.3666666666666</v>
      </c>
      <c r="I244" s="3">
        <v>30.466666666666601</v>
      </c>
      <c r="J244" s="3">
        <v>33.700000000000003</v>
      </c>
      <c r="K244" s="3">
        <v>35.433333333333302</v>
      </c>
      <c r="L244" s="3">
        <v>38.700000000000003</v>
      </c>
      <c r="M244" s="3">
        <v>40.299999999999997</v>
      </c>
      <c r="N244" s="2"/>
      <c r="O244" s="3">
        <v>1.22202018532155</v>
      </c>
      <c r="P244" s="3">
        <v>1.9933221850301399</v>
      </c>
      <c r="Q244" s="3">
        <v>2.3228335186912399</v>
      </c>
      <c r="R244" s="3">
        <v>2.56558418731918</v>
      </c>
      <c r="S244" s="3">
        <v>2.2201101073795599</v>
      </c>
      <c r="T244" s="3">
        <v>2.7866746411369099</v>
      </c>
      <c r="U244" s="3">
        <v>3.1804961178337501</v>
      </c>
      <c r="V244" s="3">
        <v>3.0457620830699601</v>
      </c>
      <c r="W244" s="3">
        <v>2.56493448042808</v>
      </c>
      <c r="X244" s="3">
        <v>2.1779194965226099</v>
      </c>
      <c r="Y244" s="3">
        <v>2.8769196489764299</v>
      </c>
      <c r="Z244" s="2"/>
    </row>
    <row r="245" spans="1:26">
      <c r="A245" s="2" t="s">
        <v>1741</v>
      </c>
      <c r="B245" s="2"/>
      <c r="C245" s="3">
        <v>0</v>
      </c>
      <c r="D245" s="3">
        <v>0</v>
      </c>
      <c r="E245" s="3">
        <v>0</v>
      </c>
      <c r="F245" s="3">
        <v>0.96666666666666601</v>
      </c>
      <c r="G245" s="3">
        <v>8.6999999999999993</v>
      </c>
      <c r="H245" s="3">
        <v>17.033333333333299</v>
      </c>
      <c r="I245" s="3">
        <v>22.8666666666666</v>
      </c>
      <c r="J245" s="3">
        <v>27.933333333333302</v>
      </c>
      <c r="K245" s="3">
        <v>32.6</v>
      </c>
      <c r="L245" s="3">
        <v>36.266666666666602</v>
      </c>
      <c r="M245" s="3">
        <v>40.033333333333303</v>
      </c>
      <c r="N245" s="2"/>
      <c r="O245" s="3">
        <v>0</v>
      </c>
      <c r="P245" s="3">
        <v>0</v>
      </c>
      <c r="Q245" s="3">
        <v>0</v>
      </c>
      <c r="R245" s="3">
        <v>1.01598337694187</v>
      </c>
      <c r="S245" s="3">
        <v>1.6360521589077299</v>
      </c>
      <c r="T245" s="3">
        <v>1.2775845264491199</v>
      </c>
      <c r="U245" s="3">
        <v>1.33499895963338</v>
      </c>
      <c r="V245" s="3">
        <v>1.36463263269724</v>
      </c>
      <c r="W245" s="3">
        <v>1.113552872566</v>
      </c>
      <c r="X245" s="3">
        <v>1.18133634311128</v>
      </c>
      <c r="Y245" s="3">
        <v>1.2775845264491199</v>
      </c>
      <c r="Z245" s="2"/>
    </row>
    <row r="246" spans="1:26">
      <c r="A246" s="2" t="s">
        <v>1742</v>
      </c>
      <c r="B246" s="2"/>
      <c r="C246" s="3">
        <v>0</v>
      </c>
      <c r="D246" s="3">
        <v>0</v>
      </c>
      <c r="E246" s="3">
        <v>0.43333333333333302</v>
      </c>
      <c r="F246" s="3">
        <v>3.3</v>
      </c>
      <c r="G246" s="3">
        <v>8.0666666666666593</v>
      </c>
      <c r="H246" s="3">
        <v>14.9333333333333</v>
      </c>
      <c r="I246" s="3">
        <v>20.3333333333333</v>
      </c>
      <c r="J246" s="3">
        <v>26</v>
      </c>
      <c r="K246" s="3">
        <v>30.8</v>
      </c>
      <c r="L246" s="3">
        <v>35.433333333333302</v>
      </c>
      <c r="M246" s="3">
        <v>40</v>
      </c>
      <c r="N246" s="2"/>
      <c r="O246" s="3">
        <v>0</v>
      </c>
      <c r="P246" s="3">
        <v>0</v>
      </c>
      <c r="Q246" s="3">
        <v>0.667499479816692</v>
      </c>
      <c r="R246" s="3">
        <v>1.34536240470737</v>
      </c>
      <c r="S246" s="3">
        <v>2.2350739485653599</v>
      </c>
      <c r="T246" s="3">
        <v>1.7113996870657899</v>
      </c>
      <c r="U246" s="3">
        <v>1.7950549357115</v>
      </c>
      <c r="V246" s="3">
        <v>2.01659779496722</v>
      </c>
      <c r="W246" s="3">
        <v>1.7009801096230699</v>
      </c>
      <c r="X246" s="3">
        <v>1.5205992970609301</v>
      </c>
      <c r="Y246" s="3">
        <v>1.61245154965971</v>
      </c>
      <c r="Z246" s="2"/>
    </row>
    <row r="247" spans="1:26">
      <c r="A247" s="2" t="s">
        <v>1743</v>
      </c>
      <c r="B247" s="2"/>
      <c r="C247" s="3">
        <v>0</v>
      </c>
      <c r="D247" s="3">
        <v>0</v>
      </c>
      <c r="E247" s="3">
        <v>0.6</v>
      </c>
      <c r="F247" s="3">
        <v>2.9666666666666601</v>
      </c>
      <c r="G247" s="3">
        <v>7.4</v>
      </c>
      <c r="H247" s="3">
        <v>13.6</v>
      </c>
      <c r="I247" s="3">
        <v>19.533333333333299</v>
      </c>
      <c r="J247" s="3">
        <v>24.933333333333302</v>
      </c>
      <c r="K247" s="3">
        <v>30.033333333333299</v>
      </c>
      <c r="L247" s="3">
        <v>35.799999999999997</v>
      </c>
      <c r="M247" s="3">
        <v>39.733333333333299</v>
      </c>
      <c r="N247" s="2"/>
      <c r="O247" s="3">
        <v>0</v>
      </c>
      <c r="P247" s="3">
        <v>0</v>
      </c>
      <c r="Q247" s="3">
        <v>0.75718777944003601</v>
      </c>
      <c r="R247" s="3">
        <v>1.5595583420386101</v>
      </c>
      <c r="S247" s="3">
        <v>2.1385353243127199</v>
      </c>
      <c r="T247" s="3">
        <v>2.4166091947189101</v>
      </c>
      <c r="U247" s="3">
        <v>2.1715329966536401</v>
      </c>
      <c r="V247" s="3">
        <v>1.9652537297311501</v>
      </c>
      <c r="W247" s="3">
        <v>2.3449709782615402</v>
      </c>
      <c r="X247" s="3">
        <v>1.5362291495737199</v>
      </c>
      <c r="Y247" s="3">
        <v>2.0965580258021799</v>
      </c>
      <c r="Z247" s="2"/>
    </row>
    <row r="248" spans="1:26">
      <c r="A248" s="2" t="s">
        <v>1744</v>
      </c>
      <c r="B248" s="2"/>
      <c r="C248" s="3">
        <v>3.3333333333333298E-2</v>
      </c>
      <c r="D248" s="3">
        <v>0.76666666666666605</v>
      </c>
      <c r="E248" s="3">
        <v>1.8333333333333299</v>
      </c>
      <c r="F248" s="3">
        <v>5.1333333333333302</v>
      </c>
      <c r="G248" s="3">
        <v>7.4</v>
      </c>
      <c r="H248" s="3">
        <v>11.966666666666599</v>
      </c>
      <c r="I248" s="3">
        <v>18.100000000000001</v>
      </c>
      <c r="J248" s="3">
        <v>23.733333333333299</v>
      </c>
      <c r="K248" s="3">
        <v>28.3333333333333</v>
      </c>
      <c r="L248" s="3">
        <v>34.266666666666602</v>
      </c>
      <c r="M248" s="3">
        <v>39.466666666666598</v>
      </c>
      <c r="N248" s="2"/>
      <c r="O248" s="3">
        <v>0.17950549357115</v>
      </c>
      <c r="P248" s="3">
        <v>0.84393259341147697</v>
      </c>
      <c r="Q248" s="3">
        <v>1.18556128291858</v>
      </c>
      <c r="R248" s="3">
        <v>1.62754074876449</v>
      </c>
      <c r="S248" s="3">
        <v>2.5113077602449798</v>
      </c>
      <c r="T248" s="3">
        <v>2.4424486802296399</v>
      </c>
      <c r="U248" s="3">
        <v>3.1342197327777299</v>
      </c>
      <c r="V248" s="3">
        <v>3.1930480039541398</v>
      </c>
      <c r="W248" s="3">
        <v>3.5055511533693</v>
      </c>
      <c r="X248" s="3">
        <v>2.7680719322702201</v>
      </c>
      <c r="Y248" s="3">
        <v>2.8370563774604198</v>
      </c>
      <c r="Z248" s="2"/>
    </row>
    <row r="249" spans="1:26">
      <c r="A249" s="2" t="s">
        <v>1745</v>
      </c>
      <c r="B249" s="2"/>
      <c r="C249" s="3">
        <v>0</v>
      </c>
      <c r="D249" s="3">
        <v>0</v>
      </c>
      <c r="E249" s="3">
        <v>0.133333333333333</v>
      </c>
      <c r="F249" s="3">
        <v>1.2666666666666599</v>
      </c>
      <c r="G249" s="3">
        <v>2.8333333333333299</v>
      </c>
      <c r="H249" s="3">
        <v>6.6333333333333302</v>
      </c>
      <c r="I249" s="3">
        <v>13.5</v>
      </c>
      <c r="J249" s="3">
        <v>18.433333333333302</v>
      </c>
      <c r="K249" s="3">
        <v>24.566666666666599</v>
      </c>
      <c r="L249" s="3">
        <v>31.8333333333333</v>
      </c>
      <c r="M249" s="3">
        <v>39.3333333333333</v>
      </c>
      <c r="N249" s="2"/>
      <c r="O249" s="3">
        <v>0</v>
      </c>
      <c r="P249" s="3">
        <v>0</v>
      </c>
      <c r="Q249" s="3">
        <v>0.33993463423951897</v>
      </c>
      <c r="R249" s="3">
        <v>1.0306416555826801</v>
      </c>
      <c r="S249" s="3">
        <v>1.6947631758514801</v>
      </c>
      <c r="T249" s="3">
        <v>2.1676920650518801</v>
      </c>
      <c r="U249" s="3">
        <v>4.3722610474063197</v>
      </c>
      <c r="V249" s="3">
        <v>3.77432849067957</v>
      </c>
      <c r="W249" s="3">
        <v>3.95544631559518</v>
      </c>
      <c r="X249" s="3">
        <v>3.76017139089282</v>
      </c>
      <c r="Y249" s="3">
        <v>4.2295258468165002</v>
      </c>
      <c r="Z249" s="2"/>
    </row>
    <row r="250" spans="1:26">
      <c r="A250" s="2" t="s">
        <v>1746</v>
      </c>
      <c r="B250" s="2"/>
      <c r="C250" s="3">
        <v>0</v>
      </c>
      <c r="D250" s="3">
        <v>0.3</v>
      </c>
      <c r="E250" s="3">
        <v>3.1333333333333302</v>
      </c>
      <c r="F250" s="3">
        <v>8.6666666666666607</v>
      </c>
      <c r="G250" s="3">
        <v>13.7</v>
      </c>
      <c r="H250" s="3">
        <v>18.566666666666599</v>
      </c>
      <c r="I250" s="3">
        <v>23.3</v>
      </c>
      <c r="J250" s="3">
        <v>28.1</v>
      </c>
      <c r="K250" s="3">
        <v>31.633333333333301</v>
      </c>
      <c r="L250" s="3">
        <v>35.433333333333302</v>
      </c>
      <c r="M250" s="3">
        <v>39</v>
      </c>
      <c r="N250" s="2"/>
      <c r="O250" s="3">
        <v>0</v>
      </c>
      <c r="P250" s="3">
        <v>0.45825756949558299</v>
      </c>
      <c r="Q250" s="3">
        <v>1.6679994670928999</v>
      </c>
      <c r="R250" s="3">
        <v>1.7763883459298899</v>
      </c>
      <c r="S250" s="3">
        <v>2.4378952670968701</v>
      </c>
      <c r="T250" s="3">
        <v>1.8562207723101101</v>
      </c>
      <c r="U250" s="3">
        <v>1.9519221295943101</v>
      </c>
      <c r="V250" s="3">
        <v>2.3144473782453199</v>
      </c>
      <c r="W250" s="3">
        <v>2.0893911925619699</v>
      </c>
      <c r="X250" s="3">
        <v>1.92671280221579</v>
      </c>
      <c r="Y250" s="3">
        <v>2.51661147842358</v>
      </c>
      <c r="Z250" s="2"/>
    </row>
    <row r="251" spans="1:26">
      <c r="A251" s="2" t="s">
        <v>1747</v>
      </c>
      <c r="B251" s="2"/>
      <c r="C251" s="3">
        <v>0</v>
      </c>
      <c r="D251" s="3">
        <v>0.6</v>
      </c>
      <c r="E251" s="3">
        <v>5.5666666666666602</v>
      </c>
      <c r="F251" s="3">
        <v>11.7</v>
      </c>
      <c r="G251" s="3">
        <v>17.933333333333302</v>
      </c>
      <c r="H251" s="3">
        <v>23.433333333333302</v>
      </c>
      <c r="I251" s="3">
        <v>26.8333333333333</v>
      </c>
      <c r="J251" s="3">
        <v>30.633333333333301</v>
      </c>
      <c r="K251" s="3">
        <v>33.466666666666598</v>
      </c>
      <c r="L251" s="3">
        <v>36.366666666666603</v>
      </c>
      <c r="M251" s="3">
        <v>38.9</v>
      </c>
      <c r="N251" s="2"/>
      <c r="O251" s="3">
        <v>0</v>
      </c>
      <c r="P251" s="3">
        <v>0.61101009266077799</v>
      </c>
      <c r="Q251" s="3">
        <v>1.78294388270884</v>
      </c>
      <c r="R251" s="3">
        <v>1.34536240470737</v>
      </c>
      <c r="S251" s="3">
        <v>1.5902480589168699</v>
      </c>
      <c r="T251" s="3">
        <v>1.45334862377277</v>
      </c>
      <c r="U251" s="3">
        <v>1.0979779394667</v>
      </c>
      <c r="V251" s="3">
        <v>1.9405039437103799</v>
      </c>
      <c r="W251" s="3">
        <v>1.38403596613511</v>
      </c>
      <c r="X251" s="3">
        <v>1.6224124698183899</v>
      </c>
      <c r="Y251" s="3">
        <v>1.6196707484341699</v>
      </c>
      <c r="Z251" s="2"/>
    </row>
    <row r="252" spans="1:26">
      <c r="A252" s="2" t="s">
        <v>1748</v>
      </c>
      <c r="B252" s="2"/>
      <c r="C252" s="3">
        <v>0.3</v>
      </c>
      <c r="D252" s="3">
        <v>5.5333333333333297</v>
      </c>
      <c r="E252" s="3">
        <v>13.9333333333333</v>
      </c>
      <c r="F252" s="3">
        <v>18.8666666666666</v>
      </c>
      <c r="G252" s="3">
        <v>21</v>
      </c>
      <c r="H252" s="3">
        <v>22.7</v>
      </c>
      <c r="I252" s="3">
        <v>25.1666666666666</v>
      </c>
      <c r="J252" s="3">
        <v>29.5</v>
      </c>
      <c r="K252" s="3">
        <v>32.966666666666598</v>
      </c>
      <c r="L252" s="3">
        <v>35.9</v>
      </c>
      <c r="M252" s="3">
        <v>38.866666666666603</v>
      </c>
      <c r="N252" s="2"/>
      <c r="O252" s="3">
        <v>0.58594652770823097</v>
      </c>
      <c r="P252" s="3">
        <v>1.8749814813900301</v>
      </c>
      <c r="Q252" s="3">
        <v>1.99888858007532</v>
      </c>
      <c r="R252" s="3">
        <v>1.60692943909252</v>
      </c>
      <c r="S252" s="3">
        <v>1.5491933384829599</v>
      </c>
      <c r="T252" s="3">
        <v>1.65630109984064</v>
      </c>
      <c r="U252" s="3">
        <v>1.39243990494702</v>
      </c>
      <c r="V252" s="3">
        <v>1.4548768561863401</v>
      </c>
      <c r="W252" s="3">
        <v>1.4940623220676601</v>
      </c>
      <c r="X252" s="3">
        <v>1.4456832294800901</v>
      </c>
      <c r="Y252" s="3">
        <v>1.47723465374402</v>
      </c>
      <c r="Z252" s="2"/>
    </row>
    <row r="253" spans="1:26">
      <c r="A253" s="2" t="s">
        <v>1749</v>
      </c>
      <c r="B253" s="2"/>
      <c r="C253" s="3">
        <v>0</v>
      </c>
      <c r="D253" s="3">
        <v>3.3333333333333298E-2</v>
      </c>
      <c r="E253" s="3">
        <v>0.36666666666666597</v>
      </c>
      <c r="F253" s="3">
        <v>2.8</v>
      </c>
      <c r="G253" s="3">
        <v>6.1</v>
      </c>
      <c r="H253" s="3">
        <v>11.1666666666666</v>
      </c>
      <c r="I253" s="3">
        <v>17.566666666666599</v>
      </c>
      <c r="J253" s="3">
        <v>22.5</v>
      </c>
      <c r="K253" s="3">
        <v>26.633333333333301</v>
      </c>
      <c r="L253" s="3">
        <v>33.700000000000003</v>
      </c>
      <c r="M253" s="3">
        <v>38.633333333333297</v>
      </c>
      <c r="N253" s="2"/>
      <c r="O253" s="3">
        <v>0</v>
      </c>
      <c r="P253" s="3">
        <v>0.17950549357115</v>
      </c>
      <c r="Q253" s="3">
        <v>0.54670731556189001</v>
      </c>
      <c r="R253" s="3">
        <v>1.55777619273972</v>
      </c>
      <c r="S253" s="3">
        <v>1.9035055380358901</v>
      </c>
      <c r="T253" s="3">
        <v>2.5440562537456199</v>
      </c>
      <c r="U253" s="3">
        <v>3.0296681153038598</v>
      </c>
      <c r="V253" s="3">
        <v>2.8017851452243798</v>
      </c>
      <c r="W253" s="3">
        <v>3.0384572108591898</v>
      </c>
      <c r="X253" s="3">
        <v>3.1107341041411201</v>
      </c>
      <c r="Y253" s="3">
        <v>1.9576062480034599</v>
      </c>
      <c r="Z253" s="2"/>
    </row>
    <row r="254" spans="1:26">
      <c r="A254" s="2" t="s">
        <v>1750</v>
      </c>
      <c r="B254" s="2" t="s">
        <v>1751</v>
      </c>
      <c r="C254" s="3">
        <v>0</v>
      </c>
      <c r="D254" s="3">
        <v>0</v>
      </c>
      <c r="E254" s="3">
        <v>0.3</v>
      </c>
      <c r="F254" s="3">
        <v>1</v>
      </c>
      <c r="G254" s="3">
        <v>3.5666666666666602</v>
      </c>
      <c r="H254" s="3">
        <v>9.3000000000000007</v>
      </c>
      <c r="I254" s="3">
        <v>17.133333333333301</v>
      </c>
      <c r="J254" s="3">
        <v>23.733333333333299</v>
      </c>
      <c r="K254" s="3">
        <v>29.8333333333333</v>
      </c>
      <c r="L254" s="3">
        <v>34.6</v>
      </c>
      <c r="M254" s="3">
        <v>38.566666666666599</v>
      </c>
      <c r="N254" s="2"/>
      <c r="O254" s="3">
        <v>0</v>
      </c>
      <c r="P254" s="3">
        <v>0</v>
      </c>
      <c r="Q254" s="3">
        <v>0.45825756949558299</v>
      </c>
      <c r="R254" s="3">
        <v>0.77459666924148296</v>
      </c>
      <c r="S254" s="3">
        <v>1.17426099692056</v>
      </c>
      <c r="T254" s="3">
        <v>2.1470910553583802</v>
      </c>
      <c r="U254" s="3">
        <v>2.1561282171728302</v>
      </c>
      <c r="V254" s="3">
        <v>2.0319667538837498</v>
      </c>
      <c r="W254" s="3">
        <v>2.0013884069704102</v>
      </c>
      <c r="X254" s="3">
        <v>1.6248076809271901</v>
      </c>
      <c r="Y254" s="3">
        <v>0.84393259341147697</v>
      </c>
      <c r="Z254" s="2"/>
    </row>
    <row r="255" spans="1:26">
      <c r="A255" s="2" t="s">
        <v>1752</v>
      </c>
      <c r="B255" s="2" t="s">
        <v>1753</v>
      </c>
      <c r="C255" s="3">
        <v>0</v>
      </c>
      <c r="D255" s="3">
        <v>0</v>
      </c>
      <c r="E255" s="3">
        <v>0.1</v>
      </c>
      <c r="F255" s="3">
        <v>0.73333333333333295</v>
      </c>
      <c r="G255" s="3">
        <v>3.1666666666666599</v>
      </c>
      <c r="H255" s="3">
        <v>8.5666666666666593</v>
      </c>
      <c r="I255" s="3">
        <v>16.6666666666666</v>
      </c>
      <c r="J255" s="3">
        <v>23.3333333333333</v>
      </c>
      <c r="K255" s="3">
        <v>29.566666666666599</v>
      </c>
      <c r="L255" s="3">
        <v>34.466666666666598</v>
      </c>
      <c r="M255" s="3">
        <v>38.433333333333302</v>
      </c>
      <c r="N255" s="2"/>
      <c r="O255" s="3">
        <v>0</v>
      </c>
      <c r="P255" s="3">
        <v>0</v>
      </c>
      <c r="Q255" s="3">
        <v>0.3</v>
      </c>
      <c r="R255" s="3">
        <v>0.62893207547044006</v>
      </c>
      <c r="S255" s="3">
        <v>1.2133516482134099</v>
      </c>
      <c r="T255" s="3">
        <v>2.10844861344912</v>
      </c>
      <c r="U255" s="3">
        <v>2.3428377854407398</v>
      </c>
      <c r="V255" s="3">
        <v>1.86785676348292</v>
      </c>
      <c r="W255" s="3">
        <v>1.94393644157644</v>
      </c>
      <c r="X255" s="3">
        <v>1.43139403690559</v>
      </c>
      <c r="Y255" s="3">
        <v>0.95510325212629299</v>
      </c>
      <c r="Z255" s="2"/>
    </row>
    <row r="256" spans="1:26">
      <c r="A256" s="2" t="s">
        <v>1754</v>
      </c>
      <c r="B256" s="2"/>
      <c r="C256" s="3">
        <v>3.3333333333333298E-2</v>
      </c>
      <c r="D256" s="3">
        <v>1.56666666666666</v>
      </c>
      <c r="E256" s="3">
        <v>4.7</v>
      </c>
      <c r="F256" s="3">
        <v>9.1333333333333293</v>
      </c>
      <c r="G256" s="3">
        <v>13.6666666666666</v>
      </c>
      <c r="H256" s="3">
        <v>17.633333333333301</v>
      </c>
      <c r="I256" s="3">
        <v>22.133333333333301</v>
      </c>
      <c r="J256" s="3">
        <v>27.566666666666599</v>
      </c>
      <c r="K256" s="3">
        <v>30.566666666666599</v>
      </c>
      <c r="L256" s="3">
        <v>35.466666666666598</v>
      </c>
      <c r="M256" s="3">
        <v>38.1666666666666</v>
      </c>
      <c r="N256" s="2"/>
      <c r="O256" s="3">
        <v>0.17950549357115</v>
      </c>
      <c r="P256" s="3">
        <v>0.95510325212629299</v>
      </c>
      <c r="Q256" s="3">
        <v>1.69607389776114</v>
      </c>
      <c r="R256" s="3">
        <v>2.8487814158961902</v>
      </c>
      <c r="S256" s="3">
        <v>2.7968235951203999</v>
      </c>
      <c r="T256" s="3">
        <v>2.0245712852080202</v>
      </c>
      <c r="U256" s="3">
        <v>2.33428552000154</v>
      </c>
      <c r="V256" s="3">
        <v>3.1483681840315598</v>
      </c>
      <c r="W256" s="3">
        <v>3.43203859082162</v>
      </c>
      <c r="X256" s="3">
        <v>2.56558418731918</v>
      </c>
      <c r="Y256" s="3">
        <v>2.6593650035717502</v>
      </c>
      <c r="Z256" s="2"/>
    </row>
    <row r="257" spans="1:26">
      <c r="A257" s="2" t="s">
        <v>1755</v>
      </c>
      <c r="B257" s="2"/>
      <c r="C257" s="3">
        <v>0</v>
      </c>
      <c r="D257" s="3">
        <v>0</v>
      </c>
      <c r="E257" s="3">
        <v>0</v>
      </c>
      <c r="F257" s="3">
        <v>0.66666666666666596</v>
      </c>
      <c r="G257" s="3">
        <v>5.4666666666666597</v>
      </c>
      <c r="H257" s="3">
        <v>11.5</v>
      </c>
      <c r="I257" s="3">
        <v>19</v>
      </c>
      <c r="J257" s="3">
        <v>25.4</v>
      </c>
      <c r="K257" s="3">
        <v>29.4</v>
      </c>
      <c r="L257" s="3">
        <v>34.133333333333297</v>
      </c>
      <c r="M257" s="3">
        <v>38.066666666666599</v>
      </c>
      <c r="N257" s="2"/>
      <c r="O257" s="3">
        <v>0</v>
      </c>
      <c r="P257" s="3">
        <v>0</v>
      </c>
      <c r="Q257" s="3">
        <v>0</v>
      </c>
      <c r="R257" s="3">
        <v>0.64978628965393004</v>
      </c>
      <c r="S257" s="3">
        <v>1.6679994670928999</v>
      </c>
      <c r="T257" s="3">
        <v>1.8752777572046899</v>
      </c>
      <c r="U257" s="3">
        <v>1.65327956901829</v>
      </c>
      <c r="V257" s="3">
        <v>1.6041612554021201</v>
      </c>
      <c r="W257" s="3">
        <v>1.40475383371369</v>
      </c>
      <c r="X257" s="3">
        <v>1.49962958389359</v>
      </c>
      <c r="Y257" s="3">
        <v>1.31487219488773</v>
      </c>
      <c r="Z257" s="2"/>
    </row>
    <row r="258" spans="1:26">
      <c r="A258" s="2" t="s">
        <v>1756</v>
      </c>
      <c r="B258" s="2"/>
      <c r="C258" s="3">
        <v>0</v>
      </c>
      <c r="D258" s="3">
        <v>0</v>
      </c>
      <c r="E258" s="3">
        <v>0.266666666666666</v>
      </c>
      <c r="F258" s="3">
        <v>2</v>
      </c>
      <c r="G258" s="3">
        <v>5.6666666666666599</v>
      </c>
      <c r="H258" s="3">
        <v>11.2</v>
      </c>
      <c r="I258" s="3">
        <v>17.100000000000001</v>
      </c>
      <c r="J258" s="3">
        <v>23.533333333333299</v>
      </c>
      <c r="K258" s="3">
        <v>27.8</v>
      </c>
      <c r="L258" s="3">
        <v>33.3333333333333</v>
      </c>
      <c r="M258" s="3">
        <v>38.033333333333303</v>
      </c>
      <c r="N258" s="2"/>
      <c r="O258" s="3">
        <v>0</v>
      </c>
      <c r="P258" s="3">
        <v>0</v>
      </c>
      <c r="Q258" s="3">
        <v>0.44221663871405298</v>
      </c>
      <c r="R258" s="3">
        <v>0.89442719099991497</v>
      </c>
      <c r="S258" s="3">
        <v>1.7763883459298899</v>
      </c>
      <c r="T258" s="3">
        <v>1.83303027798233</v>
      </c>
      <c r="U258" s="3">
        <v>2.1501937897160102</v>
      </c>
      <c r="V258" s="3">
        <v>2.12498366006789</v>
      </c>
      <c r="W258" s="3">
        <v>2.2120880030715999</v>
      </c>
      <c r="X258" s="3">
        <v>1.51290742905469</v>
      </c>
      <c r="Y258" s="3">
        <v>1.8705317128797601</v>
      </c>
      <c r="Z258" s="2"/>
    </row>
    <row r="259" spans="1:26">
      <c r="A259" s="2" t="s">
        <v>1757</v>
      </c>
      <c r="B259" s="2"/>
      <c r="C259" s="3">
        <v>0</v>
      </c>
      <c r="D259" s="3">
        <v>0</v>
      </c>
      <c r="E259" s="3">
        <v>1.2666666666666599</v>
      </c>
      <c r="F259" s="3">
        <v>4.36666666666666</v>
      </c>
      <c r="G259" s="3">
        <v>9.5</v>
      </c>
      <c r="H259" s="3">
        <v>15.4333333333333</v>
      </c>
      <c r="I259" s="3">
        <v>20.633333333333301</v>
      </c>
      <c r="J259" s="3">
        <v>25.1666666666666</v>
      </c>
      <c r="K259" s="3">
        <v>29.533333333333299</v>
      </c>
      <c r="L259" s="3">
        <v>33.633333333333297</v>
      </c>
      <c r="M259" s="3">
        <v>37.366666666666603</v>
      </c>
      <c r="N259" s="2"/>
      <c r="O259" s="3">
        <v>0</v>
      </c>
      <c r="P259" s="3">
        <v>0</v>
      </c>
      <c r="Q259" s="3">
        <v>1.0624918300339401</v>
      </c>
      <c r="R259" s="3">
        <v>1.9232495649002199</v>
      </c>
      <c r="S259" s="3">
        <v>1.9278658321228299</v>
      </c>
      <c r="T259" s="3">
        <v>2.0765890836229999</v>
      </c>
      <c r="U259" s="3">
        <v>2.0409692686455498</v>
      </c>
      <c r="V259" s="3">
        <v>2.1304668241699698</v>
      </c>
      <c r="W259" s="3">
        <v>1.97877627728744</v>
      </c>
      <c r="X259" s="3">
        <v>2.0893911925619699</v>
      </c>
      <c r="Y259" s="3">
        <v>2.2727858578307698</v>
      </c>
      <c r="Z259" s="2"/>
    </row>
    <row r="260" spans="1:26">
      <c r="A260" s="2" t="s">
        <v>1758</v>
      </c>
      <c r="B260" s="2"/>
      <c r="C260" s="3">
        <v>0</v>
      </c>
      <c r="D260" s="3">
        <v>0.233333333333333</v>
      </c>
      <c r="E260" s="3">
        <v>2.5</v>
      </c>
      <c r="F260" s="3">
        <v>7.0333333333333297</v>
      </c>
      <c r="G260" s="3">
        <v>11.733333333333301</v>
      </c>
      <c r="H260" s="3">
        <v>15.9</v>
      </c>
      <c r="I260" s="3">
        <v>21.133333333333301</v>
      </c>
      <c r="J260" s="3">
        <v>26.7</v>
      </c>
      <c r="K260" s="3">
        <v>29.7</v>
      </c>
      <c r="L260" s="3">
        <v>33.933333333333302</v>
      </c>
      <c r="M260" s="3">
        <v>37.133333333333297</v>
      </c>
      <c r="N260" s="2"/>
      <c r="O260" s="3">
        <v>0</v>
      </c>
      <c r="P260" s="3">
        <v>0.42295258468164998</v>
      </c>
      <c r="Q260" s="3">
        <v>1.6072751268321499</v>
      </c>
      <c r="R260" s="3">
        <v>1.70261237188295</v>
      </c>
      <c r="S260" s="3">
        <v>1.31487219488773</v>
      </c>
      <c r="T260" s="3">
        <v>1.9891371663780899</v>
      </c>
      <c r="U260" s="3">
        <v>1.9447936194419699</v>
      </c>
      <c r="V260" s="3">
        <v>2.1470910553583802</v>
      </c>
      <c r="W260" s="3">
        <v>1.4640127503998499</v>
      </c>
      <c r="X260" s="3">
        <v>1.5477582354991799</v>
      </c>
      <c r="Y260" s="3">
        <v>2.18682926224756</v>
      </c>
      <c r="Z260" s="2"/>
    </row>
    <row r="261" spans="1:26">
      <c r="A261" s="2" t="s">
        <v>1759</v>
      </c>
      <c r="B261" s="2"/>
      <c r="C261" s="3">
        <v>0</v>
      </c>
      <c r="D261" s="3">
        <v>0.133333333333333</v>
      </c>
      <c r="E261" s="3">
        <v>0.36666666666666597</v>
      </c>
      <c r="F261" s="3">
        <v>2.5666666666666602</v>
      </c>
      <c r="G261" s="3">
        <v>4.6666666666666599</v>
      </c>
      <c r="H261" s="3">
        <v>9.2666666666666604</v>
      </c>
      <c r="I261" s="3">
        <v>15.533333333333299</v>
      </c>
      <c r="J261" s="3">
        <v>20.766666666666602</v>
      </c>
      <c r="K261" s="3">
        <v>25.933333333333302</v>
      </c>
      <c r="L261" s="3">
        <v>31.266666666666602</v>
      </c>
      <c r="M261" s="3">
        <v>36.466666666666598</v>
      </c>
      <c r="N261" s="2"/>
      <c r="O261" s="3">
        <v>0</v>
      </c>
      <c r="P261" s="3">
        <v>0.33993463423951897</v>
      </c>
      <c r="Q261" s="3">
        <v>0.70632067001390297</v>
      </c>
      <c r="R261" s="3">
        <v>1.5849991237291601</v>
      </c>
      <c r="S261" s="3">
        <v>1.86785676348292</v>
      </c>
      <c r="T261" s="3">
        <v>2.5811280910141199</v>
      </c>
      <c r="U261" s="3">
        <v>1.9955506062794299</v>
      </c>
      <c r="V261" s="3">
        <v>2.0765890836229999</v>
      </c>
      <c r="W261" s="3">
        <v>2.40739601136903</v>
      </c>
      <c r="X261" s="3">
        <v>2.20504472113883</v>
      </c>
      <c r="Y261" s="3">
        <v>2.2469732728470202</v>
      </c>
      <c r="Z261" s="2"/>
    </row>
    <row r="262" spans="1:26">
      <c r="A262" s="2" t="s">
        <v>1760</v>
      </c>
      <c r="B262" s="2"/>
      <c r="C262" s="3">
        <v>0</v>
      </c>
      <c r="D262" s="3">
        <v>0.2</v>
      </c>
      <c r="E262" s="3">
        <v>2.6</v>
      </c>
      <c r="F262" s="3">
        <v>6.9666666666666597</v>
      </c>
      <c r="G262" s="3">
        <v>12.2666666666666</v>
      </c>
      <c r="H262" s="3">
        <v>16.7</v>
      </c>
      <c r="I262" s="3">
        <v>21.4</v>
      </c>
      <c r="J262" s="3">
        <v>25.6666666666666</v>
      </c>
      <c r="K262" s="3">
        <v>29.066666666666599</v>
      </c>
      <c r="L262" s="3">
        <v>33.4</v>
      </c>
      <c r="M262" s="3">
        <v>36.4</v>
      </c>
      <c r="N262" s="2"/>
      <c r="O262" s="3">
        <v>0</v>
      </c>
      <c r="P262" s="3">
        <v>0.4</v>
      </c>
      <c r="Q262" s="3">
        <v>1.2274635093014601</v>
      </c>
      <c r="R262" s="3">
        <v>1.4940623220676601</v>
      </c>
      <c r="S262" s="3">
        <v>1.5040685563571301</v>
      </c>
      <c r="T262" s="3">
        <v>1.4640127503998499</v>
      </c>
      <c r="U262" s="3">
        <v>1.2</v>
      </c>
      <c r="V262" s="3">
        <v>1.2472191289246399</v>
      </c>
      <c r="W262" s="3">
        <v>1.31487219488773</v>
      </c>
      <c r="X262" s="3">
        <v>0.84063468086123205</v>
      </c>
      <c r="Y262" s="3">
        <v>1.30639452948436</v>
      </c>
      <c r="Z262" s="2"/>
    </row>
    <row r="263" spans="1:26">
      <c r="A263" s="2" t="s">
        <v>1761</v>
      </c>
      <c r="B263" s="2"/>
      <c r="C263" s="3">
        <v>3</v>
      </c>
      <c r="D263" s="3">
        <v>8.43333333333333</v>
      </c>
      <c r="E263" s="3">
        <v>16.633333333333301</v>
      </c>
      <c r="F263" s="3">
        <v>21.266666666666602</v>
      </c>
      <c r="G263" s="3">
        <v>26</v>
      </c>
      <c r="H263" s="3">
        <v>29.133333333333301</v>
      </c>
      <c r="I263" s="3">
        <v>28.9</v>
      </c>
      <c r="J263" s="3">
        <v>32.466666666666598</v>
      </c>
      <c r="K263" s="3">
        <v>34.033333333333303</v>
      </c>
      <c r="L263" s="3">
        <v>35</v>
      </c>
      <c r="M263" s="3">
        <v>36.1</v>
      </c>
      <c r="N263" s="2"/>
      <c r="O263" s="3">
        <v>1.5275252316519401</v>
      </c>
      <c r="P263" s="3">
        <v>2.5388098699106099</v>
      </c>
      <c r="Q263" s="3">
        <v>3.5635500401830802</v>
      </c>
      <c r="R263" s="3">
        <v>3.4634600554294699</v>
      </c>
      <c r="S263" s="3">
        <v>3.54024481262713</v>
      </c>
      <c r="T263" s="3">
        <v>4.4025245282930801</v>
      </c>
      <c r="U263" s="3">
        <v>4.45982062419555</v>
      </c>
      <c r="V263" s="3">
        <v>4.5441048501205197</v>
      </c>
      <c r="W263" s="3">
        <v>4.7991897464282598</v>
      </c>
      <c r="X263" s="3">
        <v>3.4448028487370101</v>
      </c>
      <c r="Y263" s="3">
        <v>4.6500896048714297</v>
      </c>
      <c r="Z263" s="2"/>
    </row>
    <row r="264" spans="1:26">
      <c r="A264" s="2" t="s">
        <v>1762</v>
      </c>
      <c r="B264" s="2"/>
      <c r="C264" s="3">
        <v>1.9</v>
      </c>
      <c r="D264" s="3">
        <v>7.7666666666666604</v>
      </c>
      <c r="E264" s="3">
        <v>13.633333333333301</v>
      </c>
      <c r="F264" s="3">
        <v>17.8</v>
      </c>
      <c r="G264" s="3">
        <v>21</v>
      </c>
      <c r="H264" s="3">
        <v>22.4</v>
      </c>
      <c r="I264" s="3">
        <v>23.633333333333301</v>
      </c>
      <c r="J264" s="3">
        <v>26.766666666666602</v>
      </c>
      <c r="K264" s="3">
        <v>30.233333333333299</v>
      </c>
      <c r="L264" s="3">
        <v>32.1666666666666</v>
      </c>
      <c r="M264" s="3">
        <v>36.066666666666599</v>
      </c>
      <c r="N264" s="2"/>
      <c r="O264" s="3">
        <v>1.4685593847940399</v>
      </c>
      <c r="P264" s="3">
        <v>2.0442330808615901</v>
      </c>
      <c r="Q264" s="3">
        <v>3.1883468373995201</v>
      </c>
      <c r="R264" s="3">
        <v>2.6507860469428</v>
      </c>
      <c r="S264" s="3">
        <v>2.8518999514943202</v>
      </c>
      <c r="T264" s="3">
        <v>2.8472208672083399</v>
      </c>
      <c r="U264" s="3">
        <v>3.5635500401830802</v>
      </c>
      <c r="V264" s="3">
        <v>3.2525203902341402</v>
      </c>
      <c r="W264" s="3">
        <v>2.6164012604253801</v>
      </c>
      <c r="X264" s="3">
        <v>2.3955978145107899</v>
      </c>
      <c r="Y264" s="3">
        <v>3.47307100736829</v>
      </c>
      <c r="Z264" s="2"/>
    </row>
    <row r="265" spans="1:26">
      <c r="A265" s="2" t="s">
        <v>1763</v>
      </c>
      <c r="B265" s="2"/>
      <c r="C265" s="3">
        <v>0</v>
      </c>
      <c r="D265" s="3">
        <v>0</v>
      </c>
      <c r="E265" s="3">
        <v>0</v>
      </c>
      <c r="F265" s="3">
        <v>0.16666666666666599</v>
      </c>
      <c r="G265" s="3">
        <v>1.8</v>
      </c>
      <c r="H265" s="3">
        <v>7.3333333333333304</v>
      </c>
      <c r="I265" s="3">
        <v>14.466666666666599</v>
      </c>
      <c r="J265" s="3">
        <v>21.133333333333301</v>
      </c>
      <c r="K265" s="3">
        <v>26.566666666666599</v>
      </c>
      <c r="L265" s="3">
        <v>32.233333333333299</v>
      </c>
      <c r="M265" s="3">
        <v>35.966666666666598</v>
      </c>
      <c r="N265" s="2"/>
      <c r="O265" s="3">
        <v>0</v>
      </c>
      <c r="P265" s="3">
        <v>0</v>
      </c>
      <c r="Q265" s="3">
        <v>0</v>
      </c>
      <c r="R265" s="3">
        <v>0.37267799624996401</v>
      </c>
      <c r="S265" s="3">
        <v>1.16619037896906</v>
      </c>
      <c r="T265" s="3">
        <v>1.7575235101952</v>
      </c>
      <c r="U265" s="3">
        <v>1.72691117959848</v>
      </c>
      <c r="V265" s="3">
        <v>1.5216949614017701</v>
      </c>
      <c r="W265" s="3">
        <v>1.90933379888262</v>
      </c>
      <c r="X265" s="3">
        <v>1.4302291968616601</v>
      </c>
      <c r="Y265" s="3">
        <v>1.22429117814713</v>
      </c>
      <c r="Z265" s="2"/>
    </row>
    <row r="266" spans="1:26">
      <c r="A266" s="2" t="s">
        <v>1764</v>
      </c>
      <c r="B266" s="2"/>
      <c r="C266" s="3">
        <v>0.1</v>
      </c>
      <c r="D266" s="3">
        <v>6.5666666666666602</v>
      </c>
      <c r="E266" s="3">
        <v>13.8</v>
      </c>
      <c r="F266" s="3">
        <v>19.033333333333299</v>
      </c>
      <c r="G266" s="3">
        <v>21.3</v>
      </c>
      <c r="H266" s="3">
        <v>24.033333333333299</v>
      </c>
      <c r="I266" s="3">
        <v>26.8</v>
      </c>
      <c r="J266" s="3">
        <v>27.533333333333299</v>
      </c>
      <c r="K266" s="3">
        <v>29.7</v>
      </c>
      <c r="L266" s="3">
        <v>33.200000000000003</v>
      </c>
      <c r="M266" s="3">
        <v>35.6666666666666</v>
      </c>
      <c r="N266" s="2"/>
      <c r="O266" s="3">
        <v>0.3</v>
      </c>
      <c r="P266" s="3">
        <v>1.5205992970609301</v>
      </c>
      <c r="Q266" s="3">
        <v>1.7397317800933101</v>
      </c>
      <c r="R266" s="3">
        <v>2.2727858578307698</v>
      </c>
      <c r="S266" s="3">
        <v>2.0190756961210399</v>
      </c>
      <c r="T266" s="3">
        <v>2.72621023074564</v>
      </c>
      <c r="U266" s="3">
        <v>2.7373953556863699</v>
      </c>
      <c r="V266" s="3">
        <v>2.0773915267843801</v>
      </c>
      <c r="W266" s="3">
        <v>2.8065399813055598</v>
      </c>
      <c r="X266" s="3">
        <v>2.0558858593478999</v>
      </c>
      <c r="Y266" s="3">
        <v>2.7365834335698298</v>
      </c>
      <c r="Z266" s="2"/>
    </row>
    <row r="267" spans="1:26">
      <c r="A267" s="2" t="s">
        <v>1765</v>
      </c>
      <c r="B267" s="2"/>
      <c r="C267" s="3">
        <v>0</v>
      </c>
      <c r="D267" s="3">
        <v>0</v>
      </c>
      <c r="E267" s="3">
        <v>0.1</v>
      </c>
      <c r="F267" s="3">
        <v>1.1000000000000001</v>
      </c>
      <c r="G267" s="3">
        <v>4.93333333333333</v>
      </c>
      <c r="H267" s="3">
        <v>9.9</v>
      </c>
      <c r="I267" s="3">
        <v>15.3666666666666</v>
      </c>
      <c r="J267" s="3">
        <v>21.633333333333301</v>
      </c>
      <c r="K267" s="3">
        <v>26.266666666666602</v>
      </c>
      <c r="L267" s="3">
        <v>31.8666666666666</v>
      </c>
      <c r="M267" s="3">
        <v>35.633333333333297</v>
      </c>
      <c r="N267" s="2"/>
      <c r="O267" s="3">
        <v>0</v>
      </c>
      <c r="P267" s="3">
        <v>0</v>
      </c>
      <c r="Q267" s="3">
        <v>0.3</v>
      </c>
      <c r="R267" s="3">
        <v>0.86986589004665904</v>
      </c>
      <c r="S267" s="3">
        <v>1.5477582354991799</v>
      </c>
      <c r="T267" s="3">
        <v>1.7953644012660299</v>
      </c>
      <c r="U267" s="3">
        <v>2.2283526551144299</v>
      </c>
      <c r="V267" s="3">
        <v>2.2432615144521599</v>
      </c>
      <c r="W267" s="3">
        <v>1.9652537297311501</v>
      </c>
      <c r="X267" s="3">
        <v>1.8390818965511599</v>
      </c>
      <c r="Y267" s="3">
        <v>2.6518337470931699</v>
      </c>
      <c r="Z267" s="2"/>
    </row>
    <row r="268" spans="1:26">
      <c r="A268" s="2" t="s">
        <v>1766</v>
      </c>
      <c r="B268" s="2"/>
      <c r="C268" s="3">
        <v>0</v>
      </c>
      <c r="D268" s="3">
        <v>0</v>
      </c>
      <c r="E268" s="3">
        <v>6.6666666666666596E-2</v>
      </c>
      <c r="F268" s="3">
        <v>0.9</v>
      </c>
      <c r="G268" s="3">
        <v>6.0333333333333297</v>
      </c>
      <c r="H268" s="3">
        <v>12.033333333333299</v>
      </c>
      <c r="I268" s="3">
        <v>18.066666666666599</v>
      </c>
      <c r="J268" s="3">
        <v>23.566666666666599</v>
      </c>
      <c r="K268" s="3">
        <v>27.9</v>
      </c>
      <c r="L268" s="3">
        <v>32.1</v>
      </c>
      <c r="M268" s="3">
        <v>35.366666666666603</v>
      </c>
      <c r="N268" s="2"/>
      <c r="O268" s="3">
        <v>0</v>
      </c>
      <c r="P268" s="3">
        <v>0</v>
      </c>
      <c r="Q268" s="3">
        <v>0.24944382578492899</v>
      </c>
      <c r="R268" s="3">
        <v>0.78951461882179996</v>
      </c>
      <c r="S268" s="3">
        <v>1.5595583420386101</v>
      </c>
      <c r="T268" s="3">
        <v>1.8345450541089301</v>
      </c>
      <c r="U268" s="3">
        <v>1.6918103387265999</v>
      </c>
      <c r="V268" s="3">
        <v>1.45334862377277</v>
      </c>
      <c r="W268" s="3">
        <v>1.3253930234714</v>
      </c>
      <c r="X268" s="3">
        <v>0.90737717258774597</v>
      </c>
      <c r="Y268" s="3">
        <v>1.0482790129010899</v>
      </c>
      <c r="Z268" s="2"/>
    </row>
    <row r="269" spans="1:26">
      <c r="A269" s="2" t="s">
        <v>1767</v>
      </c>
      <c r="B269" s="2"/>
      <c r="C269" s="3">
        <v>0</v>
      </c>
      <c r="D269" s="3">
        <v>0</v>
      </c>
      <c r="E269" s="3">
        <v>0</v>
      </c>
      <c r="F269" s="3">
        <v>0.36666666666666597</v>
      </c>
      <c r="G269" s="3">
        <v>2.2000000000000002</v>
      </c>
      <c r="H269" s="3">
        <v>7.1666666666666599</v>
      </c>
      <c r="I269" s="3">
        <v>14.033333333333299</v>
      </c>
      <c r="J269" s="3">
        <v>20.266666666666602</v>
      </c>
      <c r="K269" s="3">
        <v>25.8666666666666</v>
      </c>
      <c r="L269" s="3">
        <v>31.066666666666599</v>
      </c>
      <c r="M269" s="3">
        <v>35.266666666666602</v>
      </c>
      <c r="N269" s="2"/>
      <c r="O269" s="3">
        <v>0</v>
      </c>
      <c r="P269" s="3">
        <v>0</v>
      </c>
      <c r="Q269" s="3">
        <v>0</v>
      </c>
      <c r="R269" s="3">
        <v>0.54670731556189001</v>
      </c>
      <c r="S269" s="3">
        <v>0.94516312525052104</v>
      </c>
      <c r="T269" s="3">
        <v>2.0013884069704102</v>
      </c>
      <c r="U269" s="3">
        <v>1.6829207415152401</v>
      </c>
      <c r="V269" s="3">
        <v>1.9821424996424599</v>
      </c>
      <c r="W269" s="3">
        <v>1.89267594221045</v>
      </c>
      <c r="X269" s="3">
        <v>1.99888858007532</v>
      </c>
      <c r="Y269" s="3">
        <v>1.31487219488773</v>
      </c>
      <c r="Z269" s="2"/>
    </row>
    <row r="270" spans="1:26">
      <c r="A270" s="2" t="s">
        <v>1768</v>
      </c>
      <c r="B270" s="2"/>
      <c r="C270" s="3">
        <v>1.8</v>
      </c>
      <c r="D270" s="3">
        <v>1.9</v>
      </c>
      <c r="E270" s="3">
        <v>2.3333333333333299</v>
      </c>
      <c r="F270" s="3">
        <v>4.3</v>
      </c>
      <c r="G270" s="3">
        <v>5.2</v>
      </c>
      <c r="H270" s="3">
        <v>7.8333333333333304</v>
      </c>
      <c r="I270" s="3">
        <v>13.3666666666666</v>
      </c>
      <c r="J270" s="3">
        <v>15.966666666666599</v>
      </c>
      <c r="K270" s="3">
        <v>20.633333333333301</v>
      </c>
      <c r="L270" s="3">
        <v>28.3333333333333</v>
      </c>
      <c r="M270" s="3">
        <v>35.233333333333299</v>
      </c>
      <c r="N270" s="2"/>
      <c r="O270" s="3">
        <v>1.27540843131393</v>
      </c>
      <c r="P270" s="3">
        <v>1.13578166916005</v>
      </c>
      <c r="Q270" s="3">
        <v>1.1055415967851301</v>
      </c>
      <c r="R270" s="3">
        <v>2.06801031589948</v>
      </c>
      <c r="S270" s="3">
        <v>2.6</v>
      </c>
      <c r="T270" s="3">
        <v>3.0668478207363901</v>
      </c>
      <c r="U270" s="3">
        <v>4.3854557599207604</v>
      </c>
      <c r="V270" s="3">
        <v>3.8077406541003902</v>
      </c>
      <c r="W270" s="3">
        <v>4.6366894320073699</v>
      </c>
      <c r="X270" s="3">
        <v>3.8586123009300701</v>
      </c>
      <c r="Y270" s="3">
        <v>4.8900124971437604</v>
      </c>
      <c r="Z270" s="2"/>
    </row>
    <row r="271" spans="1:26">
      <c r="A271" s="2" t="s">
        <v>1769</v>
      </c>
      <c r="B271" s="2"/>
      <c r="C271" s="3">
        <v>0</v>
      </c>
      <c r="D271" s="3">
        <v>0.1</v>
      </c>
      <c r="E271" s="3">
        <v>0.76666666666666605</v>
      </c>
      <c r="F271" s="3">
        <v>4.1666666666666599</v>
      </c>
      <c r="G271" s="3">
        <v>9.0333333333333297</v>
      </c>
      <c r="H271" s="3">
        <v>13.966666666666599</v>
      </c>
      <c r="I271" s="3">
        <v>18.7</v>
      </c>
      <c r="J271" s="3">
        <v>24.033333333333299</v>
      </c>
      <c r="K271" s="3">
        <v>28.3333333333333</v>
      </c>
      <c r="L271" s="3">
        <v>31.6</v>
      </c>
      <c r="M271" s="3">
        <v>35.133333333333297</v>
      </c>
      <c r="N271" s="2"/>
      <c r="O271" s="3">
        <v>0</v>
      </c>
      <c r="P271" s="3">
        <v>0.3</v>
      </c>
      <c r="Q271" s="3">
        <v>0.91954094827558097</v>
      </c>
      <c r="R271" s="3">
        <v>1.65495887830752</v>
      </c>
      <c r="S271" s="3">
        <v>1.97456042928265</v>
      </c>
      <c r="T271" s="3">
        <v>1.44875425414004</v>
      </c>
      <c r="U271" s="3">
        <v>2.0518284528683099</v>
      </c>
      <c r="V271" s="3">
        <v>1.8705317128797601</v>
      </c>
      <c r="W271" s="3">
        <v>1.51290742905469</v>
      </c>
      <c r="X271" s="3">
        <v>1.38082101181386</v>
      </c>
      <c r="Y271" s="3">
        <v>1.14697670227235</v>
      </c>
      <c r="Z271" s="2"/>
    </row>
    <row r="272" spans="1:26">
      <c r="A272" s="2" t="s">
        <v>1770</v>
      </c>
      <c r="B272" s="2"/>
      <c r="C272" s="3">
        <v>0</v>
      </c>
      <c r="D272" s="3">
        <v>0.2</v>
      </c>
      <c r="E272" s="3">
        <v>1.6666666666666601</v>
      </c>
      <c r="F272" s="3">
        <v>6.1333333333333302</v>
      </c>
      <c r="G272" s="3">
        <v>12.2666666666666</v>
      </c>
      <c r="H272" s="3">
        <v>18.100000000000001</v>
      </c>
      <c r="I272" s="3">
        <v>22.633333333333301</v>
      </c>
      <c r="J272" s="3">
        <v>26.8</v>
      </c>
      <c r="K272" s="3">
        <v>29.8333333333333</v>
      </c>
      <c r="L272" s="3">
        <v>33.566666666666599</v>
      </c>
      <c r="M272" s="3">
        <v>35.1</v>
      </c>
      <c r="N272" s="2"/>
      <c r="O272" s="3">
        <v>0</v>
      </c>
      <c r="P272" s="3">
        <v>0.4</v>
      </c>
      <c r="Q272" s="3">
        <v>1.1925695879998801</v>
      </c>
      <c r="R272" s="3">
        <v>1.9955506062794299</v>
      </c>
      <c r="S272" s="3">
        <v>1.7688665548562099</v>
      </c>
      <c r="T272" s="3">
        <v>3.1021497922139898</v>
      </c>
      <c r="U272" s="3">
        <v>2.7016455890602802</v>
      </c>
      <c r="V272" s="3">
        <v>2.8682166352398601</v>
      </c>
      <c r="W272" s="3">
        <v>2.2815686611530102</v>
      </c>
      <c r="X272" s="3">
        <v>2.09257948209593</v>
      </c>
      <c r="Y272" s="3">
        <v>2.4131583730317598</v>
      </c>
      <c r="Z272" s="2"/>
    </row>
    <row r="273" spans="1:26">
      <c r="A273" s="2" t="s">
        <v>1771</v>
      </c>
      <c r="B273" s="2"/>
      <c r="C273" s="3">
        <v>0</v>
      </c>
      <c r="D273" s="3">
        <v>0</v>
      </c>
      <c r="E273" s="3">
        <v>0</v>
      </c>
      <c r="F273" s="3">
        <v>0.266666666666666</v>
      </c>
      <c r="G273" s="3">
        <v>1.6</v>
      </c>
      <c r="H273" s="3">
        <v>5.6666666666666599</v>
      </c>
      <c r="I273" s="3">
        <v>10.5</v>
      </c>
      <c r="J273" s="3">
        <v>16.966666666666601</v>
      </c>
      <c r="K273" s="3">
        <v>24.066666666666599</v>
      </c>
      <c r="L273" s="3">
        <v>29.4</v>
      </c>
      <c r="M273" s="3">
        <v>34.933333333333302</v>
      </c>
      <c r="N273" s="2"/>
      <c r="O273" s="3">
        <v>0</v>
      </c>
      <c r="P273" s="3">
        <v>0</v>
      </c>
      <c r="Q273" s="3">
        <v>0</v>
      </c>
      <c r="R273" s="3">
        <v>0.44221663871405298</v>
      </c>
      <c r="S273" s="3">
        <v>1.1430952132988099</v>
      </c>
      <c r="T273" s="3">
        <v>1.7763883459298899</v>
      </c>
      <c r="U273" s="3">
        <v>1.8393839548428501</v>
      </c>
      <c r="V273" s="3">
        <v>1.7220788470785899</v>
      </c>
      <c r="W273" s="3">
        <v>1.8607047649270401</v>
      </c>
      <c r="X273" s="3">
        <v>2.2300971578236899</v>
      </c>
      <c r="Y273" s="3">
        <v>1.5040685563571301</v>
      </c>
      <c r="Z273" s="2"/>
    </row>
    <row r="274" spans="1:26">
      <c r="A274" s="2" t="s">
        <v>1772</v>
      </c>
      <c r="B274" s="2"/>
      <c r="C274" s="3">
        <v>0</v>
      </c>
      <c r="D274" s="3">
        <v>0.1</v>
      </c>
      <c r="E274" s="3">
        <v>1.1666666666666601</v>
      </c>
      <c r="F274" s="3">
        <v>5.4</v>
      </c>
      <c r="G274" s="3">
        <v>10.8333333333333</v>
      </c>
      <c r="H274" s="3">
        <v>16.233333333333299</v>
      </c>
      <c r="I274" s="3">
        <v>20.2</v>
      </c>
      <c r="J274" s="3">
        <v>24.733333333333299</v>
      </c>
      <c r="K274" s="3">
        <v>28.6666666666666</v>
      </c>
      <c r="L274" s="3">
        <v>31.9</v>
      </c>
      <c r="M274" s="3">
        <v>34.700000000000003</v>
      </c>
      <c r="N274" s="2"/>
      <c r="O274" s="3">
        <v>0</v>
      </c>
      <c r="P274" s="3">
        <v>0.3</v>
      </c>
      <c r="Q274" s="3">
        <v>0.96896279024990895</v>
      </c>
      <c r="R274" s="3">
        <v>1.8</v>
      </c>
      <c r="S274" s="3">
        <v>1.9507833184532699</v>
      </c>
      <c r="T274" s="3">
        <v>1.72594579546661</v>
      </c>
      <c r="U274" s="3">
        <v>1.6</v>
      </c>
      <c r="V274" s="3">
        <v>1.8245242911205299</v>
      </c>
      <c r="W274" s="3">
        <v>1.3498971154210999</v>
      </c>
      <c r="X274" s="3">
        <v>1.3503086067019301</v>
      </c>
      <c r="Y274" s="3">
        <v>1.1590225767142399</v>
      </c>
      <c r="Z274" s="2"/>
    </row>
    <row r="275" spans="1:26">
      <c r="A275" s="2" t="s">
        <v>1773</v>
      </c>
      <c r="B275" s="2"/>
      <c r="C275" s="3">
        <v>0</v>
      </c>
      <c r="D275" s="3">
        <v>0.1</v>
      </c>
      <c r="E275" s="3">
        <v>1.3333333333333299</v>
      </c>
      <c r="F275" s="3">
        <v>5.36666666666666</v>
      </c>
      <c r="G275" s="3">
        <v>10.6</v>
      </c>
      <c r="H275" s="3">
        <v>16.233333333333299</v>
      </c>
      <c r="I275" s="3">
        <v>20.399999999999999</v>
      </c>
      <c r="J275" s="3">
        <v>24.8333333333333</v>
      </c>
      <c r="K275" s="3">
        <v>28.7</v>
      </c>
      <c r="L275" s="3">
        <v>31.9</v>
      </c>
      <c r="M275" s="3">
        <v>34.6666666666666</v>
      </c>
      <c r="N275" s="2"/>
      <c r="O275" s="3">
        <v>0</v>
      </c>
      <c r="P275" s="3">
        <v>0.3</v>
      </c>
      <c r="Q275" s="3">
        <v>0.97752521990767804</v>
      </c>
      <c r="R275" s="3">
        <v>1.79783820802157</v>
      </c>
      <c r="S275" s="3">
        <v>2.0428737928059402</v>
      </c>
      <c r="T275" s="3">
        <v>1.5423647068345601</v>
      </c>
      <c r="U275" s="3">
        <v>1.5187714333192599</v>
      </c>
      <c r="V275" s="3">
        <v>1.7336538165261099</v>
      </c>
      <c r="W275" s="3">
        <v>1.34536240470737</v>
      </c>
      <c r="X275" s="3">
        <v>1.3503086067019301</v>
      </c>
      <c r="Y275" s="3">
        <v>1.1055415967851301</v>
      </c>
      <c r="Z275" s="2"/>
    </row>
    <row r="276" spans="1:26">
      <c r="A276" s="2" t="s">
        <v>1774</v>
      </c>
      <c r="B276" s="2"/>
      <c r="C276" s="3">
        <v>0</v>
      </c>
      <c r="D276" s="3">
        <v>0.33333333333333298</v>
      </c>
      <c r="E276" s="3">
        <v>3.6333333333333302</v>
      </c>
      <c r="F276" s="3">
        <v>9.4</v>
      </c>
      <c r="G276" s="3">
        <v>15.1</v>
      </c>
      <c r="H276" s="3">
        <v>18.8666666666666</v>
      </c>
      <c r="I276" s="3">
        <v>22.3333333333333</v>
      </c>
      <c r="J276" s="3">
        <v>26.4</v>
      </c>
      <c r="K276" s="3">
        <v>28.933333333333302</v>
      </c>
      <c r="L276" s="3">
        <v>32.4</v>
      </c>
      <c r="M276" s="3">
        <v>34.466666666666598</v>
      </c>
      <c r="N276" s="2"/>
      <c r="O276" s="3">
        <v>0</v>
      </c>
      <c r="P276" s="3">
        <v>0.47140452079103101</v>
      </c>
      <c r="Q276" s="3">
        <v>1.7220788470785899</v>
      </c>
      <c r="R276" s="3">
        <v>1.7625738755203</v>
      </c>
      <c r="S276" s="3">
        <v>1.3</v>
      </c>
      <c r="T276" s="3">
        <v>1.3597385369580699</v>
      </c>
      <c r="U276" s="3">
        <v>1.53478192442951</v>
      </c>
      <c r="V276" s="3">
        <v>1.40475383371369</v>
      </c>
      <c r="W276" s="3">
        <v>1.4360439485692</v>
      </c>
      <c r="X276" s="3">
        <v>1.2543258481484501</v>
      </c>
      <c r="Y276" s="3">
        <v>1.2840906856172101</v>
      </c>
      <c r="Z276" s="2"/>
    </row>
    <row r="277" spans="1:26">
      <c r="A277" s="2" t="s">
        <v>1775</v>
      </c>
      <c r="B277" s="2"/>
      <c r="C277" s="3">
        <v>0</v>
      </c>
      <c r="D277" s="3">
        <v>0</v>
      </c>
      <c r="E277" s="3">
        <v>0.1</v>
      </c>
      <c r="F277" s="3">
        <v>1.3</v>
      </c>
      <c r="G277" s="3">
        <v>4.0999999999999996</v>
      </c>
      <c r="H277" s="3">
        <v>8.6333333333333293</v>
      </c>
      <c r="I277" s="3">
        <v>14.066666666666601</v>
      </c>
      <c r="J277" s="3">
        <v>19.133333333333301</v>
      </c>
      <c r="K277" s="3">
        <v>24.766666666666602</v>
      </c>
      <c r="L277" s="3">
        <v>29.133333333333301</v>
      </c>
      <c r="M277" s="3">
        <v>34.1</v>
      </c>
      <c r="N277" s="2"/>
      <c r="O277" s="3">
        <v>0</v>
      </c>
      <c r="P277" s="3">
        <v>0</v>
      </c>
      <c r="Q277" s="3">
        <v>0.39581140290126299</v>
      </c>
      <c r="R277" s="3">
        <v>1.1874342087037899</v>
      </c>
      <c r="S277" s="3">
        <v>1.7953644012660299</v>
      </c>
      <c r="T277" s="3">
        <v>2.2727858578307698</v>
      </c>
      <c r="U277" s="3">
        <v>2.5551690528982398</v>
      </c>
      <c r="V277" s="3">
        <v>1.76509363931649</v>
      </c>
      <c r="W277" s="3">
        <v>2.0442330808615901</v>
      </c>
      <c r="X277" s="3">
        <v>1.8571184369578799</v>
      </c>
      <c r="Y277" s="3">
        <v>2.5344295873693801</v>
      </c>
      <c r="Z277" s="2"/>
    </row>
    <row r="278" spans="1:26">
      <c r="A278" s="2" t="s">
        <v>1776</v>
      </c>
      <c r="B278" s="2"/>
      <c r="C278" s="3">
        <v>3.2666666666666599</v>
      </c>
      <c r="D278" s="3">
        <v>8.8333333333333304</v>
      </c>
      <c r="E278" s="3">
        <v>16.2</v>
      </c>
      <c r="F278" s="3">
        <v>20.3666666666666</v>
      </c>
      <c r="G278" s="3">
        <v>24.8</v>
      </c>
      <c r="H278" s="3">
        <v>27.6666666666666</v>
      </c>
      <c r="I278" s="3">
        <v>27.3333333333333</v>
      </c>
      <c r="J278" s="3">
        <v>30.5</v>
      </c>
      <c r="K278" s="3">
        <v>31.966666666666601</v>
      </c>
      <c r="L278" s="3">
        <v>32.466666666666598</v>
      </c>
      <c r="M278" s="3">
        <v>33.799999999999997</v>
      </c>
      <c r="N278" s="2"/>
      <c r="O278" s="3">
        <v>1.8061622912191999</v>
      </c>
      <c r="P278" s="3">
        <v>2.7090383697705098</v>
      </c>
      <c r="Q278" s="3">
        <v>4.0199502484483496</v>
      </c>
      <c r="R278" s="3">
        <v>3.8685340318466301</v>
      </c>
      <c r="S278" s="3">
        <v>3.6551333764994101</v>
      </c>
      <c r="T278" s="3">
        <v>4.6998817952038801</v>
      </c>
      <c r="U278" s="3">
        <v>4.7422451316743297</v>
      </c>
      <c r="V278" s="3">
        <v>4.4702721766502398</v>
      </c>
      <c r="W278" s="3">
        <v>5.0032211846191803</v>
      </c>
      <c r="X278" s="3">
        <v>3.4325241764949301</v>
      </c>
      <c r="Y278" s="3">
        <v>5.1341990611973696</v>
      </c>
      <c r="Z278" s="2"/>
    </row>
    <row r="279" spans="1:26">
      <c r="A279" s="2" t="s">
        <v>1777</v>
      </c>
      <c r="B279" s="2"/>
      <c r="C279" s="3">
        <v>0</v>
      </c>
      <c r="D279" s="3">
        <v>0.133333333333333</v>
      </c>
      <c r="E279" s="3">
        <v>1.4666666666666599</v>
      </c>
      <c r="F279" s="3">
        <v>6</v>
      </c>
      <c r="G279" s="3">
        <v>11.133333333333301</v>
      </c>
      <c r="H279" s="3">
        <v>16.8666666666666</v>
      </c>
      <c r="I279" s="3">
        <v>20.7</v>
      </c>
      <c r="J279" s="3">
        <v>24.633333333333301</v>
      </c>
      <c r="K279" s="3">
        <v>27.433333333333302</v>
      </c>
      <c r="L279" s="3">
        <v>30.766666666666602</v>
      </c>
      <c r="M279" s="3">
        <v>33.766666666666602</v>
      </c>
      <c r="N279" s="2"/>
      <c r="O279" s="3">
        <v>0</v>
      </c>
      <c r="P279" s="3">
        <v>0.33993463423951897</v>
      </c>
      <c r="Q279" s="3">
        <v>1.05619863451699</v>
      </c>
      <c r="R279" s="3">
        <v>1.61245154965971</v>
      </c>
      <c r="S279" s="3">
        <v>2.1561282171728302</v>
      </c>
      <c r="T279" s="3">
        <v>1.49962958389359</v>
      </c>
      <c r="U279" s="3">
        <v>1.3699148392022999</v>
      </c>
      <c r="V279" s="3">
        <v>1.51620872207255</v>
      </c>
      <c r="W279" s="3">
        <v>1.4302291968616601</v>
      </c>
      <c r="X279" s="3">
        <v>1.5849991237291601</v>
      </c>
      <c r="Y279" s="3">
        <v>1.0546194679704199</v>
      </c>
      <c r="Z279" s="2"/>
    </row>
    <row r="280" spans="1:26">
      <c r="A280" s="2" t="s">
        <v>1778</v>
      </c>
      <c r="B280" s="2"/>
      <c r="C280" s="3">
        <v>0</v>
      </c>
      <c r="D280" s="3">
        <v>0</v>
      </c>
      <c r="E280" s="3">
        <v>0.16666666666666599</v>
      </c>
      <c r="F280" s="3">
        <v>2.2000000000000002</v>
      </c>
      <c r="G280" s="3">
        <v>6.0333333333333297</v>
      </c>
      <c r="H280" s="3">
        <v>11</v>
      </c>
      <c r="I280" s="3">
        <v>16.966666666666601</v>
      </c>
      <c r="J280" s="3">
        <v>21.066666666666599</v>
      </c>
      <c r="K280" s="3">
        <v>25.6</v>
      </c>
      <c r="L280" s="3">
        <v>29.7</v>
      </c>
      <c r="M280" s="3">
        <v>33.5</v>
      </c>
      <c r="N280" s="2"/>
      <c r="O280" s="3">
        <v>0</v>
      </c>
      <c r="P280" s="3">
        <v>0</v>
      </c>
      <c r="Q280" s="3">
        <v>0.45338235029118101</v>
      </c>
      <c r="R280" s="3">
        <v>1.13724814061546</v>
      </c>
      <c r="S280" s="3">
        <v>2.12105843599107</v>
      </c>
      <c r="T280" s="3">
        <v>2.2211108331943499</v>
      </c>
      <c r="U280" s="3">
        <v>2.48305367552849</v>
      </c>
      <c r="V280" s="3">
        <v>2.20504472113883</v>
      </c>
      <c r="W280" s="3">
        <v>1.95959179422654</v>
      </c>
      <c r="X280" s="3">
        <v>1.96892525674964</v>
      </c>
      <c r="Y280" s="3">
        <v>1.47761068395343</v>
      </c>
      <c r="Z280" s="2"/>
    </row>
    <row r="281" spans="1:26">
      <c r="A281" s="2" t="s">
        <v>1779</v>
      </c>
      <c r="B281" s="2"/>
      <c r="C281" s="3">
        <v>0</v>
      </c>
      <c r="D281" s="3">
        <v>0</v>
      </c>
      <c r="E281" s="3">
        <v>0</v>
      </c>
      <c r="F281" s="3">
        <v>3.3333333333333298E-2</v>
      </c>
      <c r="G281" s="3">
        <v>0.96666666666666601</v>
      </c>
      <c r="H281" s="3">
        <v>4.43333333333333</v>
      </c>
      <c r="I281" s="3">
        <v>10.3</v>
      </c>
      <c r="J281" s="3">
        <v>17.3</v>
      </c>
      <c r="K281" s="3">
        <v>22.3</v>
      </c>
      <c r="L281" s="3">
        <v>28.1666666666666</v>
      </c>
      <c r="M281" s="3">
        <v>33.3333333333333</v>
      </c>
      <c r="N281" s="2"/>
      <c r="O281" s="3">
        <v>0</v>
      </c>
      <c r="P281" s="3">
        <v>0</v>
      </c>
      <c r="Q281" s="3">
        <v>0</v>
      </c>
      <c r="R281" s="3">
        <v>0.17950549357115</v>
      </c>
      <c r="S281" s="3">
        <v>0.98262686486557804</v>
      </c>
      <c r="T281" s="3">
        <v>1.9947152400502901</v>
      </c>
      <c r="U281" s="3">
        <v>2.0840665376454099</v>
      </c>
      <c r="V281" s="3">
        <v>1.75404294892304</v>
      </c>
      <c r="W281" s="3">
        <v>1.552417469626</v>
      </c>
      <c r="X281" s="3">
        <v>1.12792828771257</v>
      </c>
      <c r="Y281" s="3">
        <v>1.6799470891138799</v>
      </c>
      <c r="Z281" s="2"/>
    </row>
    <row r="282" spans="1:26">
      <c r="A282" s="2" t="s">
        <v>1780</v>
      </c>
      <c r="B282" s="2"/>
      <c r="C282" s="3">
        <v>0</v>
      </c>
      <c r="D282" s="3">
        <v>0</v>
      </c>
      <c r="E282" s="3">
        <v>6.6666666666666596E-2</v>
      </c>
      <c r="F282" s="3">
        <v>0.266666666666666</v>
      </c>
      <c r="G282" s="3">
        <v>2.2666666666666599</v>
      </c>
      <c r="H282" s="3">
        <v>6</v>
      </c>
      <c r="I282" s="3">
        <v>12.2</v>
      </c>
      <c r="J282" s="3">
        <v>17.766666666666602</v>
      </c>
      <c r="K282" s="3">
        <v>23.033333333333299</v>
      </c>
      <c r="L282" s="3">
        <v>28.3666666666666</v>
      </c>
      <c r="M282" s="3">
        <v>33.200000000000003</v>
      </c>
      <c r="N282" s="2"/>
      <c r="O282" s="3">
        <v>0</v>
      </c>
      <c r="P282" s="3">
        <v>0</v>
      </c>
      <c r="Q282" s="3">
        <v>0.24944382578492899</v>
      </c>
      <c r="R282" s="3">
        <v>0.44221663871405298</v>
      </c>
      <c r="S282" s="3">
        <v>1.4126413400278</v>
      </c>
      <c r="T282" s="3">
        <v>1.41421356237309</v>
      </c>
      <c r="U282" s="3">
        <v>2.2715633383200999</v>
      </c>
      <c r="V282" s="3">
        <v>1.92671280221579</v>
      </c>
      <c r="W282" s="3">
        <v>1.66299595776885</v>
      </c>
      <c r="X282" s="3">
        <v>2.0893911925619699</v>
      </c>
      <c r="Y282" s="3">
        <v>1.9899748742132399</v>
      </c>
      <c r="Z282" s="2"/>
    </row>
    <row r="283" spans="1:26">
      <c r="A283" s="2" t="s">
        <v>1781</v>
      </c>
      <c r="B283" s="2"/>
      <c r="C283" s="3">
        <v>0</v>
      </c>
      <c r="D283" s="3">
        <v>0</v>
      </c>
      <c r="E283" s="3">
        <v>0</v>
      </c>
      <c r="F283" s="3">
        <v>3.3333333333333298E-2</v>
      </c>
      <c r="G283" s="3">
        <v>6.6666666666666596E-2</v>
      </c>
      <c r="H283" s="3">
        <v>2.2999999999999998</v>
      </c>
      <c r="I283" s="3">
        <v>8.86666666666666</v>
      </c>
      <c r="J283" s="3">
        <v>16.3</v>
      </c>
      <c r="K283" s="3">
        <v>22.3</v>
      </c>
      <c r="L283" s="3">
        <v>28.733333333333299</v>
      </c>
      <c r="M283" s="3">
        <v>33.200000000000003</v>
      </c>
      <c r="N283" s="2"/>
      <c r="O283" s="3">
        <v>0</v>
      </c>
      <c r="P283" s="3">
        <v>0</v>
      </c>
      <c r="Q283" s="3">
        <v>0</v>
      </c>
      <c r="R283" s="3">
        <v>0.17950549357115</v>
      </c>
      <c r="S283" s="3">
        <v>0.24944382578492899</v>
      </c>
      <c r="T283" s="3">
        <v>1.5737428845483801</v>
      </c>
      <c r="U283" s="3">
        <v>1.7461067804945001</v>
      </c>
      <c r="V283" s="3">
        <v>1.4410644214144801</v>
      </c>
      <c r="W283" s="3">
        <v>1.59478316185409</v>
      </c>
      <c r="X283" s="3">
        <v>1.18133634311129</v>
      </c>
      <c r="Y283" s="3">
        <v>0.94516312525052104</v>
      </c>
      <c r="Z283" s="2"/>
    </row>
    <row r="284" spans="1:26">
      <c r="A284" s="2" t="s">
        <v>1782</v>
      </c>
      <c r="B284" s="2"/>
      <c r="C284" s="3">
        <v>0</v>
      </c>
      <c r="D284" s="3">
        <v>3.3333333333333298E-2</v>
      </c>
      <c r="E284" s="3">
        <v>0.96666666666666601</v>
      </c>
      <c r="F284" s="3">
        <v>4.2333333333333298</v>
      </c>
      <c r="G284" s="3">
        <v>9.5</v>
      </c>
      <c r="H284" s="3">
        <v>13.633333333333301</v>
      </c>
      <c r="I284" s="3">
        <v>17.8666666666666</v>
      </c>
      <c r="J284" s="3">
        <v>22.5</v>
      </c>
      <c r="K284" s="3">
        <v>25.8333333333333</v>
      </c>
      <c r="L284" s="3">
        <v>29.9</v>
      </c>
      <c r="M284" s="3">
        <v>33</v>
      </c>
      <c r="N284" s="2"/>
      <c r="O284" s="3">
        <v>0</v>
      </c>
      <c r="P284" s="3">
        <v>0.17950549357115</v>
      </c>
      <c r="Q284" s="3">
        <v>0.94809751022185895</v>
      </c>
      <c r="R284" s="3">
        <v>1.5849991237291601</v>
      </c>
      <c r="S284" s="3">
        <v>1.6482313753434801</v>
      </c>
      <c r="T284" s="3">
        <v>2.0409692686455498</v>
      </c>
      <c r="U284" s="3">
        <v>1.8390818965511599</v>
      </c>
      <c r="V284" s="3">
        <v>2.2472205054244201</v>
      </c>
      <c r="W284" s="3">
        <v>2.1147629234082501</v>
      </c>
      <c r="X284" s="3">
        <v>1.7767010628315201</v>
      </c>
      <c r="Y284" s="3">
        <v>1.67332005306815</v>
      </c>
      <c r="Z284" s="2"/>
    </row>
    <row r="285" spans="1:26">
      <c r="A285" s="2" t="s">
        <v>1783</v>
      </c>
      <c r="B285" s="2"/>
      <c r="C285" s="3">
        <v>0</v>
      </c>
      <c r="D285" s="3">
        <v>0</v>
      </c>
      <c r="E285" s="3">
        <v>0</v>
      </c>
      <c r="F285" s="3">
        <v>6.6666666666666596E-2</v>
      </c>
      <c r="G285" s="3">
        <v>1</v>
      </c>
      <c r="H285" s="3">
        <v>6.3333333333333304</v>
      </c>
      <c r="I285" s="3">
        <v>13.466666666666599</v>
      </c>
      <c r="J285" s="3">
        <v>19.933333333333302</v>
      </c>
      <c r="K285" s="3">
        <v>24.466666666666601</v>
      </c>
      <c r="L285" s="3">
        <v>29.5</v>
      </c>
      <c r="M285" s="3">
        <v>32.866666666666603</v>
      </c>
      <c r="N285" s="2"/>
      <c r="O285" s="3">
        <v>0</v>
      </c>
      <c r="P285" s="3">
        <v>0</v>
      </c>
      <c r="Q285" s="3">
        <v>0</v>
      </c>
      <c r="R285" s="3">
        <v>0.24944382578492899</v>
      </c>
      <c r="S285" s="3">
        <v>0.73029674334022099</v>
      </c>
      <c r="T285" s="3">
        <v>1.4220486005134301</v>
      </c>
      <c r="U285" s="3">
        <v>1.58605030044937</v>
      </c>
      <c r="V285" s="3">
        <v>1.1527744310526999</v>
      </c>
      <c r="W285" s="3">
        <v>0.99107124982123296</v>
      </c>
      <c r="X285" s="3">
        <v>1.0246950765959599</v>
      </c>
      <c r="Y285" s="3">
        <v>0.88443327742810596</v>
      </c>
      <c r="Z285" s="2"/>
    </row>
    <row r="286" spans="1:26">
      <c r="A286" s="2" t="s">
        <v>1784</v>
      </c>
      <c r="B286" s="2"/>
      <c r="C286" s="3">
        <v>0</v>
      </c>
      <c r="D286" s="3">
        <v>0</v>
      </c>
      <c r="E286" s="3">
        <v>0.266666666666666</v>
      </c>
      <c r="F286" s="3">
        <v>1.5333333333333301</v>
      </c>
      <c r="G286" s="3">
        <v>3.7</v>
      </c>
      <c r="H286" s="3">
        <v>7.1</v>
      </c>
      <c r="I286" s="3">
        <v>12.4</v>
      </c>
      <c r="J286" s="3">
        <v>17.766666666666602</v>
      </c>
      <c r="K286" s="3">
        <v>23.1</v>
      </c>
      <c r="L286" s="3">
        <v>29.233333333333299</v>
      </c>
      <c r="M286" s="3">
        <v>32.799999999999997</v>
      </c>
      <c r="N286" s="2"/>
      <c r="O286" s="3">
        <v>0</v>
      </c>
      <c r="P286" s="3">
        <v>0</v>
      </c>
      <c r="Q286" s="3">
        <v>0.51207638319124005</v>
      </c>
      <c r="R286" s="3">
        <v>1.14697670227235</v>
      </c>
      <c r="S286" s="3">
        <v>1.12989675044521</v>
      </c>
      <c r="T286" s="3">
        <v>2.38537208837531</v>
      </c>
      <c r="U286" s="3">
        <v>1.8184242262647801</v>
      </c>
      <c r="V286" s="3">
        <v>2.36196716507424</v>
      </c>
      <c r="W286" s="3">
        <v>1.4910846164230001</v>
      </c>
      <c r="X286" s="3">
        <v>1.96100881067769</v>
      </c>
      <c r="Y286" s="3">
        <v>1.9561867668161601</v>
      </c>
      <c r="Z286" s="2"/>
    </row>
    <row r="287" spans="1:26">
      <c r="A287" s="2" t="s">
        <v>1785</v>
      </c>
      <c r="B287" s="2"/>
      <c r="C287" s="3">
        <v>0</v>
      </c>
      <c r="D287" s="3">
        <v>0</v>
      </c>
      <c r="E287" s="3">
        <v>0</v>
      </c>
      <c r="F287" s="3">
        <v>0.133333333333333</v>
      </c>
      <c r="G287" s="3">
        <v>2.5333333333333301</v>
      </c>
      <c r="H287" s="3">
        <v>8.2666666666666604</v>
      </c>
      <c r="I287" s="3">
        <v>14.133333333333301</v>
      </c>
      <c r="J287" s="3">
        <v>21.1</v>
      </c>
      <c r="K287" s="3">
        <v>25.3</v>
      </c>
      <c r="L287" s="3">
        <v>28.966666666666601</v>
      </c>
      <c r="M287" s="3">
        <v>32.5</v>
      </c>
      <c r="N287" s="2"/>
      <c r="O287" s="3">
        <v>0</v>
      </c>
      <c r="P287" s="3">
        <v>0</v>
      </c>
      <c r="Q287" s="3">
        <v>0</v>
      </c>
      <c r="R287" s="3">
        <v>0.33993463423951897</v>
      </c>
      <c r="S287" s="3">
        <v>1.54344492037203</v>
      </c>
      <c r="T287" s="3">
        <v>1.7876116903722501</v>
      </c>
      <c r="U287" s="3">
        <v>2.09337579574767</v>
      </c>
      <c r="V287" s="3">
        <v>2.2113344387495899</v>
      </c>
      <c r="W287" s="3">
        <v>1.8823743871327301</v>
      </c>
      <c r="X287" s="3">
        <v>2.1052843566184101</v>
      </c>
      <c r="Y287" s="3">
        <v>2.17178881723492</v>
      </c>
      <c r="Z287" s="2"/>
    </row>
    <row r="288" spans="1:26">
      <c r="A288" s="2" t="s">
        <v>1786</v>
      </c>
      <c r="B288" s="2"/>
      <c r="C288" s="3">
        <v>0</v>
      </c>
      <c r="D288" s="3">
        <v>0.233333333333333</v>
      </c>
      <c r="E288" s="3">
        <v>1.5333333333333301</v>
      </c>
      <c r="F288" s="3">
        <v>3.93333333333333</v>
      </c>
      <c r="G288" s="3">
        <v>7.0333333333333297</v>
      </c>
      <c r="H288" s="3">
        <v>10.4</v>
      </c>
      <c r="I288" s="3">
        <v>14.6666666666666</v>
      </c>
      <c r="J288" s="3">
        <v>18.100000000000001</v>
      </c>
      <c r="K288" s="3">
        <v>23.2</v>
      </c>
      <c r="L288" s="3">
        <v>28.1</v>
      </c>
      <c r="M288" s="3">
        <v>32.5</v>
      </c>
      <c r="N288" s="2"/>
      <c r="O288" s="3">
        <v>0</v>
      </c>
      <c r="P288" s="3">
        <v>0.42295258468164998</v>
      </c>
      <c r="Q288" s="3">
        <v>1.40791413879619</v>
      </c>
      <c r="R288" s="3">
        <v>1.65193489244851</v>
      </c>
      <c r="S288" s="3">
        <v>2.2133433734711998</v>
      </c>
      <c r="T288" s="3">
        <v>2.1385353243127199</v>
      </c>
      <c r="U288" s="3">
        <v>2.2852182001336798</v>
      </c>
      <c r="V288" s="3">
        <v>2.84429253066557</v>
      </c>
      <c r="W288" s="3">
        <v>3.0265491900843098</v>
      </c>
      <c r="X288" s="3">
        <v>2.95916654932882</v>
      </c>
      <c r="Y288" s="3">
        <v>2.78986260115679</v>
      </c>
      <c r="Z288" s="2"/>
    </row>
    <row r="289" spans="1:26">
      <c r="A289" s="2" t="s">
        <v>1787</v>
      </c>
      <c r="B289" s="2"/>
      <c r="C289" s="3">
        <v>0</v>
      </c>
      <c r="D289" s="3">
        <v>0</v>
      </c>
      <c r="E289" s="3">
        <v>0.133333333333333</v>
      </c>
      <c r="F289" s="3">
        <v>1.13333333333333</v>
      </c>
      <c r="G289" s="3">
        <v>2.36666666666666</v>
      </c>
      <c r="H289" s="3">
        <v>6.6</v>
      </c>
      <c r="I289" s="3">
        <v>12.6</v>
      </c>
      <c r="J289" s="3">
        <v>17.033333333333299</v>
      </c>
      <c r="K289" s="3">
        <v>21.3666666666666</v>
      </c>
      <c r="L289" s="3">
        <v>27.066666666666599</v>
      </c>
      <c r="M289" s="3">
        <v>31.4</v>
      </c>
      <c r="N289" s="2"/>
      <c r="O289" s="3">
        <v>0</v>
      </c>
      <c r="P289" s="3">
        <v>0</v>
      </c>
      <c r="Q289" s="3">
        <v>0.33993463423951897</v>
      </c>
      <c r="R289" s="3">
        <v>0.88443327742810596</v>
      </c>
      <c r="S289" s="3">
        <v>1.3535960336164601</v>
      </c>
      <c r="T289" s="3">
        <v>1.9765289440498099</v>
      </c>
      <c r="U289" s="3">
        <v>2.3607908279501002</v>
      </c>
      <c r="V289" s="3">
        <v>2.2133433734711998</v>
      </c>
      <c r="W289" s="3">
        <v>2.2874051285730301</v>
      </c>
      <c r="X289" s="3">
        <v>2.69485105752103</v>
      </c>
      <c r="Y289" s="3">
        <v>1.9765289440498099</v>
      </c>
      <c r="Z289" s="2"/>
    </row>
    <row r="290" spans="1:26">
      <c r="A290" s="2" t="s">
        <v>1788</v>
      </c>
      <c r="B290" s="2"/>
      <c r="C290" s="3">
        <v>0</v>
      </c>
      <c r="D290" s="3">
        <v>0</v>
      </c>
      <c r="E290" s="3">
        <v>6.6666666666666596E-2</v>
      </c>
      <c r="F290" s="3">
        <v>0.6</v>
      </c>
      <c r="G290" s="3">
        <v>1.8</v>
      </c>
      <c r="H290" s="3">
        <v>6.2333333333333298</v>
      </c>
      <c r="I290" s="3">
        <v>12.7</v>
      </c>
      <c r="J290" s="3">
        <v>17.3333333333333</v>
      </c>
      <c r="K290" s="3">
        <v>21.6</v>
      </c>
      <c r="L290" s="3">
        <v>27.8</v>
      </c>
      <c r="M290" s="3">
        <v>31.3333333333333</v>
      </c>
      <c r="N290" s="2"/>
      <c r="O290" s="3">
        <v>0</v>
      </c>
      <c r="P290" s="3">
        <v>0</v>
      </c>
      <c r="Q290" s="3">
        <v>0.24944382578492899</v>
      </c>
      <c r="R290" s="3">
        <v>0.84063468086123205</v>
      </c>
      <c r="S290" s="3">
        <v>1.3012814197295399</v>
      </c>
      <c r="T290" s="3">
        <v>1.9947152400502901</v>
      </c>
      <c r="U290" s="3">
        <v>2.4785748593361698</v>
      </c>
      <c r="V290" s="3">
        <v>2.2110831935702602</v>
      </c>
      <c r="W290" s="3">
        <v>2.56385126973725</v>
      </c>
      <c r="X290" s="3">
        <v>2.6381811916545801</v>
      </c>
      <c r="Y290" s="3">
        <v>1.71917292776368</v>
      </c>
      <c r="Z290" s="2"/>
    </row>
    <row r="291" spans="1:26">
      <c r="A291" s="2" t="s">
        <v>1789</v>
      </c>
      <c r="B291" s="2"/>
      <c r="C291" s="3">
        <v>0</v>
      </c>
      <c r="D291" s="3">
        <v>0</v>
      </c>
      <c r="E291" s="3">
        <v>0</v>
      </c>
      <c r="F291" s="3">
        <v>0</v>
      </c>
      <c r="G291" s="3">
        <v>0.5</v>
      </c>
      <c r="H291" s="3">
        <v>3.93333333333333</v>
      </c>
      <c r="I291" s="3">
        <v>9.6999999999999993</v>
      </c>
      <c r="J291" s="3">
        <v>16.133333333333301</v>
      </c>
      <c r="K291" s="3">
        <v>21.566666666666599</v>
      </c>
      <c r="L291" s="3">
        <v>26.566666666666599</v>
      </c>
      <c r="M291" s="3">
        <v>31.266666666666602</v>
      </c>
      <c r="N291" s="2"/>
      <c r="O291" s="3">
        <v>0</v>
      </c>
      <c r="P291" s="3">
        <v>0</v>
      </c>
      <c r="Q291" s="3">
        <v>0</v>
      </c>
      <c r="R291" s="3">
        <v>0</v>
      </c>
      <c r="S291" s="3">
        <v>0.67082039324993603</v>
      </c>
      <c r="T291" s="3">
        <v>1.0624918300339401</v>
      </c>
      <c r="U291" s="3">
        <v>2.3115651263447701</v>
      </c>
      <c r="V291" s="3">
        <v>1.89267594221045</v>
      </c>
      <c r="W291" s="3">
        <v>1.80154254891622</v>
      </c>
      <c r="X291" s="3">
        <v>1.78294388270884</v>
      </c>
      <c r="Y291" s="3">
        <v>1.31487219488773</v>
      </c>
      <c r="Z291" s="2"/>
    </row>
    <row r="292" spans="1:26">
      <c r="A292" s="2" t="s">
        <v>1790</v>
      </c>
      <c r="B292" s="2"/>
      <c r="C292" s="3">
        <v>0</v>
      </c>
      <c r="D292" s="3">
        <v>0</v>
      </c>
      <c r="E292" s="3">
        <v>0</v>
      </c>
      <c r="F292" s="3">
        <v>0</v>
      </c>
      <c r="G292" s="3">
        <v>1.8</v>
      </c>
      <c r="H292" s="3">
        <v>7.3</v>
      </c>
      <c r="I292" s="3">
        <v>13.9333333333333</v>
      </c>
      <c r="J292" s="3">
        <v>19.399999999999999</v>
      </c>
      <c r="K292" s="3">
        <v>23.466666666666601</v>
      </c>
      <c r="L292" s="3">
        <v>27.6666666666666</v>
      </c>
      <c r="M292" s="3">
        <v>31.233333333333299</v>
      </c>
      <c r="N292" s="2"/>
      <c r="O292" s="3">
        <v>0</v>
      </c>
      <c r="P292" s="3">
        <v>0</v>
      </c>
      <c r="Q292" s="3">
        <v>0</v>
      </c>
      <c r="R292" s="3">
        <v>0</v>
      </c>
      <c r="S292" s="3">
        <v>1.3515423288475501</v>
      </c>
      <c r="T292" s="3">
        <v>1.59478316185409</v>
      </c>
      <c r="U292" s="3">
        <v>1.4360439485692</v>
      </c>
      <c r="V292" s="3">
        <v>1.68522995463527</v>
      </c>
      <c r="W292" s="3">
        <v>1.17567947256989</v>
      </c>
      <c r="X292" s="3">
        <v>1.0110500592068701</v>
      </c>
      <c r="Y292" s="3">
        <v>0.95510325212629299</v>
      </c>
      <c r="Z292" s="2"/>
    </row>
    <row r="293" spans="1:26">
      <c r="A293" s="2" t="s">
        <v>1791</v>
      </c>
      <c r="B293" s="2"/>
      <c r="C293" s="3">
        <v>0</v>
      </c>
      <c r="D293" s="3">
        <v>0</v>
      </c>
      <c r="E293" s="3">
        <v>3.3333333333333298E-2</v>
      </c>
      <c r="F293" s="3">
        <v>0.2</v>
      </c>
      <c r="G293" s="3">
        <v>0.9</v>
      </c>
      <c r="H293" s="3">
        <v>3.5</v>
      </c>
      <c r="I293" s="3">
        <v>7.7333333333333298</v>
      </c>
      <c r="J293" s="3">
        <v>14.7666666666666</v>
      </c>
      <c r="K293" s="3">
        <v>19.766666666666602</v>
      </c>
      <c r="L293" s="3">
        <v>25.8666666666666</v>
      </c>
      <c r="M293" s="3">
        <v>31.133333333333301</v>
      </c>
      <c r="N293" s="2"/>
      <c r="O293" s="3">
        <v>0</v>
      </c>
      <c r="P293" s="3">
        <v>0</v>
      </c>
      <c r="Q293" s="3">
        <v>0.17950549357115</v>
      </c>
      <c r="R293" s="3">
        <v>0.47609522856952302</v>
      </c>
      <c r="S293" s="3">
        <v>0.90737717258774597</v>
      </c>
      <c r="T293" s="3">
        <v>1.4083086782851699</v>
      </c>
      <c r="U293" s="3">
        <v>1.9482185594936601</v>
      </c>
      <c r="V293" s="3">
        <v>1.76414914965323</v>
      </c>
      <c r="W293" s="3">
        <v>1.76414914965323</v>
      </c>
      <c r="X293" s="3">
        <v>1.92757763930679</v>
      </c>
      <c r="Y293" s="3">
        <v>1.92757763930679</v>
      </c>
      <c r="Z293" s="2"/>
    </row>
    <row r="294" spans="1:26">
      <c r="A294" s="2" t="s">
        <v>1792</v>
      </c>
      <c r="B294" s="2"/>
      <c r="C294" s="3">
        <v>0</v>
      </c>
      <c r="D294" s="3">
        <v>0</v>
      </c>
      <c r="E294" s="3">
        <v>0</v>
      </c>
      <c r="F294" s="3">
        <v>0.46666666666666601</v>
      </c>
      <c r="G294" s="3">
        <v>1.6666666666666601</v>
      </c>
      <c r="H294" s="3">
        <v>5.8333333333333304</v>
      </c>
      <c r="I294" s="3">
        <v>12.066666666666601</v>
      </c>
      <c r="J294" s="3">
        <v>16.8</v>
      </c>
      <c r="K294" s="3">
        <v>21.066666666666599</v>
      </c>
      <c r="L294" s="3">
        <v>26.766666666666602</v>
      </c>
      <c r="M294" s="3">
        <v>30.9</v>
      </c>
      <c r="N294" s="2"/>
      <c r="O294" s="3">
        <v>0</v>
      </c>
      <c r="P294" s="3">
        <v>0</v>
      </c>
      <c r="Q294" s="3">
        <v>0</v>
      </c>
      <c r="R294" s="3">
        <v>0.66999170807472597</v>
      </c>
      <c r="S294" s="3">
        <v>1.3249737942901101</v>
      </c>
      <c r="T294" s="3">
        <v>1.39243990494702</v>
      </c>
      <c r="U294" s="3">
        <v>2.1592179654268802</v>
      </c>
      <c r="V294" s="3">
        <v>2.13541565040626</v>
      </c>
      <c r="W294" s="3">
        <v>2.0645150089602602</v>
      </c>
      <c r="X294" s="3">
        <v>1.9947152400502901</v>
      </c>
      <c r="Y294" s="3">
        <v>1.6802777548171399</v>
      </c>
      <c r="Z294" s="2"/>
    </row>
    <row r="295" spans="1:26">
      <c r="A295" s="2" t="s">
        <v>1793</v>
      </c>
      <c r="B295" s="2"/>
      <c r="C295" s="3">
        <v>0</v>
      </c>
      <c r="D295" s="3">
        <v>0.16666666666666599</v>
      </c>
      <c r="E295" s="3">
        <v>1.63333333333333</v>
      </c>
      <c r="F295" s="3">
        <v>5.3333333333333304</v>
      </c>
      <c r="G295" s="3">
        <v>10.1</v>
      </c>
      <c r="H295" s="3">
        <v>13.966666666666599</v>
      </c>
      <c r="I295" s="3">
        <v>17.7</v>
      </c>
      <c r="J295" s="3">
        <v>21.966666666666601</v>
      </c>
      <c r="K295" s="3">
        <v>25.3666666666666</v>
      </c>
      <c r="L295" s="3">
        <v>28.5</v>
      </c>
      <c r="M295" s="3">
        <v>30.466666666666601</v>
      </c>
      <c r="N295" s="2"/>
      <c r="O295" s="3">
        <v>0</v>
      </c>
      <c r="P295" s="3">
        <v>0.37267799624996401</v>
      </c>
      <c r="Q295" s="3">
        <v>1.1967548714010801</v>
      </c>
      <c r="R295" s="3">
        <v>1.5986105077709001</v>
      </c>
      <c r="S295" s="3">
        <v>1.4456832294800901</v>
      </c>
      <c r="T295" s="3">
        <v>2.2727858578307698</v>
      </c>
      <c r="U295" s="3">
        <v>2.0355179521029299</v>
      </c>
      <c r="V295" s="3">
        <v>2.0409692686455498</v>
      </c>
      <c r="W295" s="3">
        <v>2.2283526551144299</v>
      </c>
      <c r="X295" s="3">
        <v>2.1408720964441801</v>
      </c>
      <c r="Y295" s="3">
        <v>2.2171052197754499</v>
      </c>
      <c r="Z295" s="2"/>
    </row>
    <row r="296" spans="1:26">
      <c r="A296" s="2" t="s">
        <v>1794</v>
      </c>
      <c r="B296" s="2"/>
      <c r="C296" s="3">
        <v>0</v>
      </c>
      <c r="D296" s="3">
        <v>0.36666666666666597</v>
      </c>
      <c r="E296" s="3">
        <v>2.6666666666666599</v>
      </c>
      <c r="F296" s="3">
        <v>7.3</v>
      </c>
      <c r="G296" s="3">
        <v>11.466666666666599</v>
      </c>
      <c r="H296" s="3">
        <v>15.066666666666601</v>
      </c>
      <c r="I296" s="3">
        <v>19.033333333333299</v>
      </c>
      <c r="J296" s="3">
        <v>22.9</v>
      </c>
      <c r="K296" s="3">
        <v>25.8333333333333</v>
      </c>
      <c r="L296" s="3">
        <v>28.966666666666601</v>
      </c>
      <c r="M296" s="3">
        <v>30.3333333333333</v>
      </c>
      <c r="N296" s="2"/>
      <c r="O296" s="3">
        <v>0</v>
      </c>
      <c r="P296" s="3">
        <v>0.48189440982669801</v>
      </c>
      <c r="Q296" s="3">
        <v>1.6799470891138799</v>
      </c>
      <c r="R296" s="3">
        <v>1.73493515728974</v>
      </c>
      <c r="S296" s="3">
        <v>1.3597385369580699</v>
      </c>
      <c r="T296" s="3">
        <v>1.8061622912191999</v>
      </c>
      <c r="U296" s="3">
        <v>1.42556031868953</v>
      </c>
      <c r="V296" s="3">
        <v>1.7</v>
      </c>
      <c r="W296" s="3">
        <v>1.5293426329272599</v>
      </c>
      <c r="X296" s="3">
        <v>1.44875425414004</v>
      </c>
      <c r="Y296" s="3">
        <v>1.4220486005134301</v>
      </c>
      <c r="Z296" s="2"/>
    </row>
    <row r="297" spans="1:26">
      <c r="A297" s="2" t="s">
        <v>1795</v>
      </c>
      <c r="B297" s="2"/>
      <c r="C297" s="3">
        <v>0</v>
      </c>
      <c r="D297" s="3">
        <v>0.2</v>
      </c>
      <c r="E297" s="3">
        <v>1.63333333333333</v>
      </c>
      <c r="F297" s="3">
        <v>5.4</v>
      </c>
      <c r="G297" s="3">
        <v>10.1666666666666</v>
      </c>
      <c r="H297" s="3">
        <v>14.133333333333301</v>
      </c>
      <c r="I297" s="3">
        <v>17.933333333333302</v>
      </c>
      <c r="J297" s="3">
        <v>21.6</v>
      </c>
      <c r="K297" s="3">
        <v>24.433333333333302</v>
      </c>
      <c r="L297" s="3">
        <v>27.8333333333333</v>
      </c>
      <c r="M297" s="3">
        <v>30.1666666666666</v>
      </c>
      <c r="N297" s="2"/>
      <c r="O297" s="3">
        <v>0</v>
      </c>
      <c r="P297" s="3">
        <v>0.4</v>
      </c>
      <c r="Q297" s="3">
        <v>1.1967548714010801</v>
      </c>
      <c r="R297" s="3">
        <v>1.56204993518133</v>
      </c>
      <c r="S297" s="3">
        <v>1.5509853498842401</v>
      </c>
      <c r="T297" s="3">
        <v>2.1406125810669701</v>
      </c>
      <c r="U297" s="3">
        <v>2.2499382707581601</v>
      </c>
      <c r="V297" s="3">
        <v>2.2150996967781502</v>
      </c>
      <c r="W297" s="3">
        <v>1.90933379888262</v>
      </c>
      <c r="X297" s="3">
        <v>1.8089284734953499</v>
      </c>
      <c r="Y297" s="3">
        <v>1.86338998124982</v>
      </c>
      <c r="Z297" s="2"/>
    </row>
    <row r="298" spans="1:26">
      <c r="A298" s="2" t="s">
        <v>1796</v>
      </c>
      <c r="B298" s="2"/>
      <c r="C298" s="3">
        <v>0</v>
      </c>
      <c r="D298" s="3">
        <v>0</v>
      </c>
      <c r="E298" s="3">
        <v>0.1</v>
      </c>
      <c r="F298" s="3">
        <v>0.76666666666666605</v>
      </c>
      <c r="G298" s="3">
        <v>2.9666666666666601</v>
      </c>
      <c r="H298" s="3">
        <v>7.7666666666666604</v>
      </c>
      <c r="I298" s="3">
        <v>11.8333333333333</v>
      </c>
      <c r="J298" s="3">
        <v>16.566666666666599</v>
      </c>
      <c r="K298" s="3">
        <v>21.3333333333333</v>
      </c>
      <c r="L298" s="3">
        <v>25.933333333333302</v>
      </c>
      <c r="M298" s="3">
        <v>30.133333333333301</v>
      </c>
      <c r="N298" s="2"/>
      <c r="O298" s="3">
        <v>0</v>
      </c>
      <c r="P298" s="3">
        <v>0</v>
      </c>
      <c r="Q298" s="3">
        <v>0.29999999999999899</v>
      </c>
      <c r="R298" s="3">
        <v>0.95510325212629299</v>
      </c>
      <c r="S298" s="3">
        <v>1.2775845264491199</v>
      </c>
      <c r="T298" s="3">
        <v>2.5388098699106099</v>
      </c>
      <c r="U298" s="3">
        <v>2.0013884069704</v>
      </c>
      <c r="V298" s="3">
        <v>1.8562207723101101</v>
      </c>
      <c r="W298" s="3">
        <v>1.92064803878505</v>
      </c>
      <c r="X298" s="3">
        <v>2.2201101073795599</v>
      </c>
      <c r="Y298" s="3">
        <v>1.82086670449968</v>
      </c>
      <c r="Z298" s="2"/>
    </row>
    <row r="299" spans="1:26">
      <c r="A299" s="2" t="s">
        <v>1797</v>
      </c>
      <c r="B299" s="2"/>
      <c r="C299" s="3">
        <v>0</v>
      </c>
      <c r="D299" s="3">
        <v>0</v>
      </c>
      <c r="E299" s="3">
        <v>0.33333333333333298</v>
      </c>
      <c r="F299" s="3">
        <v>2.6333333333333302</v>
      </c>
      <c r="G299" s="3">
        <v>7.3</v>
      </c>
      <c r="H299" s="3">
        <v>11.9</v>
      </c>
      <c r="I299" s="3">
        <v>15.966666666666599</v>
      </c>
      <c r="J299" s="3">
        <v>20.266666666666602</v>
      </c>
      <c r="K299" s="3">
        <v>23.766666666666602</v>
      </c>
      <c r="L299" s="3">
        <v>27.233333333333299</v>
      </c>
      <c r="M299" s="3">
        <v>29.933333333333302</v>
      </c>
      <c r="N299" s="2"/>
      <c r="O299" s="3">
        <v>0</v>
      </c>
      <c r="P299" s="3">
        <v>0</v>
      </c>
      <c r="Q299" s="3">
        <v>0.53748384988656905</v>
      </c>
      <c r="R299" s="3">
        <v>1.25122162527489</v>
      </c>
      <c r="S299" s="3">
        <v>1.67630546142402</v>
      </c>
      <c r="T299" s="3">
        <v>1.3988090172238099</v>
      </c>
      <c r="U299" s="3">
        <v>1.7792008193443301</v>
      </c>
      <c r="V299" s="3">
        <v>1.5260697523012701</v>
      </c>
      <c r="W299" s="3">
        <v>1.3337499349161701</v>
      </c>
      <c r="X299" s="3">
        <v>1.0225241100118601</v>
      </c>
      <c r="Y299" s="3">
        <v>1.09341463112378</v>
      </c>
      <c r="Z299" s="2"/>
    </row>
    <row r="300" spans="1:26">
      <c r="A300" s="2" t="s">
        <v>1798</v>
      </c>
      <c r="B300" s="2"/>
      <c r="C300" s="3">
        <v>0</v>
      </c>
      <c r="D300" s="3">
        <v>0.2</v>
      </c>
      <c r="E300" s="3">
        <v>2.0666666666666602</v>
      </c>
      <c r="F300" s="3">
        <v>6.1</v>
      </c>
      <c r="G300" s="3">
        <v>12.4</v>
      </c>
      <c r="H300" s="3">
        <v>16.7</v>
      </c>
      <c r="I300" s="3">
        <v>20.3</v>
      </c>
      <c r="J300" s="3">
        <v>23.6666666666666</v>
      </c>
      <c r="K300" s="3">
        <v>25.766666666666602</v>
      </c>
      <c r="L300" s="3">
        <v>28.3</v>
      </c>
      <c r="M300" s="3">
        <v>29.9</v>
      </c>
      <c r="N300" s="2"/>
      <c r="O300" s="3">
        <v>0</v>
      </c>
      <c r="P300" s="3">
        <v>0.4</v>
      </c>
      <c r="Q300" s="3">
        <v>1.5477582354991799</v>
      </c>
      <c r="R300" s="3">
        <v>1.5989579940281899</v>
      </c>
      <c r="S300" s="3">
        <v>1.6653327995728999</v>
      </c>
      <c r="T300" s="3">
        <v>1.69607389776114</v>
      </c>
      <c r="U300" s="3">
        <v>1.73493515728974</v>
      </c>
      <c r="V300" s="3">
        <v>1.6799470891138799</v>
      </c>
      <c r="W300" s="3">
        <v>1.11604460285221</v>
      </c>
      <c r="X300" s="3">
        <v>1.32035348802255</v>
      </c>
      <c r="Y300" s="3">
        <v>1.1060440015358</v>
      </c>
      <c r="Z300" s="2"/>
    </row>
    <row r="301" spans="1:26">
      <c r="A301" s="2" t="s">
        <v>1799</v>
      </c>
      <c r="B301" s="2"/>
      <c r="C301" s="3">
        <v>0</v>
      </c>
      <c r="D301" s="3">
        <v>0</v>
      </c>
      <c r="E301" s="3">
        <v>0</v>
      </c>
      <c r="F301" s="3">
        <v>0.3</v>
      </c>
      <c r="G301" s="3">
        <v>2.5</v>
      </c>
      <c r="H301" s="3">
        <v>5.6333333333333302</v>
      </c>
      <c r="I301" s="3">
        <v>10.233333333333301</v>
      </c>
      <c r="J301" s="3">
        <v>15.3333333333333</v>
      </c>
      <c r="K301" s="3">
        <v>19.8666666666666</v>
      </c>
      <c r="L301" s="3">
        <v>24.766666666666602</v>
      </c>
      <c r="M301" s="3">
        <v>29.533333333333299</v>
      </c>
      <c r="N301" s="2"/>
      <c r="O301" s="3">
        <v>0</v>
      </c>
      <c r="P301" s="3">
        <v>0</v>
      </c>
      <c r="Q301" s="3">
        <v>0</v>
      </c>
      <c r="R301" s="3">
        <v>0.52599112793531599</v>
      </c>
      <c r="S301" s="3">
        <v>1.36014705087354</v>
      </c>
      <c r="T301" s="3">
        <v>1.5380362660079101</v>
      </c>
      <c r="U301" s="3">
        <v>2.0113566455394101</v>
      </c>
      <c r="V301" s="3">
        <v>2.0869967789997999</v>
      </c>
      <c r="W301" s="3">
        <v>1.72691117959848</v>
      </c>
      <c r="X301" s="3">
        <v>1.3337499349161701</v>
      </c>
      <c r="Y301" s="3">
        <v>2.1561282171728302</v>
      </c>
      <c r="Z301" s="2"/>
    </row>
    <row r="302" spans="1:26">
      <c r="A302" s="2" t="s">
        <v>1800</v>
      </c>
      <c r="B302" s="2"/>
      <c r="C302" s="3">
        <v>3.3333333333333298E-2</v>
      </c>
      <c r="D302" s="3">
        <v>0.7</v>
      </c>
      <c r="E302" s="3">
        <v>2.2333333333333298</v>
      </c>
      <c r="F302" s="3">
        <v>6.7666666666666604</v>
      </c>
      <c r="G302" s="3">
        <v>10.5</v>
      </c>
      <c r="H302" s="3">
        <v>13.1</v>
      </c>
      <c r="I302" s="3">
        <v>16.3</v>
      </c>
      <c r="J302" s="3">
        <v>19.733333333333299</v>
      </c>
      <c r="K302" s="3">
        <v>22.9</v>
      </c>
      <c r="L302" s="3">
        <v>26.3</v>
      </c>
      <c r="M302" s="3">
        <v>29.533333333333299</v>
      </c>
      <c r="N302" s="2"/>
      <c r="O302" s="3">
        <v>0.17950549357115</v>
      </c>
      <c r="P302" s="3">
        <v>0.78102496759066498</v>
      </c>
      <c r="Q302" s="3">
        <v>1.56382721409865</v>
      </c>
      <c r="R302" s="3">
        <v>1.80154254891622</v>
      </c>
      <c r="S302" s="3">
        <v>2.2022715545545202</v>
      </c>
      <c r="T302" s="3">
        <v>2.1656407827707702</v>
      </c>
      <c r="U302" s="3">
        <v>2.0190756961210399</v>
      </c>
      <c r="V302" s="3">
        <v>1.8061622912191999</v>
      </c>
      <c r="W302" s="3">
        <v>2.3430749027719902</v>
      </c>
      <c r="X302" s="3">
        <v>2.25314594881615</v>
      </c>
      <c r="Y302" s="3">
        <v>2.4864074931962001</v>
      </c>
      <c r="Z302" s="2"/>
    </row>
    <row r="303" spans="1:26">
      <c r="A303" s="2" t="s">
        <v>1801</v>
      </c>
      <c r="B303" s="2"/>
      <c r="C303" s="3">
        <v>0</v>
      </c>
      <c r="D303" s="3">
        <v>0.2</v>
      </c>
      <c r="E303" s="3">
        <v>1.7666666666666599</v>
      </c>
      <c r="F303" s="3">
        <v>5.6333333333333302</v>
      </c>
      <c r="G303" s="3">
        <v>10.533333333333299</v>
      </c>
      <c r="H303" s="3">
        <v>14.1</v>
      </c>
      <c r="I303" s="3">
        <v>17.8333333333333</v>
      </c>
      <c r="J303" s="3">
        <v>21.2</v>
      </c>
      <c r="K303" s="3">
        <v>23.933333333333302</v>
      </c>
      <c r="L303" s="3">
        <v>27.233333333333299</v>
      </c>
      <c r="M303" s="3">
        <v>29.5</v>
      </c>
      <c r="N303" s="2"/>
      <c r="O303" s="3">
        <v>0</v>
      </c>
      <c r="P303" s="3">
        <v>0.4</v>
      </c>
      <c r="Q303" s="3">
        <v>1.28279209365959</v>
      </c>
      <c r="R303" s="3">
        <v>1.5380362660079101</v>
      </c>
      <c r="S303" s="3">
        <v>1.45449494861809</v>
      </c>
      <c r="T303" s="3">
        <v>1.95533458347499</v>
      </c>
      <c r="U303" s="3">
        <v>1.7716909687891</v>
      </c>
      <c r="V303" s="3">
        <v>1.9731531449264901</v>
      </c>
      <c r="W303" s="3">
        <v>1.5477582354991799</v>
      </c>
      <c r="X303" s="3">
        <v>1.28279209365959</v>
      </c>
      <c r="Y303" s="3">
        <v>1.4317821063276299</v>
      </c>
      <c r="Z303" s="2"/>
    </row>
    <row r="304" spans="1:26">
      <c r="A304" s="2" t="s">
        <v>1802</v>
      </c>
      <c r="B304" s="2"/>
      <c r="C304" s="3">
        <v>0</v>
      </c>
      <c r="D304" s="3">
        <v>0</v>
      </c>
      <c r="E304" s="3">
        <v>0</v>
      </c>
      <c r="F304" s="3">
        <v>0</v>
      </c>
      <c r="G304" s="3">
        <v>0.43333333333333302</v>
      </c>
      <c r="H304" s="3">
        <v>2.7333333333333298</v>
      </c>
      <c r="I304" s="3">
        <v>8.0333333333333297</v>
      </c>
      <c r="J304" s="3">
        <v>13.566666666666601</v>
      </c>
      <c r="K304" s="3">
        <v>19.3</v>
      </c>
      <c r="L304" s="3">
        <v>24.6666666666666</v>
      </c>
      <c r="M304" s="3">
        <v>29.4</v>
      </c>
      <c r="N304" s="2"/>
      <c r="O304" s="3">
        <v>0</v>
      </c>
      <c r="P304" s="3">
        <v>0</v>
      </c>
      <c r="Q304" s="3">
        <v>0</v>
      </c>
      <c r="R304" s="3">
        <v>0</v>
      </c>
      <c r="S304" s="3">
        <v>0.61553951042064603</v>
      </c>
      <c r="T304" s="3">
        <v>1.3399834161494499</v>
      </c>
      <c r="U304" s="3">
        <v>1.70261237188295</v>
      </c>
      <c r="V304" s="3">
        <v>1.8381754238616299</v>
      </c>
      <c r="W304" s="3">
        <v>1.65630109984064</v>
      </c>
      <c r="X304" s="3">
        <v>1.2995725793078601</v>
      </c>
      <c r="Y304" s="3">
        <v>1.58324561160505</v>
      </c>
      <c r="Z304" s="2"/>
    </row>
    <row r="305" spans="1:26">
      <c r="A305" s="2" t="s">
        <v>1803</v>
      </c>
      <c r="B305" s="2"/>
      <c r="C305" s="3">
        <v>0</v>
      </c>
      <c r="D305" s="3">
        <v>0</v>
      </c>
      <c r="E305" s="3">
        <v>0</v>
      </c>
      <c r="F305" s="3">
        <v>0.5</v>
      </c>
      <c r="G305" s="3">
        <v>2.93333333333333</v>
      </c>
      <c r="H305" s="3">
        <v>6.2666666666666604</v>
      </c>
      <c r="I305" s="3">
        <v>10.633333333333301</v>
      </c>
      <c r="J305" s="3">
        <v>16.3666666666666</v>
      </c>
      <c r="K305" s="3">
        <v>20.9</v>
      </c>
      <c r="L305" s="3">
        <v>25.633333333333301</v>
      </c>
      <c r="M305" s="3">
        <v>29.3666666666666</v>
      </c>
      <c r="N305" s="2"/>
      <c r="O305" s="3">
        <v>0</v>
      </c>
      <c r="P305" s="3">
        <v>0</v>
      </c>
      <c r="Q305" s="3">
        <v>0</v>
      </c>
      <c r="R305" s="3">
        <v>0.562731433871137</v>
      </c>
      <c r="S305" s="3">
        <v>1.65193489244851</v>
      </c>
      <c r="T305" s="3">
        <v>1.6918103387265999</v>
      </c>
      <c r="U305" s="3">
        <v>1.8162843634433701</v>
      </c>
      <c r="V305" s="3">
        <v>2.1676920650518801</v>
      </c>
      <c r="W305" s="3">
        <v>1.7</v>
      </c>
      <c r="X305" s="3">
        <v>1.9232495649002199</v>
      </c>
      <c r="Y305" s="3">
        <v>1.9405039437103799</v>
      </c>
      <c r="Z305" s="2"/>
    </row>
    <row r="306" spans="1:26">
      <c r="A306" s="2" t="s">
        <v>1804</v>
      </c>
      <c r="B306" s="2"/>
      <c r="C306" s="3">
        <v>0</v>
      </c>
      <c r="D306" s="3">
        <v>0</v>
      </c>
      <c r="E306" s="3">
        <v>0</v>
      </c>
      <c r="F306" s="3">
        <v>0</v>
      </c>
      <c r="G306" s="3">
        <v>6.6666666666666596E-2</v>
      </c>
      <c r="H306" s="3">
        <v>1.4</v>
      </c>
      <c r="I306" s="3">
        <v>5.7333333333333298</v>
      </c>
      <c r="J306" s="3">
        <v>12.533333333333299</v>
      </c>
      <c r="K306" s="3">
        <v>17.966666666666601</v>
      </c>
      <c r="L306" s="3">
        <v>23.966666666666601</v>
      </c>
      <c r="M306" s="3">
        <v>28.433333333333302</v>
      </c>
      <c r="N306" s="2"/>
      <c r="O306" s="3">
        <v>0</v>
      </c>
      <c r="P306" s="3">
        <v>0</v>
      </c>
      <c r="Q306" s="3">
        <v>0</v>
      </c>
      <c r="R306" s="3">
        <v>0</v>
      </c>
      <c r="S306" s="3">
        <v>0.24944382578492899</v>
      </c>
      <c r="T306" s="3">
        <v>1.3316656236958699</v>
      </c>
      <c r="U306" s="3">
        <v>1.87853370714738</v>
      </c>
      <c r="V306" s="3">
        <v>1.54344492037203</v>
      </c>
      <c r="W306" s="3">
        <v>1.8705317128797601</v>
      </c>
      <c r="X306" s="3">
        <v>1.44875425414004</v>
      </c>
      <c r="Y306" s="3">
        <v>1.2565384549980501</v>
      </c>
      <c r="Z306" s="2"/>
    </row>
    <row r="307" spans="1:26">
      <c r="A307" s="2" t="s">
        <v>1805</v>
      </c>
      <c r="B307" s="2"/>
      <c r="C307" s="3">
        <v>0</v>
      </c>
      <c r="D307" s="3">
        <v>0</v>
      </c>
      <c r="E307" s="3">
        <v>0</v>
      </c>
      <c r="F307" s="3">
        <v>0</v>
      </c>
      <c r="G307" s="3">
        <v>0.133333333333333</v>
      </c>
      <c r="H307" s="3">
        <v>2.4</v>
      </c>
      <c r="I307" s="3">
        <v>9.1333333333333293</v>
      </c>
      <c r="J307" s="3">
        <v>15.3</v>
      </c>
      <c r="K307" s="3">
        <v>20.133333333333301</v>
      </c>
      <c r="L307" s="3">
        <v>24.8333333333333</v>
      </c>
      <c r="M307" s="3">
        <v>28.1</v>
      </c>
      <c r="N307" s="2"/>
      <c r="O307" s="3">
        <v>0</v>
      </c>
      <c r="P307" s="3">
        <v>0</v>
      </c>
      <c r="Q307" s="3">
        <v>0</v>
      </c>
      <c r="R307" s="3">
        <v>0</v>
      </c>
      <c r="S307" s="3">
        <v>0.49888765156985798</v>
      </c>
      <c r="T307" s="3">
        <v>1.5187714333192599</v>
      </c>
      <c r="U307" s="3">
        <v>1.49962958389359</v>
      </c>
      <c r="V307" s="3">
        <v>1.5737428845483801</v>
      </c>
      <c r="W307" s="3">
        <v>1.11753697428268</v>
      </c>
      <c r="X307" s="3">
        <v>0.81989159174992199</v>
      </c>
      <c r="Y307" s="3">
        <v>0.86986589004665904</v>
      </c>
      <c r="Z307" s="2"/>
    </row>
    <row r="308" spans="1:26">
      <c r="A308" s="2" t="s">
        <v>1806</v>
      </c>
      <c r="B308" s="2"/>
      <c r="C308" s="3">
        <v>0</v>
      </c>
      <c r="D308" s="3">
        <v>0</v>
      </c>
      <c r="E308" s="3">
        <v>0</v>
      </c>
      <c r="F308" s="3">
        <v>0</v>
      </c>
      <c r="G308" s="3">
        <v>3.3333333333333298E-2</v>
      </c>
      <c r="H308" s="3">
        <v>0.66666666666666596</v>
      </c>
      <c r="I308" s="3">
        <v>4.7</v>
      </c>
      <c r="J308" s="3">
        <v>11.9333333333333</v>
      </c>
      <c r="K308" s="3">
        <v>17.8</v>
      </c>
      <c r="L308" s="3">
        <v>23.133333333333301</v>
      </c>
      <c r="M308" s="3">
        <v>27.933333333333302</v>
      </c>
      <c r="N308" s="2"/>
      <c r="O308" s="3">
        <v>0</v>
      </c>
      <c r="P308" s="3">
        <v>0</v>
      </c>
      <c r="Q308" s="3">
        <v>0</v>
      </c>
      <c r="R308" s="3">
        <v>0</v>
      </c>
      <c r="S308" s="3">
        <v>0.17950549357115</v>
      </c>
      <c r="T308" s="3">
        <v>0.86922698736035298</v>
      </c>
      <c r="U308" s="3">
        <v>1.4640127503998499</v>
      </c>
      <c r="V308" s="3">
        <v>1.56914697279197</v>
      </c>
      <c r="W308" s="3">
        <v>1.8690461025168199</v>
      </c>
      <c r="X308" s="3">
        <v>1.47723465374402</v>
      </c>
      <c r="Y308" s="3">
        <v>1.18133634311129</v>
      </c>
      <c r="Z308" s="2"/>
    </row>
    <row r="309" spans="1:26">
      <c r="A309" s="2" t="s">
        <v>536</v>
      </c>
      <c r="B309" s="2"/>
      <c r="C309" s="3">
        <v>0</v>
      </c>
      <c r="D309" s="3">
        <v>0.1</v>
      </c>
      <c r="E309" s="3">
        <v>0.56666666666666599</v>
      </c>
      <c r="F309" s="3">
        <v>3.4666666666666601</v>
      </c>
      <c r="G309" s="3">
        <v>9.4666666666666597</v>
      </c>
      <c r="H309" s="3">
        <v>14.566666666666601</v>
      </c>
      <c r="I309" s="3">
        <v>18.633333333333301</v>
      </c>
      <c r="J309" s="3">
        <v>20.8333333333333</v>
      </c>
      <c r="K309" s="3">
        <v>23.1</v>
      </c>
      <c r="L309" s="3">
        <v>24.933333333333302</v>
      </c>
      <c r="M309" s="3">
        <v>27.3666666666666</v>
      </c>
      <c r="N309" s="2"/>
      <c r="O309" s="3">
        <v>0</v>
      </c>
      <c r="P309" s="3">
        <v>0.3</v>
      </c>
      <c r="Q309" s="3">
        <v>0.91954094827558097</v>
      </c>
      <c r="R309" s="3">
        <v>1.60692943909252</v>
      </c>
      <c r="S309" s="3">
        <v>1.8571184369578799</v>
      </c>
      <c r="T309" s="3">
        <v>2.2757172251597702</v>
      </c>
      <c r="U309" s="3">
        <v>2.4011571284602602</v>
      </c>
      <c r="V309" s="3">
        <v>2.6341770800173698</v>
      </c>
      <c r="W309" s="3">
        <v>2.39930545505708</v>
      </c>
      <c r="X309" s="3">
        <v>2.20504472113883</v>
      </c>
      <c r="Y309" s="3">
        <v>2.1522597943143902</v>
      </c>
      <c r="Z309" s="2"/>
    </row>
    <row r="310" spans="1:26">
      <c r="A310" s="2" t="s">
        <v>1807</v>
      </c>
      <c r="B310" s="2"/>
      <c r="C310" s="3">
        <v>0</v>
      </c>
      <c r="D310" s="3">
        <v>0</v>
      </c>
      <c r="E310" s="3">
        <v>3.3333333333333298E-2</v>
      </c>
      <c r="F310" s="3">
        <v>0.2</v>
      </c>
      <c r="G310" s="3">
        <v>1.3</v>
      </c>
      <c r="H310" s="3">
        <v>3.86666666666666</v>
      </c>
      <c r="I310" s="3">
        <v>7.6</v>
      </c>
      <c r="J310" s="3">
        <v>13.066666666666601</v>
      </c>
      <c r="K310" s="3">
        <v>17.433333333333302</v>
      </c>
      <c r="L310" s="3">
        <v>22.133333333333301</v>
      </c>
      <c r="M310" s="3">
        <v>27.3</v>
      </c>
      <c r="N310" s="2"/>
      <c r="O310" s="3">
        <v>0</v>
      </c>
      <c r="P310" s="3">
        <v>0</v>
      </c>
      <c r="Q310" s="3">
        <v>0.17950549357115</v>
      </c>
      <c r="R310" s="3">
        <v>0.4</v>
      </c>
      <c r="S310" s="3">
        <v>1.0049875621120801</v>
      </c>
      <c r="T310" s="3">
        <v>1.82086670449968</v>
      </c>
      <c r="U310" s="3">
        <v>1.83666364186078</v>
      </c>
      <c r="V310" s="3">
        <v>1.9821424996424599</v>
      </c>
      <c r="W310" s="3">
        <v>1.6468825769380799</v>
      </c>
      <c r="X310" s="3">
        <v>2.0773915267843801</v>
      </c>
      <c r="Y310" s="3">
        <v>1.9</v>
      </c>
      <c r="Z310" s="2"/>
    </row>
    <row r="311" spans="1:26">
      <c r="A311" s="2" t="s">
        <v>1808</v>
      </c>
      <c r="B311" s="2"/>
      <c r="C311" s="3">
        <v>0</v>
      </c>
      <c r="D311" s="3">
        <v>0</v>
      </c>
      <c r="E311" s="3">
        <v>3.3333333333333298E-2</v>
      </c>
      <c r="F311" s="3">
        <v>0.43333333333333302</v>
      </c>
      <c r="G311" s="3">
        <v>1.93333333333333</v>
      </c>
      <c r="H311" s="3">
        <v>5.0333333333333297</v>
      </c>
      <c r="I311" s="3">
        <v>9.5333333333333297</v>
      </c>
      <c r="J311" s="3">
        <v>14.233333333333301</v>
      </c>
      <c r="K311" s="3">
        <v>18.533333333333299</v>
      </c>
      <c r="L311" s="3">
        <v>22.8</v>
      </c>
      <c r="M311" s="3">
        <v>27</v>
      </c>
      <c r="N311" s="2"/>
      <c r="O311" s="3">
        <v>0</v>
      </c>
      <c r="P311" s="3">
        <v>0</v>
      </c>
      <c r="Q311" s="3">
        <v>0.17950549357115</v>
      </c>
      <c r="R311" s="3">
        <v>0.61553951042064603</v>
      </c>
      <c r="S311" s="3">
        <v>1.31487219488773</v>
      </c>
      <c r="T311" s="3">
        <v>1.70261237188295</v>
      </c>
      <c r="U311" s="3">
        <v>1.76509363931649</v>
      </c>
      <c r="V311" s="3">
        <v>2.36196716507424</v>
      </c>
      <c r="W311" s="3">
        <v>1.96185852927495</v>
      </c>
      <c r="X311" s="3">
        <v>1.64113781667882</v>
      </c>
      <c r="Y311" s="3">
        <v>1.57056253191863</v>
      </c>
      <c r="Z311" s="2"/>
    </row>
    <row r="312" spans="1:26">
      <c r="A312" s="2" t="s">
        <v>1809</v>
      </c>
      <c r="B312" s="2"/>
      <c r="C312" s="3">
        <v>0</v>
      </c>
      <c r="D312" s="3">
        <v>0</v>
      </c>
      <c r="E312" s="3">
        <v>3.3333333333333298E-2</v>
      </c>
      <c r="F312" s="3">
        <v>1.1000000000000001</v>
      </c>
      <c r="G312" s="3">
        <v>4.1666666666666599</v>
      </c>
      <c r="H312" s="3">
        <v>7</v>
      </c>
      <c r="I312" s="3">
        <v>9.5666666666666593</v>
      </c>
      <c r="J312" s="3">
        <v>14.533333333333299</v>
      </c>
      <c r="K312" s="3">
        <v>18.8666666666666</v>
      </c>
      <c r="L312" s="3">
        <v>22.8333333333333</v>
      </c>
      <c r="M312" s="3">
        <v>26.633333333333301</v>
      </c>
      <c r="N312" s="2"/>
      <c r="O312" s="3">
        <v>0</v>
      </c>
      <c r="P312" s="3">
        <v>0</v>
      </c>
      <c r="Q312" s="3">
        <v>0.17950549357115</v>
      </c>
      <c r="R312" s="3">
        <v>0.78951461882179996</v>
      </c>
      <c r="S312" s="3">
        <v>1.31866936299016</v>
      </c>
      <c r="T312" s="3">
        <v>1.3416407864998701</v>
      </c>
      <c r="U312" s="3">
        <v>2.2757172251597702</v>
      </c>
      <c r="V312" s="3">
        <v>2.3199616855073701</v>
      </c>
      <c r="W312" s="3">
        <v>2.2469732728470202</v>
      </c>
      <c r="X312" s="3">
        <v>2.0829999733290601</v>
      </c>
      <c r="Y312" s="3">
        <v>1.37800177390629</v>
      </c>
      <c r="Z312" s="2"/>
    </row>
    <row r="313" spans="1:26">
      <c r="A313" s="2" t="s">
        <v>1810</v>
      </c>
      <c r="B313" s="2"/>
      <c r="C313" s="3">
        <v>0</v>
      </c>
      <c r="D313" s="3">
        <v>0</v>
      </c>
      <c r="E313" s="3">
        <v>0</v>
      </c>
      <c r="F313" s="3">
        <v>3.3333333333333298E-2</v>
      </c>
      <c r="G313" s="3">
        <v>0.133333333333333</v>
      </c>
      <c r="H313" s="3">
        <v>1.8</v>
      </c>
      <c r="I313" s="3">
        <v>5.6</v>
      </c>
      <c r="J313" s="3">
        <v>10.966666666666599</v>
      </c>
      <c r="K313" s="3">
        <v>15.8666666666666</v>
      </c>
      <c r="L313" s="3">
        <v>21.433333333333302</v>
      </c>
      <c r="M313" s="3">
        <v>26.633333333333301</v>
      </c>
      <c r="N313" s="2"/>
      <c r="O313" s="3">
        <v>0</v>
      </c>
      <c r="P313" s="3">
        <v>0</v>
      </c>
      <c r="Q313" s="3">
        <v>0</v>
      </c>
      <c r="R313" s="3">
        <v>0.17950549357115</v>
      </c>
      <c r="S313" s="3">
        <v>0.33993463423951897</v>
      </c>
      <c r="T313" s="3">
        <v>1.16619037896906</v>
      </c>
      <c r="U313" s="3">
        <v>1.6041612554021201</v>
      </c>
      <c r="V313" s="3">
        <v>1.8162843634433701</v>
      </c>
      <c r="W313" s="3">
        <v>1.54344492037203</v>
      </c>
      <c r="X313" s="3">
        <v>1.56382721409865</v>
      </c>
      <c r="Y313" s="3">
        <v>1.64282953738021</v>
      </c>
      <c r="Z313" s="2"/>
    </row>
    <row r="314" spans="1:26">
      <c r="A314" s="2" t="s">
        <v>1811</v>
      </c>
      <c r="B314" s="2"/>
      <c r="C314" s="3">
        <v>0</v>
      </c>
      <c r="D314" s="3">
        <v>0</v>
      </c>
      <c r="E314" s="3">
        <v>0.56666666666666599</v>
      </c>
      <c r="F314" s="3">
        <v>3.3</v>
      </c>
      <c r="G314" s="3">
        <v>6</v>
      </c>
      <c r="H314" s="3">
        <v>9.3000000000000007</v>
      </c>
      <c r="I314" s="3">
        <v>12.8333333333333</v>
      </c>
      <c r="J314" s="3">
        <v>16.2</v>
      </c>
      <c r="K314" s="3">
        <v>19.600000000000001</v>
      </c>
      <c r="L314" s="3">
        <v>22.533333333333299</v>
      </c>
      <c r="M314" s="3">
        <v>26.533333333333299</v>
      </c>
      <c r="N314" s="2"/>
      <c r="O314" s="3">
        <v>0</v>
      </c>
      <c r="P314" s="3">
        <v>0</v>
      </c>
      <c r="Q314" s="3">
        <v>0.61553951042064603</v>
      </c>
      <c r="R314" s="3">
        <v>1.2948616399703301</v>
      </c>
      <c r="S314" s="3">
        <v>2.0330600909302499</v>
      </c>
      <c r="T314" s="3">
        <v>2.1779194965226099</v>
      </c>
      <c r="U314" s="3">
        <v>2.5044405008349102</v>
      </c>
      <c r="V314" s="3">
        <v>2.5350871122442</v>
      </c>
      <c r="W314" s="3">
        <v>2.2150996967781502</v>
      </c>
      <c r="X314" s="3">
        <v>1.6679994670928999</v>
      </c>
      <c r="Y314" s="3">
        <v>2.1406125810669701</v>
      </c>
      <c r="Z314" s="2"/>
    </row>
    <row r="315" spans="1:26">
      <c r="A315" s="2" t="s">
        <v>1812</v>
      </c>
      <c r="B315" s="2"/>
      <c r="C315" s="3">
        <v>0</v>
      </c>
      <c r="D315" s="3">
        <v>0.16666666666666599</v>
      </c>
      <c r="E315" s="3">
        <v>1.63333333333333</v>
      </c>
      <c r="F315" s="3">
        <v>5.4</v>
      </c>
      <c r="G315" s="3">
        <v>10.133333333333301</v>
      </c>
      <c r="H315" s="3">
        <v>13.8666666666666</v>
      </c>
      <c r="I315" s="3">
        <v>17.6666666666666</v>
      </c>
      <c r="J315" s="3">
        <v>20.766666666666602</v>
      </c>
      <c r="K315" s="3">
        <v>23.033333333333299</v>
      </c>
      <c r="L315" s="3">
        <v>25.033333333333299</v>
      </c>
      <c r="M315" s="3">
        <v>26.3333333333333</v>
      </c>
      <c r="N315" s="2"/>
      <c r="O315" s="3">
        <v>0</v>
      </c>
      <c r="P315" s="3">
        <v>0.37267799624996401</v>
      </c>
      <c r="Q315" s="3">
        <v>1.1967548714010801</v>
      </c>
      <c r="R315" s="3">
        <v>1.56204993518133</v>
      </c>
      <c r="S315" s="3">
        <v>1.5216949614017701</v>
      </c>
      <c r="T315" s="3">
        <v>2.1561282171728302</v>
      </c>
      <c r="U315" s="3">
        <v>2.0709632756012</v>
      </c>
      <c r="V315" s="3">
        <v>1.81995115929582</v>
      </c>
      <c r="W315" s="3">
        <v>1.4940623220676601</v>
      </c>
      <c r="X315" s="3">
        <v>1.37800177390629</v>
      </c>
      <c r="Y315" s="3">
        <v>1.3984117975602</v>
      </c>
      <c r="Z315" s="2"/>
    </row>
    <row r="316" spans="1:26">
      <c r="A316" s="2" t="s">
        <v>1813</v>
      </c>
      <c r="B316" s="2"/>
      <c r="C316" s="3">
        <v>0</v>
      </c>
      <c r="D316" s="3">
        <v>0</v>
      </c>
      <c r="E316" s="3">
        <v>6.6666666666666596E-2</v>
      </c>
      <c r="F316" s="3">
        <v>0.5</v>
      </c>
      <c r="G316" s="3">
        <v>1.4666666666666599</v>
      </c>
      <c r="H316" s="3">
        <v>4.2</v>
      </c>
      <c r="I316" s="3">
        <v>8.8333333333333304</v>
      </c>
      <c r="J316" s="3">
        <v>13.2666666666666</v>
      </c>
      <c r="K316" s="3">
        <v>17</v>
      </c>
      <c r="L316" s="3">
        <v>22.466666666666601</v>
      </c>
      <c r="M316" s="3">
        <v>26</v>
      </c>
      <c r="N316" s="2"/>
      <c r="O316" s="3">
        <v>0</v>
      </c>
      <c r="P316" s="3">
        <v>0</v>
      </c>
      <c r="Q316" s="3">
        <v>0.24944382578492899</v>
      </c>
      <c r="R316" s="3">
        <v>0.61913918736689</v>
      </c>
      <c r="S316" s="3">
        <v>1.2310790208412901</v>
      </c>
      <c r="T316" s="3">
        <v>1.5790292376435999</v>
      </c>
      <c r="U316" s="3">
        <v>2.6341770800173698</v>
      </c>
      <c r="V316" s="3">
        <v>2.2939534045447001</v>
      </c>
      <c r="W316" s="3">
        <v>2.0655911179772799</v>
      </c>
      <c r="X316" s="3">
        <v>1.9447936194419699</v>
      </c>
      <c r="Y316" s="3">
        <v>2.6076809620810502</v>
      </c>
      <c r="Z316" s="2"/>
    </row>
    <row r="317" spans="1:26">
      <c r="A317" s="2" t="s">
        <v>1814</v>
      </c>
      <c r="B317" s="2"/>
      <c r="C317" s="3">
        <v>0</v>
      </c>
      <c r="D317" s="3">
        <v>0.16666666666666599</v>
      </c>
      <c r="E317" s="3">
        <v>1.5</v>
      </c>
      <c r="F317" s="3">
        <v>5.1333333333333302</v>
      </c>
      <c r="G317" s="3">
        <v>9.6</v>
      </c>
      <c r="H317" s="3">
        <v>13.4333333333333</v>
      </c>
      <c r="I317" s="3">
        <v>17.066666666666599</v>
      </c>
      <c r="J317" s="3">
        <v>19.8</v>
      </c>
      <c r="K317" s="3">
        <v>22.533333333333299</v>
      </c>
      <c r="L317" s="3">
        <v>25.033333333333299</v>
      </c>
      <c r="M317" s="3">
        <v>25.8333333333333</v>
      </c>
      <c r="N317" s="2"/>
      <c r="O317" s="3">
        <v>0</v>
      </c>
      <c r="P317" s="3">
        <v>0.37267799624996401</v>
      </c>
      <c r="Q317" s="3">
        <v>1.08781125813871</v>
      </c>
      <c r="R317" s="3">
        <v>1.45449494861809</v>
      </c>
      <c r="S317" s="3">
        <v>1.6653327995728999</v>
      </c>
      <c r="T317" s="3">
        <v>1.8740923729160699</v>
      </c>
      <c r="U317" s="3">
        <v>1.87853370714738</v>
      </c>
      <c r="V317" s="3">
        <v>2.16641024123625</v>
      </c>
      <c r="W317" s="3">
        <v>1.6878651868229499</v>
      </c>
      <c r="X317" s="3">
        <v>1.51620872207255</v>
      </c>
      <c r="Y317" s="3">
        <v>1.8811934746029899</v>
      </c>
      <c r="Z317" s="2"/>
    </row>
    <row r="318" spans="1:26">
      <c r="A318" s="2" t="s">
        <v>1815</v>
      </c>
      <c r="B318" s="2"/>
      <c r="C318" s="3">
        <v>0</v>
      </c>
      <c r="D318" s="3">
        <v>0</v>
      </c>
      <c r="E318" s="3">
        <v>0</v>
      </c>
      <c r="F318" s="3">
        <v>0.16666666666666599</v>
      </c>
      <c r="G318" s="3">
        <v>1.2666666666666599</v>
      </c>
      <c r="H318" s="3">
        <v>3.8</v>
      </c>
      <c r="I318" s="3">
        <v>8.7333333333333307</v>
      </c>
      <c r="J318" s="3">
        <v>13.2666666666666</v>
      </c>
      <c r="K318" s="3">
        <v>16.766666666666602</v>
      </c>
      <c r="L318" s="3">
        <v>21.6</v>
      </c>
      <c r="M318" s="3">
        <v>25.5</v>
      </c>
      <c r="N318" s="2"/>
      <c r="O318" s="3">
        <v>0</v>
      </c>
      <c r="P318" s="3">
        <v>0</v>
      </c>
      <c r="Q318" s="3">
        <v>0</v>
      </c>
      <c r="R318" s="3">
        <v>0.37267799624996401</v>
      </c>
      <c r="S318" s="3">
        <v>0.99777530313971696</v>
      </c>
      <c r="T318" s="3">
        <v>1.4468356276140399</v>
      </c>
      <c r="U318" s="3">
        <v>2.4890872936792601</v>
      </c>
      <c r="V318" s="3">
        <v>2.1281186266016401</v>
      </c>
      <c r="W318" s="3">
        <v>2.6543465402157902</v>
      </c>
      <c r="X318" s="3">
        <v>2.1694853460363901</v>
      </c>
      <c r="Y318" s="3">
        <v>2.6925824035672501</v>
      </c>
      <c r="Z318" s="2"/>
    </row>
    <row r="319" spans="1:26">
      <c r="A319" s="2" t="s">
        <v>1816</v>
      </c>
      <c r="B319" s="2"/>
      <c r="C319" s="3">
        <v>0</v>
      </c>
      <c r="D319" s="3">
        <v>0</v>
      </c>
      <c r="E319" s="3">
        <v>6.6666666666666596E-2</v>
      </c>
      <c r="F319" s="3">
        <v>0.16666666666666599</v>
      </c>
      <c r="G319" s="3">
        <v>1.0333333333333301</v>
      </c>
      <c r="H319" s="3">
        <v>3.93333333333333</v>
      </c>
      <c r="I319" s="3">
        <v>8.5333333333333297</v>
      </c>
      <c r="J319" s="3">
        <v>11.9</v>
      </c>
      <c r="K319" s="3">
        <v>17.100000000000001</v>
      </c>
      <c r="L319" s="3">
        <v>21.133333333333301</v>
      </c>
      <c r="M319" s="3">
        <v>24.6</v>
      </c>
      <c r="N319" s="2"/>
      <c r="O319" s="3">
        <v>0</v>
      </c>
      <c r="P319" s="3">
        <v>0</v>
      </c>
      <c r="Q319" s="3">
        <v>0.24944382578492899</v>
      </c>
      <c r="R319" s="3">
        <v>0.37267799624996401</v>
      </c>
      <c r="S319" s="3">
        <v>0.79512402945843697</v>
      </c>
      <c r="T319" s="3">
        <v>1.23648246606609</v>
      </c>
      <c r="U319" s="3">
        <v>1.9955506062794299</v>
      </c>
      <c r="V319" s="3">
        <v>1.8681541692269401</v>
      </c>
      <c r="W319" s="3">
        <v>2.2113344387495899</v>
      </c>
      <c r="X319" s="3">
        <v>1.38403596613511</v>
      </c>
      <c r="Y319" s="3">
        <v>2.0264912204760801</v>
      </c>
      <c r="Z319" s="2"/>
    </row>
    <row r="320" spans="1:26">
      <c r="A320" s="2" t="s">
        <v>1817</v>
      </c>
      <c r="B320" s="2"/>
      <c r="C320" s="3">
        <v>0</v>
      </c>
      <c r="D320" s="3">
        <v>0</v>
      </c>
      <c r="E320" s="3">
        <v>3.3333333333333298E-2</v>
      </c>
      <c r="F320" s="3">
        <v>0.1</v>
      </c>
      <c r="G320" s="3">
        <v>0.36666666666666597</v>
      </c>
      <c r="H320" s="3">
        <v>2.7666666666666599</v>
      </c>
      <c r="I320" s="3">
        <v>6.1666666666666599</v>
      </c>
      <c r="J320" s="3">
        <v>10.8666666666666</v>
      </c>
      <c r="K320" s="3">
        <v>15.8</v>
      </c>
      <c r="L320" s="3">
        <v>20.633333333333301</v>
      </c>
      <c r="M320" s="3">
        <v>24.433333333333302</v>
      </c>
      <c r="N320" s="2"/>
      <c r="O320" s="3">
        <v>0</v>
      </c>
      <c r="P320" s="3">
        <v>0</v>
      </c>
      <c r="Q320" s="3">
        <v>0.17950549357115</v>
      </c>
      <c r="R320" s="3">
        <v>0.3</v>
      </c>
      <c r="S320" s="3">
        <v>0.60461190490723504</v>
      </c>
      <c r="T320" s="3">
        <v>1.0546194679704199</v>
      </c>
      <c r="U320" s="3">
        <v>1.8811934746029899</v>
      </c>
      <c r="V320" s="3">
        <v>1.89267594221045</v>
      </c>
      <c r="W320" s="3">
        <v>1.8147543451754899</v>
      </c>
      <c r="X320" s="3">
        <v>1.4715826703096</v>
      </c>
      <c r="Y320" s="3">
        <v>2.0765890836229999</v>
      </c>
      <c r="Z320" s="2"/>
    </row>
    <row r="321" spans="1:26">
      <c r="A321" s="2" t="s">
        <v>1818</v>
      </c>
      <c r="B321" s="2"/>
      <c r="C321" s="3">
        <v>0</v>
      </c>
      <c r="D321" s="3">
        <v>6.6666666666666596E-2</v>
      </c>
      <c r="E321" s="3">
        <v>0.66666666666666596</v>
      </c>
      <c r="F321" s="3">
        <v>1.4666666666666599</v>
      </c>
      <c r="G321" s="3">
        <v>2.8333333333333299</v>
      </c>
      <c r="H321" s="3">
        <v>5.8333333333333304</v>
      </c>
      <c r="I321" s="3">
        <v>10.633333333333301</v>
      </c>
      <c r="J321" s="3">
        <v>14.633333333333301</v>
      </c>
      <c r="K321" s="3">
        <v>18.2</v>
      </c>
      <c r="L321" s="3">
        <v>21.1666666666666</v>
      </c>
      <c r="M321" s="3">
        <v>24.4</v>
      </c>
      <c r="N321" s="2"/>
      <c r="O321" s="3">
        <v>0</v>
      </c>
      <c r="P321" s="3">
        <v>0.24944382578492899</v>
      </c>
      <c r="Q321" s="3">
        <v>0.78881063774661497</v>
      </c>
      <c r="R321" s="3">
        <v>0.95684667296048798</v>
      </c>
      <c r="S321" s="3">
        <v>1.31866936299016</v>
      </c>
      <c r="T321" s="3">
        <v>1.7904065335994299</v>
      </c>
      <c r="U321" s="3">
        <v>2.1830152440043902</v>
      </c>
      <c r="V321" s="3">
        <v>1.7603661235347801</v>
      </c>
      <c r="W321" s="3">
        <v>1.62069943748576</v>
      </c>
      <c r="X321" s="3">
        <v>1.7716909687891</v>
      </c>
      <c r="Y321" s="3">
        <v>1.95959179422654</v>
      </c>
      <c r="Z321" s="2"/>
    </row>
    <row r="322" spans="1:26">
      <c r="A322" s="2" t="s">
        <v>1819</v>
      </c>
      <c r="B322" s="2"/>
      <c r="C322" s="3">
        <v>0</v>
      </c>
      <c r="D322" s="3">
        <v>0</v>
      </c>
      <c r="E322" s="3">
        <v>0</v>
      </c>
      <c r="F322" s="3">
        <v>0.1</v>
      </c>
      <c r="G322" s="3">
        <v>0.96666666666666601</v>
      </c>
      <c r="H322" s="3">
        <v>4.3</v>
      </c>
      <c r="I322" s="3">
        <v>8.0333333333333297</v>
      </c>
      <c r="J322" s="3">
        <v>13.133333333333301</v>
      </c>
      <c r="K322" s="3">
        <v>18</v>
      </c>
      <c r="L322" s="3">
        <v>20.8333333333333</v>
      </c>
      <c r="M322" s="3">
        <v>24.3</v>
      </c>
      <c r="N322" s="2"/>
      <c r="O322" s="3">
        <v>0</v>
      </c>
      <c r="P322" s="3">
        <v>0</v>
      </c>
      <c r="Q322" s="3">
        <v>0</v>
      </c>
      <c r="R322" s="3">
        <v>0.39581140290126299</v>
      </c>
      <c r="S322" s="3">
        <v>0.94809751022185895</v>
      </c>
      <c r="T322" s="3">
        <v>1.4866068747318499</v>
      </c>
      <c r="U322" s="3">
        <v>2.2432615144521599</v>
      </c>
      <c r="V322" s="3">
        <v>2.1092389359408399</v>
      </c>
      <c r="W322" s="3">
        <v>1.67332005306815</v>
      </c>
      <c r="X322" s="3">
        <v>1.8454147380888499</v>
      </c>
      <c r="Y322" s="3">
        <v>2.3685438564654002</v>
      </c>
      <c r="Z322" s="2"/>
    </row>
    <row r="323" spans="1:26">
      <c r="A323" s="2" t="s">
        <v>1820</v>
      </c>
      <c r="B323" s="2"/>
      <c r="C323" s="3">
        <v>0</v>
      </c>
      <c r="D323" s="3">
        <v>0</v>
      </c>
      <c r="E323" s="3">
        <v>0</v>
      </c>
      <c r="F323" s="3">
        <v>6.6666666666666596E-2</v>
      </c>
      <c r="G323" s="3">
        <v>0.5</v>
      </c>
      <c r="H323" s="3">
        <v>2.1</v>
      </c>
      <c r="I323" s="3">
        <v>6.1333333333333302</v>
      </c>
      <c r="J323" s="3">
        <v>10.233333333333301</v>
      </c>
      <c r="K323" s="3">
        <v>14.033333333333299</v>
      </c>
      <c r="L323" s="3">
        <v>19.399999999999999</v>
      </c>
      <c r="M323" s="3">
        <v>24.233333333333299</v>
      </c>
      <c r="N323" s="2"/>
      <c r="O323" s="3">
        <v>0</v>
      </c>
      <c r="P323" s="3">
        <v>0</v>
      </c>
      <c r="Q323" s="3">
        <v>0</v>
      </c>
      <c r="R323" s="3">
        <v>0.24944382578492899</v>
      </c>
      <c r="S323" s="3">
        <v>0.84656167328001897</v>
      </c>
      <c r="T323" s="3">
        <v>1.4456832294800901</v>
      </c>
      <c r="U323" s="3">
        <v>1.76509363931649</v>
      </c>
      <c r="V323" s="3">
        <v>2.6543465402157902</v>
      </c>
      <c r="W323" s="3">
        <v>2.7626476833324598</v>
      </c>
      <c r="X323" s="3">
        <v>2.2300971578236899</v>
      </c>
      <c r="Y323" s="3">
        <v>2.4991109530302</v>
      </c>
      <c r="Z323" s="2"/>
    </row>
    <row r="324" spans="1:26">
      <c r="A324" s="2" t="s">
        <v>1821</v>
      </c>
      <c r="B324" s="2"/>
      <c r="C324" s="3">
        <v>0</v>
      </c>
      <c r="D324" s="3">
        <v>0</v>
      </c>
      <c r="E324" s="3">
        <v>0</v>
      </c>
      <c r="F324" s="3">
        <v>0</v>
      </c>
      <c r="G324" s="3">
        <v>3.3333333333333298E-2</v>
      </c>
      <c r="H324" s="3">
        <v>1.2</v>
      </c>
      <c r="I324" s="3">
        <v>4.7333333333333298</v>
      </c>
      <c r="J324" s="3">
        <v>10.533333333333299</v>
      </c>
      <c r="K324" s="3">
        <v>15</v>
      </c>
      <c r="L324" s="3">
        <v>19.533333333333299</v>
      </c>
      <c r="M324" s="3">
        <v>24.1666666666666</v>
      </c>
      <c r="N324" s="2"/>
      <c r="O324" s="3">
        <v>0</v>
      </c>
      <c r="P324" s="3">
        <v>0</v>
      </c>
      <c r="Q324" s="3">
        <v>0</v>
      </c>
      <c r="R324" s="3">
        <v>0</v>
      </c>
      <c r="S324" s="3">
        <v>0.17950549357115</v>
      </c>
      <c r="T324" s="3">
        <v>1.10754984838907</v>
      </c>
      <c r="U324" s="3">
        <v>1.6110727964792699</v>
      </c>
      <c r="V324" s="3">
        <v>1.9447936194419699</v>
      </c>
      <c r="W324" s="3">
        <v>1.82574185835055</v>
      </c>
      <c r="X324" s="3">
        <v>1.2036980056845099</v>
      </c>
      <c r="Y324" s="3">
        <v>1.65495887830752</v>
      </c>
      <c r="Z324" s="2"/>
    </row>
    <row r="325" spans="1:26">
      <c r="A325" s="2" t="s">
        <v>1822</v>
      </c>
      <c r="B325" s="2"/>
      <c r="C325" s="3">
        <v>0</v>
      </c>
      <c r="D325" s="3">
        <v>0.133333333333333</v>
      </c>
      <c r="E325" s="3">
        <v>1.4</v>
      </c>
      <c r="F325" s="3">
        <v>3.4666666666666601</v>
      </c>
      <c r="G325" s="3">
        <v>6.4</v>
      </c>
      <c r="H325" s="3">
        <v>10.199999999999999</v>
      </c>
      <c r="I325" s="3">
        <v>14.066666666666601</v>
      </c>
      <c r="J325" s="3">
        <v>15.9</v>
      </c>
      <c r="K325" s="3">
        <v>19.133333333333301</v>
      </c>
      <c r="L325" s="3">
        <v>21.933333333333302</v>
      </c>
      <c r="M325" s="3">
        <v>24</v>
      </c>
      <c r="N325" s="2"/>
      <c r="O325" s="3">
        <v>0</v>
      </c>
      <c r="P325" s="3">
        <v>0.33993463423951897</v>
      </c>
      <c r="Q325" s="3">
        <v>1.1430952132988099</v>
      </c>
      <c r="R325" s="3">
        <v>1.3097921802925601</v>
      </c>
      <c r="S325" s="3">
        <v>1.90787840283389</v>
      </c>
      <c r="T325" s="3">
        <v>2.30072452356498</v>
      </c>
      <c r="U325" s="3">
        <v>2.2647050335283998</v>
      </c>
      <c r="V325" s="3">
        <v>2.1346350195447101</v>
      </c>
      <c r="W325" s="3">
        <v>1.54344492037203</v>
      </c>
      <c r="X325" s="3">
        <v>2.0319667538837498</v>
      </c>
      <c r="Y325" s="3">
        <v>1.7888543819998299</v>
      </c>
      <c r="Z325" s="2"/>
    </row>
    <row r="326" spans="1:26">
      <c r="A326" s="2" t="s">
        <v>1823</v>
      </c>
      <c r="B326" s="2"/>
      <c r="C326" s="3">
        <v>0</v>
      </c>
      <c r="D326" s="3">
        <v>0</v>
      </c>
      <c r="E326" s="3">
        <v>0</v>
      </c>
      <c r="F326" s="3">
        <v>6.6666666666666596E-2</v>
      </c>
      <c r="G326" s="3">
        <v>0.76666666666666605</v>
      </c>
      <c r="H326" s="3">
        <v>3.6333333333333302</v>
      </c>
      <c r="I326" s="3">
        <v>8.0666666666666593</v>
      </c>
      <c r="J326" s="3">
        <v>13.8666666666666</v>
      </c>
      <c r="K326" s="3">
        <v>17.600000000000001</v>
      </c>
      <c r="L326" s="3">
        <v>21.233333333333299</v>
      </c>
      <c r="M326" s="3">
        <v>23.766666666666602</v>
      </c>
      <c r="N326" s="2"/>
      <c r="O326" s="3">
        <v>0</v>
      </c>
      <c r="P326" s="3">
        <v>0</v>
      </c>
      <c r="Q326" s="3">
        <v>0</v>
      </c>
      <c r="R326" s="3">
        <v>0.24944382578492899</v>
      </c>
      <c r="S326" s="3">
        <v>0.76084748070088803</v>
      </c>
      <c r="T326" s="3">
        <v>1.6017351702311899</v>
      </c>
      <c r="U326" s="3">
        <v>1.7688665548562099</v>
      </c>
      <c r="V326" s="3">
        <v>1.14697670227235</v>
      </c>
      <c r="W326" s="3">
        <v>1.3316656236958699</v>
      </c>
      <c r="X326" s="3">
        <v>0.98938813864372199</v>
      </c>
      <c r="Y326" s="3">
        <v>1.0225241100118601</v>
      </c>
      <c r="Z326" s="2"/>
    </row>
    <row r="327" spans="1:26">
      <c r="A327" s="2" t="s">
        <v>1824</v>
      </c>
      <c r="B327" s="2"/>
      <c r="C327" s="3">
        <v>0</v>
      </c>
      <c r="D327" s="3">
        <v>0</v>
      </c>
      <c r="E327" s="3">
        <v>0</v>
      </c>
      <c r="F327" s="3">
        <v>6.6666666666666596E-2</v>
      </c>
      <c r="G327" s="3">
        <v>0.43333333333333302</v>
      </c>
      <c r="H327" s="3">
        <v>1.9</v>
      </c>
      <c r="I327" s="3">
        <v>4.8</v>
      </c>
      <c r="J327" s="3">
        <v>9.4666666666666597</v>
      </c>
      <c r="K327" s="3">
        <v>13.3333333333333</v>
      </c>
      <c r="L327" s="3">
        <v>19.233333333333299</v>
      </c>
      <c r="M327" s="3">
        <v>23.733333333333299</v>
      </c>
      <c r="N327" s="2"/>
      <c r="O327" s="3">
        <v>0</v>
      </c>
      <c r="P327" s="3">
        <v>0</v>
      </c>
      <c r="Q327" s="3">
        <v>0</v>
      </c>
      <c r="R327" s="3">
        <v>0.24944382578492899</v>
      </c>
      <c r="S327" s="3">
        <v>0.61553951042064603</v>
      </c>
      <c r="T327" s="3">
        <v>1.2206555615733701</v>
      </c>
      <c r="U327" s="3">
        <v>1.7397317800933101</v>
      </c>
      <c r="V327" s="3">
        <v>2.1561282171728302</v>
      </c>
      <c r="W327" s="3">
        <v>2.1653842358548898</v>
      </c>
      <c r="X327" s="3">
        <v>1.78294388270884</v>
      </c>
      <c r="Y327" s="3">
        <v>1.99888858007532</v>
      </c>
      <c r="Z327" s="2"/>
    </row>
    <row r="328" spans="1:26">
      <c r="A328" s="2" t="s">
        <v>1825</v>
      </c>
      <c r="B328" s="2"/>
      <c r="C328" s="3">
        <v>0</v>
      </c>
      <c r="D328" s="3">
        <v>0</v>
      </c>
      <c r="E328" s="3">
        <v>0</v>
      </c>
      <c r="F328" s="3">
        <v>0.33333333333333298</v>
      </c>
      <c r="G328" s="3">
        <v>1.7333333333333301</v>
      </c>
      <c r="H328" s="3">
        <v>4.9000000000000004</v>
      </c>
      <c r="I328" s="3">
        <v>8.9</v>
      </c>
      <c r="J328" s="3">
        <v>13.3</v>
      </c>
      <c r="K328" s="3">
        <v>17.566666666666599</v>
      </c>
      <c r="L328" s="3">
        <v>20.5</v>
      </c>
      <c r="M328" s="3">
        <v>23.733333333333299</v>
      </c>
      <c r="N328" s="2"/>
      <c r="O328" s="3">
        <v>0</v>
      </c>
      <c r="P328" s="3">
        <v>0</v>
      </c>
      <c r="Q328" s="3">
        <v>0</v>
      </c>
      <c r="R328" s="3">
        <v>0.47140452079103101</v>
      </c>
      <c r="S328" s="3">
        <v>1.23648246606609</v>
      </c>
      <c r="T328" s="3">
        <v>1.37477270848675</v>
      </c>
      <c r="U328" s="3">
        <v>1.64012194668567</v>
      </c>
      <c r="V328" s="3">
        <v>1.65630109984064</v>
      </c>
      <c r="W328" s="3">
        <v>1.45334862377277</v>
      </c>
      <c r="X328" s="3">
        <v>1.68819430161341</v>
      </c>
      <c r="Y328" s="3">
        <v>1.36463263269724</v>
      </c>
      <c r="Z328" s="2"/>
    </row>
    <row r="329" spans="1:26">
      <c r="A329" s="2" t="s">
        <v>507</v>
      </c>
      <c r="B329" s="2"/>
      <c r="C329" s="3">
        <v>0</v>
      </c>
      <c r="D329" s="3">
        <v>0</v>
      </c>
      <c r="E329" s="3">
        <v>3.3333333333333298E-2</v>
      </c>
      <c r="F329" s="3">
        <v>0.5</v>
      </c>
      <c r="G329" s="3">
        <v>2.6333333333333302</v>
      </c>
      <c r="H329" s="3">
        <v>5.1333333333333302</v>
      </c>
      <c r="I329" s="3">
        <v>8.7333333333333307</v>
      </c>
      <c r="J329" s="3">
        <v>12.9</v>
      </c>
      <c r="K329" s="3">
        <v>16.2</v>
      </c>
      <c r="L329" s="3">
        <v>20.066666666666599</v>
      </c>
      <c r="M329" s="3">
        <v>23.6</v>
      </c>
      <c r="N329" s="2"/>
      <c r="O329" s="3">
        <v>0</v>
      </c>
      <c r="P329" s="3">
        <v>0</v>
      </c>
      <c r="Q329" s="3">
        <v>0.17950549357115</v>
      </c>
      <c r="R329" s="3">
        <v>0.562731433871137</v>
      </c>
      <c r="S329" s="3">
        <v>1.25122162527489</v>
      </c>
      <c r="T329" s="3">
        <v>1.7461067804945001</v>
      </c>
      <c r="U329" s="3">
        <v>1.8245242911205299</v>
      </c>
      <c r="V329" s="3">
        <v>1.8502252115170501</v>
      </c>
      <c r="W329" s="3">
        <v>2.5871477215909602</v>
      </c>
      <c r="X329" s="3">
        <v>2.3228335186912399</v>
      </c>
      <c r="Y329" s="3">
        <v>2.5768197453450199</v>
      </c>
      <c r="Z329" s="2"/>
    </row>
    <row r="330" spans="1:26">
      <c r="A330" s="2" t="s">
        <v>1826</v>
      </c>
      <c r="B330" s="2"/>
      <c r="C330" s="3">
        <v>0</v>
      </c>
      <c r="D330" s="3">
        <v>0</v>
      </c>
      <c r="E330" s="3">
        <v>0</v>
      </c>
      <c r="F330" s="3">
        <v>0</v>
      </c>
      <c r="G330" s="3">
        <v>0.16666666666666599</v>
      </c>
      <c r="H330" s="3">
        <v>1.2333333333333301</v>
      </c>
      <c r="I330" s="3">
        <v>5.4666666666666597</v>
      </c>
      <c r="J330" s="3">
        <v>11.033333333333299</v>
      </c>
      <c r="K330" s="3">
        <v>15.466666666666599</v>
      </c>
      <c r="L330" s="3">
        <v>19.966666666666601</v>
      </c>
      <c r="M330" s="3">
        <v>23.4</v>
      </c>
      <c r="N330" s="2"/>
      <c r="O330" s="3">
        <v>0</v>
      </c>
      <c r="P330" s="3">
        <v>0</v>
      </c>
      <c r="Q330" s="3">
        <v>0</v>
      </c>
      <c r="R330" s="3">
        <v>0</v>
      </c>
      <c r="S330" s="3">
        <v>0.37267799624996401</v>
      </c>
      <c r="T330" s="3">
        <v>1.1455226851626299</v>
      </c>
      <c r="U330" s="3">
        <v>1.89267594221045</v>
      </c>
      <c r="V330" s="3">
        <v>1.8705317128797501</v>
      </c>
      <c r="W330" s="3">
        <v>1.47723465374402</v>
      </c>
      <c r="X330" s="3">
        <v>1.13968806648525</v>
      </c>
      <c r="Y330" s="3">
        <v>1.1718930554164599</v>
      </c>
      <c r="Z330" s="2"/>
    </row>
    <row r="331" spans="1:26">
      <c r="A331" s="2" t="s">
        <v>1827</v>
      </c>
      <c r="B331" s="2"/>
      <c r="C331" s="3">
        <v>0</v>
      </c>
      <c r="D331" s="3">
        <v>0</v>
      </c>
      <c r="E331" s="3">
        <v>0</v>
      </c>
      <c r="F331" s="3">
        <v>0</v>
      </c>
      <c r="G331" s="3">
        <v>0</v>
      </c>
      <c r="H331" s="3">
        <v>0.16666666666666599</v>
      </c>
      <c r="I331" s="3">
        <v>2</v>
      </c>
      <c r="J331" s="3">
        <v>6.3</v>
      </c>
      <c r="K331" s="3">
        <v>11.966666666666599</v>
      </c>
      <c r="L331" s="3">
        <v>18.2</v>
      </c>
      <c r="M331" s="3">
        <v>23.3</v>
      </c>
      <c r="N331" s="2"/>
      <c r="O331" s="3">
        <v>0</v>
      </c>
      <c r="P331" s="3">
        <v>0</v>
      </c>
      <c r="Q331" s="3">
        <v>0</v>
      </c>
      <c r="R331" s="3">
        <v>0</v>
      </c>
      <c r="S331" s="3">
        <v>0</v>
      </c>
      <c r="T331" s="3">
        <v>0.37267799624996401</v>
      </c>
      <c r="U331" s="3">
        <v>1.1832159566199201</v>
      </c>
      <c r="V331" s="3">
        <v>1.34536240470737</v>
      </c>
      <c r="W331" s="3">
        <v>1.6224124698183899</v>
      </c>
      <c r="X331" s="3">
        <v>1.37598449603668</v>
      </c>
      <c r="Y331" s="3">
        <v>1.2688577540449499</v>
      </c>
      <c r="Z331" s="2"/>
    </row>
    <row r="332" spans="1:26">
      <c r="A332" s="2" t="s">
        <v>1828</v>
      </c>
      <c r="B332" s="2"/>
      <c r="C332" s="3">
        <v>0</v>
      </c>
      <c r="D332" s="3">
        <v>0</v>
      </c>
      <c r="E332" s="3">
        <v>0.1</v>
      </c>
      <c r="F332" s="3">
        <v>0.266666666666666</v>
      </c>
      <c r="G332" s="3">
        <v>1.3</v>
      </c>
      <c r="H332" s="3">
        <v>3.93333333333333</v>
      </c>
      <c r="I332" s="3">
        <v>7.2666666666666604</v>
      </c>
      <c r="J332" s="3">
        <v>12.3333333333333</v>
      </c>
      <c r="K332" s="3">
        <v>16.2</v>
      </c>
      <c r="L332" s="3">
        <v>20.233333333333299</v>
      </c>
      <c r="M332" s="3">
        <v>23.1</v>
      </c>
      <c r="N332" s="2"/>
      <c r="O332" s="3">
        <v>0</v>
      </c>
      <c r="P332" s="3">
        <v>0</v>
      </c>
      <c r="Q332" s="3">
        <v>0.3</v>
      </c>
      <c r="R332" s="3">
        <v>0.51207638319124005</v>
      </c>
      <c r="S332" s="3">
        <v>0.97125348562223102</v>
      </c>
      <c r="T332" s="3">
        <v>1.65193489244851</v>
      </c>
      <c r="U332" s="3">
        <v>2.20504472113883</v>
      </c>
      <c r="V332" s="3">
        <v>1.8856180831641201</v>
      </c>
      <c r="W332" s="3">
        <v>2.3437861108329199</v>
      </c>
      <c r="X332" s="3">
        <v>1.60589192939278</v>
      </c>
      <c r="Y332" s="3">
        <v>1.57797338380595</v>
      </c>
      <c r="Z332" s="2"/>
    </row>
    <row r="333" spans="1:26">
      <c r="A333" s="2" t="s">
        <v>1829</v>
      </c>
      <c r="B333" s="2"/>
      <c r="C333" s="3">
        <v>0</v>
      </c>
      <c r="D333" s="3">
        <v>0</v>
      </c>
      <c r="E333" s="3">
        <v>0</v>
      </c>
      <c r="F333" s="3">
        <v>0</v>
      </c>
      <c r="G333" s="3">
        <v>0.16666666666666599</v>
      </c>
      <c r="H333" s="3">
        <v>0.5</v>
      </c>
      <c r="I333" s="3">
        <v>2.5333333333333301</v>
      </c>
      <c r="J333" s="3">
        <v>6.0666666666666602</v>
      </c>
      <c r="K333" s="3">
        <v>11.8</v>
      </c>
      <c r="L333" s="3">
        <v>17.3666666666666</v>
      </c>
      <c r="M333" s="3">
        <v>22.6666666666666</v>
      </c>
      <c r="N333" s="2"/>
      <c r="O333" s="3">
        <v>0</v>
      </c>
      <c r="P333" s="3">
        <v>0</v>
      </c>
      <c r="Q333" s="3">
        <v>0</v>
      </c>
      <c r="R333" s="3">
        <v>0</v>
      </c>
      <c r="S333" s="3">
        <v>0.37267799624996401</v>
      </c>
      <c r="T333" s="3">
        <v>0.562731433871137</v>
      </c>
      <c r="U333" s="3">
        <v>0.92135166407235003</v>
      </c>
      <c r="V333" s="3">
        <v>1.5260697523012701</v>
      </c>
      <c r="W333" s="3">
        <v>2.0231987873991302</v>
      </c>
      <c r="X333" s="3">
        <v>2.0080393975772002</v>
      </c>
      <c r="Y333" s="3">
        <v>1.7575235101952</v>
      </c>
      <c r="Z333" s="2"/>
    </row>
    <row r="334" spans="1:26">
      <c r="A334" s="2" t="s">
        <v>1830</v>
      </c>
      <c r="B334" s="2"/>
      <c r="C334" s="3">
        <v>0</v>
      </c>
      <c r="D334" s="3">
        <v>0</v>
      </c>
      <c r="E334" s="3">
        <v>3.3333333333333298E-2</v>
      </c>
      <c r="F334" s="3">
        <v>0.5</v>
      </c>
      <c r="G334" s="3">
        <v>2.5</v>
      </c>
      <c r="H334" s="3">
        <v>4.9000000000000004</v>
      </c>
      <c r="I334" s="3">
        <v>8.1333333333333293</v>
      </c>
      <c r="J334" s="3">
        <v>12.1</v>
      </c>
      <c r="K334" s="3">
        <v>15.533333333333299</v>
      </c>
      <c r="L334" s="3">
        <v>18.8666666666666</v>
      </c>
      <c r="M334" s="3">
        <v>22.5</v>
      </c>
      <c r="N334" s="2"/>
      <c r="O334" s="3">
        <v>0</v>
      </c>
      <c r="P334" s="3">
        <v>0</v>
      </c>
      <c r="Q334" s="3">
        <v>0.17950549357115</v>
      </c>
      <c r="R334" s="3">
        <v>0.562731433871137</v>
      </c>
      <c r="S334" s="3">
        <v>1.0246950765959599</v>
      </c>
      <c r="T334" s="3">
        <v>1.7953644012660299</v>
      </c>
      <c r="U334" s="3">
        <v>2.1715329966536401</v>
      </c>
      <c r="V334" s="3">
        <v>2.18097837372741</v>
      </c>
      <c r="W334" s="3">
        <v>2.2320892057044199</v>
      </c>
      <c r="X334" s="3">
        <v>2.4594488994262198</v>
      </c>
      <c r="Y334" s="3">
        <v>2.9972209350218599</v>
      </c>
      <c r="Z334" s="2"/>
    </row>
    <row r="335" spans="1:26">
      <c r="A335" s="2" t="s">
        <v>1831</v>
      </c>
      <c r="B335" s="2"/>
      <c r="C335" s="3">
        <v>0</v>
      </c>
      <c r="D335" s="3">
        <v>0</v>
      </c>
      <c r="E335" s="3">
        <v>0</v>
      </c>
      <c r="F335" s="3">
        <v>0</v>
      </c>
      <c r="G335" s="3">
        <v>0</v>
      </c>
      <c r="H335" s="3">
        <v>0.233333333333333</v>
      </c>
      <c r="I335" s="3">
        <v>2.6666666666666599</v>
      </c>
      <c r="J335" s="3">
        <v>8</v>
      </c>
      <c r="K335" s="3">
        <v>13.7666666666666</v>
      </c>
      <c r="L335" s="3">
        <v>18.100000000000001</v>
      </c>
      <c r="M335" s="3">
        <v>22.4</v>
      </c>
      <c r="N335" s="2"/>
      <c r="O335" s="3">
        <v>0</v>
      </c>
      <c r="P335" s="3">
        <v>0</v>
      </c>
      <c r="Q335" s="3">
        <v>0</v>
      </c>
      <c r="R335" s="3">
        <v>0</v>
      </c>
      <c r="S335" s="3">
        <v>0</v>
      </c>
      <c r="T335" s="3">
        <v>0.42295258468164998</v>
      </c>
      <c r="U335" s="3">
        <v>1.37436854187255</v>
      </c>
      <c r="V335" s="3">
        <v>1.7888543819998299</v>
      </c>
      <c r="W335" s="3">
        <v>1.2297244497131099</v>
      </c>
      <c r="X335" s="3">
        <v>1.13578166916005</v>
      </c>
      <c r="Y335" s="3">
        <v>1.28062484748656</v>
      </c>
      <c r="Z335" s="2"/>
    </row>
    <row r="336" spans="1:26">
      <c r="A336" s="2" t="s">
        <v>1832</v>
      </c>
      <c r="B336" s="2"/>
      <c r="C336" s="3">
        <v>0</v>
      </c>
      <c r="D336" s="3">
        <v>0</v>
      </c>
      <c r="E336" s="3">
        <v>0</v>
      </c>
      <c r="F336" s="3">
        <v>0</v>
      </c>
      <c r="G336" s="3">
        <v>6.6666666666666596E-2</v>
      </c>
      <c r="H336" s="3">
        <v>0.93333333333333302</v>
      </c>
      <c r="I336" s="3">
        <v>3.3</v>
      </c>
      <c r="J336" s="3">
        <v>6.93333333333333</v>
      </c>
      <c r="K336" s="3">
        <v>12.533333333333299</v>
      </c>
      <c r="L336" s="3">
        <v>18.066666666666599</v>
      </c>
      <c r="M336" s="3">
        <v>22.3</v>
      </c>
      <c r="N336" s="2"/>
      <c r="O336" s="3">
        <v>0</v>
      </c>
      <c r="P336" s="3">
        <v>0</v>
      </c>
      <c r="Q336" s="3">
        <v>0</v>
      </c>
      <c r="R336" s="3">
        <v>0</v>
      </c>
      <c r="S336" s="3">
        <v>0.24944382578492899</v>
      </c>
      <c r="T336" s="3">
        <v>0.89193921068397597</v>
      </c>
      <c r="U336" s="3">
        <v>1.5737428845483801</v>
      </c>
      <c r="V336" s="3">
        <v>2.0319667538837498</v>
      </c>
      <c r="W336" s="3">
        <v>1.9955506062794299</v>
      </c>
      <c r="X336" s="3">
        <v>2.0319667538837498</v>
      </c>
      <c r="Y336" s="3">
        <v>2.0024984394500698</v>
      </c>
      <c r="Z336" s="2"/>
    </row>
    <row r="337" spans="1:26">
      <c r="A337" s="2" t="s">
        <v>1833</v>
      </c>
      <c r="B337" s="2"/>
      <c r="C337" s="3">
        <v>0</v>
      </c>
      <c r="D337" s="3">
        <v>0</v>
      </c>
      <c r="E337" s="3">
        <v>0</v>
      </c>
      <c r="F337" s="3">
        <v>0.3</v>
      </c>
      <c r="G337" s="3">
        <v>1.9666666666666599</v>
      </c>
      <c r="H337" s="3">
        <v>4.7333333333333298</v>
      </c>
      <c r="I337" s="3">
        <v>8</v>
      </c>
      <c r="J337" s="3">
        <v>12.533333333333299</v>
      </c>
      <c r="K337" s="3">
        <v>16.100000000000001</v>
      </c>
      <c r="L337" s="3">
        <v>19.5</v>
      </c>
      <c r="M337" s="3">
        <v>22.266666666666602</v>
      </c>
      <c r="N337" s="2"/>
      <c r="O337" s="3">
        <v>0</v>
      </c>
      <c r="P337" s="3">
        <v>0</v>
      </c>
      <c r="Q337" s="3">
        <v>0</v>
      </c>
      <c r="R337" s="3">
        <v>0.45825756949558399</v>
      </c>
      <c r="S337" s="3">
        <v>1.3034143197344701</v>
      </c>
      <c r="T337" s="3">
        <v>1.4360439485692</v>
      </c>
      <c r="U337" s="3">
        <v>1.39044357430761</v>
      </c>
      <c r="V337" s="3">
        <v>1.58605030044937</v>
      </c>
      <c r="W337" s="3">
        <v>1.3503086067019301</v>
      </c>
      <c r="X337" s="3">
        <v>1.78418982547635</v>
      </c>
      <c r="Y337" s="3">
        <v>1.5477582354991799</v>
      </c>
      <c r="Z337" s="2"/>
    </row>
    <row r="338" spans="1:26">
      <c r="A338" s="2" t="s">
        <v>1834</v>
      </c>
      <c r="B338" s="2"/>
      <c r="C338" s="3">
        <v>0</v>
      </c>
      <c r="D338" s="3">
        <v>0</v>
      </c>
      <c r="E338" s="3">
        <v>0</v>
      </c>
      <c r="F338" s="3">
        <v>0</v>
      </c>
      <c r="G338" s="3">
        <v>0.16666666666666599</v>
      </c>
      <c r="H338" s="3">
        <v>0.83333333333333304</v>
      </c>
      <c r="I338" s="3">
        <v>3.4</v>
      </c>
      <c r="J338" s="3">
        <v>8.1666666666666607</v>
      </c>
      <c r="K338" s="3">
        <v>12.8333333333333</v>
      </c>
      <c r="L338" s="3">
        <v>17.3333333333333</v>
      </c>
      <c r="M338" s="3">
        <v>22.1666666666666</v>
      </c>
      <c r="N338" s="2"/>
      <c r="O338" s="3">
        <v>0</v>
      </c>
      <c r="P338" s="3">
        <v>0</v>
      </c>
      <c r="Q338" s="3">
        <v>0</v>
      </c>
      <c r="R338" s="3">
        <v>0</v>
      </c>
      <c r="S338" s="3">
        <v>0.37267799624996401</v>
      </c>
      <c r="T338" s="3">
        <v>0.81989159174992199</v>
      </c>
      <c r="U338" s="3">
        <v>1.49666295470957</v>
      </c>
      <c r="V338" s="3">
        <v>1.8272626764887601</v>
      </c>
      <c r="W338" s="3">
        <v>1.6141733350404299</v>
      </c>
      <c r="X338" s="3">
        <v>1.63978318349984</v>
      </c>
      <c r="Y338" s="3">
        <v>1.63469331136523</v>
      </c>
      <c r="Z338" s="2"/>
    </row>
    <row r="339" spans="1:26">
      <c r="A339" s="2" t="s">
        <v>1835</v>
      </c>
      <c r="B339" s="2"/>
      <c r="C339" s="3">
        <v>0</v>
      </c>
      <c r="D339" s="3">
        <v>0</v>
      </c>
      <c r="E339" s="3">
        <v>0</v>
      </c>
      <c r="F339" s="3">
        <v>3.3333333333333298E-2</v>
      </c>
      <c r="G339" s="3">
        <v>0.6</v>
      </c>
      <c r="H339" s="3">
        <v>1.7666666666666599</v>
      </c>
      <c r="I339" s="3">
        <v>5.2333333333333298</v>
      </c>
      <c r="J339" s="3">
        <v>9.9</v>
      </c>
      <c r="K339" s="3">
        <v>14.1</v>
      </c>
      <c r="L339" s="3">
        <v>18.266666666666602</v>
      </c>
      <c r="M339" s="3">
        <v>22.1</v>
      </c>
      <c r="N339" s="2"/>
      <c r="O339" s="3">
        <v>0</v>
      </c>
      <c r="P339" s="3">
        <v>0</v>
      </c>
      <c r="Q339" s="3">
        <v>0</v>
      </c>
      <c r="R339" s="3">
        <v>0.17950549357115</v>
      </c>
      <c r="S339" s="3">
        <v>0.84063468086123205</v>
      </c>
      <c r="T339" s="3">
        <v>1.17426099692056</v>
      </c>
      <c r="U339" s="3">
        <v>1.94393644157644</v>
      </c>
      <c r="V339" s="3">
        <v>1.4910846164230001</v>
      </c>
      <c r="W339" s="3">
        <v>1.7387735140993299</v>
      </c>
      <c r="X339" s="3">
        <v>1.99888858007532</v>
      </c>
      <c r="Y339" s="3">
        <v>1.57797338380595</v>
      </c>
      <c r="Z339" s="2"/>
    </row>
    <row r="340" spans="1:26">
      <c r="A340" s="2" t="s">
        <v>1836</v>
      </c>
      <c r="B340" s="2"/>
      <c r="C340" s="3">
        <v>0</v>
      </c>
      <c r="D340" s="3">
        <v>0</v>
      </c>
      <c r="E340" s="3">
        <v>0</v>
      </c>
      <c r="F340" s="3">
        <v>3.3333333333333298E-2</v>
      </c>
      <c r="G340" s="3">
        <v>0.6</v>
      </c>
      <c r="H340" s="3">
        <v>1.86666666666666</v>
      </c>
      <c r="I340" s="3">
        <v>4.1666666666666599</v>
      </c>
      <c r="J340" s="3">
        <v>9.6</v>
      </c>
      <c r="K340" s="3">
        <v>14.133333333333301</v>
      </c>
      <c r="L340" s="3">
        <v>18.399999999999999</v>
      </c>
      <c r="M340" s="3">
        <v>21.933333333333302</v>
      </c>
      <c r="N340" s="2"/>
      <c r="O340" s="3">
        <v>0</v>
      </c>
      <c r="P340" s="3">
        <v>0</v>
      </c>
      <c r="Q340" s="3">
        <v>0</v>
      </c>
      <c r="R340" s="3">
        <v>0.17950549357115</v>
      </c>
      <c r="S340" s="3">
        <v>0.84063468086123205</v>
      </c>
      <c r="T340" s="3">
        <v>1.2036980056845099</v>
      </c>
      <c r="U340" s="3">
        <v>1.50738920727933</v>
      </c>
      <c r="V340" s="3">
        <v>1.92527054375915</v>
      </c>
      <c r="W340" s="3">
        <v>1.92757763930679</v>
      </c>
      <c r="X340" s="3">
        <v>2.5113077602449798</v>
      </c>
      <c r="Y340" s="3">
        <v>1.9652537297311501</v>
      </c>
      <c r="Z340" s="2"/>
    </row>
    <row r="341" spans="1:26">
      <c r="A341" s="2" t="s">
        <v>525</v>
      </c>
      <c r="B341" s="2"/>
      <c r="C341" s="3">
        <v>0</v>
      </c>
      <c r="D341" s="3">
        <v>0</v>
      </c>
      <c r="E341" s="3">
        <v>6.6666666666666596E-2</v>
      </c>
      <c r="F341" s="3">
        <v>0.46666666666666601</v>
      </c>
      <c r="G341" s="3">
        <v>1.8333333333333299</v>
      </c>
      <c r="H341" s="3">
        <v>3.8333333333333299</v>
      </c>
      <c r="I341" s="3">
        <v>7.2333333333333298</v>
      </c>
      <c r="J341" s="3">
        <v>11.466666666666599</v>
      </c>
      <c r="K341" s="3">
        <v>14.9</v>
      </c>
      <c r="L341" s="3">
        <v>18.3666666666666</v>
      </c>
      <c r="M341" s="3">
        <v>21.233333333333299</v>
      </c>
      <c r="N341" s="2"/>
      <c r="O341" s="3">
        <v>0</v>
      </c>
      <c r="P341" s="3">
        <v>0</v>
      </c>
      <c r="Q341" s="3">
        <v>0.24944382578492899</v>
      </c>
      <c r="R341" s="3">
        <v>0.71802197428460002</v>
      </c>
      <c r="S341" s="3">
        <v>1.0354816378006</v>
      </c>
      <c r="T341" s="3">
        <v>1.7143187827498301</v>
      </c>
      <c r="U341" s="3">
        <v>1.81995115929582</v>
      </c>
      <c r="V341" s="3">
        <v>1.47723465374402</v>
      </c>
      <c r="W341" s="3">
        <v>1.8681541692269401</v>
      </c>
      <c r="X341" s="3">
        <v>1.22429117814713</v>
      </c>
      <c r="Y341" s="3">
        <v>1.49851778619926</v>
      </c>
      <c r="Z341" s="2"/>
    </row>
    <row r="342" spans="1:26">
      <c r="A342" s="2" t="s">
        <v>1837</v>
      </c>
      <c r="B342" s="2"/>
      <c r="C342" s="3">
        <v>0</v>
      </c>
      <c r="D342" s="3">
        <v>0</v>
      </c>
      <c r="E342" s="3">
        <v>0</v>
      </c>
      <c r="F342" s="3">
        <v>0.266666666666666</v>
      </c>
      <c r="G342" s="3">
        <v>1.1000000000000001</v>
      </c>
      <c r="H342" s="3">
        <v>2.8333333333333299</v>
      </c>
      <c r="I342" s="3">
        <v>5.2</v>
      </c>
      <c r="J342" s="3">
        <v>10.3333333333333</v>
      </c>
      <c r="K342" s="3">
        <v>14.133333333333301</v>
      </c>
      <c r="L342" s="3">
        <v>17.899999999999999</v>
      </c>
      <c r="M342" s="3">
        <v>21.1</v>
      </c>
      <c r="N342" s="2"/>
      <c r="O342" s="3">
        <v>0</v>
      </c>
      <c r="P342" s="3">
        <v>0</v>
      </c>
      <c r="Q342" s="3">
        <v>0</v>
      </c>
      <c r="R342" s="3">
        <v>0.44221663871405298</v>
      </c>
      <c r="S342" s="3">
        <v>0.97809338340808005</v>
      </c>
      <c r="T342" s="3">
        <v>1.4395215254459399</v>
      </c>
      <c r="U342" s="3">
        <v>1.7009801096230699</v>
      </c>
      <c r="V342" s="3">
        <v>1.4220486005134301</v>
      </c>
      <c r="W342" s="3">
        <v>1.60692943909252</v>
      </c>
      <c r="X342" s="3">
        <v>1.64012194668567</v>
      </c>
      <c r="Y342" s="3">
        <v>1.4685593847940399</v>
      </c>
      <c r="Z342" s="2"/>
    </row>
    <row r="343" spans="1:26">
      <c r="A343" s="2" t="s">
        <v>1838</v>
      </c>
      <c r="B343" s="2"/>
      <c r="C343" s="3">
        <v>0</v>
      </c>
      <c r="D343" s="3">
        <v>0.1</v>
      </c>
      <c r="E343" s="3">
        <v>1.1666666666666601</v>
      </c>
      <c r="F343" s="3">
        <v>3.0666666666666602</v>
      </c>
      <c r="G343" s="3">
        <v>5.4</v>
      </c>
      <c r="H343" s="3">
        <v>7.9</v>
      </c>
      <c r="I343" s="3">
        <v>9.4666666666666597</v>
      </c>
      <c r="J343" s="3">
        <v>13.533333333333299</v>
      </c>
      <c r="K343" s="3">
        <v>15.9</v>
      </c>
      <c r="L343" s="3">
        <v>17.733333333333299</v>
      </c>
      <c r="M343" s="3">
        <v>20.633333333333301</v>
      </c>
      <c r="N343" s="2"/>
      <c r="O343" s="3">
        <v>0</v>
      </c>
      <c r="P343" s="3">
        <v>0.3</v>
      </c>
      <c r="Q343" s="3">
        <v>1.0671873729054699</v>
      </c>
      <c r="R343" s="3">
        <v>1.23648246606609</v>
      </c>
      <c r="S343" s="3">
        <v>1.9765289440498099</v>
      </c>
      <c r="T343" s="3">
        <v>2.3572582944316101</v>
      </c>
      <c r="U343" s="3">
        <v>2.2020192753218302</v>
      </c>
      <c r="V343" s="3">
        <v>2.47296493213218</v>
      </c>
      <c r="W343" s="3">
        <v>2.8325489110222399</v>
      </c>
      <c r="X343" s="3">
        <v>2.2201101073795599</v>
      </c>
      <c r="Y343" s="3">
        <v>3.35145076380695</v>
      </c>
      <c r="Z343" s="2"/>
    </row>
    <row r="344" spans="1:26">
      <c r="A344" s="2" t="s">
        <v>1839</v>
      </c>
      <c r="B344" s="2"/>
      <c r="C344" s="3">
        <v>0</v>
      </c>
      <c r="D344" s="3">
        <v>0</v>
      </c>
      <c r="E344" s="3">
        <v>0</v>
      </c>
      <c r="F344" s="3">
        <v>0.1</v>
      </c>
      <c r="G344" s="3">
        <v>0.8</v>
      </c>
      <c r="H344" s="3">
        <v>2.6333333333333302</v>
      </c>
      <c r="I344" s="3">
        <v>5.9666666666666597</v>
      </c>
      <c r="J344" s="3">
        <v>10.6</v>
      </c>
      <c r="K344" s="3">
        <v>14.566666666666601</v>
      </c>
      <c r="L344" s="3">
        <v>17.8</v>
      </c>
      <c r="M344" s="3">
        <v>20.6</v>
      </c>
      <c r="N344" s="2"/>
      <c r="O344" s="3">
        <v>0</v>
      </c>
      <c r="P344" s="3">
        <v>0</v>
      </c>
      <c r="Q344" s="3">
        <v>0</v>
      </c>
      <c r="R344" s="3">
        <v>0.3</v>
      </c>
      <c r="S344" s="3">
        <v>0.65319726474217998</v>
      </c>
      <c r="T344" s="3">
        <v>1.37800177390629</v>
      </c>
      <c r="U344" s="3">
        <v>1.51620872207255</v>
      </c>
      <c r="V344" s="3">
        <v>1.38082101181386</v>
      </c>
      <c r="W344" s="3">
        <v>1.2023125864580899</v>
      </c>
      <c r="X344" s="3">
        <v>0.94516312525052104</v>
      </c>
      <c r="Y344" s="3">
        <v>0.98657657246324904</v>
      </c>
      <c r="Z344" s="2"/>
    </row>
    <row r="345" spans="1:26">
      <c r="A345" s="2" t="s">
        <v>1840</v>
      </c>
      <c r="B345" s="2"/>
      <c r="C345" s="3">
        <v>0</v>
      </c>
      <c r="D345" s="3">
        <v>0</v>
      </c>
      <c r="E345" s="3">
        <v>0</v>
      </c>
      <c r="F345" s="3">
        <v>0</v>
      </c>
      <c r="G345" s="3">
        <v>0</v>
      </c>
      <c r="H345" s="3">
        <v>0</v>
      </c>
      <c r="I345" s="3">
        <v>3.3333333333333298E-2</v>
      </c>
      <c r="J345" s="3">
        <v>1.9666666666666599</v>
      </c>
      <c r="K345" s="3">
        <v>8.4</v>
      </c>
      <c r="L345" s="3">
        <v>15.466666666666599</v>
      </c>
      <c r="M345" s="3">
        <v>20.2</v>
      </c>
      <c r="N345" s="2"/>
      <c r="O345" s="3">
        <v>0</v>
      </c>
      <c r="P345" s="3">
        <v>0</v>
      </c>
      <c r="Q345" s="3">
        <v>0</v>
      </c>
      <c r="R345" s="3">
        <v>0</v>
      </c>
      <c r="S345" s="3">
        <v>0</v>
      </c>
      <c r="T345" s="3">
        <v>0</v>
      </c>
      <c r="U345" s="3">
        <v>0.17950549357115</v>
      </c>
      <c r="V345" s="3">
        <v>1.11005505368978</v>
      </c>
      <c r="W345" s="3">
        <v>1.4514360704718099</v>
      </c>
      <c r="X345" s="3">
        <v>1.2578641509408801</v>
      </c>
      <c r="Y345" s="3">
        <v>1.16619037896906</v>
      </c>
      <c r="Z345" s="2"/>
    </row>
    <row r="346" spans="1:26">
      <c r="A346" s="2" t="s">
        <v>1841</v>
      </c>
      <c r="B346" s="2"/>
      <c r="C346" s="3">
        <v>0</v>
      </c>
      <c r="D346" s="3">
        <v>0</v>
      </c>
      <c r="E346" s="3">
        <v>0.1</v>
      </c>
      <c r="F346" s="3">
        <v>0.266666666666666</v>
      </c>
      <c r="G346" s="3">
        <v>1.43333333333333</v>
      </c>
      <c r="H346" s="3">
        <v>3.2</v>
      </c>
      <c r="I346" s="3">
        <v>5.6333333333333302</v>
      </c>
      <c r="J346" s="3">
        <v>9.5666666666666593</v>
      </c>
      <c r="K346" s="3">
        <v>13.133333333333301</v>
      </c>
      <c r="L346" s="3">
        <v>16.433333333333302</v>
      </c>
      <c r="M346" s="3">
        <v>20</v>
      </c>
      <c r="N346" s="2"/>
      <c r="O346" s="3">
        <v>0</v>
      </c>
      <c r="P346" s="3">
        <v>0</v>
      </c>
      <c r="Q346" s="3">
        <v>0.3</v>
      </c>
      <c r="R346" s="3">
        <v>0.44221663871405298</v>
      </c>
      <c r="S346" s="3">
        <v>1.2565384549980501</v>
      </c>
      <c r="T346" s="3">
        <v>1.3266499161421501</v>
      </c>
      <c r="U346" s="3">
        <v>1.9405039437103799</v>
      </c>
      <c r="V346" s="3">
        <v>2.0278614899006802</v>
      </c>
      <c r="W346" s="3">
        <v>2.1561282171728302</v>
      </c>
      <c r="X346" s="3">
        <v>2.0113566455394101</v>
      </c>
      <c r="Y346" s="3">
        <v>2.51661147842358</v>
      </c>
      <c r="Z346" s="2"/>
    </row>
    <row r="347" spans="1:26">
      <c r="A347" s="2" t="s">
        <v>1842</v>
      </c>
      <c r="B347" s="2"/>
      <c r="C347" s="3">
        <v>0</v>
      </c>
      <c r="D347" s="3">
        <v>0</v>
      </c>
      <c r="E347" s="3">
        <v>3.3333333333333298E-2</v>
      </c>
      <c r="F347" s="3">
        <v>0.133333333333333</v>
      </c>
      <c r="G347" s="3">
        <v>0.83333333333333304</v>
      </c>
      <c r="H347" s="3">
        <v>2.0666666666666602</v>
      </c>
      <c r="I347" s="3">
        <v>4.2666666666666604</v>
      </c>
      <c r="J347" s="3">
        <v>7.5</v>
      </c>
      <c r="K347" s="3">
        <v>10.7666666666666</v>
      </c>
      <c r="L347" s="3">
        <v>16.466666666666601</v>
      </c>
      <c r="M347" s="3">
        <v>19.733333333333299</v>
      </c>
      <c r="N347" s="2"/>
      <c r="O347" s="3">
        <v>0</v>
      </c>
      <c r="P347" s="3">
        <v>0</v>
      </c>
      <c r="Q347" s="3">
        <v>0.17950549357115</v>
      </c>
      <c r="R347" s="3">
        <v>0.33993463423951897</v>
      </c>
      <c r="S347" s="3">
        <v>0.89752746785574999</v>
      </c>
      <c r="T347" s="3">
        <v>1.1527744310526999</v>
      </c>
      <c r="U347" s="3">
        <v>1.8607047649270401</v>
      </c>
      <c r="V347" s="3">
        <v>1.7464249196572901</v>
      </c>
      <c r="W347" s="3">
        <v>2.43150616331158</v>
      </c>
      <c r="X347" s="3">
        <v>2.1406125810669701</v>
      </c>
      <c r="Y347" s="3">
        <v>2.6068286394689499</v>
      </c>
      <c r="Z347" s="2"/>
    </row>
    <row r="348" spans="1:26">
      <c r="A348" s="2" t="s">
        <v>1843</v>
      </c>
      <c r="B348" s="2"/>
      <c r="C348" s="3">
        <v>0</v>
      </c>
      <c r="D348" s="3">
        <v>0</v>
      </c>
      <c r="E348" s="3">
        <v>3.3333333333333298E-2</v>
      </c>
      <c r="F348" s="3">
        <v>0.46666666666666601</v>
      </c>
      <c r="G348" s="3">
        <v>2.43333333333333</v>
      </c>
      <c r="H348" s="3">
        <v>4.6666666666666599</v>
      </c>
      <c r="I348" s="3">
        <v>7.2333333333333298</v>
      </c>
      <c r="J348" s="3">
        <v>9.7333333333333307</v>
      </c>
      <c r="K348" s="3">
        <v>12.9333333333333</v>
      </c>
      <c r="L348" s="3">
        <v>15.7</v>
      </c>
      <c r="M348" s="3">
        <v>19.733333333333299</v>
      </c>
      <c r="N348" s="2"/>
      <c r="O348" s="3">
        <v>0</v>
      </c>
      <c r="P348" s="3">
        <v>0</v>
      </c>
      <c r="Q348" s="3">
        <v>0.17950549357115</v>
      </c>
      <c r="R348" s="3">
        <v>0.56174331821175705</v>
      </c>
      <c r="S348" s="3">
        <v>1.0225241100118601</v>
      </c>
      <c r="T348" s="3">
        <v>1.8135294011647201</v>
      </c>
      <c r="U348" s="3">
        <v>1.9779338265529001</v>
      </c>
      <c r="V348" s="3">
        <v>1.9310331143946899</v>
      </c>
      <c r="W348" s="3">
        <v>2.3513589451397801</v>
      </c>
      <c r="X348" s="3">
        <v>2.83019433961698</v>
      </c>
      <c r="Y348" s="3">
        <v>2.9089898972361898</v>
      </c>
      <c r="Z348" s="2"/>
    </row>
    <row r="349" spans="1:26">
      <c r="A349" s="2" t="s">
        <v>1844</v>
      </c>
      <c r="B349" s="2"/>
      <c r="C349" s="3">
        <v>0</v>
      </c>
      <c r="D349" s="3">
        <v>0</v>
      </c>
      <c r="E349" s="3">
        <v>0</v>
      </c>
      <c r="F349" s="3">
        <v>0</v>
      </c>
      <c r="G349" s="3">
        <v>0.1</v>
      </c>
      <c r="H349" s="3">
        <v>1.36666666666666</v>
      </c>
      <c r="I349" s="3">
        <v>3.7666666666666599</v>
      </c>
      <c r="J349" s="3">
        <v>7.1</v>
      </c>
      <c r="K349" s="3">
        <v>11.1</v>
      </c>
      <c r="L349" s="3">
        <v>16.3</v>
      </c>
      <c r="M349" s="3">
        <v>19.5</v>
      </c>
      <c r="N349" s="2"/>
      <c r="O349" s="3">
        <v>0</v>
      </c>
      <c r="P349" s="3">
        <v>0</v>
      </c>
      <c r="Q349" s="3">
        <v>0</v>
      </c>
      <c r="R349" s="3">
        <v>0</v>
      </c>
      <c r="S349" s="3">
        <v>0.3</v>
      </c>
      <c r="T349" s="3">
        <v>1.25122162527489</v>
      </c>
      <c r="U349" s="3">
        <v>1.11604460285221</v>
      </c>
      <c r="V349" s="3">
        <v>1.7953644012660299</v>
      </c>
      <c r="W349" s="3">
        <v>1.9382122346808801</v>
      </c>
      <c r="X349" s="3">
        <v>1.73493515728974</v>
      </c>
      <c r="Y349" s="3">
        <v>1.5652475842498501</v>
      </c>
      <c r="Z349" s="2"/>
    </row>
    <row r="350" spans="1:26">
      <c r="A350" s="2" t="s">
        <v>1845</v>
      </c>
      <c r="B350" s="2"/>
      <c r="C350" s="3">
        <v>0</v>
      </c>
      <c r="D350" s="3">
        <v>0</v>
      </c>
      <c r="E350" s="3">
        <v>0</v>
      </c>
      <c r="F350" s="3">
        <v>6.6666666666666596E-2</v>
      </c>
      <c r="G350" s="3">
        <v>0.8</v>
      </c>
      <c r="H350" s="3">
        <v>3.2</v>
      </c>
      <c r="I350" s="3">
        <v>7</v>
      </c>
      <c r="J350" s="3">
        <v>10.066666666666601</v>
      </c>
      <c r="K350" s="3">
        <v>13.066666666666601</v>
      </c>
      <c r="L350" s="3">
        <v>16.8666666666666</v>
      </c>
      <c r="M350" s="3">
        <v>19.3666666666666</v>
      </c>
      <c r="N350" s="2"/>
      <c r="O350" s="3">
        <v>0</v>
      </c>
      <c r="P350" s="3">
        <v>0</v>
      </c>
      <c r="Q350" s="3">
        <v>0</v>
      </c>
      <c r="R350" s="3">
        <v>0.24944382578492899</v>
      </c>
      <c r="S350" s="3">
        <v>0.94516312525052104</v>
      </c>
      <c r="T350" s="3">
        <v>1.4468356276140399</v>
      </c>
      <c r="U350" s="3">
        <v>1.8618986725025199</v>
      </c>
      <c r="V350" s="3">
        <v>1.8427033281447001</v>
      </c>
      <c r="W350" s="3">
        <v>1.56914697279197</v>
      </c>
      <c r="X350" s="3">
        <v>2.2171052197754499</v>
      </c>
      <c r="Y350" s="3">
        <v>1.64282953738021</v>
      </c>
      <c r="Z350" s="2"/>
    </row>
    <row r="351" spans="1:26">
      <c r="A351" s="2" t="s">
        <v>1846</v>
      </c>
      <c r="B351" s="2"/>
      <c r="C351" s="3">
        <v>0</v>
      </c>
      <c r="D351" s="3">
        <v>0</v>
      </c>
      <c r="E351" s="3">
        <v>3.3333333333333298E-2</v>
      </c>
      <c r="F351" s="3">
        <v>0.2</v>
      </c>
      <c r="G351" s="3">
        <v>1.3333333333333299</v>
      </c>
      <c r="H351" s="3">
        <v>3.1</v>
      </c>
      <c r="I351" s="3">
        <v>5.86666666666666</v>
      </c>
      <c r="J351" s="3">
        <v>9.7333333333333307</v>
      </c>
      <c r="K351" s="3">
        <v>12.4333333333333</v>
      </c>
      <c r="L351" s="3">
        <v>16.8666666666666</v>
      </c>
      <c r="M351" s="3">
        <v>19.266666666666602</v>
      </c>
      <c r="N351" s="2"/>
      <c r="O351" s="3">
        <v>0</v>
      </c>
      <c r="P351" s="3">
        <v>0</v>
      </c>
      <c r="Q351" s="3">
        <v>0.17950549357115</v>
      </c>
      <c r="R351" s="3">
        <v>0.4</v>
      </c>
      <c r="S351" s="3">
        <v>1.0110500592068701</v>
      </c>
      <c r="T351" s="3">
        <v>1.5351438586225901</v>
      </c>
      <c r="U351" s="3">
        <v>1.76509363931649</v>
      </c>
      <c r="V351" s="3">
        <v>1.7499206331208901</v>
      </c>
      <c r="W351" s="3">
        <v>1.70652343148936</v>
      </c>
      <c r="X351" s="3">
        <v>1.2310790208412901</v>
      </c>
      <c r="Y351" s="3">
        <v>1.5260697523012701</v>
      </c>
      <c r="Z351" s="2"/>
    </row>
    <row r="352" spans="1:26">
      <c r="A352" s="2" t="s">
        <v>1847</v>
      </c>
      <c r="B352" s="2"/>
      <c r="C352" s="3">
        <v>0</v>
      </c>
      <c r="D352" s="3">
        <v>0</v>
      </c>
      <c r="E352" s="3">
        <v>3.3333333333333298E-2</v>
      </c>
      <c r="F352" s="3">
        <v>0.2</v>
      </c>
      <c r="G352" s="3">
        <v>1.3</v>
      </c>
      <c r="H352" s="3">
        <v>3</v>
      </c>
      <c r="I352" s="3">
        <v>5.8333333333333304</v>
      </c>
      <c r="J352" s="3">
        <v>9.43333333333333</v>
      </c>
      <c r="K352" s="3">
        <v>12.3333333333333</v>
      </c>
      <c r="L352" s="3">
        <v>16.766666666666602</v>
      </c>
      <c r="M352" s="3">
        <v>19.2</v>
      </c>
      <c r="N352" s="2"/>
      <c r="O352" s="3">
        <v>0</v>
      </c>
      <c r="P352" s="3">
        <v>0</v>
      </c>
      <c r="Q352" s="3">
        <v>0.17950549357115</v>
      </c>
      <c r="R352" s="3">
        <v>0.4</v>
      </c>
      <c r="S352" s="3">
        <v>0.97125348562223102</v>
      </c>
      <c r="T352" s="3">
        <v>1.5275252316519401</v>
      </c>
      <c r="U352" s="3">
        <v>1.8089284734953499</v>
      </c>
      <c r="V352" s="3">
        <v>1.8381754238616299</v>
      </c>
      <c r="W352" s="3">
        <v>1.7950549357115</v>
      </c>
      <c r="X352" s="3">
        <v>1.17426099692056</v>
      </c>
      <c r="Y352" s="3">
        <v>1.4</v>
      </c>
      <c r="Z352" s="2"/>
    </row>
    <row r="353" spans="1:26">
      <c r="A353" s="2" t="s">
        <v>1848</v>
      </c>
      <c r="B353" s="2"/>
      <c r="C353" s="3">
        <v>3.3333333333333298E-2</v>
      </c>
      <c r="D353" s="3">
        <v>1.3333333333333299</v>
      </c>
      <c r="E353" s="3">
        <v>4.7333333333333298</v>
      </c>
      <c r="F353" s="3">
        <v>6.6333333333333302</v>
      </c>
      <c r="G353" s="3">
        <v>9.6333333333333293</v>
      </c>
      <c r="H353" s="3">
        <v>11.7</v>
      </c>
      <c r="I353" s="3">
        <v>12.3666666666666</v>
      </c>
      <c r="J353" s="3">
        <v>15.233333333333301</v>
      </c>
      <c r="K353" s="3">
        <v>17.3</v>
      </c>
      <c r="L353" s="3">
        <v>17.933333333333302</v>
      </c>
      <c r="M353" s="3">
        <v>19.066666666666599</v>
      </c>
      <c r="N353" s="2"/>
      <c r="O353" s="3">
        <v>0.17950549357115</v>
      </c>
      <c r="P353" s="3">
        <v>1.0110500592068701</v>
      </c>
      <c r="Q353" s="3">
        <v>2.0483055327649602</v>
      </c>
      <c r="R353" s="3">
        <v>2.4964419124470298</v>
      </c>
      <c r="S353" s="3">
        <v>2.2874051285730301</v>
      </c>
      <c r="T353" s="3">
        <v>2.6851443164195099</v>
      </c>
      <c r="U353" s="3">
        <v>2.5097587312108001</v>
      </c>
      <c r="V353" s="3">
        <v>2.6668749918626098</v>
      </c>
      <c r="W353" s="3">
        <v>2.8769196489764299</v>
      </c>
      <c r="X353" s="3">
        <v>2.2939534045447001</v>
      </c>
      <c r="Y353" s="3">
        <v>3.0976693747970501</v>
      </c>
      <c r="Z353" s="2"/>
    </row>
    <row r="354" spans="1:26">
      <c r="A354" s="2" t="s">
        <v>1849</v>
      </c>
      <c r="B354" s="2"/>
      <c r="C354" s="3">
        <v>0</v>
      </c>
      <c r="D354" s="3">
        <v>0</v>
      </c>
      <c r="E354" s="3">
        <v>6.6666666666666596E-2</v>
      </c>
      <c r="F354" s="3">
        <v>0.16666666666666599</v>
      </c>
      <c r="G354" s="3">
        <v>0.7</v>
      </c>
      <c r="H354" s="3">
        <v>2.9</v>
      </c>
      <c r="I354" s="3">
        <v>6</v>
      </c>
      <c r="J354" s="3">
        <v>10.233333333333301</v>
      </c>
      <c r="K354" s="3">
        <v>13.6</v>
      </c>
      <c r="L354" s="3">
        <v>16.6666666666666</v>
      </c>
      <c r="M354" s="3">
        <v>19.033333333333299</v>
      </c>
      <c r="N354" s="2"/>
      <c r="O354" s="3">
        <v>0</v>
      </c>
      <c r="P354" s="3">
        <v>0</v>
      </c>
      <c r="Q354" s="3">
        <v>0.24944382578492899</v>
      </c>
      <c r="R354" s="3">
        <v>0.37267799624996401</v>
      </c>
      <c r="S354" s="3">
        <v>0.737111479583199</v>
      </c>
      <c r="T354" s="3">
        <v>1.5351438586225901</v>
      </c>
      <c r="U354" s="3">
        <v>1.61245154965971</v>
      </c>
      <c r="V354" s="3">
        <v>1.90933379888262</v>
      </c>
      <c r="W354" s="3">
        <v>2.2597935008904302</v>
      </c>
      <c r="X354" s="3">
        <v>1.7950549357115</v>
      </c>
      <c r="Y354" s="3">
        <v>1.7603661235347801</v>
      </c>
      <c r="Z354" s="2"/>
    </row>
    <row r="355" spans="1:26">
      <c r="A355" s="2" t="s">
        <v>1850</v>
      </c>
      <c r="B355" s="2"/>
      <c r="C355" s="3">
        <v>0</v>
      </c>
      <c r="D355" s="3">
        <v>0</v>
      </c>
      <c r="E355" s="3">
        <v>0</v>
      </c>
      <c r="F355" s="3">
        <v>0</v>
      </c>
      <c r="G355" s="3">
        <v>0.33333333333333298</v>
      </c>
      <c r="H355" s="3">
        <v>2.2999999999999998</v>
      </c>
      <c r="I355" s="3">
        <v>4.9000000000000004</v>
      </c>
      <c r="J355" s="3">
        <v>8.36666666666666</v>
      </c>
      <c r="K355" s="3">
        <v>11.533333333333299</v>
      </c>
      <c r="L355" s="3">
        <v>14.7</v>
      </c>
      <c r="M355" s="3">
        <v>18.7</v>
      </c>
      <c r="N355" s="2"/>
      <c r="O355" s="3">
        <v>0</v>
      </c>
      <c r="P355" s="3">
        <v>0</v>
      </c>
      <c r="Q355" s="3">
        <v>0</v>
      </c>
      <c r="R355" s="3">
        <v>0</v>
      </c>
      <c r="S355" s="3">
        <v>0.53748384988656905</v>
      </c>
      <c r="T355" s="3">
        <v>1.2948616399703301</v>
      </c>
      <c r="U355" s="3">
        <v>1.95533458347499</v>
      </c>
      <c r="V355" s="3">
        <v>2.0409692686455498</v>
      </c>
      <c r="W355" s="3">
        <v>1.72691117959848</v>
      </c>
      <c r="X355" s="3">
        <v>2.0518284528683099</v>
      </c>
      <c r="Y355" s="3">
        <v>1.6360521589077299</v>
      </c>
      <c r="Z355" s="2"/>
    </row>
    <row r="356" spans="1:26">
      <c r="A356" s="2" t="s">
        <v>1851</v>
      </c>
      <c r="B356" s="2"/>
      <c r="C356" s="3">
        <v>0</v>
      </c>
      <c r="D356" s="3">
        <v>0</v>
      </c>
      <c r="E356" s="3">
        <v>0</v>
      </c>
      <c r="F356" s="3">
        <v>0</v>
      </c>
      <c r="G356" s="3">
        <v>0</v>
      </c>
      <c r="H356" s="3">
        <v>0.133333333333333</v>
      </c>
      <c r="I356" s="3">
        <v>1.7666666666666599</v>
      </c>
      <c r="J356" s="3">
        <v>5.43333333333333</v>
      </c>
      <c r="K356" s="3">
        <v>9.6666666666666607</v>
      </c>
      <c r="L356" s="3">
        <v>14.466666666666599</v>
      </c>
      <c r="M356" s="3">
        <v>18.533333333333299</v>
      </c>
      <c r="N356" s="2"/>
      <c r="O356" s="3">
        <v>0</v>
      </c>
      <c r="P356" s="3">
        <v>0</v>
      </c>
      <c r="Q356" s="3">
        <v>0</v>
      </c>
      <c r="R356" s="3">
        <v>0</v>
      </c>
      <c r="S356" s="3">
        <v>0</v>
      </c>
      <c r="T356" s="3">
        <v>0.33993463423951897</v>
      </c>
      <c r="U356" s="3">
        <v>1.1455226851626299</v>
      </c>
      <c r="V356" s="3">
        <v>1.4302291968616601</v>
      </c>
      <c r="W356" s="3">
        <v>1.4452988925785799</v>
      </c>
      <c r="X356" s="3">
        <v>1.6478942792411</v>
      </c>
      <c r="Y356" s="3">
        <v>1.3097921802925601</v>
      </c>
      <c r="Z356" s="2"/>
    </row>
    <row r="357" spans="1:26">
      <c r="A357" s="2" t="s">
        <v>1852</v>
      </c>
      <c r="B357" s="2"/>
      <c r="C357" s="3">
        <v>0</v>
      </c>
      <c r="D357" s="3">
        <v>0.16666666666666599</v>
      </c>
      <c r="E357" s="3">
        <v>1.1000000000000001</v>
      </c>
      <c r="F357" s="3">
        <v>2.2666666666666599</v>
      </c>
      <c r="G357" s="3">
        <v>2.6</v>
      </c>
      <c r="H357" s="3">
        <v>4.0333333333333297</v>
      </c>
      <c r="I357" s="3">
        <v>5.9666666666666597</v>
      </c>
      <c r="J357" s="3">
        <v>7.86666666666666</v>
      </c>
      <c r="K357" s="3">
        <v>12.033333333333299</v>
      </c>
      <c r="L357" s="3">
        <v>15.466666666666599</v>
      </c>
      <c r="M357" s="3">
        <v>18.3666666666666</v>
      </c>
      <c r="N357" s="2"/>
      <c r="O357" s="3">
        <v>0</v>
      </c>
      <c r="P357" s="3">
        <v>0.37267799624996401</v>
      </c>
      <c r="Q357" s="3">
        <v>0.90737717258774597</v>
      </c>
      <c r="R357" s="3">
        <v>1.1234866364235101</v>
      </c>
      <c r="S357" s="3">
        <v>1.1718930554164599</v>
      </c>
      <c r="T357" s="3">
        <v>1.9405039437103799</v>
      </c>
      <c r="U357" s="3">
        <v>2.0893911925619699</v>
      </c>
      <c r="V357" s="3">
        <v>1.6679994670928999</v>
      </c>
      <c r="W357" s="3">
        <v>1.70261237188295</v>
      </c>
      <c r="X357" s="3">
        <v>2.5525586292102198</v>
      </c>
      <c r="Y357" s="3">
        <v>2.0409692686455498</v>
      </c>
      <c r="Z357" s="2"/>
    </row>
    <row r="358" spans="1:26">
      <c r="A358" s="2" t="s">
        <v>1853</v>
      </c>
      <c r="B358" s="2"/>
      <c r="C358" s="3">
        <v>0</v>
      </c>
      <c r="D358" s="3">
        <v>0</v>
      </c>
      <c r="E358" s="3">
        <v>0</v>
      </c>
      <c r="F358" s="3">
        <v>0</v>
      </c>
      <c r="G358" s="3">
        <v>6.6666666666666596E-2</v>
      </c>
      <c r="H358" s="3">
        <v>0.46666666666666601</v>
      </c>
      <c r="I358" s="3">
        <v>2.4</v>
      </c>
      <c r="J358" s="3">
        <v>6.1666666666666599</v>
      </c>
      <c r="K358" s="3">
        <v>10.133333333333301</v>
      </c>
      <c r="L358" s="3">
        <v>14.033333333333299</v>
      </c>
      <c r="M358" s="3">
        <v>18.3666666666666</v>
      </c>
      <c r="N358" s="2"/>
      <c r="O358" s="3">
        <v>0</v>
      </c>
      <c r="P358" s="3">
        <v>0</v>
      </c>
      <c r="Q358" s="3">
        <v>0</v>
      </c>
      <c r="R358" s="3">
        <v>0</v>
      </c>
      <c r="S358" s="3">
        <v>0.24944382578492899</v>
      </c>
      <c r="T358" s="3">
        <v>0.61824123303304601</v>
      </c>
      <c r="U358" s="3">
        <v>1.28062484748656</v>
      </c>
      <c r="V358" s="3">
        <v>1.6947631758514801</v>
      </c>
      <c r="W358" s="3">
        <v>1.62754074876449</v>
      </c>
      <c r="X358" s="3">
        <v>1.6224124698183899</v>
      </c>
      <c r="Y358" s="3">
        <v>1.5380362660079101</v>
      </c>
      <c r="Z358" s="2"/>
    </row>
    <row r="359" spans="1:26">
      <c r="A359" s="2" t="s">
        <v>1854</v>
      </c>
      <c r="B359" s="2"/>
      <c r="C359" s="3">
        <v>0</v>
      </c>
      <c r="D359" s="3">
        <v>0</v>
      </c>
      <c r="E359" s="3">
        <v>0</v>
      </c>
      <c r="F359" s="3">
        <v>3.3333333333333298E-2</v>
      </c>
      <c r="G359" s="3">
        <v>0.4</v>
      </c>
      <c r="H359" s="3">
        <v>1.56666666666666</v>
      </c>
      <c r="I359" s="3">
        <v>3.8333333333333299</v>
      </c>
      <c r="J359" s="3">
        <v>8.2666666666666604</v>
      </c>
      <c r="K359" s="3">
        <v>11.1</v>
      </c>
      <c r="L359" s="3">
        <v>15.2</v>
      </c>
      <c r="M359" s="3">
        <v>18.100000000000001</v>
      </c>
      <c r="N359" s="2"/>
      <c r="O359" s="3">
        <v>0</v>
      </c>
      <c r="P359" s="3">
        <v>0</v>
      </c>
      <c r="Q359" s="3">
        <v>0</v>
      </c>
      <c r="R359" s="3">
        <v>0.17950549357115</v>
      </c>
      <c r="S359" s="3">
        <v>0.553774924194538</v>
      </c>
      <c r="T359" s="3">
        <v>1.08576649832682</v>
      </c>
      <c r="U359" s="3">
        <v>1.4161763857498599</v>
      </c>
      <c r="V359" s="3">
        <v>1.56914697279197</v>
      </c>
      <c r="W359" s="3">
        <v>2.1189620100417002</v>
      </c>
      <c r="X359" s="3">
        <v>1.5362291495737199</v>
      </c>
      <c r="Y359" s="3">
        <v>1.2999999999999901</v>
      </c>
      <c r="Z359" s="2"/>
    </row>
    <row r="360" spans="1:26">
      <c r="A360" s="2" t="s">
        <v>1855</v>
      </c>
      <c r="B360" s="2"/>
      <c r="C360" s="3">
        <v>0</v>
      </c>
      <c r="D360" s="3">
        <v>6.6666666666666596E-2</v>
      </c>
      <c r="E360" s="3">
        <v>1.0333333333333301</v>
      </c>
      <c r="F360" s="3">
        <v>4.6666666666666599</v>
      </c>
      <c r="G360" s="3">
        <v>9.9</v>
      </c>
      <c r="H360" s="3">
        <v>12.6666666666666</v>
      </c>
      <c r="I360" s="3">
        <v>14.8333333333333</v>
      </c>
      <c r="J360" s="3">
        <v>15.733333333333301</v>
      </c>
      <c r="K360" s="3">
        <v>16.600000000000001</v>
      </c>
      <c r="L360" s="3">
        <v>17.600000000000001</v>
      </c>
      <c r="M360" s="3">
        <v>18.066666666666599</v>
      </c>
      <c r="N360" s="2"/>
      <c r="O360" s="3">
        <v>0</v>
      </c>
      <c r="P360" s="3">
        <v>0.24944382578492899</v>
      </c>
      <c r="Q360" s="3">
        <v>1.11005505368978</v>
      </c>
      <c r="R360" s="3">
        <v>2.0548046676563199</v>
      </c>
      <c r="S360" s="3">
        <v>2.5079872407968899</v>
      </c>
      <c r="T360" s="3">
        <v>3.3199732261303199</v>
      </c>
      <c r="U360" s="3">
        <v>2.9897974661988198</v>
      </c>
      <c r="V360" s="3">
        <v>3.3658414830304899</v>
      </c>
      <c r="W360" s="3">
        <v>2.69072480941474</v>
      </c>
      <c r="X360" s="3">
        <v>3.09408036956594</v>
      </c>
      <c r="Y360" s="3">
        <v>3.3757303736459101</v>
      </c>
      <c r="Z360" s="2"/>
    </row>
    <row r="361" spans="1:26">
      <c r="A361" s="2" t="s">
        <v>1856</v>
      </c>
      <c r="B361" s="2"/>
      <c r="C361" s="3">
        <v>0</v>
      </c>
      <c r="D361" s="3">
        <v>0</v>
      </c>
      <c r="E361" s="3">
        <v>0</v>
      </c>
      <c r="F361" s="3">
        <v>0</v>
      </c>
      <c r="G361" s="3">
        <v>0</v>
      </c>
      <c r="H361" s="3">
        <v>0.1</v>
      </c>
      <c r="I361" s="3">
        <v>1.9</v>
      </c>
      <c r="J361" s="3">
        <v>6</v>
      </c>
      <c r="K361" s="3">
        <v>10.5</v>
      </c>
      <c r="L361" s="3">
        <v>15.3</v>
      </c>
      <c r="M361" s="3">
        <v>17.966666666666601</v>
      </c>
      <c r="N361" s="2"/>
      <c r="O361" s="3">
        <v>0</v>
      </c>
      <c r="P361" s="3">
        <v>0</v>
      </c>
      <c r="Q361" s="3">
        <v>0</v>
      </c>
      <c r="R361" s="3">
        <v>0</v>
      </c>
      <c r="S361" s="3">
        <v>0</v>
      </c>
      <c r="T361" s="3">
        <v>0.3</v>
      </c>
      <c r="U361" s="3">
        <v>1.01159939369956</v>
      </c>
      <c r="V361" s="3">
        <v>1.57056253191863</v>
      </c>
      <c r="W361" s="3">
        <v>1.8393839548428501</v>
      </c>
      <c r="X361" s="3">
        <v>1.2688577540449499</v>
      </c>
      <c r="Y361" s="3">
        <v>0.87496031656044504</v>
      </c>
      <c r="Z361" s="2"/>
    </row>
    <row r="362" spans="1:26">
      <c r="A362" s="2" t="s">
        <v>1857</v>
      </c>
      <c r="B362" s="2"/>
      <c r="C362" s="3">
        <v>0</v>
      </c>
      <c r="D362" s="3">
        <v>0</v>
      </c>
      <c r="E362" s="3">
        <v>0</v>
      </c>
      <c r="F362" s="3">
        <v>0</v>
      </c>
      <c r="G362" s="3">
        <v>0</v>
      </c>
      <c r="H362" s="3">
        <v>0.2</v>
      </c>
      <c r="I362" s="3">
        <v>0.83333333333333304</v>
      </c>
      <c r="J362" s="3">
        <v>3.7333333333333298</v>
      </c>
      <c r="K362" s="3">
        <v>7.0666666666666602</v>
      </c>
      <c r="L362" s="3">
        <v>12.233333333333301</v>
      </c>
      <c r="M362" s="3">
        <v>17.7</v>
      </c>
      <c r="N362" s="2"/>
      <c r="O362" s="3">
        <v>0</v>
      </c>
      <c r="P362" s="3">
        <v>0</v>
      </c>
      <c r="Q362" s="3">
        <v>0</v>
      </c>
      <c r="R362" s="3">
        <v>0</v>
      </c>
      <c r="S362" s="3">
        <v>0</v>
      </c>
      <c r="T362" s="3">
        <v>0.47609522856952302</v>
      </c>
      <c r="U362" s="3">
        <v>0.85958646388184101</v>
      </c>
      <c r="V362" s="3">
        <v>1.2631530214330899</v>
      </c>
      <c r="W362" s="3">
        <v>1.91369334592097</v>
      </c>
      <c r="X362" s="3">
        <v>1.81995115929582</v>
      </c>
      <c r="Y362" s="3">
        <v>1.65630109984064</v>
      </c>
      <c r="Z362" s="2"/>
    </row>
    <row r="363" spans="1:26">
      <c r="A363" s="2" t="s">
        <v>1858</v>
      </c>
      <c r="B363" s="2"/>
      <c r="C363" s="3">
        <v>0</v>
      </c>
      <c r="D363" s="3">
        <v>0</v>
      </c>
      <c r="E363" s="3">
        <v>0</v>
      </c>
      <c r="F363" s="3">
        <v>3.3333333333333298E-2</v>
      </c>
      <c r="G363" s="3">
        <v>0.83333333333333304</v>
      </c>
      <c r="H363" s="3">
        <v>2.86666666666666</v>
      </c>
      <c r="I363" s="3">
        <v>6.4666666666666597</v>
      </c>
      <c r="J363" s="3">
        <v>10.2666666666666</v>
      </c>
      <c r="K363" s="3">
        <v>12.7</v>
      </c>
      <c r="L363" s="3">
        <v>15.2</v>
      </c>
      <c r="M363" s="3">
        <v>17.6666666666666</v>
      </c>
      <c r="N363" s="2"/>
      <c r="O363" s="3">
        <v>0</v>
      </c>
      <c r="P363" s="3">
        <v>0</v>
      </c>
      <c r="Q363" s="3">
        <v>0</v>
      </c>
      <c r="R363" s="3">
        <v>0.17950549357115</v>
      </c>
      <c r="S363" s="3">
        <v>0.81989159174992199</v>
      </c>
      <c r="T363" s="3">
        <v>1.6679994670928999</v>
      </c>
      <c r="U363" s="3">
        <v>1.72691117959848</v>
      </c>
      <c r="V363" s="3">
        <v>2.1123972690339801</v>
      </c>
      <c r="W363" s="3">
        <v>2.25314594881615</v>
      </c>
      <c r="X363" s="3">
        <v>2.16641024123625</v>
      </c>
      <c r="Y363" s="3">
        <v>1.5776212754932299</v>
      </c>
      <c r="Z363" s="2"/>
    </row>
    <row r="364" spans="1:26">
      <c r="A364" s="2" t="s">
        <v>1859</v>
      </c>
      <c r="B364" s="2"/>
      <c r="C364" s="3">
        <v>0</v>
      </c>
      <c r="D364" s="3">
        <v>0</v>
      </c>
      <c r="E364" s="3">
        <v>0</v>
      </c>
      <c r="F364" s="3">
        <v>3.3333333333333298E-2</v>
      </c>
      <c r="G364" s="3">
        <v>0.3</v>
      </c>
      <c r="H364" s="3">
        <v>1.4666666666666599</v>
      </c>
      <c r="I364" s="3">
        <v>3.5333333333333301</v>
      </c>
      <c r="J364" s="3">
        <v>7.7333333333333298</v>
      </c>
      <c r="K364" s="3">
        <v>10.5</v>
      </c>
      <c r="L364" s="3">
        <v>14.466666666666599</v>
      </c>
      <c r="M364" s="3">
        <v>17.3</v>
      </c>
      <c r="N364" s="2"/>
      <c r="O364" s="3">
        <v>0</v>
      </c>
      <c r="P364" s="3">
        <v>0</v>
      </c>
      <c r="Q364" s="3">
        <v>0</v>
      </c>
      <c r="R364" s="3">
        <v>0.17950549357115</v>
      </c>
      <c r="S364" s="3">
        <v>0.45825756949558299</v>
      </c>
      <c r="T364" s="3">
        <v>1.05619863451699</v>
      </c>
      <c r="U364" s="3">
        <v>1.49962958389359</v>
      </c>
      <c r="V364" s="3">
        <v>1.9652537297311501</v>
      </c>
      <c r="W364" s="3">
        <v>2.3345235059857501</v>
      </c>
      <c r="X364" s="3">
        <v>1.5648926125740601</v>
      </c>
      <c r="Y364" s="3">
        <v>1.4866068747318499</v>
      </c>
      <c r="Z364" s="2"/>
    </row>
    <row r="365" spans="1:26">
      <c r="A365" s="2" t="s">
        <v>1860</v>
      </c>
      <c r="B365" s="2"/>
      <c r="C365" s="3">
        <v>0</v>
      </c>
      <c r="D365" s="3">
        <v>0</v>
      </c>
      <c r="E365" s="3">
        <v>0</v>
      </c>
      <c r="F365" s="3">
        <v>0</v>
      </c>
      <c r="G365" s="3">
        <v>3.3333333333333298E-2</v>
      </c>
      <c r="H365" s="3">
        <v>0.33333333333333298</v>
      </c>
      <c r="I365" s="3">
        <v>1.93333333333333</v>
      </c>
      <c r="J365" s="3">
        <v>5.4</v>
      </c>
      <c r="K365" s="3">
        <v>9.1</v>
      </c>
      <c r="L365" s="3">
        <v>13.566666666666601</v>
      </c>
      <c r="M365" s="3">
        <v>17.1666666666666</v>
      </c>
      <c r="N365" s="2"/>
      <c r="O365" s="3">
        <v>0</v>
      </c>
      <c r="P365" s="3">
        <v>0</v>
      </c>
      <c r="Q365" s="3">
        <v>0</v>
      </c>
      <c r="R365" s="3">
        <v>0</v>
      </c>
      <c r="S365" s="3">
        <v>0.17950549357115</v>
      </c>
      <c r="T365" s="3">
        <v>0.53748384988657005</v>
      </c>
      <c r="U365" s="3">
        <v>1.23648246606609</v>
      </c>
      <c r="V365" s="3">
        <v>1.54056266777217</v>
      </c>
      <c r="W365" s="3">
        <v>1.4910846164230001</v>
      </c>
      <c r="X365" s="3">
        <v>1.60589192939278</v>
      </c>
      <c r="Y365" s="3">
        <v>1.4161763857498599</v>
      </c>
      <c r="Z365" s="2"/>
    </row>
    <row r="366" spans="1:26">
      <c r="A366" s="2" t="s">
        <v>1861</v>
      </c>
      <c r="B366" s="2"/>
      <c r="C366" s="3">
        <v>0</v>
      </c>
      <c r="D366" s="3">
        <v>0</v>
      </c>
      <c r="E366" s="3">
        <v>0</v>
      </c>
      <c r="F366" s="3">
        <v>3.3333333333333298E-2</v>
      </c>
      <c r="G366" s="3">
        <v>0.233333333333333</v>
      </c>
      <c r="H366" s="3">
        <v>0.5</v>
      </c>
      <c r="I366" s="3">
        <v>3.2333333333333298</v>
      </c>
      <c r="J366" s="3">
        <v>7.1333333333333302</v>
      </c>
      <c r="K366" s="3">
        <v>10.8666666666666</v>
      </c>
      <c r="L366" s="3">
        <v>14.9</v>
      </c>
      <c r="M366" s="3">
        <v>17.033333333333299</v>
      </c>
      <c r="N366" s="2"/>
      <c r="O366" s="3">
        <v>0</v>
      </c>
      <c r="P366" s="3">
        <v>0</v>
      </c>
      <c r="Q366" s="3">
        <v>0</v>
      </c>
      <c r="R366" s="3">
        <v>0.17950549357115</v>
      </c>
      <c r="S366" s="3">
        <v>0.49553562491061598</v>
      </c>
      <c r="T366" s="3">
        <v>0.61913918736689</v>
      </c>
      <c r="U366" s="3">
        <v>1.5423647068345701</v>
      </c>
      <c r="V366" s="3">
        <v>2.12498366006789</v>
      </c>
      <c r="W366" s="3">
        <v>2.40462517291619</v>
      </c>
      <c r="X366" s="3">
        <v>2.0712315177207898</v>
      </c>
      <c r="Y366" s="3">
        <v>1.7792008193443301</v>
      </c>
      <c r="Z366" s="2"/>
    </row>
    <row r="367" spans="1:26">
      <c r="A367" s="2" t="s">
        <v>1862</v>
      </c>
      <c r="B367" s="2"/>
      <c r="C367" s="3">
        <v>0</v>
      </c>
      <c r="D367" s="3">
        <v>0</v>
      </c>
      <c r="E367" s="3">
        <v>0</v>
      </c>
      <c r="F367" s="3">
        <v>0.133333333333333</v>
      </c>
      <c r="G367" s="3">
        <v>0.43333333333333302</v>
      </c>
      <c r="H367" s="3">
        <v>1.63333333333333</v>
      </c>
      <c r="I367" s="3">
        <v>4.6666666666666599</v>
      </c>
      <c r="J367" s="3">
        <v>6.3</v>
      </c>
      <c r="K367" s="3">
        <v>10.233333333333301</v>
      </c>
      <c r="L367" s="3">
        <v>13.733333333333301</v>
      </c>
      <c r="M367" s="3">
        <v>16.8666666666666</v>
      </c>
      <c r="N367" s="2"/>
      <c r="O367" s="3">
        <v>0</v>
      </c>
      <c r="P367" s="3">
        <v>0</v>
      </c>
      <c r="Q367" s="3">
        <v>0</v>
      </c>
      <c r="R367" s="3">
        <v>0.33993463423951897</v>
      </c>
      <c r="S367" s="3">
        <v>0.55876848714133998</v>
      </c>
      <c r="T367" s="3">
        <v>1.13968806648525</v>
      </c>
      <c r="U367" s="3">
        <v>2.03851798018942</v>
      </c>
      <c r="V367" s="3">
        <v>2.0024984394500698</v>
      </c>
      <c r="W367" s="3">
        <v>1.96100881067769</v>
      </c>
      <c r="X367" s="3">
        <v>2.4212026396446502</v>
      </c>
      <c r="Y367" s="3">
        <v>2.2020192753218302</v>
      </c>
      <c r="Z367" s="2"/>
    </row>
    <row r="368" spans="1:26">
      <c r="A368" s="2" t="s">
        <v>1863</v>
      </c>
      <c r="B368" s="2"/>
      <c r="C368" s="3">
        <v>0</v>
      </c>
      <c r="D368" s="3">
        <v>0</v>
      </c>
      <c r="E368" s="3">
        <v>3.3333333333333298E-2</v>
      </c>
      <c r="F368" s="3">
        <v>0.33333333333333298</v>
      </c>
      <c r="G368" s="3">
        <v>1</v>
      </c>
      <c r="H368" s="3">
        <v>1.9</v>
      </c>
      <c r="I368" s="3">
        <v>3.2333333333333298</v>
      </c>
      <c r="J368" s="3">
        <v>6.7</v>
      </c>
      <c r="K368" s="3">
        <v>9.9666666666666597</v>
      </c>
      <c r="L368" s="3">
        <v>13.6666666666666</v>
      </c>
      <c r="M368" s="3">
        <v>16.8</v>
      </c>
      <c r="N368" s="2"/>
      <c r="O368" s="3">
        <v>0</v>
      </c>
      <c r="P368" s="3">
        <v>0</v>
      </c>
      <c r="Q368" s="3">
        <v>0.17950549357115</v>
      </c>
      <c r="R368" s="3">
        <v>0.47140452079103101</v>
      </c>
      <c r="S368" s="3">
        <v>0.73029674334022099</v>
      </c>
      <c r="T368" s="3">
        <v>1.3</v>
      </c>
      <c r="U368" s="3">
        <v>1.5205992970609301</v>
      </c>
      <c r="V368" s="3">
        <v>1.59478316185409</v>
      </c>
      <c r="W368" s="3">
        <v>1.64282953738021</v>
      </c>
      <c r="X368" s="3">
        <v>1.5776212754932299</v>
      </c>
      <c r="Y368" s="3">
        <v>1.4</v>
      </c>
      <c r="Z368" s="2"/>
    </row>
    <row r="369" spans="1:26">
      <c r="A369" s="2" t="s">
        <v>489</v>
      </c>
      <c r="B369" s="2"/>
      <c r="C369" s="3">
        <v>0</v>
      </c>
      <c r="D369" s="3">
        <v>0</v>
      </c>
      <c r="E369" s="3">
        <v>3.3333333333333298E-2</v>
      </c>
      <c r="F369" s="3">
        <v>0.5</v>
      </c>
      <c r="G369" s="3">
        <v>2.5</v>
      </c>
      <c r="H369" s="3">
        <v>4.93333333333333</v>
      </c>
      <c r="I369" s="3">
        <v>7.8333333333333304</v>
      </c>
      <c r="J369" s="3">
        <v>11</v>
      </c>
      <c r="K369" s="3">
        <v>13.466666666666599</v>
      </c>
      <c r="L369" s="3">
        <v>16.266666666666602</v>
      </c>
      <c r="M369" s="3">
        <v>16.766666666666602</v>
      </c>
      <c r="N369" s="2"/>
      <c r="O369" s="3">
        <v>0</v>
      </c>
      <c r="P369" s="3">
        <v>0</v>
      </c>
      <c r="Q369" s="3">
        <v>0.17950549357115</v>
      </c>
      <c r="R369" s="3">
        <v>0.562731433871137</v>
      </c>
      <c r="S369" s="3">
        <v>1.0246950765959599</v>
      </c>
      <c r="T369" s="3">
        <v>1.8607047649270401</v>
      </c>
      <c r="U369" s="3">
        <v>1.96779628575272</v>
      </c>
      <c r="V369" s="3">
        <v>1.8797162906495499</v>
      </c>
      <c r="W369" s="3">
        <v>1.82086670449968</v>
      </c>
      <c r="X369" s="3">
        <v>1.91369334592097</v>
      </c>
      <c r="Y369" s="3">
        <v>2.06047459473674</v>
      </c>
      <c r="Z369" s="2"/>
    </row>
    <row r="370" spans="1:26">
      <c r="A370" s="2" t="s">
        <v>1864</v>
      </c>
      <c r="B370" s="2"/>
      <c r="C370" s="3">
        <v>0</v>
      </c>
      <c r="D370" s="3">
        <v>0</v>
      </c>
      <c r="E370" s="3">
        <v>0</v>
      </c>
      <c r="F370" s="3">
        <v>3.3333333333333298E-2</v>
      </c>
      <c r="G370" s="3">
        <v>6.6666666666666596E-2</v>
      </c>
      <c r="H370" s="3">
        <v>0.66666666666666596</v>
      </c>
      <c r="I370" s="3">
        <v>2.43333333333333</v>
      </c>
      <c r="J370" s="3">
        <v>6.4666666666666597</v>
      </c>
      <c r="K370" s="3">
        <v>9.93333333333333</v>
      </c>
      <c r="L370" s="3">
        <v>13.9</v>
      </c>
      <c r="M370" s="3">
        <v>16.6666666666666</v>
      </c>
      <c r="N370" s="2"/>
      <c r="O370" s="3">
        <v>0</v>
      </c>
      <c r="P370" s="3">
        <v>0</v>
      </c>
      <c r="Q370" s="3">
        <v>0</v>
      </c>
      <c r="R370" s="3">
        <v>0.17950549357115</v>
      </c>
      <c r="S370" s="3">
        <v>0.24944382578492899</v>
      </c>
      <c r="T370" s="3">
        <v>0.69920589878010098</v>
      </c>
      <c r="U370" s="3">
        <v>1.3085190950926999</v>
      </c>
      <c r="V370" s="3">
        <v>1.47723465374402</v>
      </c>
      <c r="W370" s="3">
        <v>1.5902480589168699</v>
      </c>
      <c r="X370" s="3">
        <v>1.7194960502038501</v>
      </c>
      <c r="Y370" s="3">
        <v>1.2472191289246399</v>
      </c>
      <c r="Z370" s="2"/>
    </row>
    <row r="371" spans="1:26">
      <c r="A371" s="2" t="s">
        <v>1865</v>
      </c>
      <c r="B371" s="2"/>
      <c r="C371" s="3">
        <v>0</v>
      </c>
      <c r="D371" s="3">
        <v>0</v>
      </c>
      <c r="E371" s="3">
        <v>0</v>
      </c>
      <c r="F371" s="3">
        <v>0</v>
      </c>
      <c r="G371" s="3">
        <v>3.3333333333333298E-2</v>
      </c>
      <c r="H371" s="3">
        <v>0.3</v>
      </c>
      <c r="I371" s="3">
        <v>1.1000000000000001</v>
      </c>
      <c r="J371" s="3">
        <v>2.8333333333333299</v>
      </c>
      <c r="K371" s="3">
        <v>5.8</v>
      </c>
      <c r="L371" s="3">
        <v>10.4</v>
      </c>
      <c r="M371" s="3">
        <v>16.600000000000001</v>
      </c>
      <c r="N371" s="2"/>
      <c r="O371" s="3">
        <v>0</v>
      </c>
      <c r="P371" s="3">
        <v>0</v>
      </c>
      <c r="Q371" s="3">
        <v>0</v>
      </c>
      <c r="R371" s="3">
        <v>0</v>
      </c>
      <c r="S371" s="3">
        <v>0.17950549357115</v>
      </c>
      <c r="T371" s="3">
        <v>0.58594652770823097</v>
      </c>
      <c r="U371" s="3">
        <v>0.94339811320566003</v>
      </c>
      <c r="V371" s="3">
        <v>1.63469331136523</v>
      </c>
      <c r="W371" s="3">
        <v>1.93907194296653</v>
      </c>
      <c r="X371" s="3">
        <v>2.0912516188477399</v>
      </c>
      <c r="Y371" s="3">
        <v>2.6407069760451098</v>
      </c>
      <c r="Z371" s="2"/>
    </row>
    <row r="372" spans="1:26">
      <c r="A372" s="2" t="s">
        <v>1866</v>
      </c>
      <c r="B372" s="2"/>
      <c r="C372" s="3">
        <v>0</v>
      </c>
      <c r="D372" s="3">
        <v>0</v>
      </c>
      <c r="E372" s="3">
        <v>0</v>
      </c>
      <c r="F372" s="3">
        <v>3.3333333333333298E-2</v>
      </c>
      <c r="G372" s="3">
        <v>6.6666666666666596E-2</v>
      </c>
      <c r="H372" s="3">
        <v>0.66666666666666596</v>
      </c>
      <c r="I372" s="3">
        <v>2.43333333333333</v>
      </c>
      <c r="J372" s="3">
        <v>6.4666666666666597</v>
      </c>
      <c r="K372" s="3">
        <v>9.9</v>
      </c>
      <c r="L372" s="3">
        <v>13.8666666666666</v>
      </c>
      <c r="M372" s="3">
        <v>16.5</v>
      </c>
      <c r="N372" s="2"/>
      <c r="O372" s="3">
        <v>0</v>
      </c>
      <c r="P372" s="3">
        <v>0</v>
      </c>
      <c r="Q372" s="3">
        <v>0</v>
      </c>
      <c r="R372" s="3">
        <v>0.17950549357115</v>
      </c>
      <c r="S372" s="3">
        <v>0.24944382578492899</v>
      </c>
      <c r="T372" s="3">
        <v>0.69920589878010098</v>
      </c>
      <c r="U372" s="3">
        <v>1.3085190950926999</v>
      </c>
      <c r="V372" s="3">
        <v>1.47723465374402</v>
      </c>
      <c r="W372" s="3">
        <v>1.6196707484341699</v>
      </c>
      <c r="X372" s="3">
        <v>1.72691117959848</v>
      </c>
      <c r="Y372" s="3">
        <v>1.25830573921179</v>
      </c>
      <c r="Z372" s="2"/>
    </row>
    <row r="373" spans="1:26">
      <c r="A373" s="2" t="s">
        <v>1867</v>
      </c>
      <c r="B373" s="2"/>
      <c r="C373" s="3">
        <v>0</v>
      </c>
      <c r="D373" s="3">
        <v>0</v>
      </c>
      <c r="E373" s="3">
        <v>0</v>
      </c>
      <c r="F373" s="3">
        <v>0</v>
      </c>
      <c r="G373" s="3">
        <v>0</v>
      </c>
      <c r="H373" s="3">
        <v>0.16666666666666599</v>
      </c>
      <c r="I373" s="3">
        <v>1.4</v>
      </c>
      <c r="J373" s="3">
        <v>4</v>
      </c>
      <c r="K373" s="3">
        <v>7.7333333333333298</v>
      </c>
      <c r="L373" s="3">
        <v>12.133333333333301</v>
      </c>
      <c r="M373" s="3">
        <v>16.3666666666666</v>
      </c>
      <c r="N373" s="2"/>
      <c r="O373" s="3">
        <v>0</v>
      </c>
      <c r="P373" s="3">
        <v>0</v>
      </c>
      <c r="Q373" s="3">
        <v>0</v>
      </c>
      <c r="R373" s="3">
        <v>0</v>
      </c>
      <c r="S373" s="3">
        <v>0</v>
      </c>
      <c r="T373" s="3">
        <v>0.45338235029118101</v>
      </c>
      <c r="U373" s="3">
        <v>1.1718930554164599</v>
      </c>
      <c r="V373" s="3">
        <v>1.67332005306815</v>
      </c>
      <c r="W373" s="3">
        <v>2.0483055327649602</v>
      </c>
      <c r="X373" s="3">
        <v>2.0121851030381999</v>
      </c>
      <c r="Y373" s="3">
        <v>2.2874051285730301</v>
      </c>
      <c r="Z373" s="2"/>
    </row>
    <row r="374" spans="1:26">
      <c r="A374" s="2" t="s">
        <v>1868</v>
      </c>
      <c r="B374" s="2"/>
      <c r="C374" s="3">
        <v>0</v>
      </c>
      <c r="D374" s="3">
        <v>0</v>
      </c>
      <c r="E374" s="3">
        <v>0</v>
      </c>
      <c r="F374" s="3">
        <v>3.3333333333333298E-2</v>
      </c>
      <c r="G374" s="3">
        <v>0.1</v>
      </c>
      <c r="H374" s="3">
        <v>0.63333333333333297</v>
      </c>
      <c r="I374" s="3">
        <v>2.1333333333333302</v>
      </c>
      <c r="J374" s="3">
        <v>5.8333333333333304</v>
      </c>
      <c r="K374" s="3">
        <v>9.2666666666666604</v>
      </c>
      <c r="L374" s="3">
        <v>12.633333333333301</v>
      </c>
      <c r="M374" s="3">
        <v>16.3</v>
      </c>
      <c r="N374" s="2"/>
      <c r="O374" s="3">
        <v>0</v>
      </c>
      <c r="P374" s="3">
        <v>0</v>
      </c>
      <c r="Q374" s="3">
        <v>0</v>
      </c>
      <c r="R374" s="3">
        <v>0.17950549357115</v>
      </c>
      <c r="S374" s="3">
        <v>0.3</v>
      </c>
      <c r="T374" s="3">
        <v>0.657436097443867</v>
      </c>
      <c r="U374" s="3">
        <v>1.14697670227235</v>
      </c>
      <c r="V374" s="3">
        <v>1.50738920727933</v>
      </c>
      <c r="W374" s="3">
        <v>1.5040685563571301</v>
      </c>
      <c r="X374" s="3">
        <v>1.51620872207255</v>
      </c>
      <c r="Y374" s="3">
        <v>1.4866068747318499</v>
      </c>
      <c r="Z374" s="2"/>
    </row>
    <row r="375" spans="1:26">
      <c r="A375" s="2" t="s">
        <v>1869</v>
      </c>
      <c r="B375" s="2"/>
      <c r="C375" s="3">
        <v>0</v>
      </c>
      <c r="D375" s="3">
        <v>0</v>
      </c>
      <c r="E375" s="3">
        <v>0</v>
      </c>
      <c r="F375" s="3">
        <v>3.3333333333333298E-2</v>
      </c>
      <c r="G375" s="3">
        <v>0.16666666666666599</v>
      </c>
      <c r="H375" s="3">
        <v>0.9</v>
      </c>
      <c r="I375" s="3">
        <v>3.0666666666666602</v>
      </c>
      <c r="J375" s="3">
        <v>6.3</v>
      </c>
      <c r="K375" s="3">
        <v>9.1333333333333293</v>
      </c>
      <c r="L375" s="3">
        <v>12.8666666666666</v>
      </c>
      <c r="M375" s="3">
        <v>16.266666666666602</v>
      </c>
      <c r="N375" s="2"/>
      <c r="O375" s="3">
        <v>0</v>
      </c>
      <c r="P375" s="3">
        <v>0</v>
      </c>
      <c r="Q375" s="3">
        <v>0</v>
      </c>
      <c r="R375" s="3">
        <v>0.17950549357115</v>
      </c>
      <c r="S375" s="3">
        <v>0.37267799624996401</v>
      </c>
      <c r="T375" s="3">
        <v>0.78951461882179996</v>
      </c>
      <c r="U375" s="3">
        <v>1.31487219488773</v>
      </c>
      <c r="V375" s="3">
        <v>1.8466185312619301</v>
      </c>
      <c r="W375" s="3">
        <v>1.96185852927495</v>
      </c>
      <c r="X375" s="3">
        <v>2.1715329966536401</v>
      </c>
      <c r="Y375" s="3">
        <v>1.8607047649270401</v>
      </c>
      <c r="Z375" s="2"/>
    </row>
    <row r="376" spans="1:26">
      <c r="A376" s="2" t="s">
        <v>1870</v>
      </c>
      <c r="B376" s="2"/>
      <c r="C376" s="3">
        <v>0</v>
      </c>
      <c r="D376" s="3">
        <v>0</v>
      </c>
      <c r="E376" s="3">
        <v>0</v>
      </c>
      <c r="F376" s="3">
        <v>0</v>
      </c>
      <c r="G376" s="3">
        <v>0.133333333333333</v>
      </c>
      <c r="H376" s="3">
        <v>0.56666666666666599</v>
      </c>
      <c r="I376" s="3">
        <v>2.0333333333333301</v>
      </c>
      <c r="J376" s="3">
        <v>5.3</v>
      </c>
      <c r="K376" s="3">
        <v>8.7666666666666604</v>
      </c>
      <c r="L376" s="3">
        <v>12.6</v>
      </c>
      <c r="M376" s="3">
        <v>16.233333333333299</v>
      </c>
      <c r="N376" s="2"/>
      <c r="O376" s="3">
        <v>0</v>
      </c>
      <c r="P376" s="3">
        <v>0</v>
      </c>
      <c r="Q376" s="3">
        <v>0</v>
      </c>
      <c r="R376" s="3">
        <v>0</v>
      </c>
      <c r="S376" s="3">
        <v>0.33993463423951897</v>
      </c>
      <c r="T376" s="3">
        <v>0.61553951042064603</v>
      </c>
      <c r="U376" s="3">
        <v>1.01598337694187</v>
      </c>
      <c r="V376" s="3">
        <v>1.7156145643277001</v>
      </c>
      <c r="W376" s="3">
        <v>1.90933379888262</v>
      </c>
      <c r="X376" s="3">
        <v>1.4514360704718099</v>
      </c>
      <c r="Y376" s="3">
        <v>1.5205992970609301</v>
      </c>
      <c r="Z376" s="2"/>
    </row>
    <row r="377" spans="1:26">
      <c r="A377" s="2" t="s">
        <v>1871</v>
      </c>
      <c r="B377" s="2"/>
      <c r="C377" s="3">
        <v>0</v>
      </c>
      <c r="D377" s="3">
        <v>0</v>
      </c>
      <c r="E377" s="3">
        <v>0</v>
      </c>
      <c r="F377" s="3">
        <v>0.1</v>
      </c>
      <c r="G377" s="3">
        <v>0.16666666666666599</v>
      </c>
      <c r="H377" s="3">
        <v>1</v>
      </c>
      <c r="I377" s="3">
        <v>3.3</v>
      </c>
      <c r="J377" s="3">
        <v>5.7666666666666604</v>
      </c>
      <c r="K377" s="3">
        <v>8.9666666666666597</v>
      </c>
      <c r="L377" s="3">
        <v>12.1</v>
      </c>
      <c r="M377" s="3">
        <v>16</v>
      </c>
      <c r="N377" s="2"/>
      <c r="O377" s="3">
        <v>0</v>
      </c>
      <c r="P377" s="3">
        <v>0</v>
      </c>
      <c r="Q377" s="3">
        <v>0</v>
      </c>
      <c r="R377" s="3">
        <v>0.39581140290126299</v>
      </c>
      <c r="S377" s="3">
        <v>0.37267799624996401</v>
      </c>
      <c r="T377" s="3">
        <v>1.03279555898864</v>
      </c>
      <c r="U377" s="3">
        <v>1.552417469626</v>
      </c>
      <c r="V377" s="3">
        <v>1.70652343148936</v>
      </c>
      <c r="W377" s="3">
        <v>1.4715826703096</v>
      </c>
      <c r="X377" s="3">
        <v>2.1962088546705498</v>
      </c>
      <c r="Y377" s="3">
        <v>1.65327956901829</v>
      </c>
      <c r="Z377" s="2"/>
    </row>
    <row r="378" spans="1:26">
      <c r="A378" s="2" t="s">
        <v>1872</v>
      </c>
      <c r="B378" s="2"/>
      <c r="C378" s="3">
        <v>0</v>
      </c>
      <c r="D378" s="3">
        <v>0</v>
      </c>
      <c r="E378" s="3">
        <v>0</v>
      </c>
      <c r="F378" s="3">
        <v>0</v>
      </c>
      <c r="G378" s="3">
        <v>0</v>
      </c>
      <c r="H378" s="3">
        <v>0</v>
      </c>
      <c r="I378" s="3">
        <v>0.63333333333333297</v>
      </c>
      <c r="J378" s="3">
        <v>3.43333333333333</v>
      </c>
      <c r="K378" s="3">
        <v>6.7666666666666604</v>
      </c>
      <c r="L378" s="3">
        <v>12.1666666666666</v>
      </c>
      <c r="M378" s="3">
        <v>15.966666666666599</v>
      </c>
      <c r="N378" s="2"/>
      <c r="O378" s="3">
        <v>0</v>
      </c>
      <c r="P378" s="3">
        <v>0</v>
      </c>
      <c r="Q378" s="3">
        <v>0</v>
      </c>
      <c r="R378" s="3">
        <v>0</v>
      </c>
      <c r="S378" s="3">
        <v>0</v>
      </c>
      <c r="T378" s="3">
        <v>0</v>
      </c>
      <c r="U378" s="3">
        <v>0.75203427817856505</v>
      </c>
      <c r="V378" s="3">
        <v>1.56382721409865</v>
      </c>
      <c r="W378" s="3">
        <v>1.56382721409865</v>
      </c>
      <c r="X378" s="3">
        <v>1.65495887830752</v>
      </c>
      <c r="Y378" s="3">
        <v>1.7413277182145299</v>
      </c>
      <c r="Z378" s="2"/>
    </row>
    <row r="379" spans="1:26">
      <c r="A379" s="2" t="s">
        <v>1873</v>
      </c>
      <c r="B379" s="2"/>
      <c r="C379" s="3">
        <v>0</v>
      </c>
      <c r="D379" s="3">
        <v>0</v>
      </c>
      <c r="E379" s="3">
        <v>0</v>
      </c>
      <c r="F379" s="3">
        <v>0</v>
      </c>
      <c r="G379" s="3">
        <v>0</v>
      </c>
      <c r="H379" s="3">
        <v>3.3333333333333298E-2</v>
      </c>
      <c r="I379" s="3">
        <v>6.6666666666666596E-2</v>
      </c>
      <c r="J379" s="3">
        <v>2.2000000000000002</v>
      </c>
      <c r="K379" s="3">
        <v>5.8333333333333304</v>
      </c>
      <c r="L379" s="3">
        <v>11.033333333333299</v>
      </c>
      <c r="M379" s="3">
        <v>15.633333333333301</v>
      </c>
      <c r="N379" s="2"/>
      <c r="O379" s="3">
        <v>0</v>
      </c>
      <c r="P379" s="3">
        <v>0</v>
      </c>
      <c r="Q379" s="3">
        <v>0</v>
      </c>
      <c r="R379" s="3">
        <v>0</v>
      </c>
      <c r="S379" s="3">
        <v>0</v>
      </c>
      <c r="T379" s="3">
        <v>0.17950549357115</v>
      </c>
      <c r="U379" s="3">
        <v>0.24944382578492899</v>
      </c>
      <c r="V379" s="3">
        <v>1.19443152447792</v>
      </c>
      <c r="W379" s="3">
        <v>1.7143187827498301</v>
      </c>
      <c r="X379" s="3">
        <v>1.37800177390629</v>
      </c>
      <c r="Y379" s="3">
        <v>1.11005505368978</v>
      </c>
      <c r="Z379" s="2"/>
    </row>
    <row r="380" spans="1:26">
      <c r="A380" s="2" t="s">
        <v>1874</v>
      </c>
      <c r="B380" s="2"/>
      <c r="C380" s="3">
        <v>0</v>
      </c>
      <c r="D380" s="3">
        <v>0</v>
      </c>
      <c r="E380" s="3">
        <v>0</v>
      </c>
      <c r="F380" s="3">
        <v>0</v>
      </c>
      <c r="G380" s="3">
        <v>3.3333333333333298E-2</v>
      </c>
      <c r="H380" s="3">
        <v>0.16666666666666599</v>
      </c>
      <c r="I380" s="3">
        <v>1.06666666666666</v>
      </c>
      <c r="J380" s="3">
        <v>3.9</v>
      </c>
      <c r="K380" s="3">
        <v>6.5333333333333297</v>
      </c>
      <c r="L380" s="3">
        <v>11.1</v>
      </c>
      <c r="M380" s="3">
        <v>15.4333333333333</v>
      </c>
      <c r="N380" s="2"/>
      <c r="O380" s="3">
        <v>0</v>
      </c>
      <c r="P380" s="3">
        <v>0</v>
      </c>
      <c r="Q380" s="3">
        <v>0</v>
      </c>
      <c r="R380" s="3">
        <v>0</v>
      </c>
      <c r="S380" s="3">
        <v>0.17950549357115</v>
      </c>
      <c r="T380" s="3">
        <v>0.37267799624996401</v>
      </c>
      <c r="U380" s="3">
        <v>0.81377037438224697</v>
      </c>
      <c r="V380" s="3">
        <v>1.51327459504215</v>
      </c>
      <c r="W380" s="3">
        <v>1.7838784213679499</v>
      </c>
      <c r="X380" s="3">
        <v>1.9382122346808801</v>
      </c>
      <c r="Y380" s="3">
        <v>1.81995115929582</v>
      </c>
      <c r="Z380" s="2"/>
    </row>
    <row r="381" spans="1:26">
      <c r="A381" s="2" t="s">
        <v>1875</v>
      </c>
      <c r="B381" s="2"/>
      <c r="C381" s="3">
        <v>0</v>
      </c>
      <c r="D381" s="3">
        <v>0</v>
      </c>
      <c r="E381" s="3">
        <v>0</v>
      </c>
      <c r="F381" s="3">
        <v>0</v>
      </c>
      <c r="G381" s="3">
        <v>3.3333333333333298E-2</v>
      </c>
      <c r="H381" s="3">
        <v>0.266666666666666</v>
      </c>
      <c r="I381" s="3">
        <v>1.1000000000000001</v>
      </c>
      <c r="J381" s="3">
        <v>3.9666666666666601</v>
      </c>
      <c r="K381" s="3">
        <v>6.2</v>
      </c>
      <c r="L381" s="3">
        <v>11.3</v>
      </c>
      <c r="M381" s="3">
        <v>15.3666666666666</v>
      </c>
      <c r="N381" s="2"/>
      <c r="O381" s="3">
        <v>0</v>
      </c>
      <c r="P381" s="3">
        <v>0</v>
      </c>
      <c r="Q381" s="3">
        <v>0</v>
      </c>
      <c r="R381" s="3">
        <v>0</v>
      </c>
      <c r="S381" s="3">
        <v>0.17950549357115</v>
      </c>
      <c r="T381" s="3">
        <v>0.51207638319124005</v>
      </c>
      <c r="U381" s="3">
        <v>0.94339811320566003</v>
      </c>
      <c r="V381" s="3">
        <v>1.37800177390629</v>
      </c>
      <c r="W381" s="3">
        <v>1.4922019523732899</v>
      </c>
      <c r="X381" s="3">
        <v>1.75404294892304</v>
      </c>
      <c r="Y381" s="3">
        <v>1.9232495649002199</v>
      </c>
      <c r="Z381" s="2"/>
    </row>
    <row r="382" spans="1:26">
      <c r="A382" s="2" t="s">
        <v>322</v>
      </c>
      <c r="B382" s="2"/>
      <c r="C382" s="3">
        <v>0</v>
      </c>
      <c r="D382" s="3">
        <v>0</v>
      </c>
      <c r="E382" s="3">
        <v>0</v>
      </c>
      <c r="F382" s="3">
        <v>0.1</v>
      </c>
      <c r="G382" s="3">
        <v>0.3</v>
      </c>
      <c r="H382" s="3">
        <v>1.6</v>
      </c>
      <c r="I382" s="3">
        <v>4.0333333333333297</v>
      </c>
      <c r="J382" s="3">
        <v>7.4</v>
      </c>
      <c r="K382" s="3">
        <v>10.8</v>
      </c>
      <c r="L382" s="3">
        <v>13.733333333333301</v>
      </c>
      <c r="M382" s="3">
        <v>15.3666666666666</v>
      </c>
      <c r="N382" s="2"/>
      <c r="O382" s="3">
        <v>0</v>
      </c>
      <c r="P382" s="3">
        <v>0</v>
      </c>
      <c r="Q382" s="3">
        <v>0</v>
      </c>
      <c r="R382" s="3">
        <v>0.3</v>
      </c>
      <c r="S382" s="3">
        <v>0.45825756949558299</v>
      </c>
      <c r="T382" s="3">
        <v>1.0832051206181199</v>
      </c>
      <c r="U382" s="3">
        <v>1.9058389811897001</v>
      </c>
      <c r="V382" s="3">
        <v>1.38082101181386</v>
      </c>
      <c r="W382" s="3">
        <v>1.9899748742132399</v>
      </c>
      <c r="X382" s="3">
        <v>1.5040685563571301</v>
      </c>
      <c r="Y382" s="3">
        <v>1.5380362660079101</v>
      </c>
      <c r="Z382" s="2"/>
    </row>
    <row r="383" spans="1:26">
      <c r="A383" s="2" t="s">
        <v>1876</v>
      </c>
      <c r="B383" s="2"/>
      <c r="C383" s="3">
        <v>0</v>
      </c>
      <c r="D383" s="3">
        <v>0</v>
      </c>
      <c r="E383" s="3">
        <v>0</v>
      </c>
      <c r="F383" s="3">
        <v>0</v>
      </c>
      <c r="G383" s="3">
        <v>6.6666666666666596E-2</v>
      </c>
      <c r="H383" s="3">
        <v>0.16666666666666599</v>
      </c>
      <c r="I383" s="3">
        <v>0.93333333333333302</v>
      </c>
      <c r="J383" s="3">
        <v>2.86666666666666</v>
      </c>
      <c r="K383" s="3">
        <v>7.0333333333333297</v>
      </c>
      <c r="L383" s="3">
        <v>11.533333333333299</v>
      </c>
      <c r="M383" s="3">
        <v>15.2666666666666</v>
      </c>
      <c r="N383" s="2"/>
      <c r="O383" s="3">
        <v>0</v>
      </c>
      <c r="P383" s="3">
        <v>0</v>
      </c>
      <c r="Q383" s="3">
        <v>0</v>
      </c>
      <c r="R383" s="3">
        <v>0</v>
      </c>
      <c r="S383" s="3">
        <v>0.24944382578492899</v>
      </c>
      <c r="T383" s="3">
        <v>0.37267799624996401</v>
      </c>
      <c r="U383" s="3">
        <v>0.81377037438224697</v>
      </c>
      <c r="V383" s="3">
        <v>0.95684667296048798</v>
      </c>
      <c r="W383" s="3">
        <v>1.42556031868953</v>
      </c>
      <c r="X383" s="3">
        <v>1.6878651868229499</v>
      </c>
      <c r="Y383" s="3">
        <v>1.5477582354991799</v>
      </c>
      <c r="Z383" s="2"/>
    </row>
    <row r="384" spans="1:26">
      <c r="A384" s="2" t="s">
        <v>1877</v>
      </c>
      <c r="B384" s="2"/>
      <c r="C384" s="3">
        <v>0</v>
      </c>
      <c r="D384" s="3">
        <v>0</v>
      </c>
      <c r="E384" s="3">
        <v>0</v>
      </c>
      <c r="F384" s="3">
        <v>0</v>
      </c>
      <c r="G384" s="3">
        <v>3.3333333333333298E-2</v>
      </c>
      <c r="H384" s="3">
        <v>0.133333333333333</v>
      </c>
      <c r="I384" s="3">
        <v>1.1666666666666601</v>
      </c>
      <c r="J384" s="3">
        <v>4.2666666666666604</v>
      </c>
      <c r="K384" s="3">
        <v>7.5666666666666602</v>
      </c>
      <c r="L384" s="3">
        <v>11.8</v>
      </c>
      <c r="M384" s="3">
        <v>15.133333333333301</v>
      </c>
      <c r="N384" s="2"/>
      <c r="O384" s="3">
        <v>0</v>
      </c>
      <c r="P384" s="3">
        <v>0</v>
      </c>
      <c r="Q384" s="3">
        <v>0</v>
      </c>
      <c r="R384" s="3">
        <v>0</v>
      </c>
      <c r="S384" s="3">
        <v>0.17950549357115</v>
      </c>
      <c r="T384" s="3">
        <v>0.33993463423951897</v>
      </c>
      <c r="U384" s="3">
        <v>0.85958646388184101</v>
      </c>
      <c r="V384" s="3">
        <v>1.4590712418826099</v>
      </c>
      <c r="W384" s="3">
        <v>1.9779338265529001</v>
      </c>
      <c r="X384" s="3">
        <v>1.3515423288475501</v>
      </c>
      <c r="Y384" s="3">
        <v>1.33499895963338</v>
      </c>
      <c r="Z384" s="2"/>
    </row>
    <row r="385" spans="1:26">
      <c r="A385" s="2" t="s">
        <v>1878</v>
      </c>
      <c r="B385" s="2"/>
      <c r="C385" s="3">
        <v>0</v>
      </c>
      <c r="D385" s="3">
        <v>0</v>
      </c>
      <c r="E385" s="3">
        <v>3.3333333333333298E-2</v>
      </c>
      <c r="F385" s="3">
        <v>0.5</v>
      </c>
      <c r="G385" s="3">
        <v>2.5</v>
      </c>
      <c r="H385" s="3">
        <v>4.93333333333333</v>
      </c>
      <c r="I385" s="3">
        <v>7.3</v>
      </c>
      <c r="J385" s="3">
        <v>9.7333333333333307</v>
      </c>
      <c r="K385" s="3">
        <v>11.6666666666666</v>
      </c>
      <c r="L385" s="3">
        <v>13.6666666666666</v>
      </c>
      <c r="M385" s="3">
        <v>15.1</v>
      </c>
      <c r="N385" s="2"/>
      <c r="O385" s="3">
        <v>0</v>
      </c>
      <c r="P385" s="3">
        <v>0</v>
      </c>
      <c r="Q385" s="3">
        <v>0.17950549357115</v>
      </c>
      <c r="R385" s="3">
        <v>0.562731433871137</v>
      </c>
      <c r="S385" s="3">
        <v>1.0246950765959599</v>
      </c>
      <c r="T385" s="3">
        <v>1.7307673314329499</v>
      </c>
      <c r="U385" s="3">
        <v>1.69607389776114</v>
      </c>
      <c r="V385" s="3">
        <v>1.4590712418826099</v>
      </c>
      <c r="W385" s="3">
        <v>1.4681810363696799</v>
      </c>
      <c r="X385" s="3">
        <v>1.1352924243950899</v>
      </c>
      <c r="Y385" s="3">
        <v>1.37477270848675</v>
      </c>
      <c r="Z385" s="2"/>
    </row>
    <row r="386" spans="1:26">
      <c r="A386" s="2" t="s">
        <v>1879</v>
      </c>
      <c r="B386" s="2"/>
      <c r="C386" s="3">
        <v>0</v>
      </c>
      <c r="D386" s="3">
        <v>0</v>
      </c>
      <c r="E386" s="3">
        <v>0</v>
      </c>
      <c r="F386" s="3">
        <v>3.3333333333333298E-2</v>
      </c>
      <c r="G386" s="3">
        <v>6.6666666666666596E-2</v>
      </c>
      <c r="H386" s="3">
        <v>0.5</v>
      </c>
      <c r="I386" s="3">
        <v>2</v>
      </c>
      <c r="J386" s="3">
        <v>5.1666666666666599</v>
      </c>
      <c r="K386" s="3">
        <v>8.4</v>
      </c>
      <c r="L386" s="3">
        <v>11.9333333333333</v>
      </c>
      <c r="M386" s="3">
        <v>14.9333333333333</v>
      </c>
      <c r="N386" s="2"/>
      <c r="O386" s="3">
        <v>0</v>
      </c>
      <c r="P386" s="3">
        <v>0</v>
      </c>
      <c r="Q386" s="3">
        <v>0</v>
      </c>
      <c r="R386" s="3">
        <v>0.17950549357115</v>
      </c>
      <c r="S386" s="3">
        <v>0.24944382578492899</v>
      </c>
      <c r="T386" s="3">
        <v>0.67082039324993603</v>
      </c>
      <c r="U386" s="3">
        <v>1.12546286774227</v>
      </c>
      <c r="V386" s="3">
        <v>1.4395215254459399</v>
      </c>
      <c r="W386" s="3">
        <v>1.58324561160505</v>
      </c>
      <c r="X386" s="3">
        <v>1.87853370714738</v>
      </c>
      <c r="Y386" s="3">
        <v>1.3888444437333101</v>
      </c>
      <c r="Z386" s="2"/>
    </row>
    <row r="387" spans="1:26">
      <c r="A387" s="2" t="s">
        <v>1880</v>
      </c>
      <c r="B387" s="2"/>
      <c r="C387" s="3">
        <v>0</v>
      </c>
      <c r="D387" s="3">
        <v>0</v>
      </c>
      <c r="E387" s="3">
        <v>0.1</v>
      </c>
      <c r="F387" s="3">
        <v>0.2</v>
      </c>
      <c r="G387" s="3">
        <v>0.6</v>
      </c>
      <c r="H387" s="3">
        <v>1.1000000000000001</v>
      </c>
      <c r="I387" s="3">
        <v>2.4</v>
      </c>
      <c r="J387" s="3">
        <v>4.7</v>
      </c>
      <c r="K387" s="3">
        <v>8.2333333333333307</v>
      </c>
      <c r="L387" s="3">
        <v>12.033333333333299</v>
      </c>
      <c r="M387" s="3">
        <v>14.9</v>
      </c>
      <c r="N387" s="2"/>
      <c r="O387" s="3">
        <v>0</v>
      </c>
      <c r="P387" s="3">
        <v>0</v>
      </c>
      <c r="Q387" s="3">
        <v>0.3</v>
      </c>
      <c r="R387" s="3">
        <v>0.4</v>
      </c>
      <c r="S387" s="3">
        <v>0.75718777944003601</v>
      </c>
      <c r="T387" s="3">
        <v>1.27410099024109</v>
      </c>
      <c r="U387" s="3">
        <v>1.2</v>
      </c>
      <c r="V387" s="3">
        <v>1.69607389776114</v>
      </c>
      <c r="W387" s="3">
        <v>1.7451520150277799</v>
      </c>
      <c r="X387" s="3">
        <v>1.37800177390629</v>
      </c>
      <c r="Y387" s="3">
        <v>1.8321208111548299</v>
      </c>
      <c r="Z387" s="2"/>
    </row>
    <row r="388" spans="1:26">
      <c r="A388" s="2" t="s">
        <v>1881</v>
      </c>
      <c r="B388" s="2"/>
      <c r="C388" s="3">
        <v>0</v>
      </c>
      <c r="D388" s="3">
        <v>0</v>
      </c>
      <c r="E388" s="3">
        <v>0</v>
      </c>
      <c r="F388" s="3">
        <v>0</v>
      </c>
      <c r="G388" s="3">
        <v>6.6666666666666596E-2</v>
      </c>
      <c r="H388" s="3">
        <v>0.76666666666666605</v>
      </c>
      <c r="I388" s="3">
        <v>2.4666666666666601</v>
      </c>
      <c r="J388" s="3">
        <v>3.43333333333333</v>
      </c>
      <c r="K388" s="3">
        <v>7.1333333333333302</v>
      </c>
      <c r="L388" s="3">
        <v>11.033333333333299</v>
      </c>
      <c r="M388" s="3">
        <v>14.8333333333333</v>
      </c>
      <c r="N388" s="2"/>
      <c r="O388" s="3">
        <v>0</v>
      </c>
      <c r="P388" s="3">
        <v>0</v>
      </c>
      <c r="Q388" s="3">
        <v>0</v>
      </c>
      <c r="R388" s="3">
        <v>0</v>
      </c>
      <c r="S388" s="3">
        <v>0.24944382578492899</v>
      </c>
      <c r="T388" s="3">
        <v>0.667499479816692</v>
      </c>
      <c r="U388" s="3">
        <v>1.33499895963338</v>
      </c>
      <c r="V388" s="3">
        <v>1.80154254891622</v>
      </c>
      <c r="W388" s="3">
        <v>1.97877627728744</v>
      </c>
      <c r="X388" s="3">
        <v>2.48305367552849</v>
      </c>
      <c r="Y388" s="3">
        <v>1.8272626764887601</v>
      </c>
      <c r="Z388" s="2"/>
    </row>
    <row r="389" spans="1:26">
      <c r="A389" s="2" t="s">
        <v>1882</v>
      </c>
      <c r="B389" s="2"/>
      <c r="C389" s="3">
        <v>0</v>
      </c>
      <c r="D389" s="3">
        <v>0</v>
      </c>
      <c r="E389" s="3">
        <v>0</v>
      </c>
      <c r="F389" s="3">
        <v>0</v>
      </c>
      <c r="G389" s="3">
        <v>0</v>
      </c>
      <c r="H389" s="3">
        <v>0.36666666666666597</v>
      </c>
      <c r="I389" s="3">
        <v>2.0666666666666602</v>
      </c>
      <c r="J389" s="3">
        <v>5.0999999999999996</v>
      </c>
      <c r="K389" s="3">
        <v>7.9666666666666597</v>
      </c>
      <c r="L389" s="3">
        <v>11.3333333333333</v>
      </c>
      <c r="M389" s="3">
        <v>14.8</v>
      </c>
      <c r="N389" s="2"/>
      <c r="O389" s="3">
        <v>0</v>
      </c>
      <c r="P389" s="3">
        <v>0</v>
      </c>
      <c r="Q389" s="3">
        <v>0</v>
      </c>
      <c r="R389" s="3">
        <v>0</v>
      </c>
      <c r="S389" s="3">
        <v>0</v>
      </c>
      <c r="T389" s="3">
        <v>0.54670731556189001</v>
      </c>
      <c r="U389" s="3">
        <v>1.0624918300339401</v>
      </c>
      <c r="V389" s="3">
        <v>1.57797338380595</v>
      </c>
      <c r="W389" s="3">
        <v>1.44875425414004</v>
      </c>
      <c r="X389" s="3">
        <v>1.7950549357115</v>
      </c>
      <c r="Y389" s="3">
        <v>1.4468356276140399</v>
      </c>
      <c r="Z389" s="2"/>
    </row>
    <row r="390" spans="1:26">
      <c r="A390" s="2" t="s">
        <v>1883</v>
      </c>
      <c r="B390" s="2"/>
      <c r="C390" s="3">
        <v>0</v>
      </c>
      <c r="D390" s="3">
        <v>0</v>
      </c>
      <c r="E390" s="3">
        <v>0</v>
      </c>
      <c r="F390" s="3">
        <v>0.133333333333333</v>
      </c>
      <c r="G390" s="3">
        <v>0.6</v>
      </c>
      <c r="H390" s="3">
        <v>1.9</v>
      </c>
      <c r="I390" s="3">
        <v>4.2666666666666604</v>
      </c>
      <c r="J390" s="3">
        <v>6.6666666666666599</v>
      </c>
      <c r="K390" s="3">
        <v>9.1</v>
      </c>
      <c r="L390" s="3">
        <v>12.066666666666601</v>
      </c>
      <c r="M390" s="3">
        <v>14.7</v>
      </c>
      <c r="N390" s="2"/>
      <c r="O390" s="3">
        <v>0</v>
      </c>
      <c r="P390" s="3">
        <v>0</v>
      </c>
      <c r="Q390" s="3">
        <v>0</v>
      </c>
      <c r="R390" s="3">
        <v>0.33993463423951897</v>
      </c>
      <c r="S390" s="3">
        <v>0.8</v>
      </c>
      <c r="T390" s="3">
        <v>1.24766448481419</v>
      </c>
      <c r="U390" s="3">
        <v>1.6719914938645899</v>
      </c>
      <c r="V390" s="3">
        <v>2.14993539954627</v>
      </c>
      <c r="W390" s="3">
        <v>2.3430749027719902</v>
      </c>
      <c r="X390" s="3">
        <v>1.9310331143946899</v>
      </c>
      <c r="Y390" s="3">
        <v>2.1315096371664199</v>
      </c>
      <c r="Z390" s="2"/>
    </row>
    <row r="391" spans="1:26">
      <c r="A391" s="2" t="s">
        <v>1884</v>
      </c>
      <c r="B391" s="2"/>
      <c r="C391" s="3">
        <v>0</v>
      </c>
      <c r="D391" s="3">
        <v>0</v>
      </c>
      <c r="E391" s="3">
        <v>0</v>
      </c>
      <c r="F391" s="3">
        <v>0</v>
      </c>
      <c r="G391" s="3">
        <v>0</v>
      </c>
      <c r="H391" s="3">
        <v>0.233333333333333</v>
      </c>
      <c r="I391" s="3">
        <v>1.06666666666666</v>
      </c>
      <c r="J391" s="3">
        <v>3.43333333333333</v>
      </c>
      <c r="K391" s="3">
        <v>6.3</v>
      </c>
      <c r="L391" s="3">
        <v>10.6</v>
      </c>
      <c r="M391" s="3">
        <v>14.7</v>
      </c>
      <c r="N391" s="2"/>
      <c r="O391" s="3">
        <v>0</v>
      </c>
      <c r="P391" s="3">
        <v>0</v>
      </c>
      <c r="Q391" s="3">
        <v>0</v>
      </c>
      <c r="R391" s="3">
        <v>0</v>
      </c>
      <c r="S391" s="3">
        <v>0</v>
      </c>
      <c r="T391" s="3">
        <v>0.42295258468164998</v>
      </c>
      <c r="U391" s="3">
        <v>0.99777530313971696</v>
      </c>
      <c r="V391" s="3">
        <v>1.6265163865007799</v>
      </c>
      <c r="W391" s="3">
        <v>1.8466185312619301</v>
      </c>
      <c r="X391" s="3">
        <v>1.54056266777217</v>
      </c>
      <c r="Y391" s="3">
        <v>1.96892525674964</v>
      </c>
      <c r="Z391" s="2"/>
    </row>
    <row r="392" spans="1:26">
      <c r="A392" s="2" t="s">
        <v>1885</v>
      </c>
      <c r="B392" s="2"/>
      <c r="C392" s="3">
        <v>0</v>
      </c>
      <c r="D392" s="3">
        <v>0</v>
      </c>
      <c r="E392" s="3">
        <v>0.1</v>
      </c>
      <c r="F392" s="3">
        <v>0.5</v>
      </c>
      <c r="G392" s="3">
        <v>1.7666666666666599</v>
      </c>
      <c r="H392" s="3">
        <v>3.3</v>
      </c>
      <c r="I392" s="3">
        <v>5.36666666666666</v>
      </c>
      <c r="J392" s="3">
        <v>7.5333333333333297</v>
      </c>
      <c r="K392" s="3">
        <v>9.86666666666666</v>
      </c>
      <c r="L392" s="3">
        <v>12.4333333333333</v>
      </c>
      <c r="M392" s="3">
        <v>14.566666666666601</v>
      </c>
      <c r="N392" s="2"/>
      <c r="O392" s="3">
        <v>0</v>
      </c>
      <c r="P392" s="3">
        <v>0</v>
      </c>
      <c r="Q392" s="3">
        <v>0.3</v>
      </c>
      <c r="R392" s="3">
        <v>0.76376261582597305</v>
      </c>
      <c r="S392" s="3">
        <v>1.3337499349161701</v>
      </c>
      <c r="T392" s="3">
        <v>1.5307950004273301</v>
      </c>
      <c r="U392" s="3">
        <v>1.9058389811897001</v>
      </c>
      <c r="V392" s="3">
        <v>1.6679994670928999</v>
      </c>
      <c r="W392" s="3">
        <v>1.6878651868229499</v>
      </c>
      <c r="X392" s="3">
        <v>1.56382721409865</v>
      </c>
      <c r="Y392" s="3">
        <v>1.96100881067769</v>
      </c>
      <c r="Z392" s="2"/>
    </row>
    <row r="393" spans="1:26">
      <c r="A393" s="2" t="s">
        <v>1886</v>
      </c>
      <c r="B393" s="2"/>
      <c r="C393" s="3">
        <v>0</v>
      </c>
      <c r="D393" s="3">
        <v>0</v>
      </c>
      <c r="E393" s="3">
        <v>0</v>
      </c>
      <c r="F393" s="3">
        <v>0</v>
      </c>
      <c r="G393" s="3">
        <v>6.6666666666666596E-2</v>
      </c>
      <c r="H393" s="3">
        <v>0.63333333333333297</v>
      </c>
      <c r="I393" s="3">
        <v>2.4</v>
      </c>
      <c r="J393" s="3">
        <v>6.43333333333333</v>
      </c>
      <c r="K393" s="3">
        <v>9.6666666666666607</v>
      </c>
      <c r="L393" s="3">
        <v>12.2666666666666</v>
      </c>
      <c r="M393" s="3">
        <v>14.466666666666599</v>
      </c>
      <c r="N393" s="2"/>
      <c r="O393" s="3">
        <v>0</v>
      </c>
      <c r="P393" s="3">
        <v>0</v>
      </c>
      <c r="Q393" s="3">
        <v>0</v>
      </c>
      <c r="R393" s="3">
        <v>0</v>
      </c>
      <c r="S393" s="3">
        <v>0.24944382578492899</v>
      </c>
      <c r="T393" s="3">
        <v>0.657436097443867</v>
      </c>
      <c r="U393" s="3">
        <v>1.3564659966250501</v>
      </c>
      <c r="V393" s="3">
        <v>1.2565384549980501</v>
      </c>
      <c r="W393" s="3">
        <v>1.8318175552045399</v>
      </c>
      <c r="X393" s="3">
        <v>1.8961950204437099</v>
      </c>
      <c r="Y393" s="3">
        <v>1.70749979664875</v>
      </c>
      <c r="Z393" s="2"/>
    </row>
    <row r="394" spans="1:26">
      <c r="A394" s="2" t="s">
        <v>1887</v>
      </c>
      <c r="B394" s="2"/>
      <c r="C394" s="3">
        <v>0</v>
      </c>
      <c r="D394" s="3">
        <v>0</v>
      </c>
      <c r="E394" s="3">
        <v>0.16666666666666599</v>
      </c>
      <c r="F394" s="3">
        <v>1.06666666666666</v>
      </c>
      <c r="G394" s="3">
        <v>3.7666666666666599</v>
      </c>
      <c r="H394" s="3">
        <v>6.2666666666666604</v>
      </c>
      <c r="I394" s="3">
        <v>8.6999999999999993</v>
      </c>
      <c r="J394" s="3">
        <v>10.6</v>
      </c>
      <c r="K394" s="3">
        <v>12.2666666666666</v>
      </c>
      <c r="L394" s="3">
        <v>14.033333333333299</v>
      </c>
      <c r="M394" s="3">
        <v>14.4333333333333</v>
      </c>
      <c r="N394" s="2"/>
      <c r="O394" s="3">
        <v>0</v>
      </c>
      <c r="P394" s="3">
        <v>0</v>
      </c>
      <c r="Q394" s="3">
        <v>0.37267799624996401</v>
      </c>
      <c r="R394" s="3">
        <v>0.81377037438224598</v>
      </c>
      <c r="S394" s="3">
        <v>1.3085190950926999</v>
      </c>
      <c r="T394" s="3">
        <v>1.18133634311129</v>
      </c>
      <c r="U394" s="3">
        <v>1.4640127503998499</v>
      </c>
      <c r="V394" s="3">
        <v>1.8184242262647801</v>
      </c>
      <c r="W394" s="3">
        <v>1.5040685563571301</v>
      </c>
      <c r="X394" s="3">
        <v>1.42556031868953</v>
      </c>
      <c r="Y394" s="3">
        <v>1.78294388270884</v>
      </c>
      <c r="Z394" s="2"/>
    </row>
    <row r="395" spans="1:26">
      <c r="A395" s="2" t="s">
        <v>1888</v>
      </c>
      <c r="B395" s="2"/>
      <c r="C395" s="3">
        <v>0</v>
      </c>
      <c r="D395" s="3">
        <v>0</v>
      </c>
      <c r="E395" s="3">
        <v>0</v>
      </c>
      <c r="F395" s="3">
        <v>3.3333333333333298E-2</v>
      </c>
      <c r="G395" s="3">
        <v>0.16666666666666599</v>
      </c>
      <c r="H395" s="3">
        <v>0.36666666666666597</v>
      </c>
      <c r="I395" s="3">
        <v>2.2999999999999998</v>
      </c>
      <c r="J395" s="3">
        <v>5.0666666666666602</v>
      </c>
      <c r="K395" s="3">
        <v>8.43333333333333</v>
      </c>
      <c r="L395" s="3">
        <v>12.1666666666666</v>
      </c>
      <c r="M395" s="3">
        <v>14.4</v>
      </c>
      <c r="N395" s="2"/>
      <c r="O395" s="3">
        <v>0</v>
      </c>
      <c r="P395" s="3">
        <v>0</v>
      </c>
      <c r="Q395" s="3">
        <v>0</v>
      </c>
      <c r="R395" s="3">
        <v>0.17950549357115</v>
      </c>
      <c r="S395" s="3">
        <v>0.37267799624996401</v>
      </c>
      <c r="T395" s="3">
        <v>0.48189440982669801</v>
      </c>
      <c r="U395" s="3">
        <v>1.21518174223721</v>
      </c>
      <c r="V395" s="3">
        <v>1.7499206331208901</v>
      </c>
      <c r="W395" s="3">
        <v>1.68687745718399</v>
      </c>
      <c r="X395" s="3">
        <v>1.65495887830752</v>
      </c>
      <c r="Y395" s="3">
        <v>1.3564659966250501</v>
      </c>
      <c r="Z395" s="2"/>
    </row>
    <row r="396" spans="1:26">
      <c r="A396" s="2" t="s">
        <v>1889</v>
      </c>
      <c r="B396" s="2"/>
      <c r="C396" s="3">
        <v>0</v>
      </c>
      <c r="D396" s="3">
        <v>0</v>
      </c>
      <c r="E396" s="3">
        <v>0</v>
      </c>
      <c r="F396" s="3">
        <v>0.1</v>
      </c>
      <c r="G396" s="3">
        <v>0.66666666666666596</v>
      </c>
      <c r="H396" s="3">
        <v>1.6666666666666601</v>
      </c>
      <c r="I396" s="3">
        <v>4</v>
      </c>
      <c r="J396" s="3">
        <v>6.2333333333333298</v>
      </c>
      <c r="K396" s="3">
        <v>8.9</v>
      </c>
      <c r="L396" s="3">
        <v>11.6666666666666</v>
      </c>
      <c r="M396" s="3">
        <v>14.233333333333301</v>
      </c>
      <c r="N396" s="2"/>
      <c r="O396" s="3">
        <v>0</v>
      </c>
      <c r="P396" s="3">
        <v>0</v>
      </c>
      <c r="Q396" s="3">
        <v>0</v>
      </c>
      <c r="R396" s="3">
        <v>0.3</v>
      </c>
      <c r="S396" s="3">
        <v>0.82999330653258196</v>
      </c>
      <c r="T396" s="3">
        <v>1.0110500592068701</v>
      </c>
      <c r="U396" s="3">
        <v>1.67332005306815</v>
      </c>
      <c r="V396" s="3">
        <v>1.90933379888262</v>
      </c>
      <c r="W396" s="3">
        <v>1.75783958312469</v>
      </c>
      <c r="X396" s="3">
        <v>1.53478192442951</v>
      </c>
      <c r="Y396" s="3">
        <v>1.76414914965323</v>
      </c>
      <c r="Z396" s="2"/>
    </row>
    <row r="397" spans="1:26">
      <c r="A397" s="2" t="s">
        <v>1890</v>
      </c>
      <c r="B397" s="2"/>
      <c r="C397" s="3">
        <v>0</v>
      </c>
      <c r="D397" s="3">
        <v>0.2</v>
      </c>
      <c r="E397" s="3">
        <v>1.4666666666666599</v>
      </c>
      <c r="F397" s="3">
        <v>4</v>
      </c>
      <c r="G397" s="3">
        <v>8.5</v>
      </c>
      <c r="H397" s="3">
        <v>11.6</v>
      </c>
      <c r="I397" s="3">
        <v>12.7666666666666</v>
      </c>
      <c r="J397" s="3">
        <v>13.633333333333301</v>
      </c>
      <c r="K397" s="3">
        <v>13.8666666666666</v>
      </c>
      <c r="L397" s="3">
        <v>14</v>
      </c>
      <c r="M397" s="3">
        <v>14.233333333333301</v>
      </c>
      <c r="N397" s="2"/>
      <c r="O397" s="3">
        <v>0</v>
      </c>
      <c r="P397" s="3">
        <v>0.4</v>
      </c>
      <c r="Q397" s="3">
        <v>1.14697670227235</v>
      </c>
      <c r="R397" s="3">
        <v>1.50554530541816</v>
      </c>
      <c r="S397" s="3">
        <v>1.4317821063276299</v>
      </c>
      <c r="T397" s="3">
        <v>1.56204993518133</v>
      </c>
      <c r="U397" s="3">
        <v>1.5423647068345601</v>
      </c>
      <c r="V397" s="3">
        <v>1.9576062480034599</v>
      </c>
      <c r="W397" s="3">
        <v>1.76509363931649</v>
      </c>
      <c r="X397" s="3">
        <v>1.84390889145857</v>
      </c>
      <c r="Y397" s="3">
        <v>1.68687745718399</v>
      </c>
      <c r="Z397" s="2"/>
    </row>
    <row r="398" spans="1:26">
      <c r="A398" s="2" t="s">
        <v>1891</v>
      </c>
      <c r="B398" s="2"/>
      <c r="C398" s="3">
        <v>0</v>
      </c>
      <c r="D398" s="3">
        <v>0</v>
      </c>
      <c r="E398" s="3">
        <v>0</v>
      </c>
      <c r="F398" s="3">
        <v>0</v>
      </c>
      <c r="G398" s="3">
        <v>3.3333333333333298E-2</v>
      </c>
      <c r="H398" s="3">
        <v>0.4</v>
      </c>
      <c r="I398" s="3">
        <v>2.0666666666666602</v>
      </c>
      <c r="J398" s="3">
        <v>4.2</v>
      </c>
      <c r="K398" s="3">
        <v>6.2333333333333298</v>
      </c>
      <c r="L398" s="3">
        <v>10.3666666666666</v>
      </c>
      <c r="M398" s="3">
        <v>14.1</v>
      </c>
      <c r="N398" s="2"/>
      <c r="O398" s="3">
        <v>0</v>
      </c>
      <c r="P398" s="3">
        <v>0</v>
      </c>
      <c r="Q398" s="3">
        <v>0</v>
      </c>
      <c r="R398" s="3">
        <v>0</v>
      </c>
      <c r="S398" s="3">
        <v>0.17950549357115</v>
      </c>
      <c r="T398" s="3">
        <v>0.553774924194538</v>
      </c>
      <c r="U398" s="3">
        <v>1.4817407180595199</v>
      </c>
      <c r="V398" s="3">
        <v>1.8867962264113201</v>
      </c>
      <c r="W398" s="3">
        <v>2.2313423961572698</v>
      </c>
      <c r="X398" s="3">
        <v>2.0409692686455498</v>
      </c>
      <c r="Y398" s="3">
        <v>2.4131583730317598</v>
      </c>
      <c r="Z398" s="2"/>
    </row>
    <row r="399" spans="1:26">
      <c r="A399" s="2" t="s">
        <v>1892</v>
      </c>
      <c r="B399" s="2"/>
      <c r="C399" s="3">
        <v>0</v>
      </c>
      <c r="D399" s="3">
        <v>0</v>
      </c>
      <c r="E399" s="3">
        <v>0</v>
      </c>
      <c r="F399" s="3">
        <v>0</v>
      </c>
      <c r="G399" s="3">
        <v>3.3333333333333298E-2</v>
      </c>
      <c r="H399" s="3">
        <v>0.2</v>
      </c>
      <c r="I399" s="3">
        <v>1.5</v>
      </c>
      <c r="J399" s="3">
        <v>4.1333333333333302</v>
      </c>
      <c r="K399" s="3">
        <v>6.7</v>
      </c>
      <c r="L399" s="3">
        <v>10.8</v>
      </c>
      <c r="M399" s="3">
        <v>14.033333333333299</v>
      </c>
      <c r="N399" s="2"/>
      <c r="O399" s="3">
        <v>0</v>
      </c>
      <c r="P399" s="3">
        <v>0</v>
      </c>
      <c r="Q399" s="3">
        <v>0</v>
      </c>
      <c r="R399" s="3">
        <v>0</v>
      </c>
      <c r="S399" s="3">
        <v>0.17950549357115</v>
      </c>
      <c r="T399" s="3">
        <v>0.4</v>
      </c>
      <c r="U399" s="3">
        <v>1.08781125813871</v>
      </c>
      <c r="V399" s="3">
        <v>1.7461067804945001</v>
      </c>
      <c r="W399" s="3">
        <v>1.5307950004273301</v>
      </c>
      <c r="X399" s="3">
        <v>1.7776388834631101</v>
      </c>
      <c r="Y399" s="3">
        <v>1.66299595776885</v>
      </c>
      <c r="Z399" s="2"/>
    </row>
    <row r="400" spans="1:26">
      <c r="A400" s="2" t="s">
        <v>1893</v>
      </c>
      <c r="B400" s="2"/>
      <c r="C400" s="3">
        <v>0</v>
      </c>
      <c r="D400" s="3">
        <v>0</v>
      </c>
      <c r="E400" s="3">
        <v>0</v>
      </c>
      <c r="F400" s="3">
        <v>0</v>
      </c>
      <c r="G400" s="3">
        <v>3.3333333333333298E-2</v>
      </c>
      <c r="H400" s="3">
        <v>0.133333333333333</v>
      </c>
      <c r="I400" s="3">
        <v>1.5</v>
      </c>
      <c r="J400" s="3">
        <v>4.4666666666666597</v>
      </c>
      <c r="K400" s="3">
        <v>7.6</v>
      </c>
      <c r="L400" s="3">
        <v>10.7666666666666</v>
      </c>
      <c r="M400" s="3">
        <v>13.533333333333299</v>
      </c>
      <c r="N400" s="2"/>
      <c r="O400" s="3">
        <v>0</v>
      </c>
      <c r="P400" s="3">
        <v>0</v>
      </c>
      <c r="Q400" s="3">
        <v>0</v>
      </c>
      <c r="R400" s="3">
        <v>0</v>
      </c>
      <c r="S400" s="3">
        <v>0.17950549357115</v>
      </c>
      <c r="T400" s="3">
        <v>0.33993463423951897</v>
      </c>
      <c r="U400" s="3">
        <v>1.2041594578792201</v>
      </c>
      <c r="V400" s="3">
        <v>1.54344492037203</v>
      </c>
      <c r="W400" s="3">
        <v>1.6041612554021201</v>
      </c>
      <c r="X400" s="3">
        <v>1.3085190950926999</v>
      </c>
      <c r="Y400" s="3">
        <v>1.38403596613511</v>
      </c>
      <c r="Z400" s="2"/>
    </row>
    <row r="401" spans="1:26">
      <c r="A401" s="2" t="s">
        <v>1894</v>
      </c>
      <c r="B401" s="2"/>
      <c r="C401" s="3">
        <v>0</v>
      </c>
      <c r="D401" s="3">
        <v>0</v>
      </c>
      <c r="E401" s="3">
        <v>0</v>
      </c>
      <c r="F401" s="3">
        <v>0</v>
      </c>
      <c r="G401" s="3">
        <v>3.3333333333333298E-2</v>
      </c>
      <c r="H401" s="3">
        <v>3.3333333333333298E-2</v>
      </c>
      <c r="I401" s="3">
        <v>0.233333333333333</v>
      </c>
      <c r="J401" s="3">
        <v>1.63333333333333</v>
      </c>
      <c r="K401" s="3">
        <v>5.0999999999999996</v>
      </c>
      <c r="L401" s="3">
        <v>9.7333333333333307</v>
      </c>
      <c r="M401" s="3">
        <v>13.4</v>
      </c>
      <c r="N401" s="2"/>
      <c r="O401" s="3">
        <v>0</v>
      </c>
      <c r="P401" s="3">
        <v>0</v>
      </c>
      <c r="Q401" s="3">
        <v>0</v>
      </c>
      <c r="R401" s="3">
        <v>0</v>
      </c>
      <c r="S401" s="3">
        <v>0.17950549357115</v>
      </c>
      <c r="T401" s="3">
        <v>0.17950549357115</v>
      </c>
      <c r="U401" s="3">
        <v>0.42295258468164998</v>
      </c>
      <c r="V401" s="3">
        <v>1.0482790129010899</v>
      </c>
      <c r="W401" s="3">
        <v>1.55670592384474</v>
      </c>
      <c r="X401" s="3">
        <v>1.7499206331208901</v>
      </c>
      <c r="Y401" s="3">
        <v>1.3316656236958699</v>
      </c>
      <c r="Z401" s="2"/>
    </row>
    <row r="402" spans="1:26">
      <c r="A402" s="2" t="s">
        <v>1895</v>
      </c>
      <c r="B402" s="2"/>
      <c r="C402" s="3">
        <v>0</v>
      </c>
      <c r="D402" s="3">
        <v>0</v>
      </c>
      <c r="E402" s="3">
        <v>0</v>
      </c>
      <c r="F402" s="3">
        <v>0.1</v>
      </c>
      <c r="G402" s="3">
        <v>0.266666666666666</v>
      </c>
      <c r="H402" s="3">
        <v>1.1666666666666601</v>
      </c>
      <c r="I402" s="3">
        <v>3.6666666666666599</v>
      </c>
      <c r="J402" s="3">
        <v>6.6</v>
      </c>
      <c r="K402" s="3">
        <v>9.6999999999999993</v>
      </c>
      <c r="L402" s="3">
        <v>12.3333333333333</v>
      </c>
      <c r="M402" s="3">
        <v>13.4</v>
      </c>
      <c r="N402" s="2"/>
      <c r="O402" s="3">
        <v>0</v>
      </c>
      <c r="P402" s="3">
        <v>0</v>
      </c>
      <c r="Q402" s="3">
        <v>0</v>
      </c>
      <c r="R402" s="3">
        <v>0.3</v>
      </c>
      <c r="S402" s="3">
        <v>0.44221663871405298</v>
      </c>
      <c r="T402" s="3">
        <v>0.85958646388184101</v>
      </c>
      <c r="U402" s="3">
        <v>1.7950549357115</v>
      </c>
      <c r="V402" s="3">
        <v>1.58324561160505</v>
      </c>
      <c r="W402" s="3">
        <v>1.65630109984064</v>
      </c>
      <c r="X402" s="3">
        <v>1.2736648783028499</v>
      </c>
      <c r="Y402" s="3">
        <v>1.40475383371369</v>
      </c>
      <c r="Z402" s="2"/>
    </row>
    <row r="403" spans="1:26">
      <c r="A403" s="2" t="s">
        <v>1896</v>
      </c>
      <c r="B403" s="2"/>
      <c r="C403" s="3">
        <v>0</v>
      </c>
      <c r="D403" s="3">
        <v>3.3333333333333298E-2</v>
      </c>
      <c r="E403" s="3">
        <v>0.36666666666666597</v>
      </c>
      <c r="F403" s="3">
        <v>1.5333333333333301</v>
      </c>
      <c r="G403" s="3">
        <v>3.6666666666666599</v>
      </c>
      <c r="H403" s="3">
        <v>4.7333333333333298</v>
      </c>
      <c r="I403" s="3">
        <v>5.93333333333333</v>
      </c>
      <c r="J403" s="3">
        <v>8.4</v>
      </c>
      <c r="K403" s="3">
        <v>8.3000000000000007</v>
      </c>
      <c r="L403" s="3">
        <v>10.966666666666599</v>
      </c>
      <c r="M403" s="3">
        <v>13.4</v>
      </c>
      <c r="N403" s="2"/>
      <c r="O403" s="3">
        <v>0</v>
      </c>
      <c r="P403" s="3">
        <v>0.17950549357115</v>
      </c>
      <c r="Q403" s="3">
        <v>0.70632067001390297</v>
      </c>
      <c r="R403" s="3">
        <v>1.3097921802925601</v>
      </c>
      <c r="S403" s="3">
        <v>1.2736648783028499</v>
      </c>
      <c r="T403" s="3">
        <v>2.2350739485653599</v>
      </c>
      <c r="U403" s="3">
        <v>1.9482185594936601</v>
      </c>
      <c r="V403" s="3">
        <v>2.12289111041208</v>
      </c>
      <c r="W403" s="3">
        <v>2.1315096371664199</v>
      </c>
      <c r="X403" s="3">
        <v>1.9232495649002199</v>
      </c>
      <c r="Y403" s="3">
        <v>1.83666364186078</v>
      </c>
      <c r="Z403" s="2"/>
    </row>
    <row r="404" spans="1:26">
      <c r="A404" s="2" t="s">
        <v>1897</v>
      </c>
      <c r="B404" s="2"/>
      <c r="C404" s="3">
        <v>0</v>
      </c>
      <c r="D404" s="3">
        <v>0</v>
      </c>
      <c r="E404" s="3">
        <v>0</v>
      </c>
      <c r="F404" s="3">
        <v>3.3333333333333298E-2</v>
      </c>
      <c r="G404" s="3">
        <v>0</v>
      </c>
      <c r="H404" s="3">
        <v>0.36666666666666597</v>
      </c>
      <c r="I404" s="3">
        <v>1.8</v>
      </c>
      <c r="J404" s="3">
        <v>5.6</v>
      </c>
      <c r="K404" s="3">
        <v>8.6333333333333293</v>
      </c>
      <c r="L404" s="3">
        <v>11.633333333333301</v>
      </c>
      <c r="M404" s="3">
        <v>13.2666666666666</v>
      </c>
      <c r="N404" s="2"/>
      <c r="O404" s="3">
        <v>0</v>
      </c>
      <c r="P404" s="3">
        <v>0</v>
      </c>
      <c r="Q404" s="3">
        <v>0</v>
      </c>
      <c r="R404" s="3">
        <v>0.17950549357115</v>
      </c>
      <c r="S404" s="3">
        <v>0</v>
      </c>
      <c r="T404" s="3">
        <v>0.54670731556189001</v>
      </c>
      <c r="U404" s="3">
        <v>1.13724814061546</v>
      </c>
      <c r="V404" s="3">
        <v>1.42828568570857</v>
      </c>
      <c r="W404" s="3">
        <v>1.51620872207255</v>
      </c>
      <c r="X404" s="3">
        <v>2.1676920650518801</v>
      </c>
      <c r="Y404" s="3">
        <v>1.9310331143946899</v>
      </c>
      <c r="Z404" s="2"/>
    </row>
    <row r="405" spans="1:26">
      <c r="A405" s="2" t="s">
        <v>455</v>
      </c>
      <c r="B405" s="2"/>
      <c r="C405" s="3">
        <v>0</v>
      </c>
      <c r="D405" s="3">
        <v>0</v>
      </c>
      <c r="E405" s="3">
        <v>0</v>
      </c>
      <c r="F405" s="3">
        <v>3.3333333333333298E-2</v>
      </c>
      <c r="G405" s="3">
        <v>0.2</v>
      </c>
      <c r="H405" s="3">
        <v>1.2</v>
      </c>
      <c r="I405" s="3">
        <v>3.36666666666666</v>
      </c>
      <c r="J405" s="3">
        <v>6.3</v>
      </c>
      <c r="K405" s="3">
        <v>9.2333333333333307</v>
      </c>
      <c r="L405" s="3">
        <v>11.8333333333333</v>
      </c>
      <c r="M405" s="3">
        <v>13.233333333333301</v>
      </c>
      <c r="N405" s="2"/>
      <c r="O405" s="3">
        <v>0</v>
      </c>
      <c r="P405" s="3">
        <v>0</v>
      </c>
      <c r="Q405" s="3">
        <v>0</v>
      </c>
      <c r="R405" s="3">
        <v>0.17950549357115</v>
      </c>
      <c r="S405" s="3">
        <v>0.4</v>
      </c>
      <c r="T405" s="3">
        <v>0.90921211313239003</v>
      </c>
      <c r="U405" s="3">
        <v>1.7792008193443301</v>
      </c>
      <c r="V405" s="3">
        <v>1.8101565309847201</v>
      </c>
      <c r="W405" s="3">
        <v>1.96100881067769</v>
      </c>
      <c r="X405" s="3">
        <v>1.86338998124982</v>
      </c>
      <c r="Y405" s="3">
        <v>2.0442330808615901</v>
      </c>
      <c r="Z405" s="2"/>
    </row>
    <row r="406" spans="1:26">
      <c r="A406" s="2" t="s">
        <v>1898</v>
      </c>
      <c r="B406" s="2"/>
      <c r="C406" s="3">
        <v>0</v>
      </c>
      <c r="D406" s="3">
        <v>0</v>
      </c>
      <c r="E406" s="3">
        <v>0</v>
      </c>
      <c r="F406" s="3">
        <v>0</v>
      </c>
      <c r="G406" s="3">
        <v>0</v>
      </c>
      <c r="H406" s="3">
        <v>0.3</v>
      </c>
      <c r="I406" s="3">
        <v>1.3333333333333299</v>
      </c>
      <c r="J406" s="3">
        <v>4.36666666666666</v>
      </c>
      <c r="K406" s="3">
        <v>6.5333333333333297</v>
      </c>
      <c r="L406" s="3">
        <v>9.6999999999999993</v>
      </c>
      <c r="M406" s="3">
        <v>12.966666666666599</v>
      </c>
      <c r="N406" s="2"/>
      <c r="O406" s="3">
        <v>0</v>
      </c>
      <c r="P406" s="3">
        <v>0</v>
      </c>
      <c r="Q406" s="3">
        <v>0</v>
      </c>
      <c r="R406" s="3">
        <v>0</v>
      </c>
      <c r="S406" s="3">
        <v>0</v>
      </c>
      <c r="T406" s="3">
        <v>0.52599112793531599</v>
      </c>
      <c r="U406" s="3">
        <v>1.2202003478482</v>
      </c>
      <c r="V406" s="3">
        <v>1.51620872207255</v>
      </c>
      <c r="W406" s="3">
        <v>1.92757763930679</v>
      </c>
      <c r="X406" s="3">
        <v>2.1315096371664199</v>
      </c>
      <c r="Y406" s="3">
        <v>1.7413277182145299</v>
      </c>
      <c r="Z406" s="2"/>
    </row>
    <row r="407" spans="1:26">
      <c r="A407" s="2" t="s">
        <v>1899</v>
      </c>
      <c r="B407" s="2"/>
      <c r="C407" s="3">
        <v>0</v>
      </c>
      <c r="D407" s="3">
        <v>0</v>
      </c>
      <c r="E407" s="3">
        <v>0</v>
      </c>
      <c r="F407" s="3">
        <v>6.6666666666666596E-2</v>
      </c>
      <c r="G407" s="3">
        <v>0.43333333333333302</v>
      </c>
      <c r="H407" s="3">
        <v>1.63333333333333</v>
      </c>
      <c r="I407" s="3">
        <v>4.1666666666666599</v>
      </c>
      <c r="J407" s="3">
        <v>7.4666666666666597</v>
      </c>
      <c r="K407" s="3">
        <v>9.7666666666666604</v>
      </c>
      <c r="L407" s="3">
        <v>11.966666666666599</v>
      </c>
      <c r="M407" s="3">
        <v>12.8666666666666</v>
      </c>
      <c r="N407" s="2"/>
      <c r="O407" s="3">
        <v>0</v>
      </c>
      <c r="P407" s="3">
        <v>0</v>
      </c>
      <c r="Q407" s="3">
        <v>0</v>
      </c>
      <c r="R407" s="3">
        <v>0.24944382578492899</v>
      </c>
      <c r="S407" s="3">
        <v>0.61553951042064603</v>
      </c>
      <c r="T407" s="3">
        <v>1.13968806648525</v>
      </c>
      <c r="U407" s="3">
        <v>1.7143187827498301</v>
      </c>
      <c r="V407" s="3">
        <v>1.70749979664875</v>
      </c>
      <c r="W407" s="3">
        <v>1.17426099692056</v>
      </c>
      <c r="X407" s="3">
        <v>1.66299595776885</v>
      </c>
      <c r="Y407" s="3">
        <v>1.9955506062794299</v>
      </c>
      <c r="Z407" s="2"/>
    </row>
    <row r="408" spans="1:26">
      <c r="A408" s="2" t="s">
        <v>321</v>
      </c>
      <c r="B408" s="2"/>
      <c r="C408" s="3">
        <v>0</v>
      </c>
      <c r="D408" s="3">
        <v>0</v>
      </c>
      <c r="E408" s="3">
        <v>0</v>
      </c>
      <c r="F408" s="3">
        <v>3.3333333333333298E-2</v>
      </c>
      <c r="G408" s="3">
        <v>0.2</v>
      </c>
      <c r="H408" s="3">
        <v>1.2666666666666599</v>
      </c>
      <c r="I408" s="3">
        <v>3.3333333333333299</v>
      </c>
      <c r="J408" s="3">
        <v>5.9666666666666597</v>
      </c>
      <c r="K408" s="3">
        <v>9.1</v>
      </c>
      <c r="L408" s="3">
        <v>11.533333333333299</v>
      </c>
      <c r="M408" s="3">
        <v>12.633333333333301</v>
      </c>
      <c r="N408" s="2"/>
      <c r="O408" s="3">
        <v>0</v>
      </c>
      <c r="P408" s="3">
        <v>0</v>
      </c>
      <c r="Q408" s="3">
        <v>0</v>
      </c>
      <c r="R408" s="3">
        <v>0.17950549357115</v>
      </c>
      <c r="S408" s="3">
        <v>0.4</v>
      </c>
      <c r="T408" s="3">
        <v>0.89193921068397597</v>
      </c>
      <c r="U408" s="3">
        <v>1.63978318349984</v>
      </c>
      <c r="V408" s="3">
        <v>1.6017351702311899</v>
      </c>
      <c r="W408" s="3">
        <v>1.8502252115170501</v>
      </c>
      <c r="X408" s="3">
        <v>1.60692943909252</v>
      </c>
      <c r="Y408" s="3">
        <v>1.7603661235347801</v>
      </c>
      <c r="Z408" s="2"/>
    </row>
    <row r="409" spans="1:26">
      <c r="A409" s="2" t="s">
        <v>1900</v>
      </c>
      <c r="B409" s="2"/>
      <c r="C409" s="3">
        <v>0</v>
      </c>
      <c r="D409" s="3">
        <v>6.6666666666666596E-2</v>
      </c>
      <c r="E409" s="3">
        <v>0.3</v>
      </c>
      <c r="F409" s="3">
        <v>0.9</v>
      </c>
      <c r="G409" s="3">
        <v>1.5</v>
      </c>
      <c r="H409" s="3">
        <v>2.36666666666666</v>
      </c>
      <c r="I409" s="3">
        <v>3.43333333333333</v>
      </c>
      <c r="J409" s="3">
        <v>5.3</v>
      </c>
      <c r="K409" s="3">
        <v>6.9666666666666597</v>
      </c>
      <c r="L409" s="3">
        <v>9.93333333333333</v>
      </c>
      <c r="M409" s="3">
        <v>12.633333333333301</v>
      </c>
      <c r="N409" s="2"/>
      <c r="O409" s="3">
        <v>0</v>
      </c>
      <c r="P409" s="3">
        <v>0.24944382578492899</v>
      </c>
      <c r="Q409" s="3">
        <v>0.58594652770823097</v>
      </c>
      <c r="R409" s="3">
        <v>0.830662386291807</v>
      </c>
      <c r="S409" s="3">
        <v>0.99163165204290105</v>
      </c>
      <c r="T409" s="3">
        <v>1.11005505368978</v>
      </c>
      <c r="U409" s="3">
        <v>1.8917951498216901</v>
      </c>
      <c r="V409" s="3">
        <v>2.1315096371664199</v>
      </c>
      <c r="W409" s="3">
        <v>1.9058389811897001</v>
      </c>
      <c r="X409" s="3">
        <v>2.3654926665613498</v>
      </c>
      <c r="Y409" s="3">
        <v>2.2432615144521599</v>
      </c>
      <c r="Z409" s="2"/>
    </row>
    <row r="410" spans="1:26">
      <c r="A410" s="2" t="s">
        <v>1901</v>
      </c>
      <c r="B410" s="2"/>
      <c r="C410" s="3">
        <v>0</v>
      </c>
      <c r="D410" s="3">
        <v>0</v>
      </c>
      <c r="E410" s="3">
        <v>0.43333333333333302</v>
      </c>
      <c r="F410" s="3">
        <v>2.2666666666666599</v>
      </c>
      <c r="G410" s="3">
        <v>5.86666666666666</v>
      </c>
      <c r="H410" s="3">
        <v>8.5333333333333297</v>
      </c>
      <c r="I410" s="3">
        <v>9.6333333333333293</v>
      </c>
      <c r="J410" s="3">
        <v>10.8666666666666</v>
      </c>
      <c r="K410" s="3">
        <v>11.2666666666666</v>
      </c>
      <c r="L410" s="3">
        <v>12.2666666666666</v>
      </c>
      <c r="M410" s="3">
        <v>12.6</v>
      </c>
      <c r="N410" s="2"/>
      <c r="O410" s="3">
        <v>0</v>
      </c>
      <c r="P410" s="3">
        <v>0</v>
      </c>
      <c r="Q410" s="3">
        <v>0.61553951042064603</v>
      </c>
      <c r="R410" s="3">
        <v>1.09341463112378</v>
      </c>
      <c r="S410" s="3">
        <v>1.49962958389359</v>
      </c>
      <c r="T410" s="3">
        <v>1.76509363931649</v>
      </c>
      <c r="U410" s="3">
        <v>1.7603661235347801</v>
      </c>
      <c r="V410" s="3">
        <v>2.2020192753218302</v>
      </c>
      <c r="W410" s="3">
        <v>1.7688665548562099</v>
      </c>
      <c r="X410" s="3">
        <v>1.5260697523012701</v>
      </c>
      <c r="Y410" s="3">
        <v>1.56204993518133</v>
      </c>
      <c r="Z410" s="2"/>
    </row>
    <row r="411" spans="1:26">
      <c r="A411" s="2" t="s">
        <v>1902</v>
      </c>
      <c r="B411" s="2"/>
      <c r="C411" s="3">
        <v>0</v>
      </c>
      <c r="D411" s="3">
        <v>0</v>
      </c>
      <c r="E411" s="3">
        <v>0</v>
      </c>
      <c r="F411" s="3">
        <v>0</v>
      </c>
      <c r="G411" s="3">
        <v>0</v>
      </c>
      <c r="H411" s="3">
        <v>0</v>
      </c>
      <c r="I411" s="3">
        <v>0</v>
      </c>
      <c r="J411" s="3">
        <v>0.76666666666666605</v>
      </c>
      <c r="K411" s="3">
        <v>3.6333333333333302</v>
      </c>
      <c r="L411" s="3">
        <v>7.5666666666666602</v>
      </c>
      <c r="M411" s="3">
        <v>12.533333333333299</v>
      </c>
      <c r="N411" s="2"/>
      <c r="O411" s="3">
        <v>0</v>
      </c>
      <c r="P411" s="3">
        <v>0</v>
      </c>
      <c r="Q411" s="3">
        <v>0</v>
      </c>
      <c r="R411" s="3">
        <v>0</v>
      </c>
      <c r="S411" s="3">
        <v>0</v>
      </c>
      <c r="T411" s="3">
        <v>0</v>
      </c>
      <c r="U411" s="3">
        <v>0</v>
      </c>
      <c r="V411" s="3">
        <v>0.76084748070088803</v>
      </c>
      <c r="W411" s="3">
        <v>1.1685698761972001</v>
      </c>
      <c r="X411" s="3">
        <v>1.3585122581543201</v>
      </c>
      <c r="Y411" s="3">
        <v>1.47723465374402</v>
      </c>
      <c r="Z411" s="2"/>
    </row>
    <row r="412" spans="1:26">
      <c r="A412" s="2" t="s">
        <v>1903</v>
      </c>
      <c r="B412" s="2"/>
      <c r="C412" s="3">
        <v>0</v>
      </c>
      <c r="D412" s="3">
        <v>0</v>
      </c>
      <c r="E412" s="3">
        <v>0</v>
      </c>
      <c r="F412" s="3">
        <v>3.3333333333333298E-2</v>
      </c>
      <c r="G412" s="3">
        <v>0.233333333333333</v>
      </c>
      <c r="H412" s="3">
        <v>1.3333333333333299</v>
      </c>
      <c r="I412" s="3">
        <v>3.7666666666666599</v>
      </c>
      <c r="J412" s="3">
        <v>6.6</v>
      </c>
      <c r="K412" s="3">
        <v>9.3333333333333304</v>
      </c>
      <c r="L412" s="3">
        <v>11.733333333333301</v>
      </c>
      <c r="M412" s="3">
        <v>12.533333333333299</v>
      </c>
      <c r="N412" s="2"/>
      <c r="O412" s="3">
        <v>0</v>
      </c>
      <c r="P412" s="3">
        <v>0</v>
      </c>
      <c r="Q412" s="3">
        <v>0</v>
      </c>
      <c r="R412" s="3">
        <v>0.17950549357115</v>
      </c>
      <c r="S412" s="3">
        <v>0.42295258468164998</v>
      </c>
      <c r="T412" s="3">
        <v>0.86922698736035298</v>
      </c>
      <c r="U412" s="3">
        <v>1.80154254891622</v>
      </c>
      <c r="V412" s="3">
        <v>1.5187714333192599</v>
      </c>
      <c r="W412" s="3">
        <v>1.53478192442951</v>
      </c>
      <c r="X412" s="3">
        <v>1.0306416555826801</v>
      </c>
      <c r="Y412" s="3">
        <v>1.3597385369580699</v>
      </c>
      <c r="Z412" s="2"/>
    </row>
    <row r="413" spans="1:26">
      <c r="A413" s="2" t="s">
        <v>1904</v>
      </c>
      <c r="B413" s="2"/>
      <c r="C413" s="3">
        <v>0</v>
      </c>
      <c r="D413" s="3">
        <v>0</v>
      </c>
      <c r="E413" s="3">
        <v>0</v>
      </c>
      <c r="F413" s="3">
        <v>3.3333333333333298E-2</v>
      </c>
      <c r="G413" s="3">
        <v>0.1</v>
      </c>
      <c r="H413" s="3">
        <v>0.36666666666666597</v>
      </c>
      <c r="I413" s="3">
        <v>1.6</v>
      </c>
      <c r="J413" s="3">
        <v>2.7666666666666599</v>
      </c>
      <c r="K413" s="3">
        <v>4.7333333333333298</v>
      </c>
      <c r="L413" s="3">
        <v>8.5333333333333297</v>
      </c>
      <c r="M413" s="3">
        <v>12.3333333333333</v>
      </c>
      <c r="N413" s="2"/>
      <c r="O413" s="3">
        <v>0</v>
      </c>
      <c r="P413" s="3">
        <v>0</v>
      </c>
      <c r="Q413" s="3">
        <v>0</v>
      </c>
      <c r="R413" s="3">
        <v>0.17950549357115</v>
      </c>
      <c r="S413" s="3">
        <v>0.3</v>
      </c>
      <c r="T413" s="3">
        <v>0.54670731556189001</v>
      </c>
      <c r="U413" s="3">
        <v>1.68522995463527</v>
      </c>
      <c r="V413" s="3">
        <v>1.2297244497131099</v>
      </c>
      <c r="W413" s="3">
        <v>1.7688665548562099</v>
      </c>
      <c r="X413" s="3">
        <v>1.97877627728744</v>
      </c>
      <c r="Y413" s="3">
        <v>2.5473297566056998</v>
      </c>
      <c r="Z413" s="2"/>
    </row>
    <row r="414" spans="1:26">
      <c r="A414" s="2" t="s">
        <v>1905</v>
      </c>
      <c r="B414" s="2"/>
      <c r="C414" s="3">
        <v>0</v>
      </c>
      <c r="D414" s="3">
        <v>0</v>
      </c>
      <c r="E414" s="3">
        <v>0</v>
      </c>
      <c r="F414" s="3">
        <v>6.6666666666666596E-2</v>
      </c>
      <c r="G414" s="3">
        <v>0.233333333333333</v>
      </c>
      <c r="H414" s="3">
        <v>0.93333333333333302</v>
      </c>
      <c r="I414" s="3">
        <v>2.5666666666666602</v>
      </c>
      <c r="J414" s="3">
        <v>5.7333333333333298</v>
      </c>
      <c r="K414" s="3">
        <v>8.1333333333333293</v>
      </c>
      <c r="L414" s="3">
        <v>10.4333333333333</v>
      </c>
      <c r="M414" s="3">
        <v>12.2666666666666</v>
      </c>
      <c r="N414" s="2"/>
      <c r="O414" s="3">
        <v>0</v>
      </c>
      <c r="P414" s="3">
        <v>0</v>
      </c>
      <c r="Q414" s="3">
        <v>0</v>
      </c>
      <c r="R414" s="3">
        <v>0.24944382578492899</v>
      </c>
      <c r="S414" s="3">
        <v>0.42295258468164998</v>
      </c>
      <c r="T414" s="3">
        <v>0.85374989832437898</v>
      </c>
      <c r="U414" s="3">
        <v>1.2297244497131099</v>
      </c>
      <c r="V414" s="3">
        <v>1.4817407180595199</v>
      </c>
      <c r="W414" s="3">
        <v>1.82086670449968</v>
      </c>
      <c r="X414" s="3">
        <v>1.70652343148936</v>
      </c>
      <c r="Y414" s="3">
        <v>1.5477582354991799</v>
      </c>
      <c r="Z414" s="2"/>
    </row>
    <row r="415" spans="1:26">
      <c r="A415" s="2" t="s">
        <v>1906</v>
      </c>
      <c r="B415" s="2"/>
      <c r="C415" s="3">
        <v>0</v>
      </c>
      <c r="D415" s="3">
        <v>0</v>
      </c>
      <c r="E415" s="3">
        <v>0</v>
      </c>
      <c r="F415" s="3">
        <v>6.6666666666666596E-2</v>
      </c>
      <c r="G415" s="3">
        <v>0.233333333333333</v>
      </c>
      <c r="H415" s="3">
        <v>0.93333333333333302</v>
      </c>
      <c r="I415" s="3">
        <v>2.5666666666666602</v>
      </c>
      <c r="J415" s="3">
        <v>5.7333333333333298</v>
      </c>
      <c r="K415" s="3">
        <v>8.1666666666666607</v>
      </c>
      <c r="L415" s="3">
        <v>10.5</v>
      </c>
      <c r="M415" s="3">
        <v>12.2666666666666</v>
      </c>
      <c r="N415" s="2"/>
      <c r="O415" s="3">
        <v>0</v>
      </c>
      <c r="P415" s="3">
        <v>0</v>
      </c>
      <c r="Q415" s="3">
        <v>0</v>
      </c>
      <c r="R415" s="3">
        <v>0.24944382578492899</v>
      </c>
      <c r="S415" s="3">
        <v>0.42295258468164998</v>
      </c>
      <c r="T415" s="3">
        <v>0.85374989832437898</v>
      </c>
      <c r="U415" s="3">
        <v>1.2297244497131099</v>
      </c>
      <c r="V415" s="3">
        <v>1.4817407180595199</v>
      </c>
      <c r="W415" s="3">
        <v>1.75277557668465</v>
      </c>
      <c r="X415" s="3">
        <v>1.7464249196572901</v>
      </c>
      <c r="Y415" s="3">
        <v>1.5477582354991799</v>
      </c>
      <c r="Z415" s="2"/>
    </row>
    <row r="416" spans="1:26">
      <c r="A416" s="2" t="s">
        <v>1907</v>
      </c>
      <c r="B416" s="2"/>
      <c r="C416" s="3">
        <v>0</v>
      </c>
      <c r="D416" s="3">
        <v>0</v>
      </c>
      <c r="E416" s="3">
        <v>0</v>
      </c>
      <c r="F416" s="3">
        <v>6.6666666666666596E-2</v>
      </c>
      <c r="G416" s="3">
        <v>0.233333333333333</v>
      </c>
      <c r="H416" s="3">
        <v>0.9</v>
      </c>
      <c r="I416" s="3">
        <v>2.5666666666666602</v>
      </c>
      <c r="J416" s="3">
        <v>5.7</v>
      </c>
      <c r="K416" s="3">
        <v>8.1</v>
      </c>
      <c r="L416" s="3">
        <v>10.4</v>
      </c>
      <c r="M416" s="3">
        <v>12.233333333333301</v>
      </c>
      <c r="N416" s="2"/>
      <c r="O416" s="3">
        <v>0</v>
      </c>
      <c r="P416" s="3">
        <v>0</v>
      </c>
      <c r="Q416" s="3">
        <v>0</v>
      </c>
      <c r="R416" s="3">
        <v>0.24944382578492899</v>
      </c>
      <c r="S416" s="3">
        <v>0.42295258468164998</v>
      </c>
      <c r="T416" s="3">
        <v>0.86986589004665904</v>
      </c>
      <c r="U416" s="3">
        <v>1.2297244497131099</v>
      </c>
      <c r="V416" s="3">
        <v>1.4866068747318499</v>
      </c>
      <c r="W416" s="3">
        <v>1.8138357147216999</v>
      </c>
      <c r="X416" s="3">
        <v>1.74355957741626</v>
      </c>
      <c r="Y416" s="3">
        <v>1.60589192939278</v>
      </c>
      <c r="Z416" s="2"/>
    </row>
    <row r="417" spans="1:26">
      <c r="A417" s="2" t="s">
        <v>1908</v>
      </c>
      <c r="B417" s="2"/>
      <c r="C417" s="3">
        <v>0</v>
      </c>
      <c r="D417" s="3">
        <v>0</v>
      </c>
      <c r="E417" s="3">
        <v>0</v>
      </c>
      <c r="F417" s="3">
        <v>6.6666666666666596E-2</v>
      </c>
      <c r="G417" s="3">
        <v>0.233333333333333</v>
      </c>
      <c r="H417" s="3">
        <v>0.9</v>
      </c>
      <c r="I417" s="3">
        <v>2.5666666666666602</v>
      </c>
      <c r="J417" s="3">
        <v>5.7</v>
      </c>
      <c r="K417" s="3">
        <v>8.0666666666666593</v>
      </c>
      <c r="L417" s="3">
        <v>10.3666666666666</v>
      </c>
      <c r="M417" s="3">
        <v>12.233333333333301</v>
      </c>
      <c r="N417" s="2"/>
      <c r="O417" s="3">
        <v>0</v>
      </c>
      <c r="P417" s="3">
        <v>0</v>
      </c>
      <c r="Q417" s="3">
        <v>0</v>
      </c>
      <c r="R417" s="3">
        <v>0.24944382578492899</v>
      </c>
      <c r="S417" s="3">
        <v>0.42295258468164998</v>
      </c>
      <c r="T417" s="3">
        <v>0.86986589004665904</v>
      </c>
      <c r="U417" s="3">
        <v>1.2297244497131099</v>
      </c>
      <c r="V417" s="3">
        <v>1.4866068747318499</v>
      </c>
      <c r="W417" s="3">
        <v>1.8061622912191999</v>
      </c>
      <c r="X417" s="3">
        <v>1.7413277182145299</v>
      </c>
      <c r="Y417" s="3">
        <v>1.6669999666733299</v>
      </c>
      <c r="Z417" s="2"/>
    </row>
    <row r="418" spans="1:26">
      <c r="A418" s="2" t="s">
        <v>1909</v>
      </c>
      <c r="B418" s="2"/>
      <c r="C418" s="3">
        <v>0</v>
      </c>
      <c r="D418" s="3">
        <v>0</v>
      </c>
      <c r="E418" s="3">
        <v>0</v>
      </c>
      <c r="F418" s="3">
        <v>0</v>
      </c>
      <c r="G418" s="3">
        <v>0</v>
      </c>
      <c r="H418" s="3">
        <v>0</v>
      </c>
      <c r="I418" s="3">
        <v>0.1</v>
      </c>
      <c r="J418" s="3">
        <v>1.06666666666666</v>
      </c>
      <c r="K418" s="3">
        <v>3.1</v>
      </c>
      <c r="L418" s="3">
        <v>7.3333333333333304</v>
      </c>
      <c r="M418" s="3">
        <v>12.2</v>
      </c>
      <c r="N418" s="2"/>
      <c r="O418" s="3">
        <v>0</v>
      </c>
      <c r="P418" s="3">
        <v>0</v>
      </c>
      <c r="Q418" s="3">
        <v>0</v>
      </c>
      <c r="R418" s="3">
        <v>0</v>
      </c>
      <c r="S418" s="3">
        <v>0</v>
      </c>
      <c r="T418" s="3">
        <v>0</v>
      </c>
      <c r="U418" s="3">
        <v>0.3</v>
      </c>
      <c r="V418" s="3">
        <v>0.89193921068397597</v>
      </c>
      <c r="W418" s="3">
        <v>1.37477270848675</v>
      </c>
      <c r="X418" s="3">
        <v>1.7763883459298899</v>
      </c>
      <c r="Y418" s="3">
        <v>1.72046505340852</v>
      </c>
      <c r="Z418" s="2"/>
    </row>
    <row r="419" spans="1:26">
      <c r="A419" s="2" t="s">
        <v>593</v>
      </c>
      <c r="B419" s="2"/>
      <c r="C419" s="3">
        <v>0</v>
      </c>
      <c r="D419" s="3">
        <v>0</v>
      </c>
      <c r="E419" s="3">
        <v>0</v>
      </c>
      <c r="F419" s="3">
        <v>3.3333333333333298E-2</v>
      </c>
      <c r="G419" s="3">
        <v>6.6666666666666596E-2</v>
      </c>
      <c r="H419" s="3">
        <v>0.33333333333333298</v>
      </c>
      <c r="I419" s="3">
        <v>1.93333333333333</v>
      </c>
      <c r="J419" s="3">
        <v>4.3</v>
      </c>
      <c r="K419" s="3">
        <v>7.5</v>
      </c>
      <c r="L419" s="3">
        <v>10.466666666666599</v>
      </c>
      <c r="M419" s="3">
        <v>12.1666666666666</v>
      </c>
      <c r="N419" s="2"/>
      <c r="O419" s="3">
        <v>0</v>
      </c>
      <c r="P419" s="3">
        <v>0</v>
      </c>
      <c r="Q419" s="3">
        <v>0</v>
      </c>
      <c r="R419" s="3">
        <v>0.17950549357115</v>
      </c>
      <c r="S419" s="3">
        <v>0.24944382578492899</v>
      </c>
      <c r="T419" s="3">
        <v>0.47140452079103101</v>
      </c>
      <c r="U419" s="3">
        <v>1.4590712418826099</v>
      </c>
      <c r="V419" s="3">
        <v>1.77294481959629</v>
      </c>
      <c r="W419" s="3">
        <v>2.0124611797498102</v>
      </c>
      <c r="X419" s="3">
        <v>1.70749979664875</v>
      </c>
      <c r="Y419" s="3">
        <v>1.7904065335994299</v>
      </c>
      <c r="Z419" s="2"/>
    </row>
    <row r="420" spans="1:26">
      <c r="A420" s="2" t="s">
        <v>1910</v>
      </c>
      <c r="B420" s="2"/>
      <c r="C420" s="3">
        <v>0</v>
      </c>
      <c r="D420" s="3">
        <v>0</v>
      </c>
      <c r="E420" s="3">
        <v>0</v>
      </c>
      <c r="F420" s="3">
        <v>0</v>
      </c>
      <c r="G420" s="3">
        <v>0</v>
      </c>
      <c r="H420" s="3">
        <v>0</v>
      </c>
      <c r="I420" s="3">
        <v>0</v>
      </c>
      <c r="J420" s="3">
        <v>3.3333333333333298E-2</v>
      </c>
      <c r="K420" s="3">
        <v>1.1000000000000001</v>
      </c>
      <c r="L420" s="3">
        <v>5.2666666666666604</v>
      </c>
      <c r="M420" s="3">
        <v>11.966666666666599</v>
      </c>
      <c r="N420" s="2"/>
      <c r="O420" s="3">
        <v>0</v>
      </c>
      <c r="P420" s="3">
        <v>0</v>
      </c>
      <c r="Q420" s="3">
        <v>0</v>
      </c>
      <c r="R420" s="3">
        <v>0</v>
      </c>
      <c r="S420" s="3">
        <v>0</v>
      </c>
      <c r="T420" s="3">
        <v>0</v>
      </c>
      <c r="U420" s="3">
        <v>0</v>
      </c>
      <c r="V420" s="3">
        <v>0.17950549357115</v>
      </c>
      <c r="W420" s="3">
        <v>1.0754843869934401</v>
      </c>
      <c r="X420" s="3">
        <v>2.4349309823666201</v>
      </c>
      <c r="Y420" s="3">
        <v>2.3019315560826001</v>
      </c>
      <c r="Z420" s="2"/>
    </row>
    <row r="421" spans="1:26">
      <c r="A421" s="2" t="s">
        <v>1911</v>
      </c>
      <c r="B421" s="2"/>
      <c r="C421" s="3">
        <v>0</v>
      </c>
      <c r="D421" s="3">
        <v>0</v>
      </c>
      <c r="E421" s="3">
        <v>0</v>
      </c>
      <c r="F421" s="3">
        <v>0</v>
      </c>
      <c r="G421" s="3">
        <v>6.6666666666666596E-2</v>
      </c>
      <c r="H421" s="3">
        <v>0.8</v>
      </c>
      <c r="I421" s="3">
        <v>2.7</v>
      </c>
      <c r="J421" s="3">
        <v>4.7333333333333298</v>
      </c>
      <c r="K421" s="3">
        <v>7.4</v>
      </c>
      <c r="L421" s="3">
        <v>9.5333333333333297</v>
      </c>
      <c r="M421" s="3">
        <v>11.9333333333333</v>
      </c>
      <c r="N421" s="2"/>
      <c r="O421" s="3">
        <v>0</v>
      </c>
      <c r="P421" s="3">
        <v>0</v>
      </c>
      <c r="Q421" s="3">
        <v>0</v>
      </c>
      <c r="R421" s="3">
        <v>0</v>
      </c>
      <c r="S421" s="3">
        <v>0.24944382578492899</v>
      </c>
      <c r="T421" s="3">
        <v>0.871779788708134</v>
      </c>
      <c r="U421" s="3">
        <v>1.552417469626</v>
      </c>
      <c r="V421" s="3">
        <v>1.5040685563571301</v>
      </c>
      <c r="W421" s="3">
        <v>1.74355957741626</v>
      </c>
      <c r="X421" s="3">
        <v>2.02868320729372</v>
      </c>
      <c r="Y421" s="3">
        <v>2.0483055327649602</v>
      </c>
      <c r="Z421" s="2"/>
    </row>
    <row r="422" spans="1:26">
      <c r="A422" s="2" t="s">
        <v>1912</v>
      </c>
      <c r="B422" s="2"/>
      <c r="C422" s="3">
        <v>0</v>
      </c>
      <c r="D422" s="3">
        <v>0</v>
      </c>
      <c r="E422" s="3">
        <v>0</v>
      </c>
      <c r="F422" s="3">
        <v>6.6666666666666596E-2</v>
      </c>
      <c r="G422" s="3">
        <v>0.233333333333333</v>
      </c>
      <c r="H422" s="3">
        <v>0.9</v>
      </c>
      <c r="I422" s="3">
        <v>2.5666666666666602</v>
      </c>
      <c r="J422" s="3">
        <v>5.7</v>
      </c>
      <c r="K422" s="3">
        <v>7.9666666666666597</v>
      </c>
      <c r="L422" s="3">
        <v>10.1666666666666</v>
      </c>
      <c r="M422" s="3">
        <v>11.733333333333301</v>
      </c>
      <c r="N422" s="2"/>
      <c r="O422" s="3">
        <v>0</v>
      </c>
      <c r="P422" s="3">
        <v>0</v>
      </c>
      <c r="Q422" s="3">
        <v>0</v>
      </c>
      <c r="R422" s="3">
        <v>0.24944382578492899</v>
      </c>
      <c r="S422" s="3">
        <v>0.42295258468164998</v>
      </c>
      <c r="T422" s="3">
        <v>0.86986589004665904</v>
      </c>
      <c r="U422" s="3">
        <v>1.2297244497131099</v>
      </c>
      <c r="V422" s="3">
        <v>1.4866068747318499</v>
      </c>
      <c r="W422" s="3">
        <v>1.7413277182145299</v>
      </c>
      <c r="X422" s="3">
        <v>1.7716909687891</v>
      </c>
      <c r="Y422" s="3">
        <v>1.7307673314329499</v>
      </c>
      <c r="Z422" s="2"/>
    </row>
    <row r="423" spans="1:26">
      <c r="A423" s="2" t="s">
        <v>1913</v>
      </c>
      <c r="B423" s="2"/>
      <c r="C423" s="3">
        <v>0</v>
      </c>
      <c r="D423" s="3">
        <v>0</v>
      </c>
      <c r="E423" s="3">
        <v>0</v>
      </c>
      <c r="F423" s="3">
        <v>0</v>
      </c>
      <c r="G423" s="3">
        <v>0</v>
      </c>
      <c r="H423" s="3">
        <v>0.2</v>
      </c>
      <c r="I423" s="3">
        <v>1.56666666666666</v>
      </c>
      <c r="J423" s="3">
        <v>4.0999999999999996</v>
      </c>
      <c r="K423" s="3">
        <v>6.6333333333333302</v>
      </c>
      <c r="L423" s="3">
        <v>9.1666666666666607</v>
      </c>
      <c r="M423" s="3">
        <v>11.733333333333301</v>
      </c>
      <c r="N423" s="2"/>
      <c r="O423" s="3">
        <v>0</v>
      </c>
      <c r="P423" s="3">
        <v>0</v>
      </c>
      <c r="Q423" s="3">
        <v>0</v>
      </c>
      <c r="R423" s="3">
        <v>0</v>
      </c>
      <c r="S423" s="3">
        <v>0</v>
      </c>
      <c r="T423" s="3">
        <v>0.4</v>
      </c>
      <c r="U423" s="3">
        <v>1.2297244497131099</v>
      </c>
      <c r="V423" s="3">
        <v>1.57797338380595</v>
      </c>
      <c r="W423" s="3">
        <v>1.7220788470785899</v>
      </c>
      <c r="X423" s="3">
        <v>1.75277557668465</v>
      </c>
      <c r="Y423" s="3">
        <v>1.4590712418826099</v>
      </c>
      <c r="Z423" s="2"/>
    </row>
    <row r="424" spans="1:26">
      <c r="A424" s="2" t="s">
        <v>1914</v>
      </c>
      <c r="B424" s="2"/>
      <c r="C424" s="3">
        <v>0</v>
      </c>
      <c r="D424" s="3">
        <v>0.3</v>
      </c>
      <c r="E424" s="3">
        <v>0.76666666666666605</v>
      </c>
      <c r="F424" s="3">
        <v>2.4</v>
      </c>
      <c r="G424" s="3">
        <v>3.2</v>
      </c>
      <c r="H424" s="3">
        <v>4.4666666666666597</v>
      </c>
      <c r="I424" s="3">
        <v>7.1</v>
      </c>
      <c r="J424" s="3">
        <v>6.5</v>
      </c>
      <c r="K424" s="3">
        <v>7.5333333333333297</v>
      </c>
      <c r="L424" s="3">
        <v>9.6333333333333293</v>
      </c>
      <c r="M424" s="3">
        <v>11.566666666666601</v>
      </c>
      <c r="N424" s="2"/>
      <c r="O424" s="3">
        <v>0</v>
      </c>
      <c r="P424" s="3">
        <v>0.52599112793531599</v>
      </c>
      <c r="Q424" s="3">
        <v>0.80346471954626297</v>
      </c>
      <c r="R424" s="3">
        <v>1.49666295470957</v>
      </c>
      <c r="S424" s="3">
        <v>2.0396078054371101</v>
      </c>
      <c r="T424" s="3">
        <v>2.3767391293301099</v>
      </c>
      <c r="U424" s="3">
        <v>2.5475478405713901</v>
      </c>
      <c r="V424" s="3">
        <v>2.0289570391377598</v>
      </c>
      <c r="W424" s="3">
        <v>2.6923760675078201</v>
      </c>
      <c r="X424" s="3">
        <v>2.7986107664736402</v>
      </c>
      <c r="Y424" s="3">
        <v>3.1904370999737401</v>
      </c>
      <c r="Z424" s="2"/>
    </row>
    <row r="425" spans="1:26">
      <c r="A425" s="2" t="s">
        <v>1915</v>
      </c>
      <c r="B425" s="2"/>
      <c r="C425" s="3">
        <v>0</v>
      </c>
      <c r="D425" s="3">
        <v>0</v>
      </c>
      <c r="E425" s="3">
        <v>0</v>
      </c>
      <c r="F425" s="3">
        <v>0</v>
      </c>
      <c r="G425" s="3">
        <v>0</v>
      </c>
      <c r="H425" s="3">
        <v>0</v>
      </c>
      <c r="I425" s="3">
        <v>0.233333333333333</v>
      </c>
      <c r="J425" s="3">
        <v>1.2</v>
      </c>
      <c r="K425" s="3">
        <v>3.1</v>
      </c>
      <c r="L425" s="3">
        <v>7.7</v>
      </c>
      <c r="M425" s="3">
        <v>11.3666666666666</v>
      </c>
      <c r="N425" s="2"/>
      <c r="O425" s="3">
        <v>0</v>
      </c>
      <c r="P425" s="3">
        <v>0</v>
      </c>
      <c r="Q425" s="3">
        <v>0</v>
      </c>
      <c r="R425" s="3">
        <v>0</v>
      </c>
      <c r="S425" s="3">
        <v>0</v>
      </c>
      <c r="T425" s="3">
        <v>0</v>
      </c>
      <c r="U425" s="3">
        <v>0.42295258468164998</v>
      </c>
      <c r="V425" s="3">
        <v>0.871779788708134</v>
      </c>
      <c r="W425" s="3">
        <v>1.6196707484341699</v>
      </c>
      <c r="X425" s="3">
        <v>1.8284784202536599</v>
      </c>
      <c r="Y425" s="3">
        <v>1.4715826703096</v>
      </c>
      <c r="Z425" s="2"/>
    </row>
    <row r="426" spans="1:26">
      <c r="A426" s="2" t="s">
        <v>1916</v>
      </c>
      <c r="B426" s="2"/>
      <c r="C426" s="3">
        <v>0</v>
      </c>
      <c r="D426" s="3">
        <v>0</v>
      </c>
      <c r="E426" s="3">
        <v>0.16666666666666599</v>
      </c>
      <c r="F426" s="3">
        <v>0.56666666666666599</v>
      </c>
      <c r="G426" s="3">
        <v>0.93333333333333302</v>
      </c>
      <c r="H426" s="3">
        <v>1.6</v>
      </c>
      <c r="I426" s="3">
        <v>2.5666666666666602</v>
      </c>
      <c r="J426" s="3">
        <v>3.8333333333333299</v>
      </c>
      <c r="K426" s="3">
        <v>5.93333333333333</v>
      </c>
      <c r="L426" s="3">
        <v>7.9666666666666597</v>
      </c>
      <c r="M426" s="3">
        <v>11.2</v>
      </c>
      <c r="N426" s="2"/>
      <c r="O426" s="3">
        <v>0</v>
      </c>
      <c r="P426" s="3">
        <v>0</v>
      </c>
      <c r="Q426" s="3">
        <v>0.52174919474995096</v>
      </c>
      <c r="R426" s="3">
        <v>0.667499479816692</v>
      </c>
      <c r="S426" s="3">
        <v>0.92855921847894096</v>
      </c>
      <c r="T426" s="3">
        <v>1.30639452948436</v>
      </c>
      <c r="U426" s="3">
        <v>1.6468825769380799</v>
      </c>
      <c r="V426" s="3">
        <v>1.8272626764887601</v>
      </c>
      <c r="W426" s="3">
        <v>1.6110727964792699</v>
      </c>
      <c r="X426" s="3">
        <v>1.70261237188295</v>
      </c>
      <c r="Y426" s="3">
        <v>2.6381811916545801</v>
      </c>
      <c r="Z426" s="2"/>
    </row>
    <row r="427" spans="1:26">
      <c r="A427" s="2" t="s">
        <v>1917</v>
      </c>
      <c r="B427" s="2"/>
      <c r="C427" s="3">
        <v>0</v>
      </c>
      <c r="D427" s="3">
        <v>3.3333333333333298E-2</v>
      </c>
      <c r="E427" s="3">
        <v>0.133333333333333</v>
      </c>
      <c r="F427" s="3">
        <v>0.36666666666666597</v>
      </c>
      <c r="G427" s="3">
        <v>0.8</v>
      </c>
      <c r="H427" s="3">
        <v>1.3</v>
      </c>
      <c r="I427" s="3">
        <v>1.7666666666666599</v>
      </c>
      <c r="J427" s="3">
        <v>4.36666666666666</v>
      </c>
      <c r="K427" s="3">
        <v>6.9</v>
      </c>
      <c r="L427" s="3">
        <v>9.1</v>
      </c>
      <c r="M427" s="3">
        <v>11.1666666666666</v>
      </c>
      <c r="N427" s="2"/>
      <c r="O427" s="3">
        <v>0</v>
      </c>
      <c r="P427" s="3">
        <v>0.17950549357115</v>
      </c>
      <c r="Q427" s="3">
        <v>0.33993463423951897</v>
      </c>
      <c r="R427" s="3">
        <v>0.657436097443867</v>
      </c>
      <c r="S427" s="3">
        <v>0.748331477354788</v>
      </c>
      <c r="T427" s="3">
        <v>1.0049875621120801</v>
      </c>
      <c r="U427" s="3">
        <v>1.2023125864580899</v>
      </c>
      <c r="V427" s="3">
        <v>2.3307128141884399</v>
      </c>
      <c r="W427" s="3">
        <v>2.24127939653523</v>
      </c>
      <c r="X427" s="3">
        <v>2.4406283343980602</v>
      </c>
      <c r="Y427" s="3">
        <v>1.9846634195472199</v>
      </c>
      <c r="Z427" s="2"/>
    </row>
    <row r="428" spans="1:26">
      <c r="A428" s="2" t="s">
        <v>1918</v>
      </c>
      <c r="B428" s="2"/>
      <c r="C428" s="3">
        <v>0</v>
      </c>
      <c r="D428" s="3">
        <v>0</v>
      </c>
      <c r="E428" s="3">
        <v>3.3333333333333298E-2</v>
      </c>
      <c r="F428" s="3">
        <v>0.36666666666666597</v>
      </c>
      <c r="G428" s="3">
        <v>1.06666666666666</v>
      </c>
      <c r="H428" s="3">
        <v>2.86666666666666</v>
      </c>
      <c r="I428" s="3">
        <v>5.0666666666666602</v>
      </c>
      <c r="J428" s="3">
        <v>7.2333333333333298</v>
      </c>
      <c r="K428" s="3">
        <v>9.1999999999999993</v>
      </c>
      <c r="L428" s="3">
        <v>10.9333333333333</v>
      </c>
      <c r="M428" s="3">
        <v>11.133333333333301</v>
      </c>
      <c r="N428" s="2"/>
      <c r="O428" s="3">
        <v>0</v>
      </c>
      <c r="P428" s="3">
        <v>0</v>
      </c>
      <c r="Q428" s="3">
        <v>0.17950549357115</v>
      </c>
      <c r="R428" s="3">
        <v>0.54670731556189001</v>
      </c>
      <c r="S428" s="3">
        <v>1.0624918300339401</v>
      </c>
      <c r="T428" s="3">
        <v>1.58605030044937</v>
      </c>
      <c r="U428" s="3">
        <v>1.8961950204437099</v>
      </c>
      <c r="V428" s="3">
        <v>1.94393644157644</v>
      </c>
      <c r="W428" s="3">
        <v>1.7587874611030501</v>
      </c>
      <c r="X428" s="3">
        <v>1.4590712418826099</v>
      </c>
      <c r="Y428" s="3">
        <v>1.9447936194419699</v>
      </c>
      <c r="Z428" s="2"/>
    </row>
    <row r="429" spans="1:26">
      <c r="A429" s="2" t="s">
        <v>1919</v>
      </c>
      <c r="B429" s="2"/>
      <c r="C429" s="3">
        <v>1.6666666666666601</v>
      </c>
      <c r="D429" s="3">
        <v>10.7</v>
      </c>
      <c r="E429" s="3">
        <v>14.9333333333333</v>
      </c>
      <c r="F429" s="3">
        <v>11.2666666666666</v>
      </c>
      <c r="G429" s="3">
        <v>8.1333333333333293</v>
      </c>
      <c r="H429" s="3">
        <v>6.0333333333333297</v>
      </c>
      <c r="I429" s="3">
        <v>5.5333333333333297</v>
      </c>
      <c r="J429" s="3">
        <v>6.6666666666666599</v>
      </c>
      <c r="K429" s="3">
        <v>8.1</v>
      </c>
      <c r="L429" s="3">
        <v>9.4666666666666597</v>
      </c>
      <c r="M429" s="3">
        <v>11.133333333333301</v>
      </c>
      <c r="N429" s="2"/>
      <c r="O429" s="3">
        <v>1.2202003478482</v>
      </c>
      <c r="P429" s="3">
        <v>2.8536526301099299</v>
      </c>
      <c r="Q429" s="3">
        <v>2.8975085082800902</v>
      </c>
      <c r="R429" s="3">
        <v>2.7920522121829201</v>
      </c>
      <c r="S429" s="3">
        <v>1.82086670449968</v>
      </c>
      <c r="T429" s="3">
        <v>2.0893911925619699</v>
      </c>
      <c r="U429" s="3">
        <v>1.8571184369578799</v>
      </c>
      <c r="V429" s="3">
        <v>2.2410315085295398</v>
      </c>
      <c r="W429" s="3">
        <v>2.7</v>
      </c>
      <c r="X429" s="3">
        <v>3.2427697352040799</v>
      </c>
      <c r="Y429" s="3">
        <v>2.8134597128012202</v>
      </c>
      <c r="Z429" s="2"/>
    </row>
    <row r="430" spans="1:26">
      <c r="A430" s="2" t="s">
        <v>1920</v>
      </c>
      <c r="B430" s="2"/>
      <c r="C430" s="3">
        <v>0</v>
      </c>
      <c r="D430" s="3">
        <v>0</v>
      </c>
      <c r="E430" s="3">
        <v>0</v>
      </c>
      <c r="F430" s="3">
        <v>0</v>
      </c>
      <c r="G430" s="3">
        <v>0</v>
      </c>
      <c r="H430" s="3">
        <v>6.6666666666666596E-2</v>
      </c>
      <c r="I430" s="3">
        <v>0.66666666666666596</v>
      </c>
      <c r="J430" s="3">
        <v>1.86666666666666</v>
      </c>
      <c r="K430" s="3">
        <v>3.93333333333333</v>
      </c>
      <c r="L430" s="3">
        <v>7.0333333333333297</v>
      </c>
      <c r="M430" s="3">
        <v>11</v>
      </c>
      <c r="N430" s="2"/>
      <c r="O430" s="3">
        <v>0</v>
      </c>
      <c r="P430" s="3">
        <v>0</v>
      </c>
      <c r="Q430" s="3">
        <v>0</v>
      </c>
      <c r="R430" s="3">
        <v>0</v>
      </c>
      <c r="S430" s="3">
        <v>0</v>
      </c>
      <c r="T430" s="3">
        <v>0.24944382578492899</v>
      </c>
      <c r="U430" s="3">
        <v>0.69920589878010098</v>
      </c>
      <c r="V430" s="3">
        <v>0.88443327742810596</v>
      </c>
      <c r="W430" s="3">
        <v>1.7307673314329499</v>
      </c>
      <c r="X430" s="3">
        <v>1.7792008193443301</v>
      </c>
      <c r="Y430" s="3">
        <v>2.08166599946613</v>
      </c>
      <c r="Z430" s="2"/>
    </row>
    <row r="431" spans="1:26">
      <c r="A431" s="2" t="s">
        <v>1921</v>
      </c>
      <c r="B431" s="2"/>
      <c r="C431" s="3">
        <v>0</v>
      </c>
      <c r="D431" s="3">
        <v>0</v>
      </c>
      <c r="E431" s="3">
        <v>0</v>
      </c>
      <c r="F431" s="3">
        <v>0</v>
      </c>
      <c r="G431" s="3">
        <v>0</v>
      </c>
      <c r="H431" s="3">
        <v>0</v>
      </c>
      <c r="I431" s="3">
        <v>3.3333333333333298E-2</v>
      </c>
      <c r="J431" s="3">
        <v>0.133333333333333</v>
      </c>
      <c r="K431" s="3">
        <v>1.4666666666666599</v>
      </c>
      <c r="L431" s="3">
        <v>5.9</v>
      </c>
      <c r="M431" s="3">
        <v>10.8666666666666</v>
      </c>
      <c r="N431" s="2"/>
      <c r="O431" s="3">
        <v>0</v>
      </c>
      <c r="P431" s="3">
        <v>0</v>
      </c>
      <c r="Q431" s="3">
        <v>0</v>
      </c>
      <c r="R431" s="3">
        <v>0</v>
      </c>
      <c r="S431" s="3">
        <v>0</v>
      </c>
      <c r="T431" s="3">
        <v>0</v>
      </c>
      <c r="U431" s="3">
        <v>0.17950549357115</v>
      </c>
      <c r="V431" s="3">
        <v>0.33993463423951897</v>
      </c>
      <c r="W431" s="3">
        <v>0.92135166407235003</v>
      </c>
      <c r="X431" s="3">
        <v>1.51327459504215</v>
      </c>
      <c r="Y431" s="3">
        <v>1.6679994670928999</v>
      </c>
      <c r="Z431" s="2"/>
    </row>
    <row r="432" spans="1:26">
      <c r="A432" s="2" t="s">
        <v>1922</v>
      </c>
      <c r="B432" s="2"/>
      <c r="C432" s="3">
        <v>0</v>
      </c>
      <c r="D432" s="3">
        <v>0</v>
      </c>
      <c r="E432" s="3">
        <v>0</v>
      </c>
      <c r="F432" s="3">
        <v>0</v>
      </c>
      <c r="G432" s="3">
        <v>3.3333333333333298E-2</v>
      </c>
      <c r="H432" s="3">
        <v>0.133333333333333</v>
      </c>
      <c r="I432" s="3">
        <v>0.9</v>
      </c>
      <c r="J432" s="3">
        <v>3</v>
      </c>
      <c r="K432" s="3">
        <v>5.0999999999999996</v>
      </c>
      <c r="L432" s="3">
        <v>8.3000000000000007</v>
      </c>
      <c r="M432" s="3">
        <v>10.8333333333333</v>
      </c>
      <c r="N432" s="2"/>
      <c r="O432" s="3">
        <v>0</v>
      </c>
      <c r="P432" s="3">
        <v>0</v>
      </c>
      <c r="Q432" s="3">
        <v>0</v>
      </c>
      <c r="R432" s="3">
        <v>0</v>
      </c>
      <c r="S432" s="3">
        <v>0.17950549357115</v>
      </c>
      <c r="T432" s="3">
        <v>0.42687494916218899</v>
      </c>
      <c r="U432" s="3">
        <v>0.830662386291807</v>
      </c>
      <c r="V432" s="3">
        <v>1.3662601021279399</v>
      </c>
      <c r="W432" s="3">
        <v>1.55670592384474</v>
      </c>
      <c r="X432" s="3">
        <v>1.73493515728974</v>
      </c>
      <c r="Y432" s="3">
        <v>2.2815686611530102</v>
      </c>
      <c r="Z432" s="2"/>
    </row>
    <row r="433" spans="1:26">
      <c r="A433" s="2" t="s">
        <v>1923</v>
      </c>
      <c r="B433" s="2"/>
      <c r="C433" s="3">
        <v>0</v>
      </c>
      <c r="D433" s="3">
        <v>0</v>
      </c>
      <c r="E433" s="3">
        <v>0</v>
      </c>
      <c r="F433" s="3">
        <v>0.1</v>
      </c>
      <c r="G433" s="3">
        <v>0.16666666666666599</v>
      </c>
      <c r="H433" s="3">
        <v>0.3</v>
      </c>
      <c r="I433" s="3">
        <v>1.56666666666666</v>
      </c>
      <c r="J433" s="3">
        <v>3.0333333333333301</v>
      </c>
      <c r="K433" s="3">
        <v>4.1333333333333302</v>
      </c>
      <c r="L433" s="3">
        <v>7.36666666666666</v>
      </c>
      <c r="M433" s="3">
        <v>10.566666666666601</v>
      </c>
      <c r="N433" s="2"/>
      <c r="O433" s="3">
        <v>0</v>
      </c>
      <c r="P433" s="3">
        <v>0</v>
      </c>
      <c r="Q433" s="3">
        <v>0</v>
      </c>
      <c r="R433" s="3">
        <v>0.3</v>
      </c>
      <c r="S433" s="3">
        <v>0.45338235029118101</v>
      </c>
      <c r="T433" s="3">
        <v>0.52599112793531599</v>
      </c>
      <c r="U433" s="3">
        <v>0.98938813864372199</v>
      </c>
      <c r="V433" s="3">
        <v>1.3535960336164601</v>
      </c>
      <c r="W433" s="3">
        <v>1.60692943909252</v>
      </c>
      <c r="X433" s="3">
        <v>1.9405039437103799</v>
      </c>
      <c r="Y433" s="3">
        <v>2.36196716507424</v>
      </c>
      <c r="Z433" s="2"/>
    </row>
    <row r="434" spans="1:26">
      <c r="A434" s="2" t="s">
        <v>1924</v>
      </c>
      <c r="B434" s="2"/>
      <c r="C434" s="3">
        <v>0</v>
      </c>
      <c r="D434" s="3">
        <v>0</v>
      </c>
      <c r="E434" s="3">
        <v>0</v>
      </c>
      <c r="F434" s="3">
        <v>3.3333333333333298E-2</v>
      </c>
      <c r="G434" s="3">
        <v>0.2</v>
      </c>
      <c r="H434" s="3">
        <v>0.86666666666666603</v>
      </c>
      <c r="I434" s="3">
        <v>2.2666666666666599</v>
      </c>
      <c r="J434" s="3">
        <v>4.9666666666666597</v>
      </c>
      <c r="K434" s="3">
        <v>6.7666666666666604</v>
      </c>
      <c r="L434" s="3">
        <v>8.7333333333333307</v>
      </c>
      <c r="M434" s="3">
        <v>10.4</v>
      </c>
      <c r="N434" s="2"/>
      <c r="O434" s="3">
        <v>0</v>
      </c>
      <c r="P434" s="3">
        <v>0</v>
      </c>
      <c r="Q434" s="3">
        <v>0</v>
      </c>
      <c r="R434" s="3">
        <v>0.17950549357115</v>
      </c>
      <c r="S434" s="3">
        <v>0.4</v>
      </c>
      <c r="T434" s="3">
        <v>0.88443327742810596</v>
      </c>
      <c r="U434" s="3">
        <v>1.1527744310526999</v>
      </c>
      <c r="V434" s="3">
        <v>1.4940623220676601</v>
      </c>
      <c r="W434" s="3">
        <v>1.4302291968616601</v>
      </c>
      <c r="X434" s="3">
        <v>0.99777530313971696</v>
      </c>
      <c r="Y434" s="3">
        <v>1.47422295916639</v>
      </c>
      <c r="Z434" s="2"/>
    </row>
    <row r="435" spans="1:26">
      <c r="A435" s="2" t="s">
        <v>1925</v>
      </c>
      <c r="B435" s="2"/>
      <c r="C435" s="3">
        <v>0</v>
      </c>
      <c r="D435" s="3">
        <v>0</v>
      </c>
      <c r="E435" s="3">
        <v>3.3333333333333298E-2</v>
      </c>
      <c r="F435" s="3">
        <v>0.46666666666666601</v>
      </c>
      <c r="G435" s="3">
        <v>2.4</v>
      </c>
      <c r="H435" s="3">
        <v>4.36666666666666</v>
      </c>
      <c r="I435" s="3">
        <v>5.8</v>
      </c>
      <c r="J435" s="3">
        <v>6.5666666666666602</v>
      </c>
      <c r="K435" s="3">
        <v>7.5</v>
      </c>
      <c r="L435" s="3">
        <v>8.86666666666666</v>
      </c>
      <c r="M435" s="3">
        <v>10.3</v>
      </c>
      <c r="N435" s="2"/>
      <c r="O435" s="3">
        <v>0</v>
      </c>
      <c r="P435" s="3">
        <v>0</v>
      </c>
      <c r="Q435" s="3">
        <v>0.17950549357115</v>
      </c>
      <c r="R435" s="3">
        <v>0.56174331821175705</v>
      </c>
      <c r="S435" s="3">
        <v>0.98657657246324904</v>
      </c>
      <c r="T435" s="3">
        <v>1.6017351702311899</v>
      </c>
      <c r="U435" s="3">
        <v>1.66132477258361</v>
      </c>
      <c r="V435" s="3">
        <v>1.3585122581543201</v>
      </c>
      <c r="W435" s="3">
        <v>2.1095023109728901</v>
      </c>
      <c r="X435" s="3">
        <v>1.9447936194419699</v>
      </c>
      <c r="Y435" s="3">
        <v>2.4103941586387898</v>
      </c>
      <c r="Z435" s="2"/>
    </row>
    <row r="436" spans="1:26">
      <c r="A436" s="2" t="s">
        <v>1926</v>
      </c>
      <c r="B436" s="2"/>
      <c r="C436" s="3">
        <v>0</v>
      </c>
      <c r="D436" s="3">
        <v>0</v>
      </c>
      <c r="E436" s="3">
        <v>0</v>
      </c>
      <c r="F436" s="3">
        <v>0</v>
      </c>
      <c r="G436" s="3">
        <v>0</v>
      </c>
      <c r="H436" s="3">
        <v>0</v>
      </c>
      <c r="I436" s="3">
        <v>0.266666666666666</v>
      </c>
      <c r="J436" s="3">
        <v>0.93333333333333302</v>
      </c>
      <c r="K436" s="3">
        <v>2.6666666666666599</v>
      </c>
      <c r="L436" s="3">
        <v>5.93333333333333</v>
      </c>
      <c r="M436" s="3">
        <v>10.233333333333301</v>
      </c>
      <c r="N436" s="2"/>
      <c r="O436" s="3">
        <v>0</v>
      </c>
      <c r="P436" s="3">
        <v>0</v>
      </c>
      <c r="Q436" s="3">
        <v>0</v>
      </c>
      <c r="R436" s="3">
        <v>0</v>
      </c>
      <c r="S436" s="3">
        <v>0</v>
      </c>
      <c r="T436" s="3">
        <v>0</v>
      </c>
      <c r="U436" s="3">
        <v>0.44221663871405298</v>
      </c>
      <c r="V436" s="3">
        <v>0.96378881965339702</v>
      </c>
      <c r="W436" s="3">
        <v>1.1352924243950899</v>
      </c>
      <c r="X436" s="3">
        <v>1.5477582354991799</v>
      </c>
      <c r="Y436" s="3">
        <v>2.6917569644296502</v>
      </c>
      <c r="Z436" s="2"/>
    </row>
    <row r="437" spans="1:26">
      <c r="A437" s="2" t="s">
        <v>1927</v>
      </c>
      <c r="B437" s="2"/>
      <c r="C437" s="3">
        <v>0</v>
      </c>
      <c r="D437" s="3">
        <v>0</v>
      </c>
      <c r="E437" s="3">
        <v>3.3333333333333298E-2</v>
      </c>
      <c r="F437" s="3">
        <v>0.46666666666666601</v>
      </c>
      <c r="G437" s="3">
        <v>2.4</v>
      </c>
      <c r="H437" s="3">
        <v>4.2</v>
      </c>
      <c r="I437" s="3">
        <v>5.4</v>
      </c>
      <c r="J437" s="3">
        <v>6.2</v>
      </c>
      <c r="K437" s="3">
        <v>7.2</v>
      </c>
      <c r="L437" s="3">
        <v>8.5666666666666593</v>
      </c>
      <c r="M437" s="3">
        <v>10.1</v>
      </c>
      <c r="N437" s="2"/>
      <c r="O437" s="3">
        <v>0</v>
      </c>
      <c r="P437" s="3">
        <v>0</v>
      </c>
      <c r="Q437" s="3">
        <v>0.17950549357115</v>
      </c>
      <c r="R437" s="3">
        <v>0.56174331821175705</v>
      </c>
      <c r="S437" s="3">
        <v>0.98657657246324904</v>
      </c>
      <c r="T437" s="3">
        <v>1.55777619273972</v>
      </c>
      <c r="U437" s="3">
        <v>1.54056266777217</v>
      </c>
      <c r="V437" s="3">
        <v>1.4468356276140399</v>
      </c>
      <c r="W437" s="3">
        <v>2.16641024123625</v>
      </c>
      <c r="X437" s="3">
        <v>1.90933379888262</v>
      </c>
      <c r="Y437" s="3">
        <v>2.5079872407968899</v>
      </c>
      <c r="Z437" s="2"/>
    </row>
    <row r="438" spans="1:26">
      <c r="A438" s="2" t="s">
        <v>1928</v>
      </c>
      <c r="B438" s="2"/>
      <c r="C438" s="3">
        <v>1.6666666666666601</v>
      </c>
      <c r="D438" s="3">
        <v>10.633333333333301</v>
      </c>
      <c r="E438" s="3">
        <v>14.9</v>
      </c>
      <c r="F438" s="3">
        <v>11.2</v>
      </c>
      <c r="G438" s="3">
        <v>8.1</v>
      </c>
      <c r="H438" s="3">
        <v>5.93333333333333</v>
      </c>
      <c r="I438" s="3">
        <v>5.5</v>
      </c>
      <c r="J438" s="3">
        <v>6.5</v>
      </c>
      <c r="K438" s="3">
        <v>7.7333333333333298</v>
      </c>
      <c r="L438" s="3">
        <v>9</v>
      </c>
      <c r="M438" s="3">
        <v>10</v>
      </c>
      <c r="N438" s="2"/>
      <c r="O438" s="3">
        <v>1.2202003478482</v>
      </c>
      <c r="P438" s="3">
        <v>2.892327013938</v>
      </c>
      <c r="Q438" s="3">
        <v>2.8676354952004099</v>
      </c>
      <c r="R438" s="3">
        <v>2.8095076674273902</v>
      </c>
      <c r="S438" s="3">
        <v>1.8321208111548299</v>
      </c>
      <c r="T438" s="3">
        <v>2.0154955277107902</v>
      </c>
      <c r="U438" s="3">
        <v>1.8027756377319899</v>
      </c>
      <c r="V438" s="3">
        <v>2.2323380867004201</v>
      </c>
      <c r="W438" s="3">
        <v>2.5157283018817602</v>
      </c>
      <c r="X438" s="3">
        <v>3.1728010758108698</v>
      </c>
      <c r="Y438" s="3">
        <v>2.8635642126552701</v>
      </c>
      <c r="Z438" s="2"/>
    </row>
    <row r="439" spans="1:26">
      <c r="A439" s="2" t="s">
        <v>1929</v>
      </c>
      <c r="B439" s="2"/>
      <c r="C439" s="3">
        <v>0</v>
      </c>
      <c r="D439" s="3">
        <v>0</v>
      </c>
      <c r="E439" s="3">
        <v>0.53333333333333299</v>
      </c>
      <c r="F439" s="3">
        <v>2.7</v>
      </c>
      <c r="G439" s="3">
        <v>6.2333333333333298</v>
      </c>
      <c r="H439" s="3">
        <v>8.5</v>
      </c>
      <c r="I439" s="3">
        <v>9.6999999999999993</v>
      </c>
      <c r="J439" s="3">
        <v>10.1666666666666</v>
      </c>
      <c r="K439" s="3">
        <v>10.466666666666599</v>
      </c>
      <c r="L439" s="3">
        <v>10.633333333333301</v>
      </c>
      <c r="M439" s="3">
        <v>9.9666666666666597</v>
      </c>
      <c r="N439" s="2"/>
      <c r="O439" s="3">
        <v>0</v>
      </c>
      <c r="P439" s="3">
        <v>0</v>
      </c>
      <c r="Q439" s="3">
        <v>0.76303487615063903</v>
      </c>
      <c r="R439" s="3">
        <v>1.2688577540449499</v>
      </c>
      <c r="S439" s="3">
        <v>1.80154254891622</v>
      </c>
      <c r="T439" s="3">
        <v>2.2173557826083399</v>
      </c>
      <c r="U439" s="3">
        <v>2.2970996205360001</v>
      </c>
      <c r="V439" s="3">
        <v>2.2223611067711002</v>
      </c>
      <c r="W439" s="3">
        <v>1.91020650425258</v>
      </c>
      <c r="X439" s="3">
        <v>2.35914297056273</v>
      </c>
      <c r="Y439" s="3">
        <v>2.5753101215624898</v>
      </c>
      <c r="Z439" s="2"/>
    </row>
    <row r="440" spans="1:26">
      <c r="A440" s="2" t="s">
        <v>1930</v>
      </c>
      <c r="B440" s="2"/>
      <c r="C440" s="3">
        <v>0</v>
      </c>
      <c r="D440" s="3">
        <v>0</v>
      </c>
      <c r="E440" s="3">
        <v>0</v>
      </c>
      <c r="F440" s="3">
        <v>0</v>
      </c>
      <c r="G440" s="3">
        <v>0.266666666666666</v>
      </c>
      <c r="H440" s="3">
        <v>0.63333333333333297</v>
      </c>
      <c r="I440" s="3">
        <v>1.2333333333333301</v>
      </c>
      <c r="J440" s="3">
        <v>2.86666666666666</v>
      </c>
      <c r="K440" s="3">
        <v>5.4</v>
      </c>
      <c r="L440" s="3">
        <v>7.0666666666666602</v>
      </c>
      <c r="M440" s="3">
        <v>9.6666666666666607</v>
      </c>
      <c r="N440" s="2"/>
      <c r="O440" s="3">
        <v>0</v>
      </c>
      <c r="P440" s="3">
        <v>0</v>
      </c>
      <c r="Q440" s="3">
        <v>0</v>
      </c>
      <c r="R440" s="3">
        <v>0</v>
      </c>
      <c r="S440" s="3">
        <v>0.57348835113617502</v>
      </c>
      <c r="T440" s="3">
        <v>0.70632067001390297</v>
      </c>
      <c r="U440" s="3">
        <v>1.17426099692056</v>
      </c>
      <c r="V440" s="3">
        <v>1.6478942792411</v>
      </c>
      <c r="W440" s="3">
        <v>1.94250697124446</v>
      </c>
      <c r="X440" s="3">
        <v>1.8061622912191999</v>
      </c>
      <c r="Y440" s="3">
        <v>1.8856180831641201</v>
      </c>
      <c r="Z440" s="2"/>
    </row>
    <row r="441" spans="1:26">
      <c r="A441" s="2" t="s">
        <v>1931</v>
      </c>
      <c r="B441" s="2"/>
      <c r="C441" s="3">
        <v>0</v>
      </c>
      <c r="D441" s="3">
        <v>0</v>
      </c>
      <c r="E441" s="3">
        <v>0</v>
      </c>
      <c r="F441" s="3">
        <v>0.133333333333333</v>
      </c>
      <c r="G441" s="3">
        <v>0.3</v>
      </c>
      <c r="H441" s="3">
        <v>0.7</v>
      </c>
      <c r="I441" s="3">
        <v>1.4666666666666599</v>
      </c>
      <c r="J441" s="3">
        <v>3.0333333333333301</v>
      </c>
      <c r="K441" s="3">
        <v>4.7</v>
      </c>
      <c r="L441" s="3">
        <v>6.6666666666666599</v>
      </c>
      <c r="M441" s="3">
        <v>9.6</v>
      </c>
      <c r="N441" s="2"/>
      <c r="O441" s="3">
        <v>0</v>
      </c>
      <c r="P441" s="3">
        <v>0</v>
      </c>
      <c r="Q441" s="3">
        <v>0</v>
      </c>
      <c r="R441" s="3">
        <v>0.33993463423951897</v>
      </c>
      <c r="S441" s="3">
        <v>0.64031242374328401</v>
      </c>
      <c r="T441" s="3">
        <v>0.9</v>
      </c>
      <c r="U441" s="3">
        <v>1.0873004286866701</v>
      </c>
      <c r="V441" s="3">
        <v>1.8162843634433701</v>
      </c>
      <c r="W441" s="3">
        <v>1.9347695814575201</v>
      </c>
      <c r="X441" s="3">
        <v>1.86785676348292</v>
      </c>
      <c r="Y441" s="3">
        <v>2.0264912204760801</v>
      </c>
      <c r="Z441" s="2"/>
    </row>
    <row r="442" spans="1:26">
      <c r="A442" s="2" t="s">
        <v>1932</v>
      </c>
      <c r="B442" s="2"/>
      <c r="C442" s="3">
        <v>0</v>
      </c>
      <c r="D442" s="3">
        <v>0</v>
      </c>
      <c r="E442" s="3">
        <v>0</v>
      </c>
      <c r="F442" s="3">
        <v>0</v>
      </c>
      <c r="G442" s="3">
        <v>0</v>
      </c>
      <c r="H442" s="3">
        <v>0</v>
      </c>
      <c r="I442" s="3">
        <v>0.133333333333333</v>
      </c>
      <c r="J442" s="3">
        <v>0.96666666666666601</v>
      </c>
      <c r="K442" s="3">
        <v>2.8333333333333299</v>
      </c>
      <c r="L442" s="3">
        <v>5.6333333333333302</v>
      </c>
      <c r="M442" s="3">
        <v>9.6</v>
      </c>
      <c r="N442" s="2"/>
      <c r="O442" s="3">
        <v>0</v>
      </c>
      <c r="P442" s="3">
        <v>0</v>
      </c>
      <c r="Q442" s="3">
        <v>0</v>
      </c>
      <c r="R442" s="3">
        <v>0</v>
      </c>
      <c r="S442" s="3">
        <v>0</v>
      </c>
      <c r="T442" s="3">
        <v>0</v>
      </c>
      <c r="U442" s="3">
        <v>0.33993463423951897</v>
      </c>
      <c r="V442" s="3">
        <v>0.75203427817856505</v>
      </c>
      <c r="W442" s="3">
        <v>1.5293426329272599</v>
      </c>
      <c r="X442" s="3">
        <v>1.64282953738021</v>
      </c>
      <c r="Y442" s="3">
        <v>1.6653327995728999</v>
      </c>
      <c r="Z442" s="2"/>
    </row>
    <row r="443" spans="1:26">
      <c r="A443" s="2" t="s">
        <v>1933</v>
      </c>
      <c r="B443" s="2"/>
      <c r="C443" s="3">
        <v>0</v>
      </c>
      <c r="D443" s="3">
        <v>3.3333333333333298E-2</v>
      </c>
      <c r="E443" s="3">
        <v>0</v>
      </c>
      <c r="F443" s="3">
        <v>0</v>
      </c>
      <c r="G443" s="3">
        <v>0</v>
      </c>
      <c r="H443" s="3">
        <v>0.2</v>
      </c>
      <c r="I443" s="3">
        <v>0.4</v>
      </c>
      <c r="J443" s="3">
        <v>1.56666666666666</v>
      </c>
      <c r="K443" s="3">
        <v>3.7666666666666599</v>
      </c>
      <c r="L443" s="3">
        <v>6.5666666666666602</v>
      </c>
      <c r="M443" s="3">
        <v>9.5333333333333297</v>
      </c>
      <c r="N443" s="2"/>
      <c r="O443" s="3">
        <v>0</v>
      </c>
      <c r="P443" s="3">
        <v>0.17950549357115</v>
      </c>
      <c r="Q443" s="3">
        <v>0</v>
      </c>
      <c r="R443" s="3">
        <v>0</v>
      </c>
      <c r="S443" s="3">
        <v>0</v>
      </c>
      <c r="T443" s="3">
        <v>0.4</v>
      </c>
      <c r="U443" s="3">
        <v>0.553774924194538</v>
      </c>
      <c r="V443" s="3">
        <v>1.38283123417943</v>
      </c>
      <c r="W443" s="3">
        <v>1.7451520150277799</v>
      </c>
      <c r="X443" s="3">
        <v>2.18606699094261</v>
      </c>
      <c r="Y443" s="3">
        <v>2.1092389359408399</v>
      </c>
      <c r="Z443" s="2"/>
    </row>
    <row r="444" spans="1:26">
      <c r="A444" s="2" t="s">
        <v>1934</v>
      </c>
      <c r="B444" s="2"/>
      <c r="C444" s="3">
        <v>6.6666666666666596E-2</v>
      </c>
      <c r="D444" s="3">
        <v>0.266666666666666</v>
      </c>
      <c r="E444" s="3">
        <v>1.13333333333333</v>
      </c>
      <c r="F444" s="3">
        <v>2.4</v>
      </c>
      <c r="G444" s="3">
        <v>3.93333333333333</v>
      </c>
      <c r="H444" s="3">
        <v>4.86666666666666</v>
      </c>
      <c r="I444" s="3">
        <v>5.36666666666666</v>
      </c>
      <c r="J444" s="3">
        <v>7</v>
      </c>
      <c r="K444" s="3">
        <v>7.2666666666666604</v>
      </c>
      <c r="L444" s="3">
        <v>8.1666666666666607</v>
      </c>
      <c r="M444" s="3">
        <v>9.5333333333333297</v>
      </c>
      <c r="N444" s="2"/>
      <c r="O444" s="3">
        <v>0.24944382578492899</v>
      </c>
      <c r="P444" s="3">
        <v>0.57348835113617502</v>
      </c>
      <c r="Q444" s="3">
        <v>0.95684667296048798</v>
      </c>
      <c r="R444" s="3">
        <v>1.38082101181386</v>
      </c>
      <c r="S444" s="3">
        <v>1.6918103387265999</v>
      </c>
      <c r="T444" s="3">
        <v>2.2020192753218302</v>
      </c>
      <c r="U444" s="3">
        <v>2.0080393975772002</v>
      </c>
      <c r="V444" s="3">
        <v>2</v>
      </c>
      <c r="W444" s="3">
        <v>2.5551690528982398</v>
      </c>
      <c r="X444" s="3">
        <v>2.1147629234082501</v>
      </c>
      <c r="Y444" s="3">
        <v>2.2171052197754499</v>
      </c>
      <c r="Z444" s="2"/>
    </row>
    <row r="445" spans="1:26">
      <c r="A445" s="2" t="s">
        <v>1935</v>
      </c>
      <c r="B445" s="2"/>
      <c r="C445" s="3">
        <v>0</v>
      </c>
      <c r="D445" s="3">
        <v>0</v>
      </c>
      <c r="E445" s="3">
        <v>0.5</v>
      </c>
      <c r="F445" s="3">
        <v>2.6</v>
      </c>
      <c r="G445" s="3">
        <v>6.0666666666666602</v>
      </c>
      <c r="H445" s="3">
        <v>8.3000000000000007</v>
      </c>
      <c r="I445" s="3">
        <v>9.1999999999999993</v>
      </c>
      <c r="J445" s="3">
        <v>9.1999999999999993</v>
      </c>
      <c r="K445" s="3">
        <v>9.5333333333333297</v>
      </c>
      <c r="L445" s="3">
        <v>9.7333333333333307</v>
      </c>
      <c r="M445" s="3">
        <v>9.4666666666666597</v>
      </c>
      <c r="N445" s="2"/>
      <c r="O445" s="3">
        <v>0</v>
      </c>
      <c r="P445" s="3">
        <v>0</v>
      </c>
      <c r="Q445" s="3">
        <v>0.76376261582597305</v>
      </c>
      <c r="R445" s="3">
        <v>1.30639452948436</v>
      </c>
      <c r="S445" s="3">
        <v>1.87853370714738</v>
      </c>
      <c r="T445" s="3">
        <v>2.35442845152137</v>
      </c>
      <c r="U445" s="3">
        <v>2.35796522451031</v>
      </c>
      <c r="V445" s="3">
        <v>2.4413111231467401</v>
      </c>
      <c r="W445" s="3">
        <v>2.4184476196289402</v>
      </c>
      <c r="X445" s="3">
        <v>2.5940101944458198</v>
      </c>
      <c r="Y445" s="3">
        <v>3.0847294136691299</v>
      </c>
      <c r="Z445" s="2"/>
    </row>
    <row r="446" spans="1:26">
      <c r="A446" s="2" t="s">
        <v>1936</v>
      </c>
      <c r="B446" s="2"/>
      <c r="C446" s="3">
        <v>0</v>
      </c>
      <c r="D446" s="3">
        <v>0</v>
      </c>
      <c r="E446" s="3">
        <v>0</v>
      </c>
      <c r="F446" s="3">
        <v>0</v>
      </c>
      <c r="G446" s="3">
        <v>3.3333333333333298E-2</v>
      </c>
      <c r="H446" s="3">
        <v>0.233333333333333</v>
      </c>
      <c r="I446" s="3">
        <v>0.76666666666666605</v>
      </c>
      <c r="J446" s="3">
        <v>2.8</v>
      </c>
      <c r="K446" s="3">
        <v>5</v>
      </c>
      <c r="L446" s="3">
        <v>7.3333333333333304</v>
      </c>
      <c r="M446" s="3">
        <v>9.4666666666666597</v>
      </c>
      <c r="N446" s="2"/>
      <c r="O446" s="3">
        <v>0</v>
      </c>
      <c r="P446" s="3">
        <v>0</v>
      </c>
      <c r="Q446" s="3">
        <v>0</v>
      </c>
      <c r="R446" s="3">
        <v>0</v>
      </c>
      <c r="S446" s="3">
        <v>0.17950549357115</v>
      </c>
      <c r="T446" s="3">
        <v>0.49553562491061598</v>
      </c>
      <c r="U446" s="3">
        <v>0.61553951042064603</v>
      </c>
      <c r="V446" s="3">
        <v>1.37598449603668</v>
      </c>
      <c r="W446" s="3">
        <v>1.84390889145857</v>
      </c>
      <c r="X446" s="3">
        <v>1.71917292776368</v>
      </c>
      <c r="Y446" s="3">
        <v>1.89267594221045</v>
      </c>
      <c r="Z446" s="2"/>
    </row>
    <row r="447" spans="1:26">
      <c r="A447" s="2" t="s">
        <v>1937</v>
      </c>
      <c r="B447" s="2"/>
      <c r="C447" s="3">
        <v>0</v>
      </c>
      <c r="D447" s="3">
        <v>0</v>
      </c>
      <c r="E447" s="3">
        <v>0</v>
      </c>
      <c r="F447" s="3">
        <v>0</v>
      </c>
      <c r="G447" s="3">
        <v>0</v>
      </c>
      <c r="H447" s="3">
        <v>0</v>
      </c>
      <c r="I447" s="3">
        <v>6.6666666666666596E-2</v>
      </c>
      <c r="J447" s="3">
        <v>0.8</v>
      </c>
      <c r="K447" s="3">
        <v>2.6666666666666599</v>
      </c>
      <c r="L447" s="3">
        <v>5.7333333333333298</v>
      </c>
      <c r="M447" s="3">
        <v>9.4</v>
      </c>
      <c r="N447" s="2"/>
      <c r="O447" s="3">
        <v>0</v>
      </c>
      <c r="P447" s="3">
        <v>0</v>
      </c>
      <c r="Q447" s="3">
        <v>0</v>
      </c>
      <c r="R447" s="3">
        <v>0</v>
      </c>
      <c r="S447" s="3">
        <v>0</v>
      </c>
      <c r="T447" s="3">
        <v>0</v>
      </c>
      <c r="U447" s="3">
        <v>0.24944382578492899</v>
      </c>
      <c r="V447" s="3">
        <v>0.83266639978645296</v>
      </c>
      <c r="W447" s="3">
        <v>1.0749676997731299</v>
      </c>
      <c r="X447" s="3">
        <v>1.7499206331208901</v>
      </c>
      <c r="Y447" s="3">
        <v>2.0428737928059402</v>
      </c>
      <c r="Z447" s="2"/>
    </row>
    <row r="448" spans="1:26">
      <c r="A448" s="2" t="s">
        <v>1938</v>
      </c>
      <c r="B448" s="2"/>
      <c r="C448" s="3">
        <v>0</v>
      </c>
      <c r="D448" s="3">
        <v>0</v>
      </c>
      <c r="E448" s="3">
        <v>0</v>
      </c>
      <c r="F448" s="3">
        <v>0</v>
      </c>
      <c r="G448" s="3">
        <v>0</v>
      </c>
      <c r="H448" s="3">
        <v>3.3333333333333298E-2</v>
      </c>
      <c r="I448" s="3">
        <v>0.2</v>
      </c>
      <c r="J448" s="3">
        <v>1.36666666666666</v>
      </c>
      <c r="K448" s="3">
        <v>3.1</v>
      </c>
      <c r="L448" s="3">
        <v>6.2</v>
      </c>
      <c r="M448" s="3">
        <v>9.36666666666666</v>
      </c>
      <c r="N448" s="2"/>
      <c r="O448" s="3">
        <v>0</v>
      </c>
      <c r="P448" s="3">
        <v>0</v>
      </c>
      <c r="Q448" s="3">
        <v>0</v>
      </c>
      <c r="R448" s="3">
        <v>0</v>
      </c>
      <c r="S448" s="3">
        <v>0</v>
      </c>
      <c r="T448" s="3">
        <v>0.17950549357115</v>
      </c>
      <c r="U448" s="3">
        <v>0.4</v>
      </c>
      <c r="V448" s="3">
        <v>1.0796089827134401</v>
      </c>
      <c r="W448" s="3">
        <v>1.2206555615733701</v>
      </c>
      <c r="X448" s="3">
        <v>1.55777619273972</v>
      </c>
      <c r="Y448" s="3">
        <v>1.6224124698183899</v>
      </c>
      <c r="Z448" s="2"/>
    </row>
    <row r="449" spans="1:26">
      <c r="A449" s="2" t="s">
        <v>1939</v>
      </c>
      <c r="B449" s="2"/>
      <c r="C449" s="3">
        <v>0</v>
      </c>
      <c r="D449" s="3">
        <v>0</v>
      </c>
      <c r="E449" s="3">
        <v>0</v>
      </c>
      <c r="F449" s="3">
        <v>3.3333333333333298E-2</v>
      </c>
      <c r="G449" s="3">
        <v>0.2</v>
      </c>
      <c r="H449" s="3">
        <v>0.9</v>
      </c>
      <c r="I449" s="3">
        <v>2.2333333333333298</v>
      </c>
      <c r="J449" s="3">
        <v>4.9000000000000004</v>
      </c>
      <c r="K449" s="3">
        <v>6.36666666666666</v>
      </c>
      <c r="L449" s="3">
        <v>8.0666666666666593</v>
      </c>
      <c r="M449" s="3">
        <v>9.1</v>
      </c>
      <c r="N449" s="2"/>
      <c r="O449" s="3">
        <v>0</v>
      </c>
      <c r="P449" s="3">
        <v>0</v>
      </c>
      <c r="Q449" s="3">
        <v>0</v>
      </c>
      <c r="R449" s="3">
        <v>0.17950549357115</v>
      </c>
      <c r="S449" s="3">
        <v>0.4</v>
      </c>
      <c r="T449" s="3">
        <v>0.86986589004665904</v>
      </c>
      <c r="U449" s="3">
        <v>1.11604460285221</v>
      </c>
      <c r="V449" s="3">
        <v>1.4685593847940399</v>
      </c>
      <c r="W449" s="3">
        <v>1.1685698761972001</v>
      </c>
      <c r="X449" s="3">
        <v>0.67986926847903795</v>
      </c>
      <c r="Y449" s="3">
        <v>0.78951461882179996</v>
      </c>
      <c r="Z449" s="2"/>
    </row>
    <row r="450" spans="1:26">
      <c r="A450" s="2" t="s">
        <v>1940</v>
      </c>
      <c r="B450" s="2"/>
      <c r="C450" s="3">
        <v>0</v>
      </c>
      <c r="D450" s="3">
        <v>0</v>
      </c>
      <c r="E450" s="3">
        <v>0</v>
      </c>
      <c r="F450" s="3">
        <v>0</v>
      </c>
      <c r="G450" s="3">
        <v>0</v>
      </c>
      <c r="H450" s="3">
        <v>6.6666666666666596E-2</v>
      </c>
      <c r="I450" s="3">
        <v>0.33333333333333298</v>
      </c>
      <c r="J450" s="3">
        <v>1.36666666666666</v>
      </c>
      <c r="K450" s="3">
        <v>3.4666666666666601</v>
      </c>
      <c r="L450" s="3">
        <v>5.93333333333333</v>
      </c>
      <c r="M450" s="3">
        <v>8.8333333333333304</v>
      </c>
      <c r="N450" s="2"/>
      <c r="O450" s="3">
        <v>0</v>
      </c>
      <c r="P450" s="3">
        <v>0</v>
      </c>
      <c r="Q450" s="3">
        <v>0</v>
      </c>
      <c r="R450" s="3">
        <v>0</v>
      </c>
      <c r="S450" s="3">
        <v>0</v>
      </c>
      <c r="T450" s="3">
        <v>0.24944382578492899</v>
      </c>
      <c r="U450" s="3">
        <v>0.53748384988656905</v>
      </c>
      <c r="V450" s="3">
        <v>0.94809751022185895</v>
      </c>
      <c r="W450" s="3">
        <v>1.6478942792411</v>
      </c>
      <c r="X450" s="3">
        <v>1.56914697279197</v>
      </c>
      <c r="Y450" s="3">
        <v>1.8454147380888499</v>
      </c>
      <c r="Z450" s="2"/>
    </row>
    <row r="451" spans="1:26">
      <c r="A451" s="2" t="s">
        <v>1941</v>
      </c>
      <c r="B451" s="2"/>
      <c r="C451" s="3">
        <v>0</v>
      </c>
      <c r="D451" s="3">
        <v>0</v>
      </c>
      <c r="E451" s="3">
        <v>0</v>
      </c>
      <c r="F451" s="3">
        <v>0</v>
      </c>
      <c r="G451" s="3">
        <v>0</v>
      </c>
      <c r="H451" s="3">
        <v>0.2</v>
      </c>
      <c r="I451" s="3">
        <v>1.63333333333333</v>
      </c>
      <c r="J451" s="3">
        <v>3.5333333333333301</v>
      </c>
      <c r="K451" s="3">
        <v>5.2</v>
      </c>
      <c r="L451" s="3">
        <v>7.0333333333333297</v>
      </c>
      <c r="M451" s="3">
        <v>8.8333333333333304</v>
      </c>
      <c r="N451" s="2"/>
      <c r="O451" s="3">
        <v>0</v>
      </c>
      <c r="P451" s="3">
        <v>0</v>
      </c>
      <c r="Q451" s="3">
        <v>0</v>
      </c>
      <c r="R451" s="3">
        <v>0</v>
      </c>
      <c r="S451" s="3">
        <v>0</v>
      </c>
      <c r="T451" s="3">
        <v>0.4</v>
      </c>
      <c r="U451" s="3">
        <v>1.37800177390629</v>
      </c>
      <c r="V451" s="3">
        <v>1.54344492037203</v>
      </c>
      <c r="W451" s="3">
        <v>1.8147543451754899</v>
      </c>
      <c r="X451" s="3">
        <v>1.7603661235347801</v>
      </c>
      <c r="Y451" s="3">
        <v>1.5723301886761001</v>
      </c>
      <c r="Z451" s="2"/>
    </row>
    <row r="452" spans="1:26">
      <c r="A452" s="2" t="s">
        <v>1942</v>
      </c>
      <c r="B452" s="2"/>
      <c r="C452" s="3">
        <v>0</v>
      </c>
      <c r="D452" s="3">
        <v>0</v>
      </c>
      <c r="E452" s="3">
        <v>0</v>
      </c>
      <c r="F452" s="3">
        <v>6.6666666666666596E-2</v>
      </c>
      <c r="G452" s="3">
        <v>0.133333333333333</v>
      </c>
      <c r="H452" s="3">
        <v>0.56666666666666599</v>
      </c>
      <c r="I452" s="3">
        <v>1.56666666666666</v>
      </c>
      <c r="J452" s="3">
        <v>2.4666666666666601</v>
      </c>
      <c r="K452" s="3">
        <v>3.93333333333333</v>
      </c>
      <c r="L452" s="3">
        <v>6.1333333333333302</v>
      </c>
      <c r="M452" s="3">
        <v>8.7333333333333307</v>
      </c>
      <c r="N452" s="2"/>
      <c r="O452" s="3">
        <v>0</v>
      </c>
      <c r="P452" s="3">
        <v>0</v>
      </c>
      <c r="Q452" s="3">
        <v>0</v>
      </c>
      <c r="R452" s="3">
        <v>0.24944382578492899</v>
      </c>
      <c r="S452" s="3">
        <v>0.33993463423951897</v>
      </c>
      <c r="T452" s="3">
        <v>0.71569701845279599</v>
      </c>
      <c r="U452" s="3">
        <v>1.0546194679704199</v>
      </c>
      <c r="V452" s="3">
        <v>1.3097921802925601</v>
      </c>
      <c r="W452" s="3">
        <v>2.1281186266016401</v>
      </c>
      <c r="X452" s="3">
        <v>2.1092389359408501</v>
      </c>
      <c r="Y452" s="3">
        <v>1.8607047649270401</v>
      </c>
      <c r="Z452" s="2"/>
    </row>
    <row r="453" spans="1:26">
      <c r="A453" s="2" t="s">
        <v>1943</v>
      </c>
      <c r="B453" s="2"/>
      <c r="C453" s="3">
        <v>0</v>
      </c>
      <c r="D453" s="3">
        <v>0</v>
      </c>
      <c r="E453" s="3">
        <v>0</v>
      </c>
      <c r="F453" s="3">
        <v>0</v>
      </c>
      <c r="G453" s="3">
        <v>0</v>
      </c>
      <c r="H453" s="3">
        <v>0.16666666666666599</v>
      </c>
      <c r="I453" s="3">
        <v>0.66666666666666596</v>
      </c>
      <c r="J453" s="3">
        <v>1.8</v>
      </c>
      <c r="K453" s="3">
        <v>3.86666666666666</v>
      </c>
      <c r="L453" s="3">
        <v>6.5</v>
      </c>
      <c r="M453" s="3">
        <v>8.5333333333333297</v>
      </c>
      <c r="N453" s="2"/>
      <c r="O453" s="3">
        <v>0</v>
      </c>
      <c r="P453" s="3">
        <v>0</v>
      </c>
      <c r="Q453" s="3">
        <v>0</v>
      </c>
      <c r="R453" s="3">
        <v>0</v>
      </c>
      <c r="S453" s="3">
        <v>0</v>
      </c>
      <c r="T453" s="3">
        <v>0.45338235029118101</v>
      </c>
      <c r="U453" s="3">
        <v>0.78881063774661497</v>
      </c>
      <c r="V453" s="3">
        <v>1.10754984838907</v>
      </c>
      <c r="W453" s="3">
        <v>1.47723465374402</v>
      </c>
      <c r="X453" s="3">
        <v>2.2173557826083399</v>
      </c>
      <c r="Y453" s="3">
        <v>2.12498366006789</v>
      </c>
      <c r="Z453" s="2"/>
    </row>
    <row r="454" spans="1:26">
      <c r="A454" s="2" t="s">
        <v>1944</v>
      </c>
      <c r="B454" s="2"/>
      <c r="C454" s="3">
        <v>0</v>
      </c>
      <c r="D454" s="3">
        <v>0</v>
      </c>
      <c r="E454" s="3">
        <v>0</v>
      </c>
      <c r="F454" s="3">
        <v>0</v>
      </c>
      <c r="G454" s="3">
        <v>0</v>
      </c>
      <c r="H454" s="3">
        <v>0</v>
      </c>
      <c r="I454" s="3">
        <v>0.233333333333333</v>
      </c>
      <c r="J454" s="3">
        <v>1.2666666666666599</v>
      </c>
      <c r="K454" s="3">
        <v>3</v>
      </c>
      <c r="L454" s="3">
        <v>6</v>
      </c>
      <c r="M454" s="3">
        <v>8.43333333333333</v>
      </c>
      <c r="N454" s="2"/>
      <c r="O454" s="3">
        <v>0</v>
      </c>
      <c r="P454" s="3">
        <v>0</v>
      </c>
      <c r="Q454" s="3">
        <v>0</v>
      </c>
      <c r="R454" s="3">
        <v>0</v>
      </c>
      <c r="S454" s="3">
        <v>0</v>
      </c>
      <c r="T454" s="3">
        <v>0</v>
      </c>
      <c r="U454" s="3">
        <v>0.55876848714133998</v>
      </c>
      <c r="V454" s="3">
        <v>1.1527744310526999</v>
      </c>
      <c r="W454" s="3">
        <v>1.75119007154182</v>
      </c>
      <c r="X454" s="3">
        <v>1.46059348668044</v>
      </c>
      <c r="Y454" s="3">
        <v>2.0113566455394101</v>
      </c>
      <c r="Z454" s="2"/>
    </row>
    <row r="455" spans="1:26">
      <c r="A455" s="2" t="s">
        <v>1945</v>
      </c>
      <c r="B455" s="2"/>
      <c r="C455" s="3">
        <v>0</v>
      </c>
      <c r="D455" s="3">
        <v>0</v>
      </c>
      <c r="E455" s="3">
        <v>0</v>
      </c>
      <c r="F455" s="3">
        <v>0.33333333333333298</v>
      </c>
      <c r="G455" s="3">
        <v>0.33333333333333298</v>
      </c>
      <c r="H455" s="3">
        <v>1.0333333333333301</v>
      </c>
      <c r="I455" s="3">
        <v>2</v>
      </c>
      <c r="J455" s="3">
        <v>3.0333333333333301</v>
      </c>
      <c r="K455" s="3">
        <v>3.5666666666666602</v>
      </c>
      <c r="L455" s="3">
        <v>5.9666666666666597</v>
      </c>
      <c r="M455" s="3">
        <v>8.3333333333333304</v>
      </c>
      <c r="N455" s="2"/>
      <c r="O455" s="3">
        <v>0</v>
      </c>
      <c r="P455" s="3">
        <v>0</v>
      </c>
      <c r="Q455" s="3">
        <v>0</v>
      </c>
      <c r="R455" s="3">
        <v>0.47140452079103101</v>
      </c>
      <c r="S455" s="3">
        <v>0.47140452079103101</v>
      </c>
      <c r="T455" s="3">
        <v>0.83599574693229595</v>
      </c>
      <c r="U455" s="3">
        <v>1.5275252316519401</v>
      </c>
      <c r="V455" s="3">
        <v>1.4019827229875299</v>
      </c>
      <c r="W455" s="3">
        <v>1.80154254891622</v>
      </c>
      <c r="X455" s="3">
        <v>1.8705317128797501</v>
      </c>
      <c r="Y455" s="3">
        <v>2.69979423084221</v>
      </c>
      <c r="Z455" s="2"/>
    </row>
    <row r="456" spans="1:26">
      <c r="A456" s="2" t="s">
        <v>1946</v>
      </c>
      <c r="B456" s="2"/>
      <c r="C456" s="3">
        <v>0</v>
      </c>
      <c r="D456" s="3">
        <v>0</v>
      </c>
      <c r="E456" s="3">
        <v>0</v>
      </c>
      <c r="F456" s="3">
        <v>0.2</v>
      </c>
      <c r="G456" s="3">
        <v>0.43333333333333302</v>
      </c>
      <c r="H456" s="3">
        <v>1.5333333333333301</v>
      </c>
      <c r="I456" s="3">
        <v>2.7666666666666599</v>
      </c>
      <c r="J456" s="3">
        <v>3.86666666666666</v>
      </c>
      <c r="K456" s="3">
        <v>5.9</v>
      </c>
      <c r="L456" s="3">
        <v>7.8</v>
      </c>
      <c r="M456" s="3">
        <v>8.3000000000000007</v>
      </c>
      <c r="N456" s="2"/>
      <c r="O456" s="3">
        <v>0</v>
      </c>
      <c r="P456" s="3">
        <v>0</v>
      </c>
      <c r="Q456" s="3">
        <v>0</v>
      </c>
      <c r="R456" s="3">
        <v>0.4</v>
      </c>
      <c r="S456" s="3">
        <v>0.667499479816692</v>
      </c>
      <c r="T456" s="3">
        <v>1.0241527663824801</v>
      </c>
      <c r="U456" s="3">
        <v>1.4302291968616601</v>
      </c>
      <c r="V456" s="3">
        <v>1.40791413879619</v>
      </c>
      <c r="W456" s="3">
        <v>1.57797338380595</v>
      </c>
      <c r="X456" s="3">
        <v>1.7587874611030501</v>
      </c>
      <c r="Y456" s="3">
        <v>1.9</v>
      </c>
      <c r="Z456" s="2"/>
    </row>
    <row r="457" spans="1:26">
      <c r="A457" s="2" t="s">
        <v>1947</v>
      </c>
      <c r="B457" s="2"/>
      <c r="C457" s="3">
        <v>0</v>
      </c>
      <c r="D457" s="3">
        <v>0</v>
      </c>
      <c r="E457" s="3">
        <v>0</v>
      </c>
      <c r="F457" s="3">
        <v>0</v>
      </c>
      <c r="G457" s="3">
        <v>3.3333333333333298E-2</v>
      </c>
      <c r="H457" s="3">
        <v>6.6666666666666596E-2</v>
      </c>
      <c r="I457" s="3">
        <v>0.46666666666666601</v>
      </c>
      <c r="J457" s="3">
        <v>1.06666666666666</v>
      </c>
      <c r="K457" s="3">
        <v>2.8</v>
      </c>
      <c r="L457" s="3">
        <v>5.86666666666666</v>
      </c>
      <c r="M457" s="3">
        <v>8.3000000000000007</v>
      </c>
      <c r="N457" s="2"/>
      <c r="O457" s="3">
        <v>0</v>
      </c>
      <c r="P457" s="3">
        <v>0</v>
      </c>
      <c r="Q457" s="3">
        <v>0</v>
      </c>
      <c r="R457" s="3">
        <v>0</v>
      </c>
      <c r="S457" s="3">
        <v>0.17950549357115</v>
      </c>
      <c r="T457" s="3">
        <v>0.24944382578492899</v>
      </c>
      <c r="U457" s="3">
        <v>0.56174331821175705</v>
      </c>
      <c r="V457" s="3">
        <v>0.92855921847894096</v>
      </c>
      <c r="W457" s="3">
        <v>1.5362291495737199</v>
      </c>
      <c r="X457" s="3">
        <v>1.47723465374402</v>
      </c>
      <c r="Y457" s="3">
        <v>1.7156145643277001</v>
      </c>
      <c r="Z457" s="2"/>
    </row>
    <row r="458" spans="1:26">
      <c r="A458" s="2" t="s">
        <v>1948</v>
      </c>
      <c r="B458" s="2"/>
      <c r="C458" s="3">
        <v>1.4666666666666599</v>
      </c>
      <c r="D458" s="3">
        <v>2.7333333333333298</v>
      </c>
      <c r="E458" s="3">
        <v>6.5333333333333297</v>
      </c>
      <c r="F458" s="3">
        <v>8.2666666666666604</v>
      </c>
      <c r="G458" s="3">
        <v>10.133333333333301</v>
      </c>
      <c r="H458" s="3">
        <v>11</v>
      </c>
      <c r="I458" s="3">
        <v>9.5</v>
      </c>
      <c r="J458" s="3">
        <v>10.6</v>
      </c>
      <c r="K458" s="3">
        <v>10</v>
      </c>
      <c r="L458" s="3">
        <v>8.4</v>
      </c>
      <c r="M458" s="3">
        <v>8.2666666666666604</v>
      </c>
      <c r="N458" s="2"/>
      <c r="O458" s="3">
        <v>1.17567947256989</v>
      </c>
      <c r="P458" s="3">
        <v>1.4360439485692</v>
      </c>
      <c r="Q458" s="3">
        <v>2.1406125810669701</v>
      </c>
      <c r="R458" s="3">
        <v>2.8627880738111799</v>
      </c>
      <c r="S458" s="3">
        <v>2.4594488994262198</v>
      </c>
      <c r="T458" s="3">
        <v>3.4253953543106999</v>
      </c>
      <c r="U458" s="3">
        <v>3.0083217912982598</v>
      </c>
      <c r="V458" s="3">
        <v>2.88212884282897</v>
      </c>
      <c r="W458" s="3">
        <v>3.6147844564602498</v>
      </c>
      <c r="X458" s="3">
        <v>2.7640549922170501</v>
      </c>
      <c r="Y458" s="3">
        <v>2.8394052585395801</v>
      </c>
      <c r="Z458" s="2"/>
    </row>
    <row r="459" spans="1:26">
      <c r="A459" s="2" t="s">
        <v>1949</v>
      </c>
      <c r="B459" s="2"/>
      <c r="C459" s="3">
        <v>0</v>
      </c>
      <c r="D459" s="3">
        <v>0</v>
      </c>
      <c r="E459" s="3">
        <v>0</v>
      </c>
      <c r="F459" s="3">
        <v>0</v>
      </c>
      <c r="G459" s="3">
        <v>0</v>
      </c>
      <c r="H459" s="3">
        <v>0</v>
      </c>
      <c r="I459" s="3">
        <v>0.266666666666666</v>
      </c>
      <c r="J459" s="3">
        <v>1.6666666666666601</v>
      </c>
      <c r="K459" s="3">
        <v>3.6666666666666599</v>
      </c>
      <c r="L459" s="3">
        <v>5.6</v>
      </c>
      <c r="M459" s="3">
        <v>8.1333333333333293</v>
      </c>
      <c r="N459" s="2"/>
      <c r="O459" s="3">
        <v>0</v>
      </c>
      <c r="P459" s="3">
        <v>0</v>
      </c>
      <c r="Q459" s="3">
        <v>0</v>
      </c>
      <c r="R459" s="3">
        <v>0</v>
      </c>
      <c r="S459" s="3">
        <v>0</v>
      </c>
      <c r="T459" s="3">
        <v>0</v>
      </c>
      <c r="U459" s="3">
        <v>0.44221663871405298</v>
      </c>
      <c r="V459" s="3">
        <v>1.2202003478482</v>
      </c>
      <c r="W459" s="3">
        <v>1.7575235101952</v>
      </c>
      <c r="X459" s="3">
        <v>1.38082101181386</v>
      </c>
      <c r="Y459" s="3">
        <v>1.2036980056845099</v>
      </c>
      <c r="Z459" s="2"/>
    </row>
    <row r="460" spans="1:26">
      <c r="A460" s="2" t="s">
        <v>1950</v>
      </c>
      <c r="B460" s="2"/>
      <c r="C460" s="3">
        <v>0</v>
      </c>
      <c r="D460" s="3">
        <v>0</v>
      </c>
      <c r="E460" s="3">
        <v>0</v>
      </c>
      <c r="F460" s="3">
        <v>0</v>
      </c>
      <c r="G460" s="3">
        <v>0</v>
      </c>
      <c r="H460" s="3">
        <v>0.16666666666666599</v>
      </c>
      <c r="I460" s="3">
        <v>1.13333333333333</v>
      </c>
      <c r="J460" s="3">
        <v>2.5666666666666602</v>
      </c>
      <c r="K460" s="3">
        <v>4.4000000000000004</v>
      </c>
      <c r="L460" s="3">
        <v>6.2</v>
      </c>
      <c r="M460" s="3">
        <v>7.93333333333333</v>
      </c>
      <c r="N460" s="2"/>
      <c r="O460" s="3">
        <v>0</v>
      </c>
      <c r="P460" s="3">
        <v>0</v>
      </c>
      <c r="Q460" s="3">
        <v>0</v>
      </c>
      <c r="R460" s="3">
        <v>0</v>
      </c>
      <c r="S460" s="3">
        <v>0</v>
      </c>
      <c r="T460" s="3">
        <v>0.37267799624996401</v>
      </c>
      <c r="U460" s="3">
        <v>0.95684667296048798</v>
      </c>
      <c r="V460" s="3">
        <v>1.3337499349161701</v>
      </c>
      <c r="W460" s="3">
        <v>1.42828568570857</v>
      </c>
      <c r="X460" s="3">
        <v>1.4922019523732899</v>
      </c>
      <c r="Y460" s="3">
        <v>2.0645150089602602</v>
      </c>
      <c r="Z460" s="2"/>
    </row>
    <row r="461" spans="1:26">
      <c r="A461" s="2" t="s">
        <v>1951</v>
      </c>
      <c r="B461" s="2"/>
      <c r="C461" s="3">
        <v>0</v>
      </c>
      <c r="D461" s="3">
        <v>0</v>
      </c>
      <c r="E461" s="3">
        <v>0</v>
      </c>
      <c r="F461" s="3">
        <v>6.6666666666666596E-2</v>
      </c>
      <c r="G461" s="3">
        <v>0.43333333333333302</v>
      </c>
      <c r="H461" s="3">
        <v>1.56666666666666</v>
      </c>
      <c r="I461" s="3">
        <v>4.0999999999999996</v>
      </c>
      <c r="J461" s="3">
        <v>6.9666666666666597</v>
      </c>
      <c r="K461" s="3">
        <v>8.3333333333333304</v>
      </c>
      <c r="L461" s="3">
        <v>8.86666666666666</v>
      </c>
      <c r="M461" s="3">
        <v>7.8</v>
      </c>
      <c r="N461" s="2"/>
      <c r="O461" s="3">
        <v>0</v>
      </c>
      <c r="P461" s="3">
        <v>0</v>
      </c>
      <c r="Q461" s="3">
        <v>0</v>
      </c>
      <c r="R461" s="3">
        <v>0.24944382578492899</v>
      </c>
      <c r="S461" s="3">
        <v>0.61553951042064603</v>
      </c>
      <c r="T461" s="3">
        <v>1.1455226851626299</v>
      </c>
      <c r="U461" s="3">
        <v>1.64012194668567</v>
      </c>
      <c r="V461" s="3">
        <v>1.66299595776885</v>
      </c>
      <c r="W461" s="3">
        <v>1.5986105077709001</v>
      </c>
      <c r="X461" s="3">
        <v>2.2320892057044199</v>
      </c>
      <c r="Y461" s="3">
        <v>2.5086516962969001</v>
      </c>
      <c r="Z461" s="2"/>
    </row>
    <row r="462" spans="1:26">
      <c r="A462" s="2" t="s">
        <v>1952</v>
      </c>
      <c r="B462" s="2"/>
      <c r="C462" s="3">
        <v>0</v>
      </c>
      <c r="D462" s="3">
        <v>0</v>
      </c>
      <c r="E462" s="3">
        <v>0</v>
      </c>
      <c r="F462" s="3">
        <v>0</v>
      </c>
      <c r="G462" s="3">
        <v>0</v>
      </c>
      <c r="H462" s="3">
        <v>0.16666666666666599</v>
      </c>
      <c r="I462" s="3">
        <v>1.13333333333333</v>
      </c>
      <c r="J462" s="3">
        <v>2.5666666666666602</v>
      </c>
      <c r="K462" s="3">
        <v>4.4000000000000004</v>
      </c>
      <c r="L462" s="3">
        <v>6.1666666666666599</v>
      </c>
      <c r="M462" s="3">
        <v>7.7666666666666604</v>
      </c>
      <c r="N462" s="2"/>
      <c r="O462" s="3">
        <v>0</v>
      </c>
      <c r="P462" s="3">
        <v>0</v>
      </c>
      <c r="Q462" s="3">
        <v>0</v>
      </c>
      <c r="R462" s="3">
        <v>0</v>
      </c>
      <c r="S462" s="3">
        <v>0</v>
      </c>
      <c r="T462" s="3">
        <v>0.37267799624996401</v>
      </c>
      <c r="U462" s="3">
        <v>0.95684667296048798</v>
      </c>
      <c r="V462" s="3">
        <v>1.3337499349161701</v>
      </c>
      <c r="W462" s="3">
        <v>1.42828568570857</v>
      </c>
      <c r="X462" s="3">
        <v>1.4624940645653499</v>
      </c>
      <c r="Y462" s="3">
        <v>2.0278614899006802</v>
      </c>
      <c r="Z462" s="2"/>
    </row>
    <row r="463" spans="1:26">
      <c r="A463" s="2" t="s">
        <v>1953</v>
      </c>
      <c r="B463" s="2"/>
      <c r="C463" s="3">
        <v>0</v>
      </c>
      <c r="D463" s="3">
        <v>0</v>
      </c>
      <c r="E463" s="3">
        <v>0</v>
      </c>
      <c r="F463" s="3">
        <v>0</v>
      </c>
      <c r="G463" s="3">
        <v>3.3333333333333298E-2</v>
      </c>
      <c r="H463" s="3">
        <v>3.3333333333333298E-2</v>
      </c>
      <c r="I463" s="3">
        <v>0.36666666666666597</v>
      </c>
      <c r="J463" s="3">
        <v>1.06666666666666</v>
      </c>
      <c r="K463" s="3">
        <v>2.5333333333333301</v>
      </c>
      <c r="L463" s="3">
        <v>5.36666666666666</v>
      </c>
      <c r="M463" s="3">
        <v>7.7</v>
      </c>
      <c r="N463" s="2"/>
      <c r="O463" s="3">
        <v>0</v>
      </c>
      <c r="P463" s="3">
        <v>0</v>
      </c>
      <c r="Q463" s="3">
        <v>0</v>
      </c>
      <c r="R463" s="3">
        <v>0</v>
      </c>
      <c r="S463" s="3">
        <v>0.17950549357115</v>
      </c>
      <c r="T463" s="3">
        <v>0.17950549357115</v>
      </c>
      <c r="U463" s="3">
        <v>0.54670731556189001</v>
      </c>
      <c r="V463" s="3">
        <v>0.81377037438224697</v>
      </c>
      <c r="W463" s="3">
        <v>1.2578641509408801</v>
      </c>
      <c r="X463" s="3">
        <v>1.3535960336164601</v>
      </c>
      <c r="Y463" s="3">
        <v>1.7156145643277001</v>
      </c>
      <c r="Z463" s="2"/>
    </row>
    <row r="464" spans="1:26">
      <c r="A464" s="2" t="s">
        <v>1954</v>
      </c>
      <c r="B464" s="2"/>
      <c r="C464" s="3">
        <v>0</v>
      </c>
      <c r="D464" s="3">
        <v>0</v>
      </c>
      <c r="E464" s="3">
        <v>0</v>
      </c>
      <c r="F464" s="3">
        <v>3.3333333333333298E-2</v>
      </c>
      <c r="G464" s="3">
        <v>0.133333333333333</v>
      </c>
      <c r="H464" s="3">
        <v>0.2</v>
      </c>
      <c r="I464" s="3">
        <v>0.73333333333333295</v>
      </c>
      <c r="J464" s="3">
        <v>1.9666666666666599</v>
      </c>
      <c r="K464" s="3">
        <v>3.86666666666666</v>
      </c>
      <c r="L464" s="3">
        <v>5.4666666666666597</v>
      </c>
      <c r="M464" s="3">
        <v>7.6333333333333302</v>
      </c>
      <c r="N464" s="2"/>
      <c r="O464" s="3">
        <v>0</v>
      </c>
      <c r="P464" s="3">
        <v>0</v>
      </c>
      <c r="Q464" s="3">
        <v>0</v>
      </c>
      <c r="R464" s="3">
        <v>0.17950549357115</v>
      </c>
      <c r="S464" s="3">
        <v>0.33993463423951897</v>
      </c>
      <c r="T464" s="3">
        <v>0.4</v>
      </c>
      <c r="U464" s="3">
        <v>0.89193921068397597</v>
      </c>
      <c r="V464" s="3">
        <v>1.25122162527489</v>
      </c>
      <c r="W464" s="3">
        <v>1.60692943909252</v>
      </c>
      <c r="X464" s="3">
        <v>2.36267268622258</v>
      </c>
      <c r="Y464" s="3">
        <v>2.3019315560826001</v>
      </c>
      <c r="Z464" s="2"/>
    </row>
    <row r="465" spans="1:26">
      <c r="A465" s="2" t="s">
        <v>246</v>
      </c>
      <c r="B465" s="2"/>
      <c r="C465" s="3">
        <v>0</v>
      </c>
      <c r="D465" s="3">
        <v>0</v>
      </c>
      <c r="E465" s="3">
        <v>0</v>
      </c>
      <c r="F465" s="3">
        <v>0</v>
      </c>
      <c r="G465" s="3">
        <v>6.6666666666666596E-2</v>
      </c>
      <c r="H465" s="3">
        <v>0.266666666666666</v>
      </c>
      <c r="I465" s="3">
        <v>0.93333333333333302</v>
      </c>
      <c r="J465" s="3">
        <v>2.1666666666666599</v>
      </c>
      <c r="K465" s="3">
        <v>3.8</v>
      </c>
      <c r="L465" s="3">
        <v>5.2</v>
      </c>
      <c r="M465" s="3">
        <v>7.5666666666666602</v>
      </c>
      <c r="N465" s="2"/>
      <c r="O465" s="3">
        <v>0</v>
      </c>
      <c r="P465" s="3">
        <v>0</v>
      </c>
      <c r="Q465" s="3">
        <v>0</v>
      </c>
      <c r="R465" s="3">
        <v>0</v>
      </c>
      <c r="S465" s="3">
        <v>0.24944382578492899</v>
      </c>
      <c r="T465" s="3">
        <v>0.57348835113617502</v>
      </c>
      <c r="U465" s="3">
        <v>0.99777530313971696</v>
      </c>
      <c r="V465" s="3">
        <v>1.15710366384731</v>
      </c>
      <c r="W465" s="3">
        <v>1.93907194296653</v>
      </c>
      <c r="X465" s="3">
        <v>1.72046505340852</v>
      </c>
      <c r="Y465" s="3">
        <v>2.2903177848402501</v>
      </c>
      <c r="Z465" s="2"/>
    </row>
    <row r="466" spans="1:26">
      <c r="A466" s="2" t="s">
        <v>1955</v>
      </c>
      <c r="B466" s="2"/>
      <c r="C466" s="3">
        <v>0.133333333333333</v>
      </c>
      <c r="D466" s="3">
        <v>1.7666666666666599</v>
      </c>
      <c r="E466" s="3">
        <v>2.2999999999999998</v>
      </c>
      <c r="F466" s="3">
        <v>1.8333333333333299</v>
      </c>
      <c r="G466" s="3">
        <v>2</v>
      </c>
      <c r="H466" s="3">
        <v>1.9666666666666599</v>
      </c>
      <c r="I466" s="3">
        <v>2.7</v>
      </c>
      <c r="J466" s="3">
        <v>3.6666666666666599</v>
      </c>
      <c r="K466" s="3">
        <v>5.3</v>
      </c>
      <c r="L466" s="3">
        <v>6.1666666666666599</v>
      </c>
      <c r="M466" s="3">
        <v>7.1333333333333302</v>
      </c>
      <c r="N466" s="2"/>
      <c r="O466" s="3">
        <v>0.33993463423951897</v>
      </c>
      <c r="P466" s="3">
        <v>1.1455226851626299</v>
      </c>
      <c r="Q466" s="3">
        <v>1.2948616399703301</v>
      </c>
      <c r="R466" s="3">
        <v>0.93392838174145998</v>
      </c>
      <c r="S466" s="3">
        <v>1.12546286774227</v>
      </c>
      <c r="T466" s="3">
        <v>1.1967548714010801</v>
      </c>
      <c r="U466" s="3">
        <v>1.2423096769056099</v>
      </c>
      <c r="V466" s="3">
        <v>1.3498971154210999</v>
      </c>
      <c r="W466" s="3">
        <v>1.7156145643277001</v>
      </c>
      <c r="X466" s="3">
        <v>1.7716909687891</v>
      </c>
      <c r="Y466" s="3">
        <v>1.76509363931649</v>
      </c>
      <c r="Z466" s="2"/>
    </row>
    <row r="467" spans="1:26">
      <c r="A467" s="2" t="s">
        <v>1956</v>
      </c>
      <c r="B467" s="2"/>
      <c r="C467" s="3">
        <v>0</v>
      </c>
      <c r="D467" s="3">
        <v>0</v>
      </c>
      <c r="E467" s="3">
        <v>0</v>
      </c>
      <c r="F467" s="3">
        <v>0</v>
      </c>
      <c r="G467" s="3">
        <v>0</v>
      </c>
      <c r="H467" s="3">
        <v>3.3333333333333298E-2</v>
      </c>
      <c r="I467" s="3">
        <v>0.2</v>
      </c>
      <c r="J467" s="3">
        <v>0.7</v>
      </c>
      <c r="K467" s="3">
        <v>2.2666666666666599</v>
      </c>
      <c r="L467" s="3">
        <v>4.5333333333333297</v>
      </c>
      <c r="M467" s="3">
        <v>7.1333333333333302</v>
      </c>
      <c r="N467" s="2"/>
      <c r="O467" s="3">
        <v>0</v>
      </c>
      <c r="P467" s="3">
        <v>0</v>
      </c>
      <c r="Q467" s="3">
        <v>0</v>
      </c>
      <c r="R467" s="3">
        <v>0</v>
      </c>
      <c r="S467" s="3">
        <v>0</v>
      </c>
      <c r="T467" s="3">
        <v>0.17950549357115</v>
      </c>
      <c r="U467" s="3">
        <v>0.4</v>
      </c>
      <c r="V467" s="3">
        <v>0.78102496759066498</v>
      </c>
      <c r="W467" s="3">
        <v>1.4126413400278</v>
      </c>
      <c r="X467" s="3">
        <v>1.6878651868229499</v>
      </c>
      <c r="Y467" s="3">
        <v>2.1715329966536401</v>
      </c>
      <c r="Z467" s="2"/>
    </row>
    <row r="468" spans="1:26">
      <c r="A468" s="2" t="s">
        <v>1957</v>
      </c>
      <c r="B468" s="2"/>
      <c r="C468" s="3">
        <v>0</v>
      </c>
      <c r="D468" s="3">
        <v>0</v>
      </c>
      <c r="E468" s="3">
        <v>0</v>
      </c>
      <c r="F468" s="3">
        <v>0</v>
      </c>
      <c r="G468" s="3">
        <v>0</v>
      </c>
      <c r="H468" s="3">
        <v>0</v>
      </c>
      <c r="I468" s="3">
        <v>0</v>
      </c>
      <c r="J468" s="3">
        <v>0.266666666666666</v>
      </c>
      <c r="K468" s="3">
        <v>1.0333333333333301</v>
      </c>
      <c r="L468" s="3">
        <v>4.0999999999999996</v>
      </c>
      <c r="M468" s="3">
        <v>7.1</v>
      </c>
      <c r="N468" s="2"/>
      <c r="O468" s="3">
        <v>0</v>
      </c>
      <c r="P468" s="3">
        <v>0</v>
      </c>
      <c r="Q468" s="3">
        <v>0</v>
      </c>
      <c r="R468" s="3">
        <v>0</v>
      </c>
      <c r="S468" s="3">
        <v>0</v>
      </c>
      <c r="T468" s="3">
        <v>0</v>
      </c>
      <c r="U468" s="3">
        <v>0</v>
      </c>
      <c r="V468" s="3">
        <v>0.44221663871405298</v>
      </c>
      <c r="W468" s="3">
        <v>1.0482790129010899</v>
      </c>
      <c r="X468" s="3">
        <v>2.0387904911164001</v>
      </c>
      <c r="Y468" s="3">
        <v>1.3988090172238099</v>
      </c>
      <c r="Z468" s="2"/>
    </row>
    <row r="469" spans="1:26">
      <c r="A469" s="2" t="s">
        <v>1958</v>
      </c>
      <c r="B469" s="2"/>
      <c r="C469" s="3">
        <v>0</v>
      </c>
      <c r="D469" s="3">
        <v>0</v>
      </c>
      <c r="E469" s="3">
        <v>0</v>
      </c>
      <c r="F469" s="3">
        <v>0</v>
      </c>
      <c r="G469" s="3">
        <v>0</v>
      </c>
      <c r="H469" s="3">
        <v>0</v>
      </c>
      <c r="I469" s="3">
        <v>0</v>
      </c>
      <c r="J469" s="3">
        <v>0.266666666666666</v>
      </c>
      <c r="K469" s="3">
        <v>1.8</v>
      </c>
      <c r="L469" s="3">
        <v>3.7333333333333298</v>
      </c>
      <c r="M469" s="3">
        <v>7</v>
      </c>
      <c r="N469" s="2"/>
      <c r="O469" s="3">
        <v>0</v>
      </c>
      <c r="P469" s="3">
        <v>0</v>
      </c>
      <c r="Q469" s="3">
        <v>0</v>
      </c>
      <c r="R469" s="3">
        <v>0</v>
      </c>
      <c r="S469" s="3">
        <v>0</v>
      </c>
      <c r="T469" s="3">
        <v>0</v>
      </c>
      <c r="U469" s="3">
        <v>0</v>
      </c>
      <c r="V469" s="3">
        <v>0.51207638319124005</v>
      </c>
      <c r="W469" s="3">
        <v>1.13724814061546</v>
      </c>
      <c r="X469" s="3">
        <v>1.6918103387265999</v>
      </c>
      <c r="Y469" s="3">
        <v>1.7126976771553499</v>
      </c>
      <c r="Z469" s="2"/>
    </row>
    <row r="470" spans="1:26">
      <c r="A470" s="2" t="s">
        <v>1959</v>
      </c>
      <c r="B470" s="2"/>
      <c r="C470" s="3">
        <v>0</v>
      </c>
      <c r="D470" s="3">
        <v>0</v>
      </c>
      <c r="E470" s="3">
        <v>0</v>
      </c>
      <c r="F470" s="3">
        <v>0</v>
      </c>
      <c r="G470" s="3">
        <v>3.3333333333333298E-2</v>
      </c>
      <c r="H470" s="3">
        <v>6.6666666666666596E-2</v>
      </c>
      <c r="I470" s="3">
        <v>0.53333333333333299</v>
      </c>
      <c r="J470" s="3">
        <v>1.3333333333333299</v>
      </c>
      <c r="K470" s="3">
        <v>2.4666666666666601</v>
      </c>
      <c r="L470" s="3">
        <v>4.9666666666666597</v>
      </c>
      <c r="M470" s="3">
        <v>7</v>
      </c>
      <c r="N470" s="2"/>
      <c r="O470" s="3">
        <v>0</v>
      </c>
      <c r="P470" s="3">
        <v>0</v>
      </c>
      <c r="Q470" s="3">
        <v>0</v>
      </c>
      <c r="R470" s="3">
        <v>0</v>
      </c>
      <c r="S470" s="3">
        <v>0.17950549357115</v>
      </c>
      <c r="T470" s="3">
        <v>0.24944382578492899</v>
      </c>
      <c r="U470" s="3">
        <v>0.66999170807472597</v>
      </c>
      <c r="V470" s="3">
        <v>0.90676470058236203</v>
      </c>
      <c r="W470" s="3">
        <v>1.58605030044937</v>
      </c>
      <c r="X470" s="3">
        <v>1.37800177390629</v>
      </c>
      <c r="Y470" s="3">
        <v>1.80739222823012</v>
      </c>
      <c r="Z470" s="2"/>
    </row>
    <row r="471" spans="1:26">
      <c r="A471" s="2" t="s">
        <v>1960</v>
      </c>
      <c r="B471" s="2"/>
      <c r="C471" s="3">
        <v>0.1</v>
      </c>
      <c r="D471" s="3">
        <v>0.9</v>
      </c>
      <c r="E471" s="3">
        <v>3.2333333333333298</v>
      </c>
      <c r="F471" s="3">
        <v>3.5333333333333301</v>
      </c>
      <c r="G471" s="3">
        <v>4.0666666666666602</v>
      </c>
      <c r="H471" s="3">
        <v>4.5333333333333297</v>
      </c>
      <c r="I471" s="3">
        <v>4.3333333333333304</v>
      </c>
      <c r="J471" s="3">
        <v>4.2666666666666604</v>
      </c>
      <c r="K471" s="3">
        <v>5.7</v>
      </c>
      <c r="L471" s="3">
        <v>6.36666666666666</v>
      </c>
      <c r="M471" s="3">
        <v>6.8333333333333304</v>
      </c>
      <c r="N471" s="2"/>
      <c r="O471" s="3">
        <v>0.39581140290126299</v>
      </c>
      <c r="P471" s="3">
        <v>0.90737717258774597</v>
      </c>
      <c r="Q471" s="3">
        <v>1.8381754238616299</v>
      </c>
      <c r="R471" s="3">
        <v>1.6679994670928999</v>
      </c>
      <c r="S471" s="3">
        <v>1.4360439485692</v>
      </c>
      <c r="T471" s="3">
        <v>1.2840906856172101</v>
      </c>
      <c r="U471" s="3">
        <v>1.6193277068654801</v>
      </c>
      <c r="V471" s="3">
        <v>1.8607047649270401</v>
      </c>
      <c r="W471" s="3">
        <v>1.8466185312619301</v>
      </c>
      <c r="X471" s="3">
        <v>2.3019315560826001</v>
      </c>
      <c r="Y471" s="3">
        <v>2.2223611067711002</v>
      </c>
      <c r="Z471" s="2"/>
    </row>
    <row r="472" spans="1:26">
      <c r="A472" s="2" t="s">
        <v>1961</v>
      </c>
      <c r="B472" s="2"/>
      <c r="C472" s="3">
        <v>0</v>
      </c>
      <c r="D472" s="3">
        <v>0</v>
      </c>
      <c r="E472" s="3">
        <v>0</v>
      </c>
      <c r="F472" s="3">
        <v>0</v>
      </c>
      <c r="G472" s="3">
        <v>0</v>
      </c>
      <c r="H472" s="3">
        <v>0.1</v>
      </c>
      <c r="I472" s="3">
        <v>0.6</v>
      </c>
      <c r="J472" s="3">
        <v>1.7666666666666599</v>
      </c>
      <c r="K472" s="3">
        <v>3.4666666666666601</v>
      </c>
      <c r="L472" s="3">
        <v>4.93333333333333</v>
      </c>
      <c r="M472" s="3">
        <v>6.8</v>
      </c>
      <c r="N472" s="2"/>
      <c r="O472" s="3">
        <v>0</v>
      </c>
      <c r="P472" s="3">
        <v>0</v>
      </c>
      <c r="Q472" s="3">
        <v>0</v>
      </c>
      <c r="R472" s="3">
        <v>0</v>
      </c>
      <c r="S472" s="3">
        <v>0</v>
      </c>
      <c r="T472" s="3">
        <v>0.3</v>
      </c>
      <c r="U472" s="3">
        <v>0.66332495807107905</v>
      </c>
      <c r="V472" s="3">
        <v>1.38283123417943</v>
      </c>
      <c r="W472" s="3">
        <v>1.2310790208412901</v>
      </c>
      <c r="X472" s="3">
        <v>1.63163176673605</v>
      </c>
      <c r="Y472" s="3">
        <v>1.6</v>
      </c>
      <c r="Z472" s="2"/>
    </row>
    <row r="473" spans="1:26">
      <c r="A473" s="2" t="s">
        <v>540</v>
      </c>
      <c r="B473" s="2" t="s">
        <v>1962</v>
      </c>
      <c r="C473" s="3">
        <v>0</v>
      </c>
      <c r="D473" s="3">
        <v>0</v>
      </c>
      <c r="E473" s="3">
        <v>0</v>
      </c>
      <c r="F473" s="3">
        <v>0</v>
      </c>
      <c r="G473" s="3">
        <v>3.3333333333333298E-2</v>
      </c>
      <c r="H473" s="3">
        <v>0.1</v>
      </c>
      <c r="I473" s="3">
        <v>0.36666666666666597</v>
      </c>
      <c r="J473" s="3">
        <v>1.1666666666666601</v>
      </c>
      <c r="K473" s="3">
        <v>2.7666666666666599</v>
      </c>
      <c r="L473" s="3">
        <v>4.4000000000000004</v>
      </c>
      <c r="M473" s="3">
        <v>6.6333333333333302</v>
      </c>
      <c r="N473" s="2"/>
      <c r="O473" s="3">
        <v>0</v>
      </c>
      <c r="P473" s="3">
        <v>0</v>
      </c>
      <c r="Q473" s="3">
        <v>0</v>
      </c>
      <c r="R473" s="3">
        <v>0</v>
      </c>
      <c r="S473" s="3">
        <v>0.17950549357115</v>
      </c>
      <c r="T473" s="3">
        <v>0.3</v>
      </c>
      <c r="U473" s="3">
        <v>0.657436097443867</v>
      </c>
      <c r="V473" s="3">
        <v>0.85958646388184101</v>
      </c>
      <c r="W473" s="3">
        <v>1.5849991237291601</v>
      </c>
      <c r="X473" s="3">
        <v>1.40475383371369</v>
      </c>
      <c r="Y473" s="3">
        <v>1.7413277182145299</v>
      </c>
      <c r="Z473" s="2"/>
    </row>
    <row r="474" spans="1:26">
      <c r="A474" s="2" t="s">
        <v>1963</v>
      </c>
      <c r="B474" s="2"/>
      <c r="C474" s="3">
        <v>0</v>
      </c>
      <c r="D474" s="3">
        <v>0</v>
      </c>
      <c r="E474" s="3">
        <v>0</v>
      </c>
      <c r="F474" s="3">
        <v>0</v>
      </c>
      <c r="G474" s="3">
        <v>0</v>
      </c>
      <c r="H474" s="3">
        <v>6.6666666666666596E-2</v>
      </c>
      <c r="I474" s="3">
        <v>0.16666666666666599</v>
      </c>
      <c r="J474" s="3">
        <v>0.73333333333333295</v>
      </c>
      <c r="K474" s="3">
        <v>2.1666666666666599</v>
      </c>
      <c r="L474" s="3">
        <v>3.9666666666666601</v>
      </c>
      <c r="M474" s="3">
        <v>6.6</v>
      </c>
      <c r="N474" s="2"/>
      <c r="O474" s="3">
        <v>0</v>
      </c>
      <c r="P474" s="3">
        <v>0</v>
      </c>
      <c r="Q474" s="3">
        <v>0</v>
      </c>
      <c r="R474" s="3">
        <v>0</v>
      </c>
      <c r="S474" s="3">
        <v>0</v>
      </c>
      <c r="T474" s="3">
        <v>0.24944382578492899</v>
      </c>
      <c r="U474" s="3">
        <v>0.45338235029118101</v>
      </c>
      <c r="V474" s="3">
        <v>0.77172246018601498</v>
      </c>
      <c r="W474" s="3">
        <v>1.0671873729054699</v>
      </c>
      <c r="X474" s="3">
        <v>1.4019827229875299</v>
      </c>
      <c r="Y474" s="3">
        <v>1.5187714333192599</v>
      </c>
      <c r="Z474" s="2"/>
    </row>
    <row r="475" spans="1:26">
      <c r="A475" s="2" t="s">
        <v>1964</v>
      </c>
      <c r="B475" s="2"/>
      <c r="C475" s="3">
        <v>0</v>
      </c>
      <c r="D475" s="3">
        <v>0</v>
      </c>
      <c r="E475" s="3">
        <v>0</v>
      </c>
      <c r="F475" s="3">
        <v>0</v>
      </c>
      <c r="G475" s="3">
        <v>0</v>
      </c>
      <c r="H475" s="3">
        <v>0</v>
      </c>
      <c r="I475" s="3">
        <v>3.3333333333333298E-2</v>
      </c>
      <c r="J475" s="3">
        <v>0.83333333333333304</v>
      </c>
      <c r="K475" s="3">
        <v>1.5333333333333301</v>
      </c>
      <c r="L475" s="3">
        <v>4.1666666666666599</v>
      </c>
      <c r="M475" s="3">
        <v>6.5333333333333297</v>
      </c>
      <c r="N475" s="2"/>
      <c r="O475" s="3">
        <v>0</v>
      </c>
      <c r="P475" s="3">
        <v>0</v>
      </c>
      <c r="Q475" s="3">
        <v>0</v>
      </c>
      <c r="R475" s="3">
        <v>0</v>
      </c>
      <c r="S475" s="3">
        <v>0</v>
      </c>
      <c r="T475" s="3">
        <v>0</v>
      </c>
      <c r="U475" s="3">
        <v>0.17950549357115</v>
      </c>
      <c r="V475" s="3">
        <v>0.93392838174145998</v>
      </c>
      <c r="W475" s="3">
        <v>0.92135166407235003</v>
      </c>
      <c r="X475" s="3">
        <v>1.4161763857498599</v>
      </c>
      <c r="Y475" s="3">
        <v>1.6878651868229499</v>
      </c>
      <c r="Z475" s="2"/>
    </row>
    <row r="476" spans="1:26">
      <c r="A476" s="2" t="s">
        <v>1965</v>
      </c>
      <c r="B476" s="2"/>
      <c r="C476" s="3">
        <v>0</v>
      </c>
      <c r="D476" s="3">
        <v>0</v>
      </c>
      <c r="E476" s="3">
        <v>0</v>
      </c>
      <c r="F476" s="3">
        <v>3.3333333333333298E-2</v>
      </c>
      <c r="G476" s="3">
        <v>3.3333333333333298E-2</v>
      </c>
      <c r="H476" s="3">
        <v>0.233333333333333</v>
      </c>
      <c r="I476" s="3">
        <v>0.8</v>
      </c>
      <c r="J476" s="3">
        <v>1.4</v>
      </c>
      <c r="K476" s="3">
        <v>2.86666666666666</v>
      </c>
      <c r="L476" s="3">
        <v>4.7333333333333298</v>
      </c>
      <c r="M476" s="3">
        <v>6.5</v>
      </c>
      <c r="N476" s="2"/>
      <c r="O476" s="3">
        <v>0</v>
      </c>
      <c r="P476" s="3">
        <v>0</v>
      </c>
      <c r="Q476" s="3">
        <v>0</v>
      </c>
      <c r="R476" s="3">
        <v>0.17950549357115</v>
      </c>
      <c r="S476" s="3">
        <v>0.17950549357115</v>
      </c>
      <c r="T476" s="3">
        <v>0.49553562491061598</v>
      </c>
      <c r="U476" s="3">
        <v>0.79162280580252697</v>
      </c>
      <c r="V476" s="3">
        <v>1.0198039027185499</v>
      </c>
      <c r="W476" s="3">
        <v>1.70749979664875</v>
      </c>
      <c r="X476" s="3">
        <v>1.7113996870657899</v>
      </c>
      <c r="Y476" s="3">
        <v>2.2173557826083399</v>
      </c>
      <c r="Z476" s="2"/>
    </row>
    <row r="477" spans="1:26">
      <c r="A477" s="2" t="s">
        <v>1966</v>
      </c>
      <c r="B477" s="2"/>
      <c r="C477" s="3">
        <v>0</v>
      </c>
      <c r="D477" s="3">
        <v>0</v>
      </c>
      <c r="E477" s="3">
        <v>6.6666666666666596E-2</v>
      </c>
      <c r="F477" s="3">
        <v>0.33333333333333298</v>
      </c>
      <c r="G477" s="3">
        <v>1.4666666666666599</v>
      </c>
      <c r="H477" s="3">
        <v>2.36666666666666</v>
      </c>
      <c r="I477" s="3">
        <v>4.2</v>
      </c>
      <c r="J477" s="3">
        <v>4.8</v>
      </c>
      <c r="K477" s="3">
        <v>5.7666666666666604</v>
      </c>
      <c r="L477" s="3">
        <v>6.7333333333333298</v>
      </c>
      <c r="M477" s="3">
        <v>6.4666666666666597</v>
      </c>
      <c r="N477" s="2"/>
      <c r="O477" s="3">
        <v>0</v>
      </c>
      <c r="P477" s="3">
        <v>0</v>
      </c>
      <c r="Q477" s="3">
        <v>0.24944382578492899</v>
      </c>
      <c r="R477" s="3">
        <v>0.53748384988656905</v>
      </c>
      <c r="S477" s="3">
        <v>0.99107124982123296</v>
      </c>
      <c r="T477" s="3">
        <v>1.25122162527489</v>
      </c>
      <c r="U477" s="3">
        <v>1.72046505340852</v>
      </c>
      <c r="V477" s="3">
        <v>1.5790292376435999</v>
      </c>
      <c r="W477" s="3">
        <v>1.8740923729160699</v>
      </c>
      <c r="X477" s="3">
        <v>1.65193489244851</v>
      </c>
      <c r="Y477" s="3">
        <v>1.72691117959848</v>
      </c>
      <c r="Z477" s="2"/>
    </row>
    <row r="478" spans="1:26">
      <c r="A478" s="2" t="s">
        <v>1967</v>
      </c>
      <c r="B478" s="2"/>
      <c r="C478" s="3">
        <v>0</v>
      </c>
      <c r="D478" s="3">
        <v>0</v>
      </c>
      <c r="E478" s="3">
        <v>0</v>
      </c>
      <c r="F478" s="3">
        <v>0</v>
      </c>
      <c r="G478" s="3">
        <v>3.3333333333333298E-2</v>
      </c>
      <c r="H478" s="3">
        <v>6.6666666666666596E-2</v>
      </c>
      <c r="I478" s="3">
        <v>0.7</v>
      </c>
      <c r="J478" s="3">
        <v>1.7</v>
      </c>
      <c r="K478" s="3">
        <v>3.4</v>
      </c>
      <c r="L478" s="3">
        <v>4.93333333333333</v>
      </c>
      <c r="M478" s="3">
        <v>6.43333333333333</v>
      </c>
      <c r="N478" s="2"/>
      <c r="O478" s="3">
        <v>0</v>
      </c>
      <c r="P478" s="3">
        <v>0</v>
      </c>
      <c r="Q478" s="3">
        <v>0</v>
      </c>
      <c r="R478" s="3">
        <v>0</v>
      </c>
      <c r="S478" s="3">
        <v>0.17950549357115</v>
      </c>
      <c r="T478" s="3">
        <v>0.24944382578492899</v>
      </c>
      <c r="U478" s="3">
        <v>0.69041050590693198</v>
      </c>
      <c r="V478" s="3">
        <v>1.3699148392022999</v>
      </c>
      <c r="W478" s="3">
        <v>1.6248076809271901</v>
      </c>
      <c r="X478" s="3">
        <v>1.8061622912191999</v>
      </c>
      <c r="Y478" s="3">
        <v>1.78294388270884</v>
      </c>
      <c r="Z478" s="2"/>
    </row>
    <row r="479" spans="1:26">
      <c r="A479" s="2" t="s">
        <v>1968</v>
      </c>
      <c r="B479" s="2"/>
      <c r="C479" s="3">
        <v>0</v>
      </c>
      <c r="D479" s="3">
        <v>0</v>
      </c>
      <c r="E479" s="3">
        <v>0</v>
      </c>
      <c r="F479" s="3">
        <v>0</v>
      </c>
      <c r="G479" s="3">
        <v>0</v>
      </c>
      <c r="H479" s="3">
        <v>0</v>
      </c>
      <c r="I479" s="3">
        <v>0.1</v>
      </c>
      <c r="J479" s="3">
        <v>0.86666666666666603</v>
      </c>
      <c r="K479" s="3">
        <v>2.2666666666666599</v>
      </c>
      <c r="L479" s="3">
        <v>3.7666666666666599</v>
      </c>
      <c r="M479" s="3">
        <v>6.3333333333333304</v>
      </c>
      <c r="N479" s="2"/>
      <c r="O479" s="3">
        <v>0</v>
      </c>
      <c r="P479" s="3">
        <v>0</v>
      </c>
      <c r="Q479" s="3">
        <v>0</v>
      </c>
      <c r="R479" s="3">
        <v>0</v>
      </c>
      <c r="S479" s="3">
        <v>0</v>
      </c>
      <c r="T479" s="3">
        <v>0</v>
      </c>
      <c r="U479" s="3">
        <v>0.29999999999999899</v>
      </c>
      <c r="V479" s="3">
        <v>0.80553639823963796</v>
      </c>
      <c r="W479" s="3">
        <v>1.28927197372091</v>
      </c>
      <c r="X479" s="3">
        <v>1.5205992970609301</v>
      </c>
      <c r="Y479" s="3">
        <v>1.5986105077709001</v>
      </c>
      <c r="Z479" s="2"/>
    </row>
    <row r="480" spans="1:26">
      <c r="A480" s="2" t="s">
        <v>1334</v>
      </c>
      <c r="B480" s="2"/>
      <c r="C480" s="3">
        <v>0</v>
      </c>
      <c r="D480" s="3">
        <v>0</v>
      </c>
      <c r="E480" s="3">
        <v>0</v>
      </c>
      <c r="F480" s="3">
        <v>3.3333333333333298E-2</v>
      </c>
      <c r="G480" s="3">
        <v>0.4</v>
      </c>
      <c r="H480" s="3">
        <v>0.76666666666666605</v>
      </c>
      <c r="I480" s="3">
        <v>1.4</v>
      </c>
      <c r="J480" s="3">
        <v>2.5333333333333301</v>
      </c>
      <c r="K480" s="3">
        <v>3.2</v>
      </c>
      <c r="L480" s="3">
        <v>4.8333333333333304</v>
      </c>
      <c r="M480" s="3">
        <v>6.0666666666666602</v>
      </c>
      <c r="N480" s="2"/>
      <c r="O480" s="3">
        <v>0</v>
      </c>
      <c r="P480" s="3">
        <v>0</v>
      </c>
      <c r="Q480" s="3">
        <v>0</v>
      </c>
      <c r="R480" s="3">
        <v>0.17950549357115</v>
      </c>
      <c r="S480" s="3">
        <v>0.84063468086123205</v>
      </c>
      <c r="T480" s="3">
        <v>0.80346471954626297</v>
      </c>
      <c r="U480" s="3">
        <v>1.05198225587063</v>
      </c>
      <c r="V480" s="3">
        <v>1.2310790208412901</v>
      </c>
      <c r="W480" s="3">
        <v>1.22202018532155</v>
      </c>
      <c r="X480" s="3">
        <v>1.5509853498842401</v>
      </c>
      <c r="Y480" s="3">
        <v>1.5477582354991799</v>
      </c>
      <c r="Z480" s="2"/>
    </row>
    <row r="481" spans="1:26">
      <c r="A481" s="2" t="s">
        <v>1969</v>
      </c>
      <c r="B481" s="2"/>
      <c r="C481" s="3">
        <v>0</v>
      </c>
      <c r="D481" s="3">
        <v>0</v>
      </c>
      <c r="E481" s="3">
        <v>0</v>
      </c>
      <c r="F481" s="3">
        <v>0</v>
      </c>
      <c r="G481" s="3">
        <v>0</v>
      </c>
      <c r="H481" s="3">
        <v>0.1</v>
      </c>
      <c r="I481" s="3">
        <v>0.233333333333333</v>
      </c>
      <c r="J481" s="3">
        <v>0.6</v>
      </c>
      <c r="K481" s="3">
        <v>1.6666666666666601</v>
      </c>
      <c r="L481" s="3">
        <v>3.4</v>
      </c>
      <c r="M481" s="3">
        <v>5.93333333333333</v>
      </c>
      <c r="N481" s="2"/>
      <c r="O481" s="3">
        <v>0</v>
      </c>
      <c r="P481" s="3">
        <v>0</v>
      </c>
      <c r="Q481" s="3">
        <v>0</v>
      </c>
      <c r="R481" s="3">
        <v>0</v>
      </c>
      <c r="S481" s="3">
        <v>0</v>
      </c>
      <c r="T481" s="3">
        <v>0.3</v>
      </c>
      <c r="U481" s="3">
        <v>0.49553562491061598</v>
      </c>
      <c r="V481" s="3">
        <v>0.71180521680208697</v>
      </c>
      <c r="W481" s="3">
        <v>1.4452988925785799</v>
      </c>
      <c r="X481" s="3">
        <v>1.5187714333192599</v>
      </c>
      <c r="Y481" s="3">
        <v>2.1123972690339801</v>
      </c>
      <c r="Z481" s="2"/>
    </row>
    <row r="482" spans="1:26">
      <c r="A482" s="2" t="s">
        <v>1970</v>
      </c>
      <c r="B482" s="2"/>
      <c r="C482" s="3">
        <v>0</v>
      </c>
      <c r="D482" s="3">
        <v>0</v>
      </c>
      <c r="E482" s="3">
        <v>0</v>
      </c>
      <c r="F482" s="3">
        <v>0</v>
      </c>
      <c r="G482" s="3">
        <v>0</v>
      </c>
      <c r="H482" s="3">
        <v>0.133333333333333</v>
      </c>
      <c r="I482" s="3">
        <v>0.43333333333333302</v>
      </c>
      <c r="J482" s="3">
        <v>0.9</v>
      </c>
      <c r="K482" s="3">
        <v>1.63333333333333</v>
      </c>
      <c r="L482" s="3">
        <v>3.3</v>
      </c>
      <c r="M482" s="3">
        <v>5.8333333333333304</v>
      </c>
      <c r="N482" s="2"/>
      <c r="O482" s="3">
        <v>0</v>
      </c>
      <c r="P482" s="3">
        <v>0</v>
      </c>
      <c r="Q482" s="3">
        <v>0</v>
      </c>
      <c r="R482" s="3">
        <v>0</v>
      </c>
      <c r="S482" s="3">
        <v>0</v>
      </c>
      <c r="T482" s="3">
        <v>0.42687494916218999</v>
      </c>
      <c r="U482" s="3">
        <v>0.667499479816692</v>
      </c>
      <c r="V482" s="3">
        <v>0.830662386291807</v>
      </c>
      <c r="W482" s="3">
        <v>1.13968806648525</v>
      </c>
      <c r="X482" s="3">
        <v>1.4640127503998499</v>
      </c>
      <c r="Y482" s="3">
        <v>1.5723301886761001</v>
      </c>
      <c r="Z482" s="2"/>
    </row>
    <row r="483" spans="1:26">
      <c r="A483" s="2" t="s">
        <v>1971</v>
      </c>
      <c r="B483" s="2"/>
      <c r="C483" s="3">
        <v>0</v>
      </c>
      <c r="D483" s="3">
        <v>1.7</v>
      </c>
      <c r="E483" s="3">
        <v>3.8</v>
      </c>
      <c r="F483" s="3">
        <v>4.2</v>
      </c>
      <c r="G483" s="3">
        <v>3.36666666666666</v>
      </c>
      <c r="H483" s="3">
        <v>2.7333333333333298</v>
      </c>
      <c r="I483" s="3">
        <v>3.3333333333333299</v>
      </c>
      <c r="J483" s="3">
        <v>3.4666666666666601</v>
      </c>
      <c r="K483" s="3">
        <v>4.1333333333333302</v>
      </c>
      <c r="L483" s="3">
        <v>4.6333333333333302</v>
      </c>
      <c r="M483" s="3">
        <v>5.7666666666666604</v>
      </c>
      <c r="N483" s="2"/>
      <c r="O483" s="3">
        <v>0</v>
      </c>
      <c r="P483" s="3">
        <v>1.1874342087037899</v>
      </c>
      <c r="Q483" s="3">
        <v>1.9731531449264901</v>
      </c>
      <c r="R483" s="3">
        <v>1.8690461025168199</v>
      </c>
      <c r="S483" s="3">
        <v>1.8345450541089301</v>
      </c>
      <c r="T483" s="3">
        <v>1.65193489244851</v>
      </c>
      <c r="U483" s="3">
        <v>1.9888578520235001</v>
      </c>
      <c r="V483" s="3">
        <v>1.6679994670928999</v>
      </c>
      <c r="W483" s="3">
        <v>1.5216949614017701</v>
      </c>
      <c r="X483" s="3">
        <v>1.97456042928265</v>
      </c>
      <c r="Y483" s="3">
        <v>2.6036299446904598</v>
      </c>
      <c r="Z483" s="2"/>
    </row>
    <row r="484" spans="1:26">
      <c r="A484" s="2" t="s">
        <v>1972</v>
      </c>
      <c r="B484" s="2"/>
      <c r="C484" s="3">
        <v>0</v>
      </c>
      <c r="D484" s="3">
        <v>0</v>
      </c>
      <c r="E484" s="3">
        <v>0</v>
      </c>
      <c r="F484" s="3">
        <v>0</v>
      </c>
      <c r="G484" s="3">
        <v>0</v>
      </c>
      <c r="H484" s="3">
        <v>0</v>
      </c>
      <c r="I484" s="3">
        <v>3.3333333333333298E-2</v>
      </c>
      <c r="J484" s="3">
        <v>0.133333333333333</v>
      </c>
      <c r="K484" s="3">
        <v>0.96666666666666601</v>
      </c>
      <c r="L484" s="3">
        <v>2.6666666666666599</v>
      </c>
      <c r="M484" s="3">
        <v>5.7333333333333298</v>
      </c>
      <c r="N484" s="2"/>
      <c r="O484" s="3">
        <v>0</v>
      </c>
      <c r="P484" s="3">
        <v>0</v>
      </c>
      <c r="Q484" s="3">
        <v>0</v>
      </c>
      <c r="R484" s="3">
        <v>0</v>
      </c>
      <c r="S484" s="3">
        <v>0</v>
      </c>
      <c r="T484" s="3">
        <v>0</v>
      </c>
      <c r="U484" s="3">
        <v>0.17950549357115</v>
      </c>
      <c r="V484" s="3">
        <v>0.33993463423951897</v>
      </c>
      <c r="W484" s="3">
        <v>0.98262686486557804</v>
      </c>
      <c r="X484" s="3">
        <v>1.1925695879998801</v>
      </c>
      <c r="Y484" s="3">
        <v>1.7688665548562099</v>
      </c>
      <c r="Z484" s="2"/>
    </row>
    <row r="485" spans="1:26">
      <c r="A485" s="2" t="s">
        <v>1973</v>
      </c>
      <c r="B485" s="2"/>
      <c r="C485" s="3">
        <v>0</v>
      </c>
      <c r="D485" s="3">
        <v>0</v>
      </c>
      <c r="E485" s="3">
        <v>0</v>
      </c>
      <c r="F485" s="3">
        <v>0.133333333333333</v>
      </c>
      <c r="G485" s="3">
        <v>0.96666666666666601</v>
      </c>
      <c r="H485" s="3">
        <v>2</v>
      </c>
      <c r="I485" s="3">
        <v>2.7333333333333298</v>
      </c>
      <c r="J485" s="3">
        <v>4.1666666666666599</v>
      </c>
      <c r="K485" s="3">
        <v>4.8333333333333304</v>
      </c>
      <c r="L485" s="3">
        <v>5.9666666666666597</v>
      </c>
      <c r="M485" s="3">
        <v>5.7333333333333298</v>
      </c>
      <c r="N485" s="2"/>
      <c r="O485" s="3">
        <v>0</v>
      </c>
      <c r="P485" s="3">
        <v>0</v>
      </c>
      <c r="Q485" s="3">
        <v>0</v>
      </c>
      <c r="R485" s="3">
        <v>0.33993463423951897</v>
      </c>
      <c r="S485" s="3">
        <v>0.94809751022185895</v>
      </c>
      <c r="T485" s="3">
        <v>1.43759057685652</v>
      </c>
      <c r="U485" s="3">
        <v>1.6110727964792699</v>
      </c>
      <c r="V485" s="3">
        <v>2.05074512203627</v>
      </c>
      <c r="W485" s="3">
        <v>1.5509853498842401</v>
      </c>
      <c r="X485" s="3">
        <v>2.0245712852080202</v>
      </c>
      <c r="Y485" s="3">
        <v>1.8245242911205299</v>
      </c>
      <c r="Z485" s="2"/>
    </row>
    <row r="486" spans="1:26">
      <c r="A486" s="2" t="s">
        <v>1974</v>
      </c>
      <c r="B486" s="2"/>
      <c r="C486" s="3">
        <v>0</v>
      </c>
      <c r="D486" s="3">
        <v>0</v>
      </c>
      <c r="E486" s="3">
        <v>0</v>
      </c>
      <c r="F486" s="3">
        <v>0</v>
      </c>
      <c r="G486" s="3">
        <v>0</v>
      </c>
      <c r="H486" s="3">
        <v>0</v>
      </c>
      <c r="I486" s="3">
        <v>3.3333333333333298E-2</v>
      </c>
      <c r="J486" s="3">
        <v>0.3</v>
      </c>
      <c r="K486" s="3">
        <v>1.06666666666666</v>
      </c>
      <c r="L486" s="3">
        <v>2.36666666666666</v>
      </c>
      <c r="M486" s="3">
        <v>5.5666666666666602</v>
      </c>
      <c r="N486" s="2"/>
      <c r="O486" s="3">
        <v>0</v>
      </c>
      <c r="P486" s="3">
        <v>0</v>
      </c>
      <c r="Q486" s="3">
        <v>0</v>
      </c>
      <c r="R486" s="3">
        <v>0</v>
      </c>
      <c r="S486" s="3">
        <v>0</v>
      </c>
      <c r="T486" s="3">
        <v>0</v>
      </c>
      <c r="U486" s="3">
        <v>0.17950549357115</v>
      </c>
      <c r="V486" s="3">
        <v>0.45825756949558299</v>
      </c>
      <c r="W486" s="3">
        <v>1.1234866364235101</v>
      </c>
      <c r="X486" s="3">
        <v>1.5380362660079101</v>
      </c>
      <c r="Y486" s="3">
        <v>1.6265163865007799</v>
      </c>
      <c r="Z486" s="2"/>
    </row>
    <row r="487" spans="1:26">
      <c r="A487" s="2" t="s">
        <v>1975</v>
      </c>
      <c r="B487" s="2"/>
      <c r="C487" s="3">
        <v>0</v>
      </c>
      <c r="D487" s="3">
        <v>0</v>
      </c>
      <c r="E487" s="3">
        <v>0</v>
      </c>
      <c r="F487" s="3">
        <v>0</v>
      </c>
      <c r="G487" s="3">
        <v>0</v>
      </c>
      <c r="H487" s="3">
        <v>6.6666666666666596E-2</v>
      </c>
      <c r="I487" s="3">
        <v>0.233333333333333</v>
      </c>
      <c r="J487" s="3">
        <v>0.96666666666666601</v>
      </c>
      <c r="K487" s="3">
        <v>1.9</v>
      </c>
      <c r="L487" s="3">
        <v>2.9666666666666601</v>
      </c>
      <c r="M487" s="3">
        <v>5.5666666666666602</v>
      </c>
      <c r="N487" s="2"/>
      <c r="O487" s="3">
        <v>0</v>
      </c>
      <c r="P487" s="3">
        <v>0</v>
      </c>
      <c r="Q487" s="3">
        <v>0</v>
      </c>
      <c r="R487" s="3">
        <v>0</v>
      </c>
      <c r="S487" s="3">
        <v>0</v>
      </c>
      <c r="T487" s="3">
        <v>0.24944382578492899</v>
      </c>
      <c r="U487" s="3">
        <v>0.42295258468164998</v>
      </c>
      <c r="V487" s="3">
        <v>0.83599574693229595</v>
      </c>
      <c r="W487" s="3">
        <v>1.3988090172238099</v>
      </c>
      <c r="X487" s="3">
        <v>1.11005505368978</v>
      </c>
      <c r="Y487" s="3">
        <v>1.56382721409865</v>
      </c>
      <c r="Z487" s="2"/>
    </row>
    <row r="488" spans="1:26">
      <c r="A488" s="2" t="s">
        <v>1976</v>
      </c>
      <c r="B488" s="2"/>
      <c r="C488" s="3">
        <v>0</v>
      </c>
      <c r="D488" s="3">
        <v>0</v>
      </c>
      <c r="E488" s="3">
        <v>0</v>
      </c>
      <c r="F488" s="3">
        <v>0</v>
      </c>
      <c r="G488" s="3">
        <v>0</v>
      </c>
      <c r="H488" s="3">
        <v>0.1</v>
      </c>
      <c r="I488" s="3">
        <v>0.233333333333333</v>
      </c>
      <c r="J488" s="3">
        <v>0.96666666666666601</v>
      </c>
      <c r="K488" s="3">
        <v>1.7</v>
      </c>
      <c r="L488" s="3">
        <v>3.43333333333333</v>
      </c>
      <c r="M488" s="3">
        <v>5.5666666666666602</v>
      </c>
      <c r="N488" s="2"/>
      <c r="O488" s="3">
        <v>0</v>
      </c>
      <c r="P488" s="3">
        <v>0</v>
      </c>
      <c r="Q488" s="3">
        <v>0</v>
      </c>
      <c r="R488" s="3">
        <v>0</v>
      </c>
      <c r="S488" s="3">
        <v>0</v>
      </c>
      <c r="T488" s="3">
        <v>0.3</v>
      </c>
      <c r="U488" s="3">
        <v>0.61553951042064603</v>
      </c>
      <c r="V488" s="3">
        <v>0.75203427817856505</v>
      </c>
      <c r="W488" s="3">
        <v>1.12989675044521</v>
      </c>
      <c r="X488" s="3">
        <v>1.49851778619926</v>
      </c>
      <c r="Y488" s="3">
        <v>1.60589192939278</v>
      </c>
      <c r="Z488" s="2"/>
    </row>
    <row r="489" spans="1:26">
      <c r="A489" s="2" t="s">
        <v>1977</v>
      </c>
      <c r="B489" s="2"/>
      <c r="C489" s="3">
        <v>0</v>
      </c>
      <c r="D489" s="3">
        <v>0</v>
      </c>
      <c r="E489" s="3">
        <v>0</v>
      </c>
      <c r="F489" s="3">
        <v>0</v>
      </c>
      <c r="G489" s="3">
        <v>0.1</v>
      </c>
      <c r="H489" s="3">
        <v>6.6666666666666596E-2</v>
      </c>
      <c r="I489" s="3">
        <v>0.266666666666666</v>
      </c>
      <c r="J489" s="3">
        <v>0.83333333333333304</v>
      </c>
      <c r="K489" s="3">
        <v>2.4666666666666601</v>
      </c>
      <c r="L489" s="3">
        <v>3.93333333333333</v>
      </c>
      <c r="M489" s="3">
        <v>5.5333333333333297</v>
      </c>
      <c r="N489" s="2"/>
      <c r="O489" s="3">
        <v>0</v>
      </c>
      <c r="P489" s="3">
        <v>0</v>
      </c>
      <c r="Q489" s="3">
        <v>0</v>
      </c>
      <c r="R489" s="3">
        <v>0</v>
      </c>
      <c r="S489" s="3">
        <v>0.39581140290126299</v>
      </c>
      <c r="T489" s="3">
        <v>0.24944382578492899</v>
      </c>
      <c r="U489" s="3">
        <v>0.44221663871405298</v>
      </c>
      <c r="V489" s="3">
        <v>0.77817450199524996</v>
      </c>
      <c r="W489" s="3">
        <v>1.38403596613511</v>
      </c>
      <c r="X489" s="3">
        <v>1.7499206331208901</v>
      </c>
      <c r="Y489" s="3">
        <v>1.60692943909252</v>
      </c>
      <c r="Z489" s="2"/>
    </row>
    <row r="490" spans="1:26">
      <c r="A490" s="2" t="s">
        <v>1978</v>
      </c>
      <c r="B490" s="2"/>
      <c r="C490" s="3">
        <v>0</v>
      </c>
      <c r="D490" s="3">
        <v>0</v>
      </c>
      <c r="E490" s="3">
        <v>0</v>
      </c>
      <c r="F490" s="3">
        <v>0</v>
      </c>
      <c r="G490" s="3">
        <v>0</v>
      </c>
      <c r="H490" s="3">
        <v>3.3333333333333298E-2</v>
      </c>
      <c r="I490" s="3">
        <v>0.133333333333333</v>
      </c>
      <c r="J490" s="3">
        <v>0.46666666666666601</v>
      </c>
      <c r="K490" s="3">
        <v>1.36666666666666</v>
      </c>
      <c r="L490" s="3">
        <v>2.7333333333333298</v>
      </c>
      <c r="M490" s="3">
        <v>5.4666666666666597</v>
      </c>
      <c r="N490" s="2"/>
      <c r="O490" s="3">
        <v>0</v>
      </c>
      <c r="P490" s="3">
        <v>0</v>
      </c>
      <c r="Q490" s="3">
        <v>0</v>
      </c>
      <c r="R490" s="3">
        <v>0</v>
      </c>
      <c r="S490" s="3">
        <v>0</v>
      </c>
      <c r="T490" s="3">
        <v>0.17950549357115</v>
      </c>
      <c r="U490" s="3">
        <v>0.33993463423951897</v>
      </c>
      <c r="V490" s="3">
        <v>0.66999170807472597</v>
      </c>
      <c r="W490" s="3">
        <v>0.98262686486557804</v>
      </c>
      <c r="X490" s="3">
        <v>1.2092238098144701</v>
      </c>
      <c r="Y490" s="3">
        <v>1.43139403690559</v>
      </c>
      <c r="Z490" s="2"/>
    </row>
    <row r="491" spans="1:26">
      <c r="A491" s="2" t="s">
        <v>1979</v>
      </c>
      <c r="B491" s="2"/>
      <c r="C491" s="3">
        <v>0</v>
      </c>
      <c r="D491" s="3">
        <v>0</v>
      </c>
      <c r="E491" s="3">
        <v>0</v>
      </c>
      <c r="F491" s="3">
        <v>0</v>
      </c>
      <c r="G491" s="3">
        <v>0</v>
      </c>
      <c r="H491" s="3">
        <v>0</v>
      </c>
      <c r="I491" s="3">
        <v>0.4</v>
      </c>
      <c r="J491" s="3">
        <v>1.1000000000000001</v>
      </c>
      <c r="K491" s="3">
        <v>2.5333333333333301</v>
      </c>
      <c r="L491" s="3">
        <v>4.1333333333333302</v>
      </c>
      <c r="M491" s="3">
        <v>5.3333333333333304</v>
      </c>
      <c r="N491" s="2"/>
      <c r="O491" s="3">
        <v>0</v>
      </c>
      <c r="P491" s="3">
        <v>0</v>
      </c>
      <c r="Q491" s="3">
        <v>0</v>
      </c>
      <c r="R491" s="3">
        <v>0</v>
      </c>
      <c r="S491" s="3">
        <v>0</v>
      </c>
      <c r="T491" s="3">
        <v>0</v>
      </c>
      <c r="U491" s="3">
        <v>0.553774924194538</v>
      </c>
      <c r="V491" s="3">
        <v>1.04403065089105</v>
      </c>
      <c r="W491" s="3">
        <v>1.58605030044937</v>
      </c>
      <c r="X491" s="3">
        <v>1.40791413879619</v>
      </c>
      <c r="Y491" s="3">
        <v>1.51290742905469</v>
      </c>
      <c r="Z491" s="2"/>
    </row>
    <row r="492" spans="1:26">
      <c r="A492" s="2" t="s">
        <v>1980</v>
      </c>
      <c r="B492" s="2"/>
      <c r="C492" s="3">
        <v>0</v>
      </c>
      <c r="D492" s="3">
        <v>0</v>
      </c>
      <c r="E492" s="3">
        <v>0</v>
      </c>
      <c r="F492" s="3">
        <v>0</v>
      </c>
      <c r="G492" s="3">
        <v>0</v>
      </c>
      <c r="H492" s="3">
        <v>0.133333333333333</v>
      </c>
      <c r="I492" s="3">
        <v>0.63333333333333297</v>
      </c>
      <c r="J492" s="3">
        <v>1.5</v>
      </c>
      <c r="K492" s="3">
        <v>2.6333333333333302</v>
      </c>
      <c r="L492" s="3">
        <v>4.0666666666666602</v>
      </c>
      <c r="M492" s="3">
        <v>5.1333333333333302</v>
      </c>
      <c r="N492" s="2"/>
      <c r="O492" s="3">
        <v>0</v>
      </c>
      <c r="P492" s="3">
        <v>0</v>
      </c>
      <c r="Q492" s="3">
        <v>0</v>
      </c>
      <c r="R492" s="3">
        <v>0</v>
      </c>
      <c r="S492" s="3">
        <v>0</v>
      </c>
      <c r="T492" s="3">
        <v>0.33993463423951897</v>
      </c>
      <c r="U492" s="3">
        <v>0.70632067001390297</v>
      </c>
      <c r="V492" s="3">
        <v>1.17615191762515</v>
      </c>
      <c r="W492" s="3">
        <v>1.3034143197344701</v>
      </c>
      <c r="X492" s="3">
        <v>1.56914697279197</v>
      </c>
      <c r="Y492" s="3">
        <v>2.0121851030381999</v>
      </c>
      <c r="Z492" s="2"/>
    </row>
    <row r="493" spans="1:26">
      <c r="A493" s="2" t="s">
        <v>1981</v>
      </c>
      <c r="B493" s="2"/>
      <c r="C493" s="3">
        <v>0</v>
      </c>
      <c r="D493" s="3">
        <v>0</v>
      </c>
      <c r="E493" s="3">
        <v>0</v>
      </c>
      <c r="F493" s="3">
        <v>0</v>
      </c>
      <c r="G493" s="3">
        <v>0</v>
      </c>
      <c r="H493" s="3">
        <v>0</v>
      </c>
      <c r="I493" s="3">
        <v>3.3333333333333298E-2</v>
      </c>
      <c r="J493" s="3">
        <v>0.16666666666666599</v>
      </c>
      <c r="K493" s="3">
        <v>0.93333333333333302</v>
      </c>
      <c r="L493" s="3">
        <v>2.5</v>
      </c>
      <c r="M493" s="3">
        <v>5.1333333333333302</v>
      </c>
      <c r="N493" s="2"/>
      <c r="O493" s="3">
        <v>0</v>
      </c>
      <c r="P493" s="3">
        <v>0</v>
      </c>
      <c r="Q493" s="3">
        <v>0</v>
      </c>
      <c r="R493" s="3">
        <v>0</v>
      </c>
      <c r="S493" s="3">
        <v>0</v>
      </c>
      <c r="T493" s="3">
        <v>0</v>
      </c>
      <c r="U493" s="3">
        <v>0.17950549357115</v>
      </c>
      <c r="V493" s="3">
        <v>0.37267799624996401</v>
      </c>
      <c r="W493" s="3">
        <v>0.81377037438224697</v>
      </c>
      <c r="X493" s="3">
        <v>1.25830573921179</v>
      </c>
      <c r="Y493" s="3">
        <v>1.6878651868229499</v>
      </c>
      <c r="Z493" s="2"/>
    </row>
    <row r="494" spans="1:26">
      <c r="A494" s="2" t="s">
        <v>273</v>
      </c>
      <c r="B494" s="2"/>
      <c r="C494" s="3">
        <v>0</v>
      </c>
      <c r="D494" s="3">
        <v>0</v>
      </c>
      <c r="E494" s="3">
        <v>0</v>
      </c>
      <c r="F494" s="3">
        <v>0</v>
      </c>
      <c r="G494" s="3">
        <v>0</v>
      </c>
      <c r="H494" s="3">
        <v>0.16666666666666599</v>
      </c>
      <c r="I494" s="3">
        <v>0.46666666666666601</v>
      </c>
      <c r="J494" s="3">
        <v>1.1666666666666601</v>
      </c>
      <c r="K494" s="3">
        <v>2.0666666666666602</v>
      </c>
      <c r="L494" s="3">
        <v>3.36666666666666</v>
      </c>
      <c r="M494" s="3">
        <v>5.0333333333333297</v>
      </c>
      <c r="N494" s="2"/>
      <c r="O494" s="3">
        <v>0</v>
      </c>
      <c r="P494" s="3">
        <v>0</v>
      </c>
      <c r="Q494" s="3">
        <v>0</v>
      </c>
      <c r="R494" s="3">
        <v>0</v>
      </c>
      <c r="S494" s="3">
        <v>0</v>
      </c>
      <c r="T494" s="3">
        <v>0.45338235029118101</v>
      </c>
      <c r="U494" s="3">
        <v>0.76303487615063903</v>
      </c>
      <c r="V494" s="3">
        <v>0.85958646388184101</v>
      </c>
      <c r="W494" s="3">
        <v>1.2092238098144701</v>
      </c>
      <c r="X494" s="3">
        <v>1.42556031868953</v>
      </c>
      <c r="Y494" s="3">
        <v>1.2775845264491199</v>
      </c>
      <c r="Z494" s="2"/>
    </row>
    <row r="495" spans="1:26">
      <c r="A495" s="2" t="s">
        <v>1185</v>
      </c>
      <c r="B495" s="2"/>
      <c r="C495" s="3">
        <v>0</v>
      </c>
      <c r="D495" s="3">
        <v>0</v>
      </c>
      <c r="E495" s="3">
        <v>3.3333333333333298E-2</v>
      </c>
      <c r="F495" s="3">
        <v>0</v>
      </c>
      <c r="G495" s="3">
        <v>0</v>
      </c>
      <c r="H495" s="3">
        <v>0.233333333333333</v>
      </c>
      <c r="I495" s="3">
        <v>0.6</v>
      </c>
      <c r="J495" s="3">
        <v>1.13333333333333</v>
      </c>
      <c r="K495" s="3">
        <v>2.7333333333333298</v>
      </c>
      <c r="L495" s="3">
        <v>3.8333333333333299</v>
      </c>
      <c r="M495" s="3">
        <v>5.0333333333333297</v>
      </c>
      <c r="N495" s="2"/>
      <c r="O495" s="3">
        <v>0</v>
      </c>
      <c r="P495" s="3">
        <v>0</v>
      </c>
      <c r="Q495" s="3">
        <v>0.17950549357115</v>
      </c>
      <c r="R495" s="3">
        <v>0</v>
      </c>
      <c r="S495" s="3">
        <v>0</v>
      </c>
      <c r="T495" s="3">
        <v>0.49553562491061598</v>
      </c>
      <c r="U495" s="3">
        <v>0.91651513899116699</v>
      </c>
      <c r="V495" s="3">
        <v>1.14697670227235</v>
      </c>
      <c r="W495" s="3">
        <v>1.23648246606609</v>
      </c>
      <c r="X495" s="3">
        <v>1.7336538165261099</v>
      </c>
      <c r="Y495" s="3">
        <v>1.5595583420386101</v>
      </c>
      <c r="Z495" s="2"/>
    </row>
    <row r="496" spans="1:26">
      <c r="A496" s="2" t="s">
        <v>1982</v>
      </c>
      <c r="B496" s="2"/>
      <c r="C496" s="3">
        <v>0</v>
      </c>
      <c r="D496" s="3">
        <v>0</v>
      </c>
      <c r="E496" s="3">
        <v>0</v>
      </c>
      <c r="F496" s="3">
        <v>0</v>
      </c>
      <c r="G496" s="3">
        <v>0</v>
      </c>
      <c r="H496" s="3">
        <v>0</v>
      </c>
      <c r="I496" s="3">
        <v>0</v>
      </c>
      <c r="J496" s="3">
        <v>3.3333333333333298E-2</v>
      </c>
      <c r="K496" s="3">
        <v>0.1</v>
      </c>
      <c r="L496" s="3">
        <v>1.4666666666666599</v>
      </c>
      <c r="M496" s="3">
        <v>5</v>
      </c>
      <c r="N496" s="2"/>
      <c r="O496" s="3">
        <v>0</v>
      </c>
      <c r="P496" s="3">
        <v>0</v>
      </c>
      <c r="Q496" s="3">
        <v>0</v>
      </c>
      <c r="R496" s="3">
        <v>0</v>
      </c>
      <c r="S496" s="3">
        <v>0</v>
      </c>
      <c r="T496" s="3">
        <v>0</v>
      </c>
      <c r="U496" s="3">
        <v>0</v>
      </c>
      <c r="V496" s="3">
        <v>0.17950549357115</v>
      </c>
      <c r="W496" s="3">
        <v>0.3</v>
      </c>
      <c r="X496" s="3">
        <v>1.14697670227235</v>
      </c>
      <c r="Y496" s="3">
        <v>1.5491933384829599</v>
      </c>
      <c r="Z496" s="2"/>
    </row>
    <row r="497" spans="1:26">
      <c r="A497" s="2" t="s">
        <v>1983</v>
      </c>
      <c r="B497" s="2"/>
      <c r="C497" s="3">
        <v>0</v>
      </c>
      <c r="D497" s="3">
        <v>0</v>
      </c>
      <c r="E497" s="3">
        <v>0</v>
      </c>
      <c r="F497" s="3">
        <v>6.6666666666666596E-2</v>
      </c>
      <c r="G497" s="3">
        <v>0.4</v>
      </c>
      <c r="H497" s="3">
        <v>0.6</v>
      </c>
      <c r="I497" s="3">
        <v>1.5333333333333301</v>
      </c>
      <c r="J497" s="3">
        <v>2.4666666666666601</v>
      </c>
      <c r="K497" s="3">
        <v>3.6</v>
      </c>
      <c r="L497" s="3">
        <v>4.8</v>
      </c>
      <c r="M497" s="3">
        <v>4.9666666666666597</v>
      </c>
      <c r="N497" s="2"/>
      <c r="O497" s="3">
        <v>0</v>
      </c>
      <c r="P497" s="3">
        <v>0</v>
      </c>
      <c r="Q497" s="3">
        <v>0</v>
      </c>
      <c r="R497" s="3">
        <v>0.35901098714230001</v>
      </c>
      <c r="S497" s="3">
        <v>0.66332495807108005</v>
      </c>
      <c r="T497" s="3">
        <v>0.61101009266077799</v>
      </c>
      <c r="U497" s="3">
        <v>1.33499895963338</v>
      </c>
      <c r="V497" s="3">
        <v>1.45449494861809</v>
      </c>
      <c r="W497" s="3">
        <v>1.7048949136725799</v>
      </c>
      <c r="X497" s="3">
        <v>1.10754984838907</v>
      </c>
      <c r="Y497" s="3">
        <v>1.6017351702311899</v>
      </c>
      <c r="Z497" s="2"/>
    </row>
    <row r="498" spans="1:26">
      <c r="A498" s="2" t="s">
        <v>1984</v>
      </c>
      <c r="B498" s="2"/>
      <c r="C498" s="3">
        <v>0</v>
      </c>
      <c r="D498" s="3">
        <v>0</v>
      </c>
      <c r="E498" s="3">
        <v>0</v>
      </c>
      <c r="F498" s="3">
        <v>0</v>
      </c>
      <c r="G498" s="3">
        <v>0</v>
      </c>
      <c r="H498" s="3">
        <v>6.6666666666666596E-2</v>
      </c>
      <c r="I498" s="3">
        <v>0.3</v>
      </c>
      <c r="J498" s="3">
        <v>0.63333333333333297</v>
      </c>
      <c r="K498" s="3">
        <v>1.1666666666666601</v>
      </c>
      <c r="L498" s="3">
        <v>2.9666666666666601</v>
      </c>
      <c r="M498" s="3">
        <v>4.93333333333333</v>
      </c>
      <c r="N498" s="2"/>
      <c r="O498" s="3">
        <v>0</v>
      </c>
      <c r="P498" s="3">
        <v>0</v>
      </c>
      <c r="Q498" s="3">
        <v>0</v>
      </c>
      <c r="R498" s="3">
        <v>0</v>
      </c>
      <c r="S498" s="3">
        <v>0</v>
      </c>
      <c r="T498" s="3">
        <v>0.24944382578492899</v>
      </c>
      <c r="U498" s="3">
        <v>0.52599112793531599</v>
      </c>
      <c r="V498" s="3">
        <v>0.79512402945843697</v>
      </c>
      <c r="W498" s="3">
        <v>1.15710366384731</v>
      </c>
      <c r="X498" s="3">
        <v>1.5807874268505799</v>
      </c>
      <c r="Y498" s="3">
        <v>1.6719914938645899</v>
      </c>
      <c r="Z498" s="2"/>
    </row>
    <row r="499" spans="1:26">
      <c r="A499" s="2" t="s">
        <v>1985</v>
      </c>
      <c r="B499" s="2"/>
      <c r="C499" s="3">
        <v>0</v>
      </c>
      <c r="D499" s="3">
        <v>0</v>
      </c>
      <c r="E499" s="3">
        <v>6.6666666666666596E-2</v>
      </c>
      <c r="F499" s="3">
        <v>0.33333333333333298</v>
      </c>
      <c r="G499" s="3">
        <v>0.93333333333333302</v>
      </c>
      <c r="H499" s="3">
        <v>1.5</v>
      </c>
      <c r="I499" s="3">
        <v>2.2333333333333298</v>
      </c>
      <c r="J499" s="3">
        <v>2.8</v>
      </c>
      <c r="K499" s="3">
        <v>3.3</v>
      </c>
      <c r="L499" s="3">
        <v>4.0333333333333297</v>
      </c>
      <c r="M499" s="3">
        <v>4.8333333333333304</v>
      </c>
      <c r="N499" s="2"/>
      <c r="O499" s="3">
        <v>0</v>
      </c>
      <c r="P499" s="3">
        <v>0</v>
      </c>
      <c r="Q499" s="3">
        <v>0.24944382578492899</v>
      </c>
      <c r="R499" s="3">
        <v>0.59628479399994305</v>
      </c>
      <c r="S499" s="3">
        <v>0.81377037438224697</v>
      </c>
      <c r="T499" s="3">
        <v>1.17615191762515</v>
      </c>
      <c r="U499" s="3">
        <v>1.17426099692056</v>
      </c>
      <c r="V499" s="3">
        <v>1.3515423288475501</v>
      </c>
      <c r="W499" s="3">
        <v>1.69607389776114</v>
      </c>
      <c r="X499" s="3">
        <v>1.4940623220676601</v>
      </c>
      <c r="Y499" s="3">
        <v>1.5723301886761001</v>
      </c>
      <c r="Z499" s="2"/>
    </row>
    <row r="500" spans="1:26">
      <c r="A500" s="2" t="s">
        <v>1986</v>
      </c>
      <c r="B500" s="2"/>
      <c r="C500" s="3">
        <v>0</v>
      </c>
      <c r="D500" s="3">
        <v>0</v>
      </c>
      <c r="E500" s="3">
        <v>0</v>
      </c>
      <c r="F500" s="3">
        <v>3.3333333333333298E-2</v>
      </c>
      <c r="G500" s="3">
        <v>0.33333333333333298</v>
      </c>
      <c r="H500" s="3">
        <v>1.2666666666666599</v>
      </c>
      <c r="I500" s="3">
        <v>3.5</v>
      </c>
      <c r="J500" s="3">
        <v>6.2</v>
      </c>
      <c r="K500" s="3">
        <v>5.9</v>
      </c>
      <c r="L500" s="3">
        <v>6.1666666666666599</v>
      </c>
      <c r="M500" s="3">
        <v>4.7666666666666604</v>
      </c>
      <c r="N500" s="2"/>
      <c r="O500" s="3">
        <v>0</v>
      </c>
      <c r="P500" s="3">
        <v>0</v>
      </c>
      <c r="Q500" s="3">
        <v>0</v>
      </c>
      <c r="R500" s="3">
        <v>0.17950549357115</v>
      </c>
      <c r="S500" s="3">
        <v>0.53748384988656905</v>
      </c>
      <c r="T500" s="3">
        <v>0.99777530313971696</v>
      </c>
      <c r="U500" s="3">
        <v>1.52206000757745</v>
      </c>
      <c r="V500" s="3">
        <v>1.55777619273972</v>
      </c>
      <c r="W500" s="3">
        <v>1.7387735140993299</v>
      </c>
      <c r="X500" s="3">
        <v>2.0013884069704</v>
      </c>
      <c r="Y500" s="3">
        <v>1.68687745718399</v>
      </c>
      <c r="Z500" s="2"/>
    </row>
    <row r="501" spans="1:26">
      <c r="A501" s="2" t="s">
        <v>508</v>
      </c>
      <c r="B501" s="2" t="s">
        <v>1987</v>
      </c>
      <c r="C501" s="3">
        <v>0</v>
      </c>
      <c r="D501" s="3">
        <v>0</v>
      </c>
      <c r="E501" s="3">
        <v>0</v>
      </c>
      <c r="F501" s="3">
        <v>0</v>
      </c>
      <c r="G501" s="3">
        <v>0</v>
      </c>
      <c r="H501" s="3">
        <v>6.6666666666666596E-2</v>
      </c>
      <c r="I501" s="3">
        <v>0.3</v>
      </c>
      <c r="J501" s="3">
        <v>0.83333333333333304</v>
      </c>
      <c r="K501" s="3">
        <v>1.86666666666666</v>
      </c>
      <c r="L501" s="3">
        <v>2.7333333333333298</v>
      </c>
      <c r="M501" s="3">
        <v>4.7333333333333298</v>
      </c>
      <c r="N501" s="2"/>
      <c r="O501" s="3">
        <v>0</v>
      </c>
      <c r="P501" s="3">
        <v>0</v>
      </c>
      <c r="Q501" s="3">
        <v>0</v>
      </c>
      <c r="R501" s="3">
        <v>0</v>
      </c>
      <c r="S501" s="3">
        <v>0</v>
      </c>
      <c r="T501" s="3">
        <v>0.35901098714230001</v>
      </c>
      <c r="U501" s="3">
        <v>0.58594652770823097</v>
      </c>
      <c r="V501" s="3">
        <v>0.85958646388184101</v>
      </c>
      <c r="W501" s="3">
        <v>1.89267594221045</v>
      </c>
      <c r="X501" s="3">
        <v>1.8607047649270401</v>
      </c>
      <c r="Y501" s="3">
        <v>2.4212026396446502</v>
      </c>
      <c r="Z501" s="2"/>
    </row>
    <row r="502" spans="1:26">
      <c r="A502" s="2" t="s">
        <v>1988</v>
      </c>
      <c r="B502" s="2"/>
      <c r="C502" s="3">
        <v>0</v>
      </c>
      <c r="D502" s="3">
        <v>0</v>
      </c>
      <c r="E502" s="3">
        <v>0</v>
      </c>
      <c r="F502" s="3">
        <v>0</v>
      </c>
      <c r="G502" s="3">
        <v>0</v>
      </c>
      <c r="H502" s="3">
        <v>0</v>
      </c>
      <c r="I502" s="3">
        <v>0</v>
      </c>
      <c r="J502" s="3">
        <v>0.1</v>
      </c>
      <c r="K502" s="3">
        <v>0.63333333333333297</v>
      </c>
      <c r="L502" s="3">
        <v>2.36666666666666</v>
      </c>
      <c r="M502" s="3">
        <v>4.6333333333333302</v>
      </c>
      <c r="N502" s="2"/>
      <c r="O502" s="3">
        <v>0</v>
      </c>
      <c r="P502" s="3">
        <v>0</v>
      </c>
      <c r="Q502" s="3">
        <v>0</v>
      </c>
      <c r="R502" s="3">
        <v>0</v>
      </c>
      <c r="S502" s="3">
        <v>0</v>
      </c>
      <c r="T502" s="3">
        <v>0</v>
      </c>
      <c r="U502" s="3">
        <v>0</v>
      </c>
      <c r="V502" s="3">
        <v>0.3</v>
      </c>
      <c r="W502" s="3">
        <v>0.91226214556026697</v>
      </c>
      <c r="X502" s="3">
        <v>1.44875425414004</v>
      </c>
      <c r="Y502" s="3">
        <v>1.5380362660079101</v>
      </c>
      <c r="Z502" s="2"/>
    </row>
    <row r="503" spans="1:26">
      <c r="A503" s="2" t="s">
        <v>1989</v>
      </c>
      <c r="B503" s="2"/>
      <c r="C503" s="3">
        <v>0</v>
      </c>
      <c r="D503" s="3">
        <v>0</v>
      </c>
      <c r="E503" s="3">
        <v>0</v>
      </c>
      <c r="F503" s="3">
        <v>0</v>
      </c>
      <c r="G503" s="3">
        <v>0</v>
      </c>
      <c r="H503" s="3">
        <v>0</v>
      </c>
      <c r="I503" s="3">
        <v>0.1</v>
      </c>
      <c r="J503" s="3">
        <v>0.2</v>
      </c>
      <c r="K503" s="3">
        <v>0.93333333333333302</v>
      </c>
      <c r="L503" s="3">
        <v>2.2666666666666599</v>
      </c>
      <c r="M503" s="3">
        <v>4.5333333333333297</v>
      </c>
      <c r="N503" s="2"/>
      <c r="O503" s="3">
        <v>0</v>
      </c>
      <c r="P503" s="3">
        <v>0</v>
      </c>
      <c r="Q503" s="3">
        <v>0</v>
      </c>
      <c r="R503" s="3">
        <v>0</v>
      </c>
      <c r="S503" s="3">
        <v>0</v>
      </c>
      <c r="T503" s="3">
        <v>0</v>
      </c>
      <c r="U503" s="3">
        <v>0.3</v>
      </c>
      <c r="V503" s="3">
        <v>0.4</v>
      </c>
      <c r="W503" s="3">
        <v>1.0306416555826801</v>
      </c>
      <c r="X503" s="3">
        <v>1.1234866364235101</v>
      </c>
      <c r="Y503" s="3">
        <v>1.43139403690559</v>
      </c>
      <c r="Z503" s="2"/>
    </row>
    <row r="504" spans="1:26">
      <c r="A504" s="2" t="s">
        <v>1990</v>
      </c>
      <c r="B504" s="2"/>
      <c r="C504" s="3">
        <v>0</v>
      </c>
      <c r="D504" s="3">
        <v>0</v>
      </c>
      <c r="E504" s="3">
        <v>0</v>
      </c>
      <c r="F504" s="3">
        <v>3.3333333333333298E-2</v>
      </c>
      <c r="G504" s="3">
        <v>6.6666666666666596E-2</v>
      </c>
      <c r="H504" s="3">
        <v>0.4</v>
      </c>
      <c r="I504" s="3">
        <v>0.73333333333333295</v>
      </c>
      <c r="J504" s="3">
        <v>1.3</v>
      </c>
      <c r="K504" s="3">
        <v>2.1333333333333302</v>
      </c>
      <c r="L504" s="3">
        <v>2.6333333333333302</v>
      </c>
      <c r="M504" s="3">
        <v>4.5</v>
      </c>
      <c r="N504" s="2"/>
      <c r="O504" s="3">
        <v>0</v>
      </c>
      <c r="P504" s="3">
        <v>0</v>
      </c>
      <c r="Q504" s="3">
        <v>0</v>
      </c>
      <c r="R504" s="3">
        <v>0.17950549357115</v>
      </c>
      <c r="S504" s="3">
        <v>0.24944382578492899</v>
      </c>
      <c r="T504" s="3">
        <v>0.48989794855663499</v>
      </c>
      <c r="U504" s="3">
        <v>0.77172246018601498</v>
      </c>
      <c r="V504" s="3">
        <v>1.0376254944182199</v>
      </c>
      <c r="W504" s="3">
        <v>1.45449494861809</v>
      </c>
      <c r="X504" s="3">
        <v>1.44875425414004</v>
      </c>
      <c r="Y504" s="3">
        <v>1.7464249196572901</v>
      </c>
      <c r="Z504" s="2"/>
    </row>
    <row r="505" spans="1:26">
      <c r="A505" s="2" t="s">
        <v>542</v>
      </c>
      <c r="B505" s="2"/>
      <c r="C505" s="3">
        <v>0</v>
      </c>
      <c r="D505" s="3">
        <v>0</v>
      </c>
      <c r="E505" s="3">
        <v>0</v>
      </c>
      <c r="F505" s="3">
        <v>0</v>
      </c>
      <c r="G505" s="3">
        <v>0</v>
      </c>
      <c r="H505" s="3">
        <v>0</v>
      </c>
      <c r="I505" s="3">
        <v>0</v>
      </c>
      <c r="J505" s="3">
        <v>0.1</v>
      </c>
      <c r="K505" s="3">
        <v>0.86666666666666603</v>
      </c>
      <c r="L505" s="3">
        <v>2.1333333333333302</v>
      </c>
      <c r="M505" s="3">
        <v>4.4666666666666597</v>
      </c>
      <c r="N505" s="2"/>
      <c r="O505" s="3">
        <v>0</v>
      </c>
      <c r="P505" s="3">
        <v>0</v>
      </c>
      <c r="Q505" s="3">
        <v>0</v>
      </c>
      <c r="R505" s="3">
        <v>0</v>
      </c>
      <c r="S505" s="3">
        <v>0</v>
      </c>
      <c r="T505" s="3">
        <v>0</v>
      </c>
      <c r="U505" s="3">
        <v>0</v>
      </c>
      <c r="V505" s="3">
        <v>0.3</v>
      </c>
      <c r="W505" s="3">
        <v>0.99107124982123296</v>
      </c>
      <c r="X505" s="3">
        <v>1.3597385369580699</v>
      </c>
      <c r="Y505" s="3">
        <v>1.80246744461276</v>
      </c>
      <c r="Z505" s="2"/>
    </row>
    <row r="506" spans="1:26">
      <c r="A506" s="2" t="s">
        <v>1991</v>
      </c>
      <c r="B506" s="2"/>
      <c r="C506" s="3">
        <v>0</v>
      </c>
      <c r="D506" s="3">
        <v>0</v>
      </c>
      <c r="E506" s="3">
        <v>0</v>
      </c>
      <c r="F506" s="3">
        <v>0</v>
      </c>
      <c r="G506" s="3">
        <v>0</v>
      </c>
      <c r="H506" s="3">
        <v>6.6666666666666596E-2</v>
      </c>
      <c r="I506" s="3">
        <v>0.2</v>
      </c>
      <c r="J506" s="3">
        <v>0.8</v>
      </c>
      <c r="K506" s="3">
        <v>1.7666666666666599</v>
      </c>
      <c r="L506" s="3">
        <v>3.1666666666666599</v>
      </c>
      <c r="M506" s="3">
        <v>4.43333333333333</v>
      </c>
      <c r="N506" s="2"/>
      <c r="O506" s="3">
        <v>0</v>
      </c>
      <c r="P506" s="3">
        <v>0</v>
      </c>
      <c r="Q506" s="3">
        <v>0</v>
      </c>
      <c r="R506" s="3">
        <v>0</v>
      </c>
      <c r="S506" s="3">
        <v>0</v>
      </c>
      <c r="T506" s="3">
        <v>0.24944382578492899</v>
      </c>
      <c r="U506" s="3">
        <v>0.4</v>
      </c>
      <c r="V506" s="3">
        <v>0.748331477354788</v>
      </c>
      <c r="W506" s="3">
        <v>1.11604460285221</v>
      </c>
      <c r="X506" s="3">
        <v>1.50738920727933</v>
      </c>
      <c r="Y506" s="3">
        <v>1.76414914965323</v>
      </c>
      <c r="Z506" s="2"/>
    </row>
    <row r="507" spans="1:26">
      <c r="A507" s="2" t="s">
        <v>1992</v>
      </c>
      <c r="B507" s="2"/>
      <c r="C507" s="3">
        <v>0</v>
      </c>
      <c r="D507" s="3">
        <v>0</v>
      </c>
      <c r="E507" s="3">
        <v>0</v>
      </c>
      <c r="F507" s="3">
        <v>0</v>
      </c>
      <c r="G507" s="3">
        <v>0</v>
      </c>
      <c r="H507" s="3">
        <v>0</v>
      </c>
      <c r="I507" s="3">
        <v>0</v>
      </c>
      <c r="J507" s="3">
        <v>6.6666666666666596E-2</v>
      </c>
      <c r="K507" s="3">
        <v>0.56666666666666599</v>
      </c>
      <c r="L507" s="3">
        <v>1.6666666666666601</v>
      </c>
      <c r="M507" s="3">
        <v>4.4000000000000004</v>
      </c>
      <c r="N507" s="2"/>
      <c r="O507" s="3">
        <v>0</v>
      </c>
      <c r="P507" s="3">
        <v>0</v>
      </c>
      <c r="Q507" s="3">
        <v>0</v>
      </c>
      <c r="R507" s="3">
        <v>0</v>
      </c>
      <c r="S507" s="3">
        <v>0</v>
      </c>
      <c r="T507" s="3">
        <v>0</v>
      </c>
      <c r="U507" s="3">
        <v>0</v>
      </c>
      <c r="V507" s="3">
        <v>0.35901098714230001</v>
      </c>
      <c r="W507" s="3">
        <v>0.667499479816692</v>
      </c>
      <c r="X507" s="3">
        <v>1.2736648783028499</v>
      </c>
      <c r="Y507" s="3">
        <v>1.7625738755203</v>
      </c>
      <c r="Z507" s="2"/>
    </row>
    <row r="508" spans="1:26">
      <c r="A508" s="2" t="s">
        <v>1993</v>
      </c>
      <c r="B508" s="2"/>
      <c r="C508" s="3">
        <v>0</v>
      </c>
      <c r="D508" s="3">
        <v>0</v>
      </c>
      <c r="E508" s="3">
        <v>0</v>
      </c>
      <c r="F508" s="3">
        <v>0</v>
      </c>
      <c r="G508" s="3">
        <v>0</v>
      </c>
      <c r="H508" s="3">
        <v>0</v>
      </c>
      <c r="I508" s="3">
        <v>0.133333333333333</v>
      </c>
      <c r="J508" s="3">
        <v>0.6</v>
      </c>
      <c r="K508" s="3">
        <v>1.06666666666666</v>
      </c>
      <c r="L508" s="3">
        <v>2.6</v>
      </c>
      <c r="M508" s="3">
        <v>4.3</v>
      </c>
      <c r="N508" s="2"/>
      <c r="O508" s="3">
        <v>0</v>
      </c>
      <c r="P508" s="3">
        <v>0</v>
      </c>
      <c r="Q508" s="3">
        <v>0</v>
      </c>
      <c r="R508" s="3">
        <v>0</v>
      </c>
      <c r="S508" s="3">
        <v>0</v>
      </c>
      <c r="T508" s="3">
        <v>0</v>
      </c>
      <c r="U508" s="3">
        <v>0.33993463423951897</v>
      </c>
      <c r="V508" s="3">
        <v>0.61101009266077799</v>
      </c>
      <c r="W508" s="3">
        <v>1.0624918300339401</v>
      </c>
      <c r="X508" s="3">
        <v>1.0198039027185499</v>
      </c>
      <c r="Y508" s="3">
        <v>1.1874342087037899</v>
      </c>
      <c r="Z508" s="2"/>
    </row>
    <row r="509" spans="1:26">
      <c r="A509" s="2" t="s">
        <v>1994</v>
      </c>
      <c r="B509" s="2"/>
      <c r="C509" s="3">
        <v>0</v>
      </c>
      <c r="D509" s="3">
        <v>0</v>
      </c>
      <c r="E509" s="3">
        <v>0</v>
      </c>
      <c r="F509" s="3">
        <v>0</v>
      </c>
      <c r="G509" s="3">
        <v>0</v>
      </c>
      <c r="H509" s="3">
        <v>0</v>
      </c>
      <c r="I509" s="3">
        <v>0</v>
      </c>
      <c r="J509" s="3">
        <v>0.1</v>
      </c>
      <c r="K509" s="3">
        <v>0.56666666666666599</v>
      </c>
      <c r="L509" s="3">
        <v>1.4666666666666599</v>
      </c>
      <c r="M509" s="3">
        <v>4.2333333333333298</v>
      </c>
      <c r="N509" s="2"/>
      <c r="O509" s="3">
        <v>0</v>
      </c>
      <c r="P509" s="3">
        <v>0</v>
      </c>
      <c r="Q509" s="3">
        <v>0</v>
      </c>
      <c r="R509" s="3">
        <v>0</v>
      </c>
      <c r="S509" s="3">
        <v>0</v>
      </c>
      <c r="T509" s="3">
        <v>0</v>
      </c>
      <c r="U509" s="3">
        <v>0</v>
      </c>
      <c r="V509" s="3">
        <v>0.3</v>
      </c>
      <c r="W509" s="3">
        <v>0.80346471954626297</v>
      </c>
      <c r="X509" s="3">
        <v>1.0873004286866701</v>
      </c>
      <c r="Y509" s="3">
        <v>1.28279209365959</v>
      </c>
      <c r="Z509" s="2"/>
    </row>
    <row r="510" spans="1:26">
      <c r="A510" s="2" t="s">
        <v>1995</v>
      </c>
      <c r="B510" s="2"/>
      <c r="C510" s="3">
        <v>0</v>
      </c>
      <c r="D510" s="3">
        <v>0</v>
      </c>
      <c r="E510" s="3">
        <v>0</v>
      </c>
      <c r="F510" s="3">
        <v>0</v>
      </c>
      <c r="G510" s="3">
        <v>0</v>
      </c>
      <c r="H510" s="3">
        <v>0.16666666666666599</v>
      </c>
      <c r="I510" s="3">
        <v>0.63333333333333297</v>
      </c>
      <c r="J510" s="3">
        <v>1.7666666666666599</v>
      </c>
      <c r="K510" s="3">
        <v>2.1333333333333302</v>
      </c>
      <c r="L510" s="3">
        <v>3.3333333333333299</v>
      </c>
      <c r="M510" s="3">
        <v>4.1333333333333302</v>
      </c>
      <c r="N510" s="2"/>
      <c r="O510" s="3">
        <v>0</v>
      </c>
      <c r="P510" s="3">
        <v>0</v>
      </c>
      <c r="Q510" s="3">
        <v>0</v>
      </c>
      <c r="R510" s="3">
        <v>0</v>
      </c>
      <c r="S510" s="3">
        <v>0</v>
      </c>
      <c r="T510" s="3">
        <v>0.37267799624996401</v>
      </c>
      <c r="U510" s="3">
        <v>0.60461190490723504</v>
      </c>
      <c r="V510" s="3">
        <v>1.08576649832682</v>
      </c>
      <c r="W510" s="3">
        <v>1.14697670227235</v>
      </c>
      <c r="X510" s="3">
        <v>1.3984117975602</v>
      </c>
      <c r="Y510" s="3">
        <v>1.8749814813900301</v>
      </c>
      <c r="Z510" s="2"/>
    </row>
    <row r="511" spans="1:26">
      <c r="A511" s="2" t="s">
        <v>1996</v>
      </c>
      <c r="B511" s="2"/>
      <c r="C511" s="3">
        <v>0</v>
      </c>
      <c r="D511" s="3">
        <v>0</v>
      </c>
      <c r="E511" s="3">
        <v>0</v>
      </c>
      <c r="F511" s="3">
        <v>0</v>
      </c>
      <c r="G511" s="3">
        <v>0</v>
      </c>
      <c r="H511" s="3">
        <v>0</v>
      </c>
      <c r="I511" s="3">
        <v>0</v>
      </c>
      <c r="J511" s="3">
        <v>0.16666666666666599</v>
      </c>
      <c r="K511" s="3">
        <v>0.96666666666666601</v>
      </c>
      <c r="L511" s="3">
        <v>2.2000000000000002</v>
      </c>
      <c r="M511" s="3">
        <v>4</v>
      </c>
      <c r="N511" s="2"/>
      <c r="O511" s="3">
        <v>0</v>
      </c>
      <c r="P511" s="3">
        <v>0</v>
      </c>
      <c r="Q511" s="3">
        <v>0</v>
      </c>
      <c r="R511" s="3">
        <v>0</v>
      </c>
      <c r="S511" s="3">
        <v>0</v>
      </c>
      <c r="T511" s="3">
        <v>0</v>
      </c>
      <c r="U511" s="3">
        <v>0</v>
      </c>
      <c r="V511" s="3">
        <v>0.45338235029118101</v>
      </c>
      <c r="W511" s="3">
        <v>0.94809751022185895</v>
      </c>
      <c r="X511" s="3">
        <v>1.13724814061546</v>
      </c>
      <c r="Y511" s="3">
        <v>1.48323969741913</v>
      </c>
      <c r="Z511" s="2"/>
    </row>
    <row r="512" spans="1:26">
      <c r="A512" s="2" t="s">
        <v>1997</v>
      </c>
      <c r="B512" s="2"/>
      <c r="C512" s="3">
        <v>0</v>
      </c>
      <c r="D512" s="3">
        <v>0.1</v>
      </c>
      <c r="E512" s="3">
        <v>0.33333333333333298</v>
      </c>
      <c r="F512" s="3">
        <v>0.53333333333333299</v>
      </c>
      <c r="G512" s="3">
        <v>0.73333333333333295</v>
      </c>
      <c r="H512" s="3">
        <v>1.06666666666666</v>
      </c>
      <c r="I512" s="3">
        <v>1.8333333333333299</v>
      </c>
      <c r="J512" s="3">
        <v>2.7</v>
      </c>
      <c r="K512" s="3">
        <v>3.86666666666666</v>
      </c>
      <c r="L512" s="3">
        <v>4.3</v>
      </c>
      <c r="M512" s="3">
        <v>3.93333333333333</v>
      </c>
      <c r="N512" s="2"/>
      <c r="O512" s="3">
        <v>0</v>
      </c>
      <c r="P512" s="3">
        <v>0.3</v>
      </c>
      <c r="Q512" s="3">
        <v>0.53748384988656905</v>
      </c>
      <c r="R512" s="3">
        <v>0.71802197428460002</v>
      </c>
      <c r="S512" s="3">
        <v>0.67986926847903795</v>
      </c>
      <c r="T512" s="3">
        <v>0.92855921847894096</v>
      </c>
      <c r="U512" s="3">
        <v>1.4395215254459399</v>
      </c>
      <c r="V512" s="3">
        <v>1.552417469626</v>
      </c>
      <c r="W512" s="3">
        <v>1.43139403690559</v>
      </c>
      <c r="X512" s="3">
        <v>1.5737428845483801</v>
      </c>
      <c r="Y512" s="3">
        <v>1.65193489244851</v>
      </c>
      <c r="Z512" s="2"/>
    </row>
    <row r="513" spans="1:26">
      <c r="A513" s="2" t="s">
        <v>1998</v>
      </c>
      <c r="B513" s="2"/>
      <c r="C513" s="3">
        <v>0</v>
      </c>
      <c r="D513" s="3">
        <v>0</v>
      </c>
      <c r="E513" s="3">
        <v>0</v>
      </c>
      <c r="F513" s="3">
        <v>0</v>
      </c>
      <c r="G513" s="3">
        <v>0</v>
      </c>
      <c r="H513" s="3">
        <v>0</v>
      </c>
      <c r="I513" s="3">
        <v>3.3333333333333298E-2</v>
      </c>
      <c r="J513" s="3">
        <v>0.233333333333333</v>
      </c>
      <c r="K513" s="3">
        <v>0.56666666666666599</v>
      </c>
      <c r="L513" s="3">
        <v>2.36666666666666</v>
      </c>
      <c r="M513" s="3">
        <v>3.9</v>
      </c>
      <c r="N513" s="2"/>
      <c r="O513" s="3">
        <v>0</v>
      </c>
      <c r="P513" s="3">
        <v>0</v>
      </c>
      <c r="Q513" s="3">
        <v>0</v>
      </c>
      <c r="R513" s="3">
        <v>0</v>
      </c>
      <c r="S513" s="3">
        <v>0</v>
      </c>
      <c r="T513" s="3">
        <v>0</v>
      </c>
      <c r="U513" s="3">
        <v>0.17950549357115</v>
      </c>
      <c r="V513" s="3">
        <v>0.42295258468164998</v>
      </c>
      <c r="W513" s="3">
        <v>0.667499479816692</v>
      </c>
      <c r="X513" s="3">
        <v>0.94809751022185895</v>
      </c>
      <c r="Y513" s="3">
        <v>1.4910846164230001</v>
      </c>
      <c r="Z513" s="2"/>
    </row>
    <row r="514" spans="1:26">
      <c r="A514" s="2" t="s">
        <v>1999</v>
      </c>
      <c r="B514" s="2"/>
      <c r="C514" s="3">
        <v>0</v>
      </c>
      <c r="D514" s="3">
        <v>0</v>
      </c>
      <c r="E514" s="3">
        <v>0</v>
      </c>
      <c r="F514" s="3">
        <v>0</v>
      </c>
      <c r="G514" s="3">
        <v>0</v>
      </c>
      <c r="H514" s="3">
        <v>0</v>
      </c>
      <c r="I514" s="3">
        <v>6.6666666666666596E-2</v>
      </c>
      <c r="J514" s="3">
        <v>0.16666666666666599</v>
      </c>
      <c r="K514" s="3">
        <v>0.6</v>
      </c>
      <c r="L514" s="3">
        <v>1.6666666666666601</v>
      </c>
      <c r="M514" s="3">
        <v>3.8</v>
      </c>
      <c r="N514" s="2"/>
      <c r="O514" s="3">
        <v>0</v>
      </c>
      <c r="P514" s="3">
        <v>0</v>
      </c>
      <c r="Q514" s="3">
        <v>0</v>
      </c>
      <c r="R514" s="3">
        <v>0</v>
      </c>
      <c r="S514" s="3">
        <v>0</v>
      </c>
      <c r="T514" s="3">
        <v>0</v>
      </c>
      <c r="U514" s="3">
        <v>0.24944382578492899</v>
      </c>
      <c r="V514" s="3">
        <v>0.37267799624996401</v>
      </c>
      <c r="W514" s="3">
        <v>0.66332495807107905</v>
      </c>
      <c r="X514" s="3">
        <v>1.1642832797715299</v>
      </c>
      <c r="Y514" s="3">
        <v>1.8147543451754899</v>
      </c>
      <c r="Z514" s="2"/>
    </row>
    <row r="515" spans="1:26">
      <c r="A515" s="2" t="s">
        <v>2000</v>
      </c>
      <c r="B515" s="2"/>
      <c r="C515" s="3">
        <v>0</v>
      </c>
      <c r="D515" s="3">
        <v>0</v>
      </c>
      <c r="E515" s="3">
        <v>0</v>
      </c>
      <c r="F515" s="3">
        <v>0.3</v>
      </c>
      <c r="G515" s="3">
        <v>1.3333333333333299</v>
      </c>
      <c r="H515" s="3">
        <v>1.93333333333333</v>
      </c>
      <c r="I515" s="3">
        <v>1.6666666666666601</v>
      </c>
      <c r="J515" s="3">
        <v>1.56666666666666</v>
      </c>
      <c r="K515" s="3">
        <v>1.6666666666666601</v>
      </c>
      <c r="L515" s="3">
        <v>2.2666666666666599</v>
      </c>
      <c r="M515" s="3">
        <v>3.7666666666666599</v>
      </c>
      <c r="N515" s="2"/>
      <c r="O515" s="3">
        <v>0</v>
      </c>
      <c r="P515" s="3">
        <v>0</v>
      </c>
      <c r="Q515" s="3">
        <v>0</v>
      </c>
      <c r="R515" s="3">
        <v>0.52599112793531599</v>
      </c>
      <c r="S515" s="3">
        <v>0.74535599249992901</v>
      </c>
      <c r="T515" s="3">
        <v>1.2631530214330899</v>
      </c>
      <c r="U515" s="3">
        <v>1.0110500592068701</v>
      </c>
      <c r="V515" s="3">
        <v>0.95510325212629299</v>
      </c>
      <c r="W515" s="3">
        <v>1.1925695879998801</v>
      </c>
      <c r="X515" s="3">
        <v>1.4126413400278</v>
      </c>
      <c r="Y515" s="3">
        <v>1.5849991237291601</v>
      </c>
      <c r="Z515" s="2"/>
    </row>
    <row r="516" spans="1:26">
      <c r="A516" s="2" t="s">
        <v>2001</v>
      </c>
      <c r="B516" s="2"/>
      <c r="C516" s="3">
        <v>0</v>
      </c>
      <c r="D516" s="3">
        <v>0</v>
      </c>
      <c r="E516" s="3">
        <v>0</v>
      </c>
      <c r="F516" s="3">
        <v>0</v>
      </c>
      <c r="G516" s="3">
        <v>0</v>
      </c>
      <c r="H516" s="3">
        <v>0</v>
      </c>
      <c r="I516" s="3">
        <v>0</v>
      </c>
      <c r="J516" s="3">
        <v>0.133333333333333</v>
      </c>
      <c r="K516" s="3">
        <v>0.43333333333333302</v>
      </c>
      <c r="L516" s="3">
        <v>1.9</v>
      </c>
      <c r="M516" s="3">
        <v>3.7666666666666599</v>
      </c>
      <c r="N516" s="2"/>
      <c r="O516" s="3">
        <v>0</v>
      </c>
      <c r="P516" s="3">
        <v>0</v>
      </c>
      <c r="Q516" s="3">
        <v>0</v>
      </c>
      <c r="R516" s="3">
        <v>0</v>
      </c>
      <c r="S516" s="3">
        <v>0</v>
      </c>
      <c r="T516" s="3">
        <v>0</v>
      </c>
      <c r="U516" s="3">
        <v>0</v>
      </c>
      <c r="V516" s="3">
        <v>0.33993463423951897</v>
      </c>
      <c r="W516" s="3">
        <v>0.71569701845279599</v>
      </c>
      <c r="X516" s="3">
        <v>1.19303534454488</v>
      </c>
      <c r="Y516" s="3">
        <v>2.0113566455394101</v>
      </c>
      <c r="Z516" s="2"/>
    </row>
    <row r="517" spans="1:26">
      <c r="A517" s="2" t="s">
        <v>488</v>
      </c>
      <c r="B517" s="2"/>
      <c r="C517" s="3">
        <v>0</v>
      </c>
      <c r="D517" s="3">
        <v>0</v>
      </c>
      <c r="E517" s="3">
        <v>0</v>
      </c>
      <c r="F517" s="3">
        <v>0</v>
      </c>
      <c r="G517" s="3">
        <v>0</v>
      </c>
      <c r="H517" s="3">
        <v>0.1</v>
      </c>
      <c r="I517" s="3">
        <v>0.2</v>
      </c>
      <c r="J517" s="3">
        <v>0.43333333333333302</v>
      </c>
      <c r="K517" s="3">
        <v>1.43333333333333</v>
      </c>
      <c r="L517" s="3">
        <v>2.7333333333333298</v>
      </c>
      <c r="M517" s="3">
        <v>3.6666666666666599</v>
      </c>
      <c r="N517" s="2"/>
      <c r="O517" s="3">
        <v>0</v>
      </c>
      <c r="P517" s="3">
        <v>0</v>
      </c>
      <c r="Q517" s="3">
        <v>0</v>
      </c>
      <c r="R517" s="3">
        <v>0</v>
      </c>
      <c r="S517" s="3">
        <v>0</v>
      </c>
      <c r="T517" s="3">
        <v>0.3</v>
      </c>
      <c r="U517" s="3">
        <v>0.4</v>
      </c>
      <c r="V517" s="3">
        <v>0.55876848714133998</v>
      </c>
      <c r="W517" s="3">
        <v>1.0546194679704199</v>
      </c>
      <c r="X517" s="3">
        <v>1.2092238098144701</v>
      </c>
      <c r="Y517" s="3">
        <v>1.49071198499985</v>
      </c>
      <c r="Z517" s="2"/>
    </row>
    <row r="518" spans="1:26">
      <c r="A518" s="2" t="s">
        <v>402</v>
      </c>
      <c r="B518" s="2"/>
      <c r="C518" s="3">
        <v>0</v>
      </c>
      <c r="D518" s="3">
        <v>0</v>
      </c>
      <c r="E518" s="3">
        <v>0</v>
      </c>
      <c r="F518" s="3">
        <v>0</v>
      </c>
      <c r="G518" s="3">
        <v>0</v>
      </c>
      <c r="H518" s="3">
        <v>0</v>
      </c>
      <c r="I518" s="3">
        <v>0</v>
      </c>
      <c r="J518" s="3">
        <v>0.16666666666666599</v>
      </c>
      <c r="K518" s="3">
        <v>0.63333333333333297</v>
      </c>
      <c r="L518" s="3">
        <v>1.3333333333333299</v>
      </c>
      <c r="M518" s="3">
        <v>3.6</v>
      </c>
      <c r="N518" s="2"/>
      <c r="O518" s="3">
        <v>0</v>
      </c>
      <c r="P518" s="3">
        <v>0</v>
      </c>
      <c r="Q518" s="3">
        <v>0</v>
      </c>
      <c r="R518" s="3">
        <v>0</v>
      </c>
      <c r="S518" s="3">
        <v>0</v>
      </c>
      <c r="T518" s="3">
        <v>0</v>
      </c>
      <c r="U518" s="3">
        <v>0</v>
      </c>
      <c r="V518" s="3">
        <v>0.37267799624996401</v>
      </c>
      <c r="W518" s="3">
        <v>0.91226214556026697</v>
      </c>
      <c r="X518" s="3">
        <v>1.0110500592068701</v>
      </c>
      <c r="Y518" s="3">
        <v>1.68522995463527</v>
      </c>
      <c r="Z518" s="2"/>
    </row>
    <row r="519" spans="1:26">
      <c r="A519" s="2" t="s">
        <v>2002</v>
      </c>
      <c r="B519" s="2"/>
      <c r="C519" s="3">
        <v>0</v>
      </c>
      <c r="D519" s="3">
        <v>0</v>
      </c>
      <c r="E519" s="3">
        <v>0</v>
      </c>
      <c r="F519" s="3">
        <v>0</v>
      </c>
      <c r="G519" s="3">
        <v>0</v>
      </c>
      <c r="H519" s="3">
        <v>3.3333333333333298E-2</v>
      </c>
      <c r="I519" s="3">
        <v>0.3</v>
      </c>
      <c r="J519" s="3">
        <v>1.2333333333333301</v>
      </c>
      <c r="K519" s="3">
        <v>2.1</v>
      </c>
      <c r="L519" s="3">
        <v>2.7666666666666599</v>
      </c>
      <c r="M519" s="3">
        <v>3.5666666666666602</v>
      </c>
      <c r="N519" s="2"/>
      <c r="O519" s="3">
        <v>0</v>
      </c>
      <c r="P519" s="3">
        <v>0</v>
      </c>
      <c r="Q519" s="3">
        <v>0</v>
      </c>
      <c r="R519" s="3">
        <v>0</v>
      </c>
      <c r="S519" s="3">
        <v>0</v>
      </c>
      <c r="T519" s="3">
        <v>0.17950549357115</v>
      </c>
      <c r="U519" s="3">
        <v>0.58594652770823097</v>
      </c>
      <c r="V519" s="3">
        <v>0.80346471954626297</v>
      </c>
      <c r="W519" s="3">
        <v>1.3</v>
      </c>
      <c r="X519" s="3">
        <v>1.08576649832682</v>
      </c>
      <c r="Y519" s="3">
        <v>1.4067298564006101</v>
      </c>
      <c r="Z519" s="2"/>
    </row>
    <row r="520" spans="1:26">
      <c r="A520" s="2" t="s">
        <v>2003</v>
      </c>
      <c r="B520" s="2"/>
      <c r="C520" s="3">
        <v>0</v>
      </c>
      <c r="D520" s="3">
        <v>0</v>
      </c>
      <c r="E520" s="3">
        <v>0</v>
      </c>
      <c r="F520" s="3">
        <v>0</v>
      </c>
      <c r="G520" s="3">
        <v>3.3333333333333298E-2</v>
      </c>
      <c r="H520" s="3">
        <v>0.16666666666666599</v>
      </c>
      <c r="I520" s="3">
        <v>0.63333333333333297</v>
      </c>
      <c r="J520" s="3">
        <v>1.2333333333333301</v>
      </c>
      <c r="K520" s="3">
        <v>2.1</v>
      </c>
      <c r="L520" s="3">
        <v>2.5333333333333301</v>
      </c>
      <c r="M520" s="3">
        <v>3.5333333333333301</v>
      </c>
      <c r="N520" s="2"/>
      <c r="O520" s="3">
        <v>0</v>
      </c>
      <c r="P520" s="3">
        <v>0</v>
      </c>
      <c r="Q520" s="3">
        <v>0</v>
      </c>
      <c r="R520" s="3">
        <v>0</v>
      </c>
      <c r="S520" s="3">
        <v>0.17950549357115</v>
      </c>
      <c r="T520" s="3">
        <v>0.37267799624996401</v>
      </c>
      <c r="U520" s="3">
        <v>0.75203427817856505</v>
      </c>
      <c r="V520" s="3">
        <v>1.0225241100118601</v>
      </c>
      <c r="W520" s="3">
        <v>1.27410099024109</v>
      </c>
      <c r="X520" s="3">
        <v>1.43139403690559</v>
      </c>
      <c r="Y520" s="3">
        <v>1.43139403690559</v>
      </c>
      <c r="Z520" s="2"/>
    </row>
    <row r="521" spans="1:26">
      <c r="A521" s="2" t="s">
        <v>2004</v>
      </c>
      <c r="B521" s="2"/>
      <c r="C521" s="3">
        <v>0</v>
      </c>
      <c r="D521" s="3">
        <v>0</v>
      </c>
      <c r="E521" s="3">
        <v>0.1</v>
      </c>
      <c r="F521" s="3">
        <v>6.6666666666666596E-2</v>
      </c>
      <c r="G521" s="3">
        <v>0.16666666666666599</v>
      </c>
      <c r="H521" s="3">
        <v>0.4</v>
      </c>
      <c r="I521" s="3">
        <v>0.46666666666666601</v>
      </c>
      <c r="J521" s="3">
        <v>0.66666666666666596</v>
      </c>
      <c r="K521" s="3">
        <v>1.5</v>
      </c>
      <c r="L521" s="3">
        <v>2.5666666666666602</v>
      </c>
      <c r="M521" s="3">
        <v>3.5</v>
      </c>
      <c r="N521" s="2"/>
      <c r="O521" s="3">
        <v>0</v>
      </c>
      <c r="P521" s="3">
        <v>0</v>
      </c>
      <c r="Q521" s="3">
        <v>0.3</v>
      </c>
      <c r="R521" s="3">
        <v>0.24944382578492899</v>
      </c>
      <c r="S521" s="3">
        <v>0.45338235029118101</v>
      </c>
      <c r="T521" s="3">
        <v>0.553774924194538</v>
      </c>
      <c r="U521" s="3">
        <v>0.66999170807472597</v>
      </c>
      <c r="V521" s="3">
        <v>0.64978628965393004</v>
      </c>
      <c r="W521" s="3">
        <v>1.3844373104863399</v>
      </c>
      <c r="X521" s="3">
        <v>1.38283123417943</v>
      </c>
      <c r="Y521" s="3">
        <v>1.6072751268321499</v>
      </c>
      <c r="Z521" s="2"/>
    </row>
    <row r="522" spans="1:26">
      <c r="A522" s="2" t="s">
        <v>2005</v>
      </c>
      <c r="B522" s="2"/>
      <c r="C522" s="3">
        <v>0</v>
      </c>
      <c r="D522" s="3">
        <v>0</v>
      </c>
      <c r="E522" s="3">
        <v>0</v>
      </c>
      <c r="F522" s="3">
        <v>3.3333333333333298E-2</v>
      </c>
      <c r="G522" s="3">
        <v>0.2</v>
      </c>
      <c r="H522" s="3">
        <v>0.8</v>
      </c>
      <c r="I522" s="3">
        <v>1.56666666666666</v>
      </c>
      <c r="J522" s="3">
        <v>3.4666666666666601</v>
      </c>
      <c r="K522" s="3">
        <v>3.7</v>
      </c>
      <c r="L522" s="3">
        <v>3.2</v>
      </c>
      <c r="M522" s="3">
        <v>3.43333333333333</v>
      </c>
      <c r="N522" s="2"/>
      <c r="O522" s="3">
        <v>0</v>
      </c>
      <c r="P522" s="3">
        <v>0</v>
      </c>
      <c r="Q522" s="3">
        <v>0</v>
      </c>
      <c r="R522" s="3">
        <v>0.17950549357115</v>
      </c>
      <c r="S522" s="3">
        <v>0.4</v>
      </c>
      <c r="T522" s="3">
        <v>0.90921211313239003</v>
      </c>
      <c r="U522" s="3">
        <v>1.17426099692056</v>
      </c>
      <c r="V522" s="3">
        <v>1.43139403690559</v>
      </c>
      <c r="W522" s="3">
        <v>1.4410644214144801</v>
      </c>
      <c r="X522" s="3">
        <v>1.27540843131393</v>
      </c>
      <c r="Y522" s="3">
        <v>1.28279209365959</v>
      </c>
      <c r="Z522" s="2"/>
    </row>
    <row r="523" spans="1:26">
      <c r="A523" s="2" t="s">
        <v>2006</v>
      </c>
      <c r="B523" s="2"/>
      <c r="C523" s="3">
        <v>0</v>
      </c>
      <c r="D523" s="3">
        <v>0</v>
      </c>
      <c r="E523" s="3">
        <v>0</v>
      </c>
      <c r="F523" s="3">
        <v>0</v>
      </c>
      <c r="G523" s="3">
        <v>0</v>
      </c>
      <c r="H523" s="3">
        <v>0</v>
      </c>
      <c r="I523" s="3">
        <v>0.1</v>
      </c>
      <c r="J523" s="3">
        <v>0.3</v>
      </c>
      <c r="K523" s="3">
        <v>1.06666666666666</v>
      </c>
      <c r="L523" s="3">
        <v>2.2999999999999998</v>
      </c>
      <c r="M523" s="3">
        <v>3.43333333333333</v>
      </c>
      <c r="N523" s="2"/>
      <c r="O523" s="3">
        <v>0</v>
      </c>
      <c r="P523" s="3">
        <v>0</v>
      </c>
      <c r="Q523" s="3">
        <v>0</v>
      </c>
      <c r="R523" s="3">
        <v>0</v>
      </c>
      <c r="S523" s="3">
        <v>0</v>
      </c>
      <c r="T523" s="3">
        <v>0</v>
      </c>
      <c r="U523" s="3">
        <v>0.3</v>
      </c>
      <c r="V523" s="3">
        <v>0.45825756949558399</v>
      </c>
      <c r="W523" s="3">
        <v>1.09341463112378</v>
      </c>
      <c r="X523" s="3">
        <v>1.4640127503998499</v>
      </c>
      <c r="Y523" s="3">
        <v>1.38283123417943</v>
      </c>
      <c r="Z523" s="2"/>
    </row>
    <row r="524" spans="1:26">
      <c r="A524" s="2" t="s">
        <v>2007</v>
      </c>
      <c r="B524" s="2"/>
      <c r="C524" s="3">
        <v>0</v>
      </c>
      <c r="D524" s="3">
        <v>0</v>
      </c>
      <c r="E524" s="3">
        <v>0</v>
      </c>
      <c r="F524" s="3">
        <v>0</v>
      </c>
      <c r="G524" s="3">
        <v>3.3333333333333298E-2</v>
      </c>
      <c r="H524" s="3">
        <v>0.2</v>
      </c>
      <c r="I524" s="3">
        <v>0.233333333333333</v>
      </c>
      <c r="J524" s="3">
        <v>0.93333333333333302</v>
      </c>
      <c r="K524" s="3">
        <v>1.9</v>
      </c>
      <c r="L524" s="3">
        <v>2.5</v>
      </c>
      <c r="M524" s="3">
        <v>3.36666666666666</v>
      </c>
      <c r="N524" s="2"/>
      <c r="O524" s="3">
        <v>0</v>
      </c>
      <c r="P524" s="3">
        <v>0</v>
      </c>
      <c r="Q524" s="3">
        <v>0</v>
      </c>
      <c r="R524" s="3">
        <v>0</v>
      </c>
      <c r="S524" s="3">
        <v>0.17950549357115</v>
      </c>
      <c r="T524" s="3">
        <v>0.47609522856952302</v>
      </c>
      <c r="U524" s="3">
        <v>0.49553562491061598</v>
      </c>
      <c r="V524" s="3">
        <v>0.72724747430904702</v>
      </c>
      <c r="W524" s="3">
        <v>1.13578166916005</v>
      </c>
      <c r="X524" s="3">
        <v>1.6072751268321499</v>
      </c>
      <c r="Y524" s="3">
        <v>1.4019827229875299</v>
      </c>
      <c r="Z524" s="2"/>
    </row>
    <row r="525" spans="1:26">
      <c r="A525" s="2" t="s">
        <v>445</v>
      </c>
      <c r="B525" s="2"/>
      <c r="C525" s="3">
        <v>0</v>
      </c>
      <c r="D525" s="3">
        <v>0</v>
      </c>
      <c r="E525" s="3">
        <v>0</v>
      </c>
      <c r="F525" s="3">
        <v>0</v>
      </c>
      <c r="G525" s="3">
        <v>0</v>
      </c>
      <c r="H525" s="3">
        <v>3.3333333333333298E-2</v>
      </c>
      <c r="I525" s="3">
        <v>0.1</v>
      </c>
      <c r="J525" s="3">
        <v>0.36666666666666597</v>
      </c>
      <c r="K525" s="3">
        <v>1.13333333333333</v>
      </c>
      <c r="L525" s="3">
        <v>2</v>
      </c>
      <c r="M525" s="3">
        <v>3.3333333333333299</v>
      </c>
      <c r="N525" s="2"/>
      <c r="O525" s="3">
        <v>0</v>
      </c>
      <c r="P525" s="3">
        <v>0</v>
      </c>
      <c r="Q525" s="3">
        <v>0</v>
      </c>
      <c r="R525" s="3">
        <v>0</v>
      </c>
      <c r="S525" s="3">
        <v>0</v>
      </c>
      <c r="T525" s="3">
        <v>0.17950549357115</v>
      </c>
      <c r="U525" s="3">
        <v>0.3</v>
      </c>
      <c r="V525" s="3">
        <v>0.54670731556189001</v>
      </c>
      <c r="W525" s="3">
        <v>0.99107124982123296</v>
      </c>
      <c r="X525" s="3">
        <v>0.966091783079295</v>
      </c>
      <c r="Y525" s="3">
        <v>1.5563490039904999</v>
      </c>
      <c r="Z525" s="2"/>
    </row>
    <row r="526" spans="1:26">
      <c r="A526" s="2" t="s">
        <v>2008</v>
      </c>
      <c r="B526" s="2"/>
      <c r="C526" s="3">
        <v>0</v>
      </c>
      <c r="D526" s="3">
        <v>0</v>
      </c>
      <c r="E526" s="3">
        <v>0</v>
      </c>
      <c r="F526" s="3">
        <v>0</v>
      </c>
      <c r="G526" s="3">
        <v>0</v>
      </c>
      <c r="H526" s="3">
        <v>3.3333333333333298E-2</v>
      </c>
      <c r="I526" s="3">
        <v>0.3</v>
      </c>
      <c r="J526" s="3">
        <v>1.1000000000000001</v>
      </c>
      <c r="K526" s="3">
        <v>1.7333333333333301</v>
      </c>
      <c r="L526" s="3">
        <v>2.5</v>
      </c>
      <c r="M526" s="3">
        <v>3.3333333333333299</v>
      </c>
      <c r="N526" s="2"/>
      <c r="O526" s="3">
        <v>0</v>
      </c>
      <c r="P526" s="3">
        <v>0</v>
      </c>
      <c r="Q526" s="3">
        <v>0</v>
      </c>
      <c r="R526" s="3">
        <v>0</v>
      </c>
      <c r="S526" s="3">
        <v>0</v>
      </c>
      <c r="T526" s="3">
        <v>0.17950549357115</v>
      </c>
      <c r="U526" s="3">
        <v>0.45825756949558399</v>
      </c>
      <c r="V526" s="3">
        <v>1.0754843869934401</v>
      </c>
      <c r="W526" s="3">
        <v>1.1234866364235101</v>
      </c>
      <c r="X526" s="3">
        <v>1.36014705087354</v>
      </c>
      <c r="Y526" s="3">
        <v>1.4452988925785799</v>
      </c>
      <c r="Z526" s="2"/>
    </row>
    <row r="527" spans="1:26">
      <c r="A527" s="2" t="s">
        <v>323</v>
      </c>
      <c r="B527" s="2"/>
      <c r="C527" s="3">
        <v>0</v>
      </c>
      <c r="D527" s="3">
        <v>0</v>
      </c>
      <c r="E527" s="3">
        <v>0</v>
      </c>
      <c r="F527" s="3">
        <v>0</v>
      </c>
      <c r="G527" s="3">
        <v>3.3333333333333298E-2</v>
      </c>
      <c r="H527" s="3">
        <v>0.266666666666666</v>
      </c>
      <c r="I527" s="3">
        <v>0.46666666666666601</v>
      </c>
      <c r="J527" s="3">
        <v>1.6</v>
      </c>
      <c r="K527" s="3">
        <v>2.2333333333333298</v>
      </c>
      <c r="L527" s="3">
        <v>2.5333333333333301</v>
      </c>
      <c r="M527" s="3">
        <v>3.2333333333333298</v>
      </c>
      <c r="N527" s="2"/>
      <c r="O527" s="3">
        <v>0</v>
      </c>
      <c r="P527" s="3">
        <v>0</v>
      </c>
      <c r="Q527" s="3">
        <v>0</v>
      </c>
      <c r="R527" s="3">
        <v>0</v>
      </c>
      <c r="S527" s="3">
        <v>0.17950549357115</v>
      </c>
      <c r="T527" s="3">
        <v>0.57348835113617502</v>
      </c>
      <c r="U527" s="3">
        <v>0.66999170807472597</v>
      </c>
      <c r="V527" s="3">
        <v>1.1430952132988099</v>
      </c>
      <c r="W527" s="3">
        <v>1.2023125864580899</v>
      </c>
      <c r="X527" s="3">
        <v>1.45449494861809</v>
      </c>
      <c r="Y527" s="3">
        <v>1.5849991237291601</v>
      </c>
      <c r="Z527" s="2"/>
    </row>
    <row r="528" spans="1:26">
      <c r="A528" s="2" t="s">
        <v>2009</v>
      </c>
      <c r="B528" s="2"/>
      <c r="C528" s="3">
        <v>0</v>
      </c>
      <c r="D528" s="3">
        <v>0</v>
      </c>
      <c r="E528" s="3">
        <v>0</v>
      </c>
      <c r="F528" s="3">
        <v>0</v>
      </c>
      <c r="G528" s="3">
        <v>0</v>
      </c>
      <c r="H528" s="3">
        <v>0</v>
      </c>
      <c r="I528" s="3">
        <v>3.3333333333333298E-2</v>
      </c>
      <c r="J528" s="3">
        <v>0.16666666666666599</v>
      </c>
      <c r="K528" s="3">
        <v>0.73333333333333295</v>
      </c>
      <c r="L528" s="3">
        <v>2.1</v>
      </c>
      <c r="M528" s="3">
        <v>3.2</v>
      </c>
      <c r="N528" s="2"/>
      <c r="O528" s="3">
        <v>0</v>
      </c>
      <c r="P528" s="3">
        <v>0</v>
      </c>
      <c r="Q528" s="3">
        <v>0</v>
      </c>
      <c r="R528" s="3">
        <v>0</v>
      </c>
      <c r="S528" s="3">
        <v>0</v>
      </c>
      <c r="T528" s="3">
        <v>0</v>
      </c>
      <c r="U528" s="3">
        <v>0.17950549357115</v>
      </c>
      <c r="V528" s="3">
        <v>0.37267799624996401</v>
      </c>
      <c r="W528" s="3">
        <v>0.77172246018601498</v>
      </c>
      <c r="X528" s="3">
        <v>1.24766448481419</v>
      </c>
      <c r="Y528" s="3">
        <v>1.51437555888007</v>
      </c>
      <c r="Z528" s="2"/>
    </row>
    <row r="529" spans="1:26">
      <c r="A529" s="2" t="s">
        <v>2010</v>
      </c>
      <c r="B529" s="2"/>
      <c r="C529" s="3">
        <v>0</v>
      </c>
      <c r="D529" s="3">
        <v>0</v>
      </c>
      <c r="E529" s="3">
        <v>0</v>
      </c>
      <c r="F529" s="3">
        <v>0</v>
      </c>
      <c r="G529" s="3">
        <v>0</v>
      </c>
      <c r="H529" s="3">
        <v>0</v>
      </c>
      <c r="I529" s="3">
        <v>3.3333333333333298E-2</v>
      </c>
      <c r="J529" s="3">
        <v>0.2</v>
      </c>
      <c r="K529" s="3">
        <v>0.56666666666666599</v>
      </c>
      <c r="L529" s="3">
        <v>1.7333333333333301</v>
      </c>
      <c r="M529" s="3">
        <v>3.1666666666666599</v>
      </c>
      <c r="N529" s="2"/>
      <c r="O529" s="3">
        <v>0</v>
      </c>
      <c r="P529" s="3">
        <v>0</v>
      </c>
      <c r="Q529" s="3">
        <v>0</v>
      </c>
      <c r="R529" s="3">
        <v>0</v>
      </c>
      <c r="S529" s="3">
        <v>0</v>
      </c>
      <c r="T529" s="3">
        <v>0</v>
      </c>
      <c r="U529" s="3">
        <v>0.17950549357115</v>
      </c>
      <c r="V529" s="3">
        <v>0.47609522856952302</v>
      </c>
      <c r="W529" s="3">
        <v>0.55876848714133998</v>
      </c>
      <c r="X529" s="3">
        <v>0.89193921068397597</v>
      </c>
      <c r="Y529" s="3">
        <v>1.2133516482134099</v>
      </c>
      <c r="Z529" s="2"/>
    </row>
    <row r="530" spans="1:26">
      <c r="A530" s="2" t="s">
        <v>2011</v>
      </c>
      <c r="B530" s="2"/>
      <c r="C530" s="3">
        <v>0</v>
      </c>
      <c r="D530" s="3">
        <v>3.3333333333333298E-2</v>
      </c>
      <c r="E530" s="3">
        <v>0.1</v>
      </c>
      <c r="F530" s="3">
        <v>6.6666666666666596E-2</v>
      </c>
      <c r="G530" s="3">
        <v>0.16666666666666599</v>
      </c>
      <c r="H530" s="3">
        <v>0.53333333333333299</v>
      </c>
      <c r="I530" s="3">
        <v>0.66666666666666596</v>
      </c>
      <c r="J530" s="3">
        <v>1.0333333333333301</v>
      </c>
      <c r="K530" s="3">
        <v>1.86666666666666</v>
      </c>
      <c r="L530" s="3">
        <v>2.2999999999999998</v>
      </c>
      <c r="M530" s="3">
        <v>3.0666666666666602</v>
      </c>
      <c r="N530" s="2"/>
      <c r="O530" s="3">
        <v>0</v>
      </c>
      <c r="P530" s="3">
        <v>0.17950549357115</v>
      </c>
      <c r="Q530" s="3">
        <v>0.3</v>
      </c>
      <c r="R530" s="3">
        <v>0.24944382578492899</v>
      </c>
      <c r="S530" s="3">
        <v>0.45338235029118101</v>
      </c>
      <c r="T530" s="3">
        <v>0.66999170807472597</v>
      </c>
      <c r="U530" s="3">
        <v>0.78881063774661497</v>
      </c>
      <c r="V530" s="3">
        <v>0.87496031656044504</v>
      </c>
      <c r="W530" s="3">
        <v>1.45449494861809</v>
      </c>
      <c r="X530" s="3">
        <v>1.21518174223721</v>
      </c>
      <c r="Y530" s="3">
        <v>1.5040685563571301</v>
      </c>
      <c r="Z530" s="2"/>
    </row>
    <row r="531" spans="1:26">
      <c r="A531" s="2" t="s">
        <v>2012</v>
      </c>
      <c r="B531" s="2"/>
      <c r="C531" s="3">
        <v>0</v>
      </c>
      <c r="D531" s="3">
        <v>0</v>
      </c>
      <c r="E531" s="3">
        <v>0</v>
      </c>
      <c r="F531" s="3">
        <v>0</v>
      </c>
      <c r="G531" s="3">
        <v>0</v>
      </c>
      <c r="H531" s="3">
        <v>0</v>
      </c>
      <c r="I531" s="3">
        <v>0</v>
      </c>
      <c r="J531" s="3">
        <v>0</v>
      </c>
      <c r="K531" s="3">
        <v>6.6666666666666596E-2</v>
      </c>
      <c r="L531" s="3">
        <v>1.13333333333333</v>
      </c>
      <c r="M531" s="3">
        <v>3.0666666666666602</v>
      </c>
      <c r="N531" s="2"/>
      <c r="O531" s="3">
        <v>0</v>
      </c>
      <c r="P531" s="3">
        <v>0</v>
      </c>
      <c r="Q531" s="3">
        <v>0</v>
      </c>
      <c r="R531" s="3">
        <v>0</v>
      </c>
      <c r="S531" s="3">
        <v>0</v>
      </c>
      <c r="T531" s="3">
        <v>0</v>
      </c>
      <c r="U531" s="3">
        <v>0</v>
      </c>
      <c r="V531" s="3">
        <v>0</v>
      </c>
      <c r="W531" s="3">
        <v>0.35901098714230001</v>
      </c>
      <c r="X531" s="3">
        <v>1.0241527663824801</v>
      </c>
      <c r="Y531" s="3">
        <v>1.1234866364235101</v>
      </c>
      <c r="Z531" s="2"/>
    </row>
    <row r="532" spans="1:26">
      <c r="A532" s="2" t="s">
        <v>2013</v>
      </c>
      <c r="B532" s="2"/>
      <c r="C532" s="3">
        <v>0</v>
      </c>
      <c r="D532" s="3">
        <v>0</v>
      </c>
      <c r="E532" s="3">
        <v>0</v>
      </c>
      <c r="F532" s="3">
        <v>0</v>
      </c>
      <c r="G532" s="3">
        <v>0</v>
      </c>
      <c r="H532" s="3">
        <v>0</v>
      </c>
      <c r="I532" s="3">
        <v>0.133333333333333</v>
      </c>
      <c r="J532" s="3">
        <v>0.3</v>
      </c>
      <c r="K532" s="3">
        <v>0.53333333333333299</v>
      </c>
      <c r="L532" s="3">
        <v>1.7333333333333301</v>
      </c>
      <c r="M532" s="3">
        <v>3</v>
      </c>
      <c r="N532" s="2"/>
      <c r="O532" s="3">
        <v>0</v>
      </c>
      <c r="P532" s="3">
        <v>0</v>
      </c>
      <c r="Q532" s="3">
        <v>0</v>
      </c>
      <c r="R532" s="3">
        <v>0</v>
      </c>
      <c r="S532" s="3">
        <v>0</v>
      </c>
      <c r="T532" s="3">
        <v>0</v>
      </c>
      <c r="U532" s="3">
        <v>0.33993463423951897</v>
      </c>
      <c r="V532" s="3">
        <v>0.45825756949558299</v>
      </c>
      <c r="W532" s="3">
        <v>0.66999170807472597</v>
      </c>
      <c r="X532" s="3">
        <v>0.99777530313971696</v>
      </c>
      <c r="Y532" s="3">
        <v>2.11344899788631</v>
      </c>
      <c r="Z532" s="2"/>
    </row>
    <row r="533" spans="1:26">
      <c r="A533" s="2" t="s">
        <v>2014</v>
      </c>
      <c r="B533" s="2"/>
      <c r="C533" s="3">
        <v>0</v>
      </c>
      <c r="D533" s="3">
        <v>0</v>
      </c>
      <c r="E533" s="3">
        <v>0</v>
      </c>
      <c r="F533" s="3">
        <v>0</v>
      </c>
      <c r="G533" s="3">
        <v>0</v>
      </c>
      <c r="H533" s="3">
        <v>0</v>
      </c>
      <c r="I533" s="3">
        <v>0</v>
      </c>
      <c r="J533" s="3">
        <v>0.133333333333333</v>
      </c>
      <c r="K533" s="3">
        <v>0.5</v>
      </c>
      <c r="L533" s="3">
        <v>1.3</v>
      </c>
      <c r="M533" s="3">
        <v>2.9666666666666601</v>
      </c>
      <c r="N533" s="2"/>
      <c r="O533" s="3">
        <v>0</v>
      </c>
      <c r="P533" s="3">
        <v>0</v>
      </c>
      <c r="Q533" s="3">
        <v>0</v>
      </c>
      <c r="R533" s="3">
        <v>0</v>
      </c>
      <c r="S533" s="3">
        <v>0</v>
      </c>
      <c r="T533" s="3">
        <v>0</v>
      </c>
      <c r="U533" s="3">
        <v>0</v>
      </c>
      <c r="V533" s="3">
        <v>0.33993463423951897</v>
      </c>
      <c r="W533" s="3">
        <v>0.562731433871137</v>
      </c>
      <c r="X533" s="3">
        <v>1.0049875621120801</v>
      </c>
      <c r="Y533" s="3">
        <v>1.3535960336164601</v>
      </c>
      <c r="Z533" s="2"/>
    </row>
    <row r="534" spans="1:26">
      <c r="A534" s="2" t="s">
        <v>2015</v>
      </c>
      <c r="B534" s="2"/>
      <c r="C534" s="3">
        <v>0</v>
      </c>
      <c r="D534" s="3">
        <v>0</v>
      </c>
      <c r="E534" s="3">
        <v>0</v>
      </c>
      <c r="F534" s="3">
        <v>0</v>
      </c>
      <c r="G534" s="3">
        <v>3.3333333333333298E-2</v>
      </c>
      <c r="H534" s="3">
        <v>3.3333333333333298E-2</v>
      </c>
      <c r="I534" s="3">
        <v>0.16666666666666599</v>
      </c>
      <c r="J534" s="3">
        <v>0.3</v>
      </c>
      <c r="K534" s="3">
        <v>0.8</v>
      </c>
      <c r="L534" s="3">
        <v>1.5333333333333301</v>
      </c>
      <c r="M534" s="3">
        <v>2.86666666666666</v>
      </c>
      <c r="N534" s="2"/>
      <c r="O534" s="3">
        <v>0</v>
      </c>
      <c r="P534" s="3">
        <v>0</v>
      </c>
      <c r="Q534" s="3">
        <v>0</v>
      </c>
      <c r="R534" s="3">
        <v>0</v>
      </c>
      <c r="S534" s="3">
        <v>0.17950549357115</v>
      </c>
      <c r="T534" s="3">
        <v>0.17950549357115</v>
      </c>
      <c r="U534" s="3">
        <v>0.45338235029118101</v>
      </c>
      <c r="V534" s="3">
        <v>0.52599112793531599</v>
      </c>
      <c r="W534" s="3">
        <v>0.83266639978645296</v>
      </c>
      <c r="X534" s="3">
        <v>0.95684667296048798</v>
      </c>
      <c r="Y534" s="3">
        <v>1.60692943909252</v>
      </c>
      <c r="Z534" s="2"/>
    </row>
    <row r="535" spans="1:26">
      <c r="A535" s="2" t="s">
        <v>2016</v>
      </c>
      <c r="B535" s="2"/>
      <c r="C535" s="3">
        <v>0</v>
      </c>
      <c r="D535" s="3">
        <v>0</v>
      </c>
      <c r="E535" s="3">
        <v>0</v>
      </c>
      <c r="F535" s="3">
        <v>0</v>
      </c>
      <c r="G535" s="3">
        <v>0.266666666666666</v>
      </c>
      <c r="H535" s="3">
        <v>1</v>
      </c>
      <c r="I535" s="3">
        <v>2.9</v>
      </c>
      <c r="J535" s="3">
        <v>4.7333333333333298</v>
      </c>
      <c r="K535" s="3">
        <v>4.5999999999999996</v>
      </c>
      <c r="L535" s="3">
        <v>4.1333333333333302</v>
      </c>
      <c r="M535" s="3">
        <v>2.7666666666666599</v>
      </c>
      <c r="N535" s="2"/>
      <c r="O535" s="3">
        <v>0</v>
      </c>
      <c r="P535" s="3">
        <v>0</v>
      </c>
      <c r="Q535" s="3">
        <v>0</v>
      </c>
      <c r="R535" s="3">
        <v>0</v>
      </c>
      <c r="S535" s="3">
        <v>0.44221663871405298</v>
      </c>
      <c r="T535" s="3">
        <v>0.81649658092772603</v>
      </c>
      <c r="U535" s="3">
        <v>1.5351438586225901</v>
      </c>
      <c r="V535" s="3">
        <v>1.7307673314329499</v>
      </c>
      <c r="W535" s="3">
        <v>1.8184242262647801</v>
      </c>
      <c r="X535" s="3">
        <v>1.70749979664875</v>
      </c>
      <c r="Y535" s="3">
        <v>1.28279209365959</v>
      </c>
      <c r="Z535" s="2"/>
    </row>
    <row r="536" spans="1:26">
      <c r="A536" s="2" t="s">
        <v>2017</v>
      </c>
      <c r="B536" s="2"/>
      <c r="C536" s="3">
        <v>0</v>
      </c>
      <c r="D536" s="3">
        <v>0</v>
      </c>
      <c r="E536" s="3">
        <v>0</v>
      </c>
      <c r="F536" s="3">
        <v>0</v>
      </c>
      <c r="G536" s="3">
        <v>0</v>
      </c>
      <c r="H536" s="3">
        <v>0.1</v>
      </c>
      <c r="I536" s="3">
        <v>0.43333333333333302</v>
      </c>
      <c r="J536" s="3">
        <v>0.93333333333333302</v>
      </c>
      <c r="K536" s="3">
        <v>1.56666666666666</v>
      </c>
      <c r="L536" s="3">
        <v>1.8</v>
      </c>
      <c r="M536" s="3">
        <v>2.7333333333333298</v>
      </c>
      <c r="N536" s="2"/>
      <c r="O536" s="3">
        <v>0</v>
      </c>
      <c r="P536" s="3">
        <v>0</v>
      </c>
      <c r="Q536" s="3">
        <v>0</v>
      </c>
      <c r="R536" s="3">
        <v>0</v>
      </c>
      <c r="S536" s="3">
        <v>0</v>
      </c>
      <c r="T536" s="3">
        <v>0.3</v>
      </c>
      <c r="U536" s="3">
        <v>0.55876848714133998</v>
      </c>
      <c r="V536" s="3">
        <v>0.72724747430904702</v>
      </c>
      <c r="W536" s="3">
        <v>1.3337499349161701</v>
      </c>
      <c r="X536" s="3">
        <v>1.22202018532155</v>
      </c>
      <c r="Y536" s="3">
        <v>1.56914697279197</v>
      </c>
      <c r="Z536" s="2"/>
    </row>
    <row r="537" spans="1:26">
      <c r="A537" s="2" t="s">
        <v>516</v>
      </c>
      <c r="B537" s="2"/>
      <c r="C537" s="3">
        <v>0</v>
      </c>
      <c r="D537" s="3">
        <v>0</v>
      </c>
      <c r="E537" s="3">
        <v>0</v>
      </c>
      <c r="F537" s="3">
        <v>0.3</v>
      </c>
      <c r="G537" s="3">
        <v>1.3333333333333299</v>
      </c>
      <c r="H537" s="3">
        <v>2.0333333333333301</v>
      </c>
      <c r="I537" s="3">
        <v>1.7333333333333301</v>
      </c>
      <c r="J537" s="3">
        <v>1.7666666666666599</v>
      </c>
      <c r="K537" s="3">
        <v>2.0333333333333301</v>
      </c>
      <c r="L537" s="3">
        <v>2.1333333333333302</v>
      </c>
      <c r="M537" s="3">
        <v>2.7</v>
      </c>
      <c r="N537" s="2"/>
      <c r="O537" s="3">
        <v>0</v>
      </c>
      <c r="P537" s="3">
        <v>0</v>
      </c>
      <c r="Q537" s="3">
        <v>0</v>
      </c>
      <c r="R537" s="3">
        <v>0.52599112793531599</v>
      </c>
      <c r="S537" s="3">
        <v>0.74535599249992901</v>
      </c>
      <c r="T537" s="3">
        <v>1.4019827229875299</v>
      </c>
      <c r="U537" s="3">
        <v>1.23648246606609</v>
      </c>
      <c r="V537" s="3">
        <v>1.2023125864580899</v>
      </c>
      <c r="W537" s="3">
        <v>1.4019827229875299</v>
      </c>
      <c r="X537" s="3">
        <v>1.2310790208412901</v>
      </c>
      <c r="Y537" s="3">
        <v>1.2948616399703301</v>
      </c>
      <c r="Z537" s="2"/>
    </row>
    <row r="538" spans="1:26">
      <c r="A538" s="2" t="s">
        <v>2018</v>
      </c>
      <c r="B538" s="2"/>
      <c r="C538" s="3">
        <v>0</v>
      </c>
      <c r="D538" s="3">
        <v>0</v>
      </c>
      <c r="E538" s="3">
        <v>0</v>
      </c>
      <c r="F538" s="3">
        <v>0</v>
      </c>
      <c r="G538" s="3">
        <v>0</v>
      </c>
      <c r="H538" s="3">
        <v>3.3333333333333298E-2</v>
      </c>
      <c r="I538" s="3">
        <v>3.3333333333333298E-2</v>
      </c>
      <c r="J538" s="3">
        <v>0.266666666666666</v>
      </c>
      <c r="K538" s="3">
        <v>1.2333333333333301</v>
      </c>
      <c r="L538" s="3">
        <v>1.4</v>
      </c>
      <c r="M538" s="3">
        <v>2.6333333333333302</v>
      </c>
      <c r="N538" s="2"/>
      <c r="O538" s="3">
        <v>0</v>
      </c>
      <c r="P538" s="3">
        <v>0</v>
      </c>
      <c r="Q538" s="3">
        <v>0</v>
      </c>
      <c r="R538" s="3">
        <v>0</v>
      </c>
      <c r="S538" s="3">
        <v>0</v>
      </c>
      <c r="T538" s="3">
        <v>0.17950549357115</v>
      </c>
      <c r="U538" s="3">
        <v>0.17950549357115</v>
      </c>
      <c r="V538" s="3">
        <v>0.44221663871405298</v>
      </c>
      <c r="W538" s="3">
        <v>1.0546194679704199</v>
      </c>
      <c r="X538" s="3">
        <v>0.98657657246324904</v>
      </c>
      <c r="Y538" s="3">
        <v>1.4019827229875299</v>
      </c>
      <c r="Z538" s="2"/>
    </row>
    <row r="539" spans="1:26">
      <c r="A539" s="2" t="s">
        <v>2019</v>
      </c>
      <c r="B539" s="2"/>
      <c r="C539" s="3">
        <v>0.3</v>
      </c>
      <c r="D539" s="3">
        <v>0.16666666666666599</v>
      </c>
      <c r="E539" s="3">
        <v>0.33333333333333298</v>
      </c>
      <c r="F539" s="3">
        <v>0.73333333333333295</v>
      </c>
      <c r="G539" s="3">
        <v>1.56666666666666</v>
      </c>
      <c r="H539" s="3">
        <v>1.9</v>
      </c>
      <c r="I539" s="3">
        <v>2.1</v>
      </c>
      <c r="J539" s="3">
        <v>1.7333333333333301</v>
      </c>
      <c r="K539" s="3">
        <v>2.2333333333333298</v>
      </c>
      <c r="L539" s="3">
        <v>2.36666666666666</v>
      </c>
      <c r="M539" s="3">
        <v>2.6333333333333302</v>
      </c>
      <c r="N539" s="2"/>
      <c r="O539" s="3">
        <v>0.45825756949558399</v>
      </c>
      <c r="P539" s="3">
        <v>0.37267799624996401</v>
      </c>
      <c r="Q539" s="3">
        <v>0.64978628965393004</v>
      </c>
      <c r="R539" s="3">
        <v>0.81377037438224598</v>
      </c>
      <c r="S539" s="3">
        <v>1.1455226851626299</v>
      </c>
      <c r="T539" s="3">
        <v>1.4456832294800901</v>
      </c>
      <c r="U539" s="3">
        <v>1.57797338380595</v>
      </c>
      <c r="V539" s="3">
        <v>1.4590712418826099</v>
      </c>
      <c r="W539" s="3">
        <v>1.2565384549980501</v>
      </c>
      <c r="X539" s="3">
        <v>0.91226214556026697</v>
      </c>
      <c r="Y539" s="3">
        <v>1.1967548714010801</v>
      </c>
      <c r="Z539" s="2"/>
    </row>
    <row r="540" spans="1:26">
      <c r="A540" s="2" t="s">
        <v>2020</v>
      </c>
      <c r="B540" s="2"/>
      <c r="C540" s="3">
        <v>0</v>
      </c>
      <c r="D540" s="3">
        <v>0</v>
      </c>
      <c r="E540" s="3">
        <v>0</v>
      </c>
      <c r="F540" s="3">
        <v>0</v>
      </c>
      <c r="G540" s="3">
        <v>0</v>
      </c>
      <c r="H540" s="3">
        <v>0</v>
      </c>
      <c r="I540" s="3">
        <v>0</v>
      </c>
      <c r="J540" s="3">
        <v>0.1</v>
      </c>
      <c r="K540" s="3">
        <v>0.4</v>
      </c>
      <c r="L540" s="3">
        <v>1.1000000000000001</v>
      </c>
      <c r="M540" s="3">
        <v>2.6</v>
      </c>
      <c r="N540" s="2"/>
      <c r="O540" s="3">
        <v>0</v>
      </c>
      <c r="P540" s="3">
        <v>0</v>
      </c>
      <c r="Q540" s="3">
        <v>0</v>
      </c>
      <c r="R540" s="3">
        <v>0</v>
      </c>
      <c r="S540" s="3">
        <v>0</v>
      </c>
      <c r="T540" s="3">
        <v>0</v>
      </c>
      <c r="U540" s="3">
        <v>0</v>
      </c>
      <c r="V540" s="3">
        <v>0.3</v>
      </c>
      <c r="W540" s="3">
        <v>0.61101009266077799</v>
      </c>
      <c r="X540" s="3">
        <v>0.86986589004665904</v>
      </c>
      <c r="Y540" s="3">
        <v>1.42828568570857</v>
      </c>
      <c r="Z540" s="2"/>
    </row>
    <row r="541" spans="1:26">
      <c r="A541" s="2" t="s">
        <v>2021</v>
      </c>
      <c r="B541" s="2"/>
      <c r="C541" s="3">
        <v>0</v>
      </c>
      <c r="D541" s="3">
        <v>0</v>
      </c>
      <c r="E541" s="3">
        <v>0</v>
      </c>
      <c r="F541" s="3">
        <v>0</v>
      </c>
      <c r="G541" s="3">
        <v>3.3333333333333298E-2</v>
      </c>
      <c r="H541" s="3">
        <v>0.2</v>
      </c>
      <c r="I541" s="3">
        <v>0.233333333333333</v>
      </c>
      <c r="J541" s="3">
        <v>0.9</v>
      </c>
      <c r="K541" s="3">
        <v>1.7</v>
      </c>
      <c r="L541" s="3">
        <v>2.1666666666666599</v>
      </c>
      <c r="M541" s="3">
        <v>2.6</v>
      </c>
      <c r="N541" s="2"/>
      <c r="O541" s="3">
        <v>0</v>
      </c>
      <c r="P541" s="3">
        <v>0</v>
      </c>
      <c r="Q541" s="3">
        <v>0</v>
      </c>
      <c r="R541" s="3">
        <v>0</v>
      </c>
      <c r="S541" s="3">
        <v>0.17950549357115</v>
      </c>
      <c r="T541" s="3">
        <v>0.47609522856952302</v>
      </c>
      <c r="U541" s="3">
        <v>0.49553562491061598</v>
      </c>
      <c r="V541" s="3">
        <v>0.7</v>
      </c>
      <c r="W541" s="3">
        <v>1.0049875621120801</v>
      </c>
      <c r="X541" s="3">
        <v>1.6947631758514801</v>
      </c>
      <c r="Y541" s="3">
        <v>1.2274635093014601</v>
      </c>
      <c r="Z541" s="2"/>
    </row>
    <row r="542" spans="1:26">
      <c r="A542" s="2" t="s">
        <v>2022</v>
      </c>
      <c r="B542" s="2"/>
      <c r="C542" s="3">
        <v>0</v>
      </c>
      <c r="D542" s="3">
        <v>0</v>
      </c>
      <c r="E542" s="3">
        <v>0</v>
      </c>
      <c r="F542" s="3">
        <v>0</v>
      </c>
      <c r="G542" s="3">
        <v>6.6666666666666596E-2</v>
      </c>
      <c r="H542" s="3">
        <v>0.266666666666666</v>
      </c>
      <c r="I542" s="3">
        <v>0.266666666666666</v>
      </c>
      <c r="J542" s="3">
        <v>0.83333333333333304</v>
      </c>
      <c r="K542" s="3">
        <v>1.06666666666666</v>
      </c>
      <c r="L542" s="3">
        <v>1.6666666666666601</v>
      </c>
      <c r="M542" s="3">
        <v>2.6</v>
      </c>
      <c r="N542" s="2"/>
      <c r="O542" s="3">
        <v>0</v>
      </c>
      <c r="P542" s="3">
        <v>0</v>
      </c>
      <c r="Q542" s="3">
        <v>0</v>
      </c>
      <c r="R542" s="3">
        <v>0</v>
      </c>
      <c r="S542" s="3">
        <v>0.24944382578492899</v>
      </c>
      <c r="T542" s="3">
        <v>0.57348835113617502</v>
      </c>
      <c r="U542" s="3">
        <v>0.51207638319124005</v>
      </c>
      <c r="V542" s="3">
        <v>0.73409051818484095</v>
      </c>
      <c r="W542" s="3">
        <v>1.0624918300339401</v>
      </c>
      <c r="X542" s="3">
        <v>1.4220486005134301</v>
      </c>
      <c r="Y542" s="3">
        <v>1.7048949136725799</v>
      </c>
      <c r="Z542" s="2"/>
    </row>
    <row r="543" spans="1:26">
      <c r="A543" s="2" t="s">
        <v>2023</v>
      </c>
      <c r="B543" s="2"/>
      <c r="C543" s="3">
        <v>0</v>
      </c>
      <c r="D543" s="3">
        <v>0</v>
      </c>
      <c r="E543" s="3">
        <v>0</v>
      </c>
      <c r="F543" s="3">
        <v>0</v>
      </c>
      <c r="G543" s="3">
        <v>0</v>
      </c>
      <c r="H543" s="3">
        <v>0</v>
      </c>
      <c r="I543" s="3">
        <v>0</v>
      </c>
      <c r="J543" s="3">
        <v>0.1</v>
      </c>
      <c r="K543" s="3">
        <v>0.233333333333333</v>
      </c>
      <c r="L543" s="3">
        <v>1.1000000000000001</v>
      </c>
      <c r="M543" s="3">
        <v>2.4666666666666601</v>
      </c>
      <c r="N543" s="2"/>
      <c r="O543" s="3">
        <v>0</v>
      </c>
      <c r="P543" s="3">
        <v>0</v>
      </c>
      <c r="Q543" s="3">
        <v>0</v>
      </c>
      <c r="R543" s="3">
        <v>0</v>
      </c>
      <c r="S543" s="3">
        <v>0</v>
      </c>
      <c r="T543" s="3">
        <v>0</v>
      </c>
      <c r="U543" s="3">
        <v>0</v>
      </c>
      <c r="V543" s="3">
        <v>0.3</v>
      </c>
      <c r="W543" s="3">
        <v>0.49553562491061598</v>
      </c>
      <c r="X543" s="3">
        <v>0.86986589004665904</v>
      </c>
      <c r="Y543" s="3">
        <v>1.2036980056845099</v>
      </c>
      <c r="Z543" s="2"/>
    </row>
    <row r="544" spans="1:26">
      <c r="A544" s="2" t="s">
        <v>2024</v>
      </c>
      <c r="B544" s="2"/>
      <c r="C544" s="3">
        <v>0</v>
      </c>
      <c r="D544" s="3">
        <v>0</v>
      </c>
      <c r="E544" s="3">
        <v>0</v>
      </c>
      <c r="F544" s="3">
        <v>0</v>
      </c>
      <c r="G544" s="3">
        <v>6.6666666666666596E-2</v>
      </c>
      <c r="H544" s="3">
        <v>0.266666666666666</v>
      </c>
      <c r="I544" s="3">
        <v>0.233333333333333</v>
      </c>
      <c r="J544" s="3">
        <v>0.76666666666666605</v>
      </c>
      <c r="K544" s="3">
        <v>1</v>
      </c>
      <c r="L544" s="3">
        <v>1.56666666666666</v>
      </c>
      <c r="M544" s="3">
        <v>2.4666666666666601</v>
      </c>
      <c r="N544" s="2"/>
      <c r="O544" s="3">
        <v>0</v>
      </c>
      <c r="P544" s="3">
        <v>0</v>
      </c>
      <c r="Q544" s="3">
        <v>0</v>
      </c>
      <c r="R544" s="3">
        <v>0</v>
      </c>
      <c r="S544" s="3">
        <v>0.24944382578492899</v>
      </c>
      <c r="T544" s="3">
        <v>0.57348835113617502</v>
      </c>
      <c r="U544" s="3">
        <v>0.42295258468164998</v>
      </c>
      <c r="V544" s="3">
        <v>0.61553951042064603</v>
      </c>
      <c r="W544" s="3">
        <v>0.93094933625126197</v>
      </c>
      <c r="X544" s="3">
        <v>1.3085190950926999</v>
      </c>
      <c r="Y544" s="3">
        <v>1.3597385369580699</v>
      </c>
      <c r="Z544" s="2"/>
    </row>
    <row r="545" spans="1:26">
      <c r="A545" s="2" t="s">
        <v>2025</v>
      </c>
      <c r="B545" s="2"/>
      <c r="C545" s="3">
        <v>0</v>
      </c>
      <c r="D545" s="3">
        <v>0</v>
      </c>
      <c r="E545" s="3">
        <v>0</v>
      </c>
      <c r="F545" s="3">
        <v>0</v>
      </c>
      <c r="G545" s="3">
        <v>0</v>
      </c>
      <c r="H545" s="3">
        <v>0</v>
      </c>
      <c r="I545" s="3">
        <v>3.3333333333333298E-2</v>
      </c>
      <c r="J545" s="3">
        <v>0.1</v>
      </c>
      <c r="K545" s="3">
        <v>0.7</v>
      </c>
      <c r="L545" s="3">
        <v>1.43333333333333</v>
      </c>
      <c r="M545" s="3">
        <v>2.4666666666666601</v>
      </c>
      <c r="N545" s="2"/>
      <c r="O545" s="3">
        <v>0</v>
      </c>
      <c r="P545" s="3">
        <v>0</v>
      </c>
      <c r="Q545" s="3">
        <v>0</v>
      </c>
      <c r="R545" s="3">
        <v>0</v>
      </c>
      <c r="S545" s="3">
        <v>0</v>
      </c>
      <c r="T545" s="3">
        <v>0</v>
      </c>
      <c r="U545" s="3">
        <v>0.17950549357115</v>
      </c>
      <c r="V545" s="3">
        <v>0.3</v>
      </c>
      <c r="W545" s="3">
        <v>0.82259751195020403</v>
      </c>
      <c r="X545" s="3">
        <v>1.2297244497131099</v>
      </c>
      <c r="Y545" s="3">
        <v>1.2578641509408801</v>
      </c>
      <c r="Z545" s="2"/>
    </row>
    <row r="546" spans="1:26">
      <c r="A546" s="2" t="s">
        <v>2026</v>
      </c>
      <c r="B546" s="2"/>
      <c r="C546" s="3">
        <v>0</v>
      </c>
      <c r="D546" s="3">
        <v>0</v>
      </c>
      <c r="E546" s="3">
        <v>0</v>
      </c>
      <c r="F546" s="3">
        <v>0</v>
      </c>
      <c r="G546" s="3">
        <v>0</v>
      </c>
      <c r="H546" s="3">
        <v>0</v>
      </c>
      <c r="I546" s="3">
        <v>6.6666666666666596E-2</v>
      </c>
      <c r="J546" s="3">
        <v>0.56666666666666599</v>
      </c>
      <c r="K546" s="3">
        <v>1.3</v>
      </c>
      <c r="L546" s="3">
        <v>1.8</v>
      </c>
      <c r="M546" s="3">
        <v>2.4666666666666601</v>
      </c>
      <c r="N546" s="2"/>
      <c r="O546" s="3">
        <v>0</v>
      </c>
      <c r="P546" s="3">
        <v>0</v>
      </c>
      <c r="Q546" s="3">
        <v>0</v>
      </c>
      <c r="R546" s="3">
        <v>0</v>
      </c>
      <c r="S546" s="3">
        <v>0</v>
      </c>
      <c r="T546" s="3">
        <v>0</v>
      </c>
      <c r="U546" s="3">
        <v>0.24944382578492899</v>
      </c>
      <c r="V546" s="3">
        <v>0.71569701845279599</v>
      </c>
      <c r="W546" s="3">
        <v>1.0692676621563599</v>
      </c>
      <c r="X546" s="3">
        <v>1.0132456102380401</v>
      </c>
      <c r="Y546" s="3">
        <v>1.0873004286866701</v>
      </c>
      <c r="Z546" s="2"/>
    </row>
    <row r="547" spans="1:26">
      <c r="A547" s="2" t="s">
        <v>362</v>
      </c>
      <c r="B547" s="2"/>
      <c r="C547" s="3">
        <v>0</v>
      </c>
      <c r="D547" s="3">
        <v>0</v>
      </c>
      <c r="E547" s="3">
        <v>0</v>
      </c>
      <c r="F547" s="3">
        <v>0</v>
      </c>
      <c r="G547" s="3">
        <v>3.3333333333333298E-2</v>
      </c>
      <c r="H547" s="3">
        <v>0.2</v>
      </c>
      <c r="I547" s="3">
        <v>0.233333333333333</v>
      </c>
      <c r="J547" s="3">
        <v>0.86666666666666603</v>
      </c>
      <c r="K547" s="3">
        <v>1.4666666666666599</v>
      </c>
      <c r="L547" s="3">
        <v>1.9666666666666599</v>
      </c>
      <c r="M547" s="3">
        <v>2.43333333333333</v>
      </c>
      <c r="N547" s="2"/>
      <c r="O547" s="3">
        <v>0</v>
      </c>
      <c r="P547" s="3">
        <v>0</v>
      </c>
      <c r="Q547" s="3">
        <v>0</v>
      </c>
      <c r="R547" s="3">
        <v>0</v>
      </c>
      <c r="S547" s="3">
        <v>0.17950549357115</v>
      </c>
      <c r="T547" s="3">
        <v>0.47609522856952302</v>
      </c>
      <c r="U547" s="3">
        <v>0.49553562491061598</v>
      </c>
      <c r="V547" s="3">
        <v>0.71802197428460002</v>
      </c>
      <c r="W547" s="3">
        <v>0.88443327742810596</v>
      </c>
      <c r="X547" s="3">
        <v>1.6829207415152401</v>
      </c>
      <c r="Y547" s="3">
        <v>1.2565384549980501</v>
      </c>
      <c r="Z547" s="2"/>
    </row>
    <row r="548" spans="1:26">
      <c r="A548" s="2" t="s">
        <v>2027</v>
      </c>
      <c r="B548" s="2"/>
      <c r="C548" s="3">
        <v>0</v>
      </c>
      <c r="D548" s="3">
        <v>0</v>
      </c>
      <c r="E548" s="3">
        <v>0</v>
      </c>
      <c r="F548" s="3">
        <v>0</v>
      </c>
      <c r="G548" s="3">
        <v>0</v>
      </c>
      <c r="H548" s="3">
        <v>0</v>
      </c>
      <c r="I548" s="3">
        <v>3.3333333333333298E-2</v>
      </c>
      <c r="J548" s="3">
        <v>0.16666666666666599</v>
      </c>
      <c r="K548" s="3">
        <v>0.6</v>
      </c>
      <c r="L548" s="3">
        <v>1.3333333333333299</v>
      </c>
      <c r="M548" s="3">
        <v>2.4</v>
      </c>
      <c r="N548" s="2"/>
      <c r="O548" s="3">
        <v>0</v>
      </c>
      <c r="P548" s="3">
        <v>0</v>
      </c>
      <c r="Q548" s="3">
        <v>0</v>
      </c>
      <c r="R548" s="3">
        <v>0</v>
      </c>
      <c r="S548" s="3">
        <v>0</v>
      </c>
      <c r="T548" s="3">
        <v>0</v>
      </c>
      <c r="U548" s="3">
        <v>0.17950549357115</v>
      </c>
      <c r="V548" s="3">
        <v>0.37267799624996401</v>
      </c>
      <c r="W548" s="3">
        <v>0.71180521680208697</v>
      </c>
      <c r="X548" s="3">
        <v>1.0749676997731401</v>
      </c>
      <c r="Y548" s="3">
        <v>1.47422295916639</v>
      </c>
      <c r="Z548" s="2"/>
    </row>
    <row r="549" spans="1:26">
      <c r="A549" s="2" t="s">
        <v>2028</v>
      </c>
      <c r="B549" s="2"/>
      <c r="C549" s="3">
        <v>0</v>
      </c>
      <c r="D549" s="3">
        <v>0</v>
      </c>
      <c r="E549" s="3">
        <v>0</v>
      </c>
      <c r="F549" s="3">
        <v>0.3</v>
      </c>
      <c r="G549" s="3">
        <v>1.3333333333333299</v>
      </c>
      <c r="H549" s="3">
        <v>1.9666666666666599</v>
      </c>
      <c r="I549" s="3">
        <v>1.43333333333333</v>
      </c>
      <c r="J549" s="3">
        <v>1.4666666666666599</v>
      </c>
      <c r="K549" s="3">
        <v>1.2</v>
      </c>
      <c r="L549" s="3">
        <v>1.5333333333333301</v>
      </c>
      <c r="M549" s="3">
        <v>2.4</v>
      </c>
      <c r="N549" s="2"/>
      <c r="O549" s="3">
        <v>0</v>
      </c>
      <c r="P549" s="3">
        <v>0</v>
      </c>
      <c r="Q549" s="3">
        <v>0</v>
      </c>
      <c r="R549" s="3">
        <v>0.52599112793531599</v>
      </c>
      <c r="S549" s="3">
        <v>0.74535599249992901</v>
      </c>
      <c r="T549" s="3">
        <v>1.3034143197344701</v>
      </c>
      <c r="U549" s="3">
        <v>1.0225241100118601</v>
      </c>
      <c r="V549" s="3">
        <v>0.84590516936330096</v>
      </c>
      <c r="W549" s="3">
        <v>1.0132456102380401</v>
      </c>
      <c r="X549" s="3">
        <v>1.0241527663824801</v>
      </c>
      <c r="Y549" s="3">
        <v>1.2274635093014601</v>
      </c>
      <c r="Z549" s="2"/>
    </row>
    <row r="550" spans="1:26">
      <c r="A550" s="2" t="s">
        <v>2029</v>
      </c>
      <c r="B550" s="2"/>
      <c r="C550" s="3">
        <v>0</v>
      </c>
      <c r="D550" s="3">
        <v>0</v>
      </c>
      <c r="E550" s="3">
        <v>0</v>
      </c>
      <c r="F550" s="3">
        <v>0</v>
      </c>
      <c r="G550" s="3">
        <v>3.3333333333333298E-2</v>
      </c>
      <c r="H550" s="3">
        <v>0.233333333333333</v>
      </c>
      <c r="I550" s="3">
        <v>0.46666666666666601</v>
      </c>
      <c r="J550" s="3">
        <v>1.1666666666666601</v>
      </c>
      <c r="K550" s="3">
        <v>1.56666666666666</v>
      </c>
      <c r="L550" s="3">
        <v>1.7</v>
      </c>
      <c r="M550" s="3">
        <v>2.36666666666666</v>
      </c>
      <c r="N550" s="2"/>
      <c r="O550" s="3">
        <v>0</v>
      </c>
      <c r="P550" s="3">
        <v>0</v>
      </c>
      <c r="Q550" s="3">
        <v>0</v>
      </c>
      <c r="R550" s="3">
        <v>0</v>
      </c>
      <c r="S550" s="3">
        <v>0.17950549357115</v>
      </c>
      <c r="T550" s="3">
        <v>0.49553562491061598</v>
      </c>
      <c r="U550" s="3">
        <v>0.66999170807472597</v>
      </c>
      <c r="V550" s="3">
        <v>0.93392838174145998</v>
      </c>
      <c r="W550" s="3">
        <v>1.17426099692056</v>
      </c>
      <c r="X550" s="3">
        <v>1.67630546142402</v>
      </c>
      <c r="Y550" s="3">
        <v>1.37800177390629</v>
      </c>
      <c r="Z550" s="2"/>
    </row>
    <row r="551" spans="1:26">
      <c r="A551" s="2" t="s">
        <v>2030</v>
      </c>
      <c r="B551" s="2"/>
      <c r="C551" s="3">
        <v>0</v>
      </c>
      <c r="D551" s="3">
        <v>0</v>
      </c>
      <c r="E551" s="3">
        <v>0</v>
      </c>
      <c r="F551" s="3">
        <v>0</v>
      </c>
      <c r="G551" s="3">
        <v>6.6666666666666596E-2</v>
      </c>
      <c r="H551" s="3">
        <v>0.46666666666666601</v>
      </c>
      <c r="I551" s="3">
        <v>1.1666666666666601</v>
      </c>
      <c r="J551" s="3">
        <v>1.36666666666666</v>
      </c>
      <c r="K551" s="3">
        <v>2.2333333333333298</v>
      </c>
      <c r="L551" s="3">
        <v>2.6666666666666599</v>
      </c>
      <c r="M551" s="3">
        <v>2.3333333333333299</v>
      </c>
      <c r="N551" s="2"/>
      <c r="O551" s="3">
        <v>0</v>
      </c>
      <c r="P551" s="3">
        <v>0</v>
      </c>
      <c r="Q551" s="3">
        <v>0</v>
      </c>
      <c r="R551" s="3">
        <v>0</v>
      </c>
      <c r="S551" s="3">
        <v>0.24944382578492899</v>
      </c>
      <c r="T551" s="3">
        <v>0.61824123303304701</v>
      </c>
      <c r="U551" s="3">
        <v>1.0354816378006</v>
      </c>
      <c r="V551" s="3">
        <v>1.22429117814713</v>
      </c>
      <c r="W551" s="3">
        <v>1.3337499349161701</v>
      </c>
      <c r="X551" s="3">
        <v>1.49071198499985</v>
      </c>
      <c r="Y551" s="3">
        <v>1.1642832797715299</v>
      </c>
      <c r="Z551" s="2"/>
    </row>
    <row r="552" spans="1:26">
      <c r="A552" s="2" t="s">
        <v>384</v>
      </c>
      <c r="B552" s="2"/>
      <c r="C552" s="3">
        <v>0</v>
      </c>
      <c r="D552" s="3">
        <v>0</v>
      </c>
      <c r="E552" s="3">
        <v>0</v>
      </c>
      <c r="F552" s="3">
        <v>0</v>
      </c>
      <c r="G552" s="3">
        <v>3.3333333333333298E-2</v>
      </c>
      <c r="H552" s="3">
        <v>0.133333333333333</v>
      </c>
      <c r="I552" s="3">
        <v>0.16666666666666599</v>
      </c>
      <c r="J552" s="3">
        <v>0.7</v>
      </c>
      <c r="K552" s="3">
        <v>1.43333333333333</v>
      </c>
      <c r="L552" s="3">
        <v>1.86666666666666</v>
      </c>
      <c r="M552" s="3">
        <v>2.2999999999999998</v>
      </c>
      <c r="N552" s="2"/>
      <c r="O552" s="3">
        <v>0</v>
      </c>
      <c r="P552" s="3">
        <v>0</v>
      </c>
      <c r="Q552" s="3">
        <v>0</v>
      </c>
      <c r="R552" s="3">
        <v>0</v>
      </c>
      <c r="S552" s="3">
        <v>0.17950549357115</v>
      </c>
      <c r="T552" s="3">
        <v>0.33993463423951897</v>
      </c>
      <c r="U552" s="3">
        <v>0.45338235029118101</v>
      </c>
      <c r="V552" s="3">
        <v>0.737111479583199</v>
      </c>
      <c r="W552" s="3">
        <v>1.0546194679704199</v>
      </c>
      <c r="X552" s="3">
        <v>1.3597385369580699</v>
      </c>
      <c r="Y552" s="3">
        <v>1.21518174223721</v>
      </c>
      <c r="Z552" s="2"/>
    </row>
    <row r="553" spans="1:26">
      <c r="A553" s="2" t="s">
        <v>2031</v>
      </c>
      <c r="B553" s="2"/>
      <c r="C553" s="3">
        <v>0</v>
      </c>
      <c r="D553" s="3">
        <v>0</v>
      </c>
      <c r="E553" s="3">
        <v>0</v>
      </c>
      <c r="F553" s="3">
        <v>0</v>
      </c>
      <c r="G553" s="3">
        <v>0</v>
      </c>
      <c r="H553" s="3">
        <v>0</v>
      </c>
      <c r="I553" s="3">
        <v>0</v>
      </c>
      <c r="J553" s="3">
        <v>0.2</v>
      </c>
      <c r="K553" s="3">
        <v>0.56666666666666599</v>
      </c>
      <c r="L553" s="3">
        <v>1.43333333333333</v>
      </c>
      <c r="M553" s="3">
        <v>2.2333333333333298</v>
      </c>
      <c r="N553" s="2"/>
      <c r="O553" s="3">
        <v>0</v>
      </c>
      <c r="P553" s="3">
        <v>0</v>
      </c>
      <c r="Q553" s="3">
        <v>0</v>
      </c>
      <c r="R553" s="3">
        <v>0</v>
      </c>
      <c r="S553" s="3">
        <v>0</v>
      </c>
      <c r="T553" s="3">
        <v>0</v>
      </c>
      <c r="U553" s="3">
        <v>0</v>
      </c>
      <c r="V553" s="3">
        <v>0.47609522856952302</v>
      </c>
      <c r="W553" s="3">
        <v>0.61553951042064603</v>
      </c>
      <c r="X553" s="3">
        <v>0.95510325212629299</v>
      </c>
      <c r="Y553" s="3">
        <v>1.2565384549980501</v>
      </c>
      <c r="Z553" s="2"/>
    </row>
    <row r="554" spans="1:26">
      <c r="A554" s="2" t="s">
        <v>2032</v>
      </c>
      <c r="B554" s="2"/>
      <c r="C554" s="3">
        <v>0</v>
      </c>
      <c r="D554" s="3">
        <v>0</v>
      </c>
      <c r="E554" s="3">
        <v>0</v>
      </c>
      <c r="F554" s="3">
        <v>0</v>
      </c>
      <c r="G554" s="3">
        <v>0</v>
      </c>
      <c r="H554" s="3">
        <v>3.3333333333333298E-2</v>
      </c>
      <c r="I554" s="3">
        <v>0.133333333333333</v>
      </c>
      <c r="J554" s="3">
        <v>0.4</v>
      </c>
      <c r="K554" s="3">
        <v>0.9</v>
      </c>
      <c r="L554" s="3">
        <v>1.43333333333333</v>
      </c>
      <c r="M554" s="3">
        <v>2.2000000000000002</v>
      </c>
      <c r="N554" s="2"/>
      <c r="O554" s="3">
        <v>0</v>
      </c>
      <c r="P554" s="3">
        <v>0</v>
      </c>
      <c r="Q554" s="3">
        <v>0</v>
      </c>
      <c r="R554" s="3">
        <v>0</v>
      </c>
      <c r="S554" s="3">
        <v>0</v>
      </c>
      <c r="T554" s="3">
        <v>0.17950549357115</v>
      </c>
      <c r="U554" s="3">
        <v>0.42687494916218899</v>
      </c>
      <c r="V554" s="3">
        <v>0.66332495807108005</v>
      </c>
      <c r="W554" s="3">
        <v>0.97809338340808005</v>
      </c>
      <c r="X554" s="3">
        <v>1.0225241100118601</v>
      </c>
      <c r="Y554" s="3">
        <v>1.27540843131393</v>
      </c>
      <c r="Z554" s="2"/>
    </row>
    <row r="555" spans="1:26">
      <c r="A555" s="2" t="s">
        <v>2033</v>
      </c>
      <c r="B555" s="2"/>
      <c r="C555" s="3">
        <v>0</v>
      </c>
      <c r="D555" s="3">
        <v>0</v>
      </c>
      <c r="E555" s="3">
        <v>0</v>
      </c>
      <c r="F555" s="3">
        <v>0</v>
      </c>
      <c r="G555" s="3">
        <v>0</v>
      </c>
      <c r="H555" s="3">
        <v>0</v>
      </c>
      <c r="I555" s="3">
        <v>3.3333333333333298E-2</v>
      </c>
      <c r="J555" s="3">
        <v>0.266666666666666</v>
      </c>
      <c r="K555" s="3">
        <v>0.46666666666666601</v>
      </c>
      <c r="L555" s="3">
        <v>0.76666666666666605</v>
      </c>
      <c r="M555" s="3">
        <v>2.2000000000000002</v>
      </c>
      <c r="N555" s="2"/>
      <c r="O555" s="3">
        <v>0</v>
      </c>
      <c r="P555" s="3">
        <v>0</v>
      </c>
      <c r="Q555" s="3">
        <v>0</v>
      </c>
      <c r="R555" s="3">
        <v>0</v>
      </c>
      <c r="S555" s="3">
        <v>0</v>
      </c>
      <c r="T555" s="3">
        <v>0</v>
      </c>
      <c r="U555" s="3">
        <v>0.17950549357115</v>
      </c>
      <c r="V555" s="3">
        <v>0.44221663871405298</v>
      </c>
      <c r="W555" s="3">
        <v>0.56174331821175705</v>
      </c>
      <c r="X555" s="3">
        <v>0.71569701845279599</v>
      </c>
      <c r="Y555" s="3">
        <v>1.0770329614269001</v>
      </c>
      <c r="Z555" s="2"/>
    </row>
    <row r="556" spans="1:26">
      <c r="A556" s="2" t="s">
        <v>2034</v>
      </c>
      <c r="B556" s="2"/>
      <c r="C556" s="3">
        <v>0</v>
      </c>
      <c r="D556" s="3">
        <v>0</v>
      </c>
      <c r="E556" s="3">
        <v>0</v>
      </c>
      <c r="F556" s="3">
        <v>0</v>
      </c>
      <c r="G556" s="3">
        <v>0</v>
      </c>
      <c r="H556" s="3">
        <v>0</v>
      </c>
      <c r="I556" s="3">
        <v>0</v>
      </c>
      <c r="J556" s="3">
        <v>3.3333333333333298E-2</v>
      </c>
      <c r="K556" s="3">
        <v>0</v>
      </c>
      <c r="L556" s="3">
        <v>0.56666666666666599</v>
      </c>
      <c r="M556" s="3">
        <v>2.2000000000000002</v>
      </c>
      <c r="N556" s="2"/>
      <c r="O556" s="3">
        <v>0</v>
      </c>
      <c r="P556" s="3">
        <v>0</v>
      </c>
      <c r="Q556" s="3">
        <v>0</v>
      </c>
      <c r="R556" s="3">
        <v>0</v>
      </c>
      <c r="S556" s="3">
        <v>0</v>
      </c>
      <c r="T556" s="3">
        <v>0</v>
      </c>
      <c r="U556" s="3">
        <v>0</v>
      </c>
      <c r="V556" s="3">
        <v>0.17950549357115</v>
      </c>
      <c r="W556" s="3">
        <v>0</v>
      </c>
      <c r="X556" s="3">
        <v>0.71569701845279599</v>
      </c>
      <c r="Y556" s="3">
        <v>1.13724814061546</v>
      </c>
      <c r="Z556" s="2"/>
    </row>
    <row r="557" spans="1:26">
      <c r="A557" s="2" t="s">
        <v>2035</v>
      </c>
      <c r="B557" s="2"/>
      <c r="C557" s="3">
        <v>0</v>
      </c>
      <c r="D557" s="3">
        <v>0</v>
      </c>
      <c r="E557" s="3">
        <v>0</v>
      </c>
      <c r="F557" s="3">
        <v>0</v>
      </c>
      <c r="G557" s="3">
        <v>0</v>
      </c>
      <c r="H557" s="3">
        <v>0</v>
      </c>
      <c r="I557" s="3">
        <v>0</v>
      </c>
      <c r="J557" s="3">
        <v>6.6666666666666596E-2</v>
      </c>
      <c r="K557" s="3">
        <v>0.33333333333333298</v>
      </c>
      <c r="L557" s="3">
        <v>0.83333333333333304</v>
      </c>
      <c r="M557" s="3">
        <v>2.1333333333333302</v>
      </c>
      <c r="N557" s="2"/>
      <c r="O557" s="3">
        <v>0</v>
      </c>
      <c r="P557" s="3">
        <v>0</v>
      </c>
      <c r="Q557" s="3">
        <v>0</v>
      </c>
      <c r="R557" s="3">
        <v>0</v>
      </c>
      <c r="S557" s="3">
        <v>0</v>
      </c>
      <c r="T557" s="3">
        <v>0</v>
      </c>
      <c r="U557" s="3">
        <v>0</v>
      </c>
      <c r="V557" s="3">
        <v>0.24944382578492899</v>
      </c>
      <c r="W557" s="3">
        <v>0.47140452079103101</v>
      </c>
      <c r="X557" s="3">
        <v>0.77817450199524996</v>
      </c>
      <c r="Y557" s="3">
        <v>1.11753697428268</v>
      </c>
      <c r="Z557" s="2"/>
    </row>
    <row r="558" spans="1:26">
      <c r="A558" s="2" t="s">
        <v>371</v>
      </c>
      <c r="B558" s="2"/>
      <c r="C558" s="3">
        <v>0</v>
      </c>
      <c r="D558" s="3">
        <v>0</v>
      </c>
      <c r="E558" s="3">
        <v>0</v>
      </c>
      <c r="F558" s="3">
        <v>0</v>
      </c>
      <c r="G558" s="3">
        <v>0</v>
      </c>
      <c r="H558" s="3">
        <v>3.3333333333333298E-2</v>
      </c>
      <c r="I558" s="3">
        <v>0.2</v>
      </c>
      <c r="J558" s="3">
        <v>0.43333333333333302</v>
      </c>
      <c r="K558" s="3">
        <v>0.83333333333333304</v>
      </c>
      <c r="L558" s="3">
        <v>0.76666666666666605</v>
      </c>
      <c r="M558" s="3">
        <v>2.0666666666666602</v>
      </c>
      <c r="N558" s="2"/>
      <c r="O558" s="3">
        <v>0</v>
      </c>
      <c r="P558" s="3">
        <v>0</v>
      </c>
      <c r="Q558" s="3">
        <v>0</v>
      </c>
      <c r="R558" s="3">
        <v>0</v>
      </c>
      <c r="S558" s="3">
        <v>0</v>
      </c>
      <c r="T558" s="3">
        <v>0.17950549357115</v>
      </c>
      <c r="U558" s="3">
        <v>0.54160256030906395</v>
      </c>
      <c r="V558" s="3">
        <v>0.76084748070088803</v>
      </c>
      <c r="W558" s="3">
        <v>1.15710366384731</v>
      </c>
      <c r="X558" s="3">
        <v>1.08576649832682</v>
      </c>
      <c r="Y558" s="3">
        <v>1.8607047649270401</v>
      </c>
      <c r="Z558" s="2"/>
    </row>
    <row r="559" spans="1:26">
      <c r="A559" s="2" t="s">
        <v>2036</v>
      </c>
      <c r="B559" s="2"/>
      <c r="C559" s="3">
        <v>0</v>
      </c>
      <c r="D559" s="3">
        <v>0</v>
      </c>
      <c r="E559" s="3">
        <v>0</v>
      </c>
      <c r="F559" s="3">
        <v>0</v>
      </c>
      <c r="G559" s="3">
        <v>0</v>
      </c>
      <c r="H559" s="3">
        <v>0</v>
      </c>
      <c r="I559" s="3">
        <v>0</v>
      </c>
      <c r="J559" s="3">
        <v>6.6666666666666596E-2</v>
      </c>
      <c r="K559" s="3">
        <v>0.2</v>
      </c>
      <c r="L559" s="3">
        <v>0.7</v>
      </c>
      <c r="M559" s="3">
        <v>2.0333333333333301</v>
      </c>
      <c r="N559" s="2"/>
      <c r="O559" s="3">
        <v>0</v>
      </c>
      <c r="P559" s="3">
        <v>0</v>
      </c>
      <c r="Q559" s="3">
        <v>0</v>
      </c>
      <c r="R559" s="3">
        <v>0</v>
      </c>
      <c r="S559" s="3">
        <v>0</v>
      </c>
      <c r="T559" s="3">
        <v>0</v>
      </c>
      <c r="U559" s="3">
        <v>0</v>
      </c>
      <c r="V559" s="3">
        <v>0.24944382578492899</v>
      </c>
      <c r="W559" s="3">
        <v>0.4</v>
      </c>
      <c r="X559" s="3">
        <v>0.69041050590693198</v>
      </c>
      <c r="Y559" s="3">
        <v>1.01598337694187</v>
      </c>
      <c r="Z559" s="2"/>
    </row>
    <row r="560" spans="1:26">
      <c r="A560" s="2" t="s">
        <v>2037</v>
      </c>
      <c r="B560" s="2"/>
      <c r="C560" s="3">
        <v>0</v>
      </c>
      <c r="D560" s="3">
        <v>0</v>
      </c>
      <c r="E560" s="3">
        <v>0</v>
      </c>
      <c r="F560" s="3">
        <v>0</v>
      </c>
      <c r="G560" s="3">
        <v>0</v>
      </c>
      <c r="H560" s="3">
        <v>0</v>
      </c>
      <c r="I560" s="3">
        <v>0</v>
      </c>
      <c r="J560" s="3">
        <v>0</v>
      </c>
      <c r="K560" s="3">
        <v>0.1</v>
      </c>
      <c r="L560" s="3">
        <v>0.76666666666666605</v>
      </c>
      <c r="M560" s="3">
        <v>2</v>
      </c>
      <c r="N560" s="2"/>
      <c r="O560" s="3">
        <v>0</v>
      </c>
      <c r="P560" s="3">
        <v>0</v>
      </c>
      <c r="Q560" s="3">
        <v>0</v>
      </c>
      <c r="R560" s="3">
        <v>0</v>
      </c>
      <c r="S560" s="3">
        <v>0</v>
      </c>
      <c r="T560" s="3">
        <v>0</v>
      </c>
      <c r="U560" s="3">
        <v>0</v>
      </c>
      <c r="V560" s="3">
        <v>0</v>
      </c>
      <c r="W560" s="3">
        <v>0.3</v>
      </c>
      <c r="X560" s="3">
        <v>0.80346471954626297</v>
      </c>
      <c r="Y560" s="3">
        <v>1.2909944487358</v>
      </c>
      <c r="Z560" s="2"/>
    </row>
    <row r="561" spans="1:26">
      <c r="A561" s="2" t="s">
        <v>2038</v>
      </c>
      <c r="B561" s="2"/>
      <c r="C561" s="3">
        <v>0</v>
      </c>
      <c r="D561" s="3">
        <v>6.6666666666666596E-2</v>
      </c>
      <c r="E561" s="3">
        <v>0.56666666666666599</v>
      </c>
      <c r="F561" s="3">
        <v>1.0333333333333301</v>
      </c>
      <c r="G561" s="3">
        <v>1.1000000000000001</v>
      </c>
      <c r="H561" s="3">
        <v>1.8</v>
      </c>
      <c r="I561" s="3">
        <v>4.36666666666666</v>
      </c>
      <c r="J561" s="3">
        <v>3.5333333333333301</v>
      </c>
      <c r="K561" s="3">
        <v>2.7333333333333298</v>
      </c>
      <c r="L561" s="3">
        <v>2.3333333333333299</v>
      </c>
      <c r="M561" s="3">
        <v>2</v>
      </c>
      <c r="N561" s="2"/>
      <c r="O561" s="3">
        <v>0</v>
      </c>
      <c r="P561" s="3">
        <v>0.24944382578492899</v>
      </c>
      <c r="Q561" s="3">
        <v>0.667499479816692</v>
      </c>
      <c r="R561" s="3">
        <v>1.11005505368978</v>
      </c>
      <c r="S561" s="3">
        <v>1.24766448481419</v>
      </c>
      <c r="T561" s="3">
        <v>1.9731531449264901</v>
      </c>
      <c r="U561" s="3">
        <v>4.5275698657104</v>
      </c>
      <c r="V561" s="3">
        <v>2.9408993333483702</v>
      </c>
      <c r="W561" s="3">
        <v>2.3935097428021601</v>
      </c>
      <c r="X561" s="3">
        <v>2.03851798018942</v>
      </c>
      <c r="Y561" s="3">
        <v>0.966091783079295</v>
      </c>
      <c r="Z561" s="2"/>
    </row>
    <row r="562" spans="1:26">
      <c r="A562" s="2" t="s">
        <v>2039</v>
      </c>
      <c r="B562" s="2"/>
      <c r="C562" s="3">
        <v>0</v>
      </c>
      <c r="D562" s="3">
        <v>0</v>
      </c>
      <c r="E562" s="3">
        <v>0.5</v>
      </c>
      <c r="F562" s="3">
        <v>2.36666666666666</v>
      </c>
      <c r="G562" s="3">
        <v>5.4666666666666597</v>
      </c>
      <c r="H562" s="3">
        <v>6.8</v>
      </c>
      <c r="I562" s="3">
        <v>5.9666666666666597</v>
      </c>
      <c r="J562" s="3">
        <v>4.4666666666666597</v>
      </c>
      <c r="K562" s="3">
        <v>3.5666666666666602</v>
      </c>
      <c r="L562" s="3">
        <v>2.2666666666666599</v>
      </c>
      <c r="M562" s="3">
        <v>1.9666666666666599</v>
      </c>
      <c r="N562" s="2"/>
      <c r="O562" s="3">
        <v>0</v>
      </c>
      <c r="P562" s="3">
        <v>0</v>
      </c>
      <c r="Q562" s="3">
        <v>0.76376261582597305</v>
      </c>
      <c r="R562" s="3">
        <v>1.22429117814713</v>
      </c>
      <c r="S562" s="3">
        <v>1.5216949614017701</v>
      </c>
      <c r="T562" s="3">
        <v>1.93907194296653</v>
      </c>
      <c r="U562" s="3">
        <v>1.5380362660079101</v>
      </c>
      <c r="V562" s="3">
        <v>1.7461067804945001</v>
      </c>
      <c r="W562" s="3">
        <v>1.3585122581543201</v>
      </c>
      <c r="X562" s="3">
        <v>1.3399834161494499</v>
      </c>
      <c r="Y562" s="3">
        <v>1.2775845264491199</v>
      </c>
      <c r="Z562" s="2"/>
    </row>
    <row r="563" spans="1:26">
      <c r="A563" s="2" t="s">
        <v>1335</v>
      </c>
      <c r="B563" s="2"/>
      <c r="C563" s="3">
        <v>0</v>
      </c>
      <c r="D563" s="3">
        <v>0</v>
      </c>
      <c r="E563" s="3">
        <v>0</v>
      </c>
      <c r="F563" s="3">
        <v>0</v>
      </c>
      <c r="G563" s="3">
        <v>0</v>
      </c>
      <c r="H563" s="3">
        <v>0</v>
      </c>
      <c r="I563" s="3">
        <v>3.3333333333333298E-2</v>
      </c>
      <c r="J563" s="3">
        <v>3.3333333333333298E-2</v>
      </c>
      <c r="K563" s="3">
        <v>0.266666666666666</v>
      </c>
      <c r="L563" s="3">
        <v>0.73333333333333295</v>
      </c>
      <c r="M563" s="3">
        <v>1.93333333333333</v>
      </c>
      <c r="N563" s="2"/>
      <c r="O563" s="3">
        <v>0</v>
      </c>
      <c r="P563" s="3">
        <v>0</v>
      </c>
      <c r="Q563" s="3">
        <v>0</v>
      </c>
      <c r="R563" s="3">
        <v>0</v>
      </c>
      <c r="S563" s="3">
        <v>0</v>
      </c>
      <c r="T563" s="3">
        <v>0</v>
      </c>
      <c r="U563" s="3">
        <v>0.17950549357115</v>
      </c>
      <c r="V563" s="3">
        <v>0.17950549357115</v>
      </c>
      <c r="W563" s="3">
        <v>0.44221663871405298</v>
      </c>
      <c r="X563" s="3">
        <v>0.72724747430904702</v>
      </c>
      <c r="Y563" s="3">
        <v>1.28927197372091</v>
      </c>
      <c r="Z563" s="2"/>
    </row>
    <row r="564" spans="1:26">
      <c r="A564" s="2" t="s">
        <v>2040</v>
      </c>
      <c r="B564" s="2"/>
      <c r="C564" s="3">
        <v>0</v>
      </c>
      <c r="D564" s="3">
        <v>0</v>
      </c>
      <c r="E564" s="3">
        <v>0</v>
      </c>
      <c r="F564" s="3">
        <v>0</v>
      </c>
      <c r="G564" s="3">
        <v>0</v>
      </c>
      <c r="H564" s="3">
        <v>0</v>
      </c>
      <c r="I564" s="3">
        <v>0.1</v>
      </c>
      <c r="J564" s="3">
        <v>0.266666666666666</v>
      </c>
      <c r="K564" s="3">
        <v>0.66666666666666596</v>
      </c>
      <c r="L564" s="3">
        <v>1.4</v>
      </c>
      <c r="M564" s="3">
        <v>1.93333333333333</v>
      </c>
      <c r="N564" s="2"/>
      <c r="O564" s="3">
        <v>0</v>
      </c>
      <c r="P564" s="3">
        <v>0</v>
      </c>
      <c r="Q564" s="3">
        <v>0</v>
      </c>
      <c r="R564" s="3">
        <v>0</v>
      </c>
      <c r="S564" s="3">
        <v>0</v>
      </c>
      <c r="T564" s="3">
        <v>0</v>
      </c>
      <c r="U564" s="3">
        <v>0.3</v>
      </c>
      <c r="V564" s="3">
        <v>0.51207638319124005</v>
      </c>
      <c r="W564" s="3">
        <v>0.64978628965393004</v>
      </c>
      <c r="X564" s="3">
        <v>1.0832051206181199</v>
      </c>
      <c r="Y564" s="3">
        <v>1.3399834161494499</v>
      </c>
      <c r="Z564" s="2"/>
    </row>
    <row r="565" spans="1:26">
      <c r="A565" s="2" t="s">
        <v>2041</v>
      </c>
      <c r="B565" s="2"/>
      <c r="C565" s="3">
        <v>0</v>
      </c>
      <c r="D565" s="3">
        <v>0</v>
      </c>
      <c r="E565" s="3">
        <v>0</v>
      </c>
      <c r="F565" s="3">
        <v>0</v>
      </c>
      <c r="G565" s="3">
        <v>0</v>
      </c>
      <c r="H565" s="3">
        <v>0</v>
      </c>
      <c r="I565" s="3">
        <v>3.3333333333333298E-2</v>
      </c>
      <c r="J565" s="3">
        <v>0</v>
      </c>
      <c r="K565" s="3">
        <v>0.233333333333333</v>
      </c>
      <c r="L565" s="3">
        <v>0.46666666666666601</v>
      </c>
      <c r="M565" s="3">
        <v>1.86666666666666</v>
      </c>
      <c r="N565" s="2"/>
      <c r="O565" s="3">
        <v>0</v>
      </c>
      <c r="P565" s="3">
        <v>0</v>
      </c>
      <c r="Q565" s="3">
        <v>0</v>
      </c>
      <c r="R565" s="3">
        <v>0</v>
      </c>
      <c r="S565" s="3">
        <v>0</v>
      </c>
      <c r="T565" s="3">
        <v>0</v>
      </c>
      <c r="U565" s="3">
        <v>0.17950549357115</v>
      </c>
      <c r="V565" s="3">
        <v>0</v>
      </c>
      <c r="W565" s="3">
        <v>0.42295258468164998</v>
      </c>
      <c r="X565" s="3">
        <v>0.61824123303304601</v>
      </c>
      <c r="Y565" s="3">
        <v>0.99107124982123296</v>
      </c>
      <c r="Z565" s="2"/>
    </row>
    <row r="566" spans="1:26">
      <c r="A566" s="2" t="s">
        <v>2042</v>
      </c>
      <c r="B566" s="2"/>
      <c r="C566" s="3">
        <v>0</v>
      </c>
      <c r="D566" s="3">
        <v>0</v>
      </c>
      <c r="E566" s="3">
        <v>0</v>
      </c>
      <c r="F566" s="3">
        <v>0</v>
      </c>
      <c r="G566" s="3">
        <v>0</v>
      </c>
      <c r="H566" s="3">
        <v>6.6666666666666596E-2</v>
      </c>
      <c r="I566" s="3">
        <v>0</v>
      </c>
      <c r="J566" s="3">
        <v>0.3</v>
      </c>
      <c r="K566" s="3">
        <v>0.266666666666666</v>
      </c>
      <c r="L566" s="3">
        <v>1.3333333333333299</v>
      </c>
      <c r="M566" s="3">
        <v>1.8</v>
      </c>
      <c r="N566" s="2"/>
      <c r="O566" s="3">
        <v>0</v>
      </c>
      <c r="P566" s="3">
        <v>0</v>
      </c>
      <c r="Q566" s="3">
        <v>0</v>
      </c>
      <c r="R566" s="3">
        <v>0</v>
      </c>
      <c r="S566" s="3">
        <v>0</v>
      </c>
      <c r="T566" s="3">
        <v>0.24944382578492899</v>
      </c>
      <c r="U566" s="3">
        <v>0</v>
      </c>
      <c r="V566" s="3">
        <v>0.52599112793531599</v>
      </c>
      <c r="W566" s="3">
        <v>0.51207638319124005</v>
      </c>
      <c r="X566" s="3">
        <v>1.0110500592068701</v>
      </c>
      <c r="Y566" s="3">
        <v>1.37598449603668</v>
      </c>
      <c r="Z566" s="2"/>
    </row>
    <row r="567" spans="1:26">
      <c r="A567" s="2" t="s">
        <v>2043</v>
      </c>
      <c r="B567" s="2"/>
      <c r="C567" s="3">
        <v>0</v>
      </c>
      <c r="D567" s="3">
        <v>0</v>
      </c>
      <c r="E567" s="3">
        <v>0</v>
      </c>
      <c r="F567" s="3">
        <v>0</v>
      </c>
      <c r="G567" s="3">
        <v>0</v>
      </c>
      <c r="H567" s="3">
        <v>0</v>
      </c>
      <c r="I567" s="3">
        <v>0</v>
      </c>
      <c r="J567" s="3">
        <v>0</v>
      </c>
      <c r="K567" s="3">
        <v>0.1</v>
      </c>
      <c r="L567" s="3">
        <v>0.46666666666666601</v>
      </c>
      <c r="M567" s="3">
        <v>1.7333333333333301</v>
      </c>
      <c r="N567" s="2"/>
      <c r="O567" s="3">
        <v>0</v>
      </c>
      <c r="P567" s="3">
        <v>0</v>
      </c>
      <c r="Q567" s="3">
        <v>0</v>
      </c>
      <c r="R567" s="3">
        <v>0</v>
      </c>
      <c r="S567" s="3">
        <v>0</v>
      </c>
      <c r="T567" s="3">
        <v>0</v>
      </c>
      <c r="U567" s="3">
        <v>0</v>
      </c>
      <c r="V567" s="3">
        <v>0</v>
      </c>
      <c r="W567" s="3">
        <v>0.3</v>
      </c>
      <c r="X567" s="3">
        <v>0.61824123303304601</v>
      </c>
      <c r="Y567" s="3">
        <v>0.96378881965339702</v>
      </c>
      <c r="Z567" s="2"/>
    </row>
    <row r="568" spans="1:26">
      <c r="A568" s="2" t="s">
        <v>567</v>
      </c>
      <c r="B568" s="2"/>
      <c r="C568" s="3">
        <v>0</v>
      </c>
      <c r="D568" s="3">
        <v>0</v>
      </c>
      <c r="E568" s="3">
        <v>0</v>
      </c>
      <c r="F568" s="3">
        <v>0</v>
      </c>
      <c r="G568" s="3">
        <v>0</v>
      </c>
      <c r="H568" s="3">
        <v>3.3333333333333298E-2</v>
      </c>
      <c r="I568" s="3">
        <v>0</v>
      </c>
      <c r="J568" s="3">
        <v>3.3333333333333298E-2</v>
      </c>
      <c r="K568" s="3">
        <v>0.266666666666666</v>
      </c>
      <c r="L568" s="3">
        <v>0.6</v>
      </c>
      <c r="M568" s="3">
        <v>1.7</v>
      </c>
      <c r="N568" s="2"/>
      <c r="O568" s="3">
        <v>0</v>
      </c>
      <c r="P568" s="3">
        <v>0</v>
      </c>
      <c r="Q568" s="3">
        <v>0</v>
      </c>
      <c r="R568" s="3">
        <v>0</v>
      </c>
      <c r="S568" s="3">
        <v>0</v>
      </c>
      <c r="T568" s="3">
        <v>0.17950549357115</v>
      </c>
      <c r="U568" s="3">
        <v>0</v>
      </c>
      <c r="V568" s="3">
        <v>0.17950549357115</v>
      </c>
      <c r="W568" s="3">
        <v>0.51207638319124005</v>
      </c>
      <c r="X568" s="3">
        <v>0.71180521680208697</v>
      </c>
      <c r="Y568" s="3">
        <v>1.2423096769056099</v>
      </c>
      <c r="Z568" s="2"/>
    </row>
    <row r="569" spans="1:26">
      <c r="A569" s="2" t="s">
        <v>2044</v>
      </c>
      <c r="B569" s="2"/>
      <c r="C569" s="3">
        <v>0</v>
      </c>
      <c r="D569" s="3">
        <v>0</v>
      </c>
      <c r="E569" s="3">
        <v>0</v>
      </c>
      <c r="F569" s="3">
        <v>0</v>
      </c>
      <c r="G569" s="3">
        <v>6.6666666666666596E-2</v>
      </c>
      <c r="H569" s="3">
        <v>0.266666666666666</v>
      </c>
      <c r="I569" s="3">
        <v>0.266666666666666</v>
      </c>
      <c r="J569" s="3">
        <v>0.83333333333333304</v>
      </c>
      <c r="K569" s="3">
        <v>0.83333333333333304</v>
      </c>
      <c r="L569" s="3">
        <v>1.3</v>
      </c>
      <c r="M569" s="3">
        <v>1.7</v>
      </c>
      <c r="N569" s="2"/>
      <c r="O569" s="3">
        <v>0</v>
      </c>
      <c r="P569" s="3">
        <v>0</v>
      </c>
      <c r="Q569" s="3">
        <v>0</v>
      </c>
      <c r="R569" s="3">
        <v>0</v>
      </c>
      <c r="S569" s="3">
        <v>0.24944382578492899</v>
      </c>
      <c r="T569" s="3">
        <v>0.57348835113617502</v>
      </c>
      <c r="U569" s="3">
        <v>0.51207638319124005</v>
      </c>
      <c r="V569" s="3">
        <v>0.73409051818484095</v>
      </c>
      <c r="W569" s="3">
        <v>0.81989159174992199</v>
      </c>
      <c r="X569" s="3">
        <v>1.0376254944182199</v>
      </c>
      <c r="Y569" s="3">
        <v>1.2423096769056099</v>
      </c>
      <c r="Z569" s="2"/>
    </row>
    <row r="570" spans="1:26">
      <c r="A570" s="2" t="s">
        <v>2045</v>
      </c>
      <c r="B570" s="2"/>
      <c r="C570" s="3">
        <v>0</v>
      </c>
      <c r="D570" s="3">
        <v>0</v>
      </c>
      <c r="E570" s="3">
        <v>0</v>
      </c>
      <c r="F570" s="3">
        <v>0</v>
      </c>
      <c r="G570" s="3">
        <v>0</v>
      </c>
      <c r="H570" s="3">
        <v>0</v>
      </c>
      <c r="I570" s="3">
        <v>0</v>
      </c>
      <c r="J570" s="3">
        <v>6.6666666666666596E-2</v>
      </c>
      <c r="K570" s="3">
        <v>0.133333333333333</v>
      </c>
      <c r="L570" s="3">
        <v>0.4</v>
      </c>
      <c r="M570" s="3">
        <v>1.7</v>
      </c>
      <c r="N570" s="2"/>
      <c r="O570" s="3">
        <v>0</v>
      </c>
      <c r="P570" s="3">
        <v>0</v>
      </c>
      <c r="Q570" s="3">
        <v>0</v>
      </c>
      <c r="R570" s="3">
        <v>0</v>
      </c>
      <c r="S570" s="3">
        <v>0</v>
      </c>
      <c r="T570" s="3">
        <v>0</v>
      </c>
      <c r="U570" s="3">
        <v>0</v>
      </c>
      <c r="V570" s="3">
        <v>0.24944382578492899</v>
      </c>
      <c r="W570" s="3">
        <v>0.33993463423951897</v>
      </c>
      <c r="X570" s="3">
        <v>0.61101009266077799</v>
      </c>
      <c r="Y570" s="3">
        <v>1.12989675044521</v>
      </c>
      <c r="Z570" s="2"/>
    </row>
    <row r="571" spans="1:26">
      <c r="A571" s="2" t="s">
        <v>2046</v>
      </c>
      <c r="B571" s="2"/>
      <c r="C571" s="3">
        <v>0</v>
      </c>
      <c r="D571" s="3">
        <v>0</v>
      </c>
      <c r="E571" s="3">
        <v>0</v>
      </c>
      <c r="F571" s="3">
        <v>0</v>
      </c>
      <c r="G571" s="3">
        <v>6.6666666666666596E-2</v>
      </c>
      <c r="H571" s="3">
        <v>0.266666666666666</v>
      </c>
      <c r="I571" s="3">
        <v>0.266666666666666</v>
      </c>
      <c r="J571" s="3">
        <v>0.83333333333333304</v>
      </c>
      <c r="K571" s="3">
        <v>0.83333333333333304</v>
      </c>
      <c r="L571" s="3">
        <v>1.3</v>
      </c>
      <c r="M571" s="3">
        <v>1.7</v>
      </c>
      <c r="N571" s="2"/>
      <c r="O571" s="3">
        <v>0</v>
      </c>
      <c r="P571" s="3">
        <v>0</v>
      </c>
      <c r="Q571" s="3">
        <v>0</v>
      </c>
      <c r="R571" s="3">
        <v>0</v>
      </c>
      <c r="S571" s="3">
        <v>0.24944382578492899</v>
      </c>
      <c r="T571" s="3">
        <v>0.57348835113617502</v>
      </c>
      <c r="U571" s="3">
        <v>0.51207638319124005</v>
      </c>
      <c r="V571" s="3">
        <v>0.73409051818484095</v>
      </c>
      <c r="W571" s="3">
        <v>0.81989159174992199</v>
      </c>
      <c r="X571" s="3">
        <v>1.0376254944182199</v>
      </c>
      <c r="Y571" s="3">
        <v>1.2423096769056099</v>
      </c>
      <c r="Z571" s="2"/>
    </row>
    <row r="572" spans="1:26">
      <c r="A572" s="2" t="s">
        <v>2047</v>
      </c>
      <c r="B572" s="2"/>
      <c r="C572" s="3">
        <v>0</v>
      </c>
      <c r="D572" s="3">
        <v>0</v>
      </c>
      <c r="E572" s="3">
        <v>0</v>
      </c>
      <c r="F572" s="3">
        <v>0</v>
      </c>
      <c r="G572" s="3">
        <v>6.6666666666666596E-2</v>
      </c>
      <c r="H572" s="3">
        <v>0.266666666666666</v>
      </c>
      <c r="I572" s="3">
        <v>0.266666666666666</v>
      </c>
      <c r="J572" s="3">
        <v>0.83333333333333304</v>
      </c>
      <c r="K572" s="3">
        <v>0.83333333333333304</v>
      </c>
      <c r="L572" s="3">
        <v>1.3</v>
      </c>
      <c r="M572" s="3">
        <v>1.7</v>
      </c>
      <c r="N572" s="2"/>
      <c r="O572" s="3">
        <v>0</v>
      </c>
      <c r="P572" s="3">
        <v>0</v>
      </c>
      <c r="Q572" s="3">
        <v>0</v>
      </c>
      <c r="R572" s="3">
        <v>0</v>
      </c>
      <c r="S572" s="3">
        <v>0.24944382578492899</v>
      </c>
      <c r="T572" s="3">
        <v>0.57348835113617502</v>
      </c>
      <c r="U572" s="3">
        <v>0.51207638319124005</v>
      </c>
      <c r="V572" s="3">
        <v>0.73409051818484095</v>
      </c>
      <c r="W572" s="3">
        <v>0.81989159174992199</v>
      </c>
      <c r="X572" s="3">
        <v>1.0376254944182199</v>
      </c>
      <c r="Y572" s="3">
        <v>1.2423096769056099</v>
      </c>
      <c r="Z572" s="2"/>
    </row>
    <row r="573" spans="1:26">
      <c r="A573" s="2" t="s">
        <v>2048</v>
      </c>
      <c r="B573" s="2"/>
      <c r="C573" s="3">
        <v>0</v>
      </c>
      <c r="D573" s="3">
        <v>0</v>
      </c>
      <c r="E573" s="3">
        <v>0</v>
      </c>
      <c r="F573" s="3">
        <v>0</v>
      </c>
      <c r="G573" s="3">
        <v>0</v>
      </c>
      <c r="H573" s="3">
        <v>3.3333333333333298E-2</v>
      </c>
      <c r="I573" s="3">
        <v>0.1</v>
      </c>
      <c r="J573" s="3">
        <v>0.36666666666666597</v>
      </c>
      <c r="K573" s="3">
        <v>0.4</v>
      </c>
      <c r="L573" s="3">
        <v>0.83333333333333304</v>
      </c>
      <c r="M573" s="3">
        <v>1.6666666666666601</v>
      </c>
      <c r="N573" s="2"/>
      <c r="O573" s="3">
        <v>0</v>
      </c>
      <c r="P573" s="3">
        <v>0</v>
      </c>
      <c r="Q573" s="3">
        <v>0</v>
      </c>
      <c r="R573" s="3">
        <v>0</v>
      </c>
      <c r="S573" s="3">
        <v>0</v>
      </c>
      <c r="T573" s="3">
        <v>0.17950549357115</v>
      </c>
      <c r="U573" s="3">
        <v>0.3</v>
      </c>
      <c r="V573" s="3">
        <v>0.657436097443867</v>
      </c>
      <c r="W573" s="3">
        <v>0.61101009266077799</v>
      </c>
      <c r="X573" s="3">
        <v>0.89752746785574999</v>
      </c>
      <c r="Y573" s="3">
        <v>1.0749676997731299</v>
      </c>
      <c r="Z573" s="2"/>
    </row>
    <row r="574" spans="1:26">
      <c r="A574" s="2" t="s">
        <v>461</v>
      </c>
      <c r="B574" s="2" t="s">
        <v>436</v>
      </c>
      <c r="C574" s="3">
        <v>0</v>
      </c>
      <c r="D574" s="3">
        <v>0</v>
      </c>
      <c r="E574" s="3">
        <v>0</v>
      </c>
      <c r="F574" s="3">
        <v>0</v>
      </c>
      <c r="G574" s="3">
        <v>0</v>
      </c>
      <c r="H574" s="3">
        <v>3.3333333333333298E-2</v>
      </c>
      <c r="I574" s="3">
        <v>6.6666666666666596E-2</v>
      </c>
      <c r="J574" s="3">
        <v>0.2</v>
      </c>
      <c r="K574" s="3">
        <v>0.7</v>
      </c>
      <c r="L574" s="3">
        <v>0.86666666666666603</v>
      </c>
      <c r="M574" s="3">
        <v>1.6666666666666601</v>
      </c>
      <c r="N574" s="2"/>
      <c r="O574" s="3">
        <v>0</v>
      </c>
      <c r="P574" s="3">
        <v>0</v>
      </c>
      <c r="Q574" s="3">
        <v>0</v>
      </c>
      <c r="R574" s="3">
        <v>0</v>
      </c>
      <c r="S574" s="3">
        <v>0</v>
      </c>
      <c r="T574" s="3">
        <v>0.17950549357115</v>
      </c>
      <c r="U574" s="3">
        <v>0.24944382578492899</v>
      </c>
      <c r="V574" s="3">
        <v>0.47609522856952302</v>
      </c>
      <c r="W574" s="3">
        <v>0.86216781042516999</v>
      </c>
      <c r="X574" s="3">
        <v>0.76303487615063903</v>
      </c>
      <c r="Y574" s="3">
        <v>1.1925695879998801</v>
      </c>
      <c r="Z574" s="2"/>
    </row>
    <row r="575" spans="1:26">
      <c r="A575" s="2" t="s">
        <v>311</v>
      </c>
      <c r="B575" s="2"/>
      <c r="C575" s="3">
        <v>0</v>
      </c>
      <c r="D575" s="3">
        <v>0</v>
      </c>
      <c r="E575" s="3">
        <v>0</v>
      </c>
      <c r="F575" s="3">
        <v>0</v>
      </c>
      <c r="G575" s="3">
        <v>3.3333333333333298E-2</v>
      </c>
      <c r="H575" s="3">
        <v>3.3333333333333298E-2</v>
      </c>
      <c r="I575" s="3">
        <v>3.3333333333333298E-2</v>
      </c>
      <c r="J575" s="3">
        <v>0.43333333333333302</v>
      </c>
      <c r="K575" s="3">
        <v>0.66666666666666596</v>
      </c>
      <c r="L575" s="3">
        <v>1.2</v>
      </c>
      <c r="M575" s="3">
        <v>1.6</v>
      </c>
      <c r="N575" s="2"/>
      <c r="O575" s="3">
        <v>0</v>
      </c>
      <c r="P575" s="3">
        <v>0</v>
      </c>
      <c r="Q575" s="3">
        <v>0</v>
      </c>
      <c r="R575" s="3">
        <v>0</v>
      </c>
      <c r="S575" s="3">
        <v>0.17950549357115</v>
      </c>
      <c r="T575" s="3">
        <v>0.17950549357115</v>
      </c>
      <c r="U575" s="3">
        <v>0.17950549357115</v>
      </c>
      <c r="V575" s="3">
        <v>0.667499479816692</v>
      </c>
      <c r="W575" s="3">
        <v>0.69920589878010098</v>
      </c>
      <c r="X575" s="3">
        <v>0.871779788708134</v>
      </c>
      <c r="Y575" s="3">
        <v>0.95219045713904604</v>
      </c>
      <c r="Z575" s="2"/>
    </row>
    <row r="576" spans="1:26">
      <c r="A576" s="2" t="s">
        <v>2049</v>
      </c>
      <c r="B576" s="2"/>
      <c r="C576" s="3">
        <v>0</v>
      </c>
      <c r="D576" s="3">
        <v>0</v>
      </c>
      <c r="E576" s="3">
        <v>0</v>
      </c>
      <c r="F576" s="3">
        <v>0</v>
      </c>
      <c r="G576" s="3">
        <v>0</v>
      </c>
      <c r="H576" s="3">
        <v>0</v>
      </c>
      <c r="I576" s="3">
        <v>3.3333333333333298E-2</v>
      </c>
      <c r="J576" s="3">
        <v>3.3333333333333298E-2</v>
      </c>
      <c r="K576" s="3">
        <v>0.16666666666666599</v>
      </c>
      <c r="L576" s="3">
        <v>0.76666666666666605</v>
      </c>
      <c r="M576" s="3">
        <v>1.6</v>
      </c>
      <c r="N576" s="2"/>
      <c r="O576" s="3">
        <v>0</v>
      </c>
      <c r="P576" s="3">
        <v>0</v>
      </c>
      <c r="Q576" s="3">
        <v>0</v>
      </c>
      <c r="R576" s="3">
        <v>0</v>
      </c>
      <c r="S576" s="3">
        <v>0</v>
      </c>
      <c r="T576" s="3">
        <v>0</v>
      </c>
      <c r="U576" s="3">
        <v>0.17950549357115</v>
      </c>
      <c r="V576" s="3">
        <v>0.17950549357115</v>
      </c>
      <c r="W576" s="3">
        <v>0.37267799624996401</v>
      </c>
      <c r="X576" s="3">
        <v>0.76084748070088803</v>
      </c>
      <c r="Y576" s="3">
        <v>1.1718930554164599</v>
      </c>
      <c r="Z576" s="2"/>
    </row>
    <row r="577" spans="1:26">
      <c r="A577" s="2" t="s">
        <v>2050</v>
      </c>
      <c r="B577" s="2"/>
      <c r="C577" s="3">
        <v>0</v>
      </c>
      <c r="D577" s="3">
        <v>0</v>
      </c>
      <c r="E577" s="3">
        <v>0</v>
      </c>
      <c r="F577" s="3">
        <v>0</v>
      </c>
      <c r="G577" s="3">
        <v>0</v>
      </c>
      <c r="H577" s="3">
        <v>3.3333333333333298E-2</v>
      </c>
      <c r="I577" s="3">
        <v>6.6666666666666596E-2</v>
      </c>
      <c r="J577" s="3">
        <v>0.4</v>
      </c>
      <c r="K577" s="3">
        <v>0.6</v>
      </c>
      <c r="L577" s="3">
        <v>0.96666666666666601</v>
      </c>
      <c r="M577" s="3">
        <v>1.56666666666666</v>
      </c>
      <c r="N577" s="2"/>
      <c r="O577" s="3">
        <v>0</v>
      </c>
      <c r="P577" s="3">
        <v>0</v>
      </c>
      <c r="Q577" s="3">
        <v>0</v>
      </c>
      <c r="R577" s="3">
        <v>0</v>
      </c>
      <c r="S577" s="3">
        <v>0</v>
      </c>
      <c r="T577" s="3">
        <v>0.17950549357115</v>
      </c>
      <c r="U577" s="3">
        <v>0.24944382578492899</v>
      </c>
      <c r="V577" s="3">
        <v>0.61101009266077799</v>
      </c>
      <c r="W577" s="3">
        <v>0.84063468086123205</v>
      </c>
      <c r="X577" s="3">
        <v>0.79512402945843697</v>
      </c>
      <c r="Y577" s="3">
        <v>1.0546194679704199</v>
      </c>
      <c r="Z577" s="2"/>
    </row>
    <row r="578" spans="1:26">
      <c r="A578" s="2" t="s">
        <v>404</v>
      </c>
      <c r="B578" s="2"/>
      <c r="C578" s="3">
        <v>0</v>
      </c>
      <c r="D578" s="3">
        <v>0</v>
      </c>
      <c r="E578" s="3">
        <v>0</v>
      </c>
      <c r="F578" s="3">
        <v>0</v>
      </c>
      <c r="G578" s="3">
        <v>0</v>
      </c>
      <c r="H578" s="3">
        <v>3.3333333333333298E-2</v>
      </c>
      <c r="I578" s="3">
        <v>0.133333333333333</v>
      </c>
      <c r="J578" s="3">
        <v>0.36666666666666597</v>
      </c>
      <c r="K578" s="3">
        <v>0.66666666666666596</v>
      </c>
      <c r="L578" s="3">
        <v>0.66666666666666596</v>
      </c>
      <c r="M578" s="3">
        <v>1.5333333333333301</v>
      </c>
      <c r="N578" s="2"/>
      <c r="O578" s="3">
        <v>0</v>
      </c>
      <c r="P578" s="3">
        <v>0</v>
      </c>
      <c r="Q578" s="3">
        <v>0</v>
      </c>
      <c r="R578" s="3">
        <v>0</v>
      </c>
      <c r="S578" s="3">
        <v>0</v>
      </c>
      <c r="T578" s="3">
        <v>0.17950549357115</v>
      </c>
      <c r="U578" s="3">
        <v>0.33993463423951897</v>
      </c>
      <c r="V578" s="3">
        <v>0.60461190490723504</v>
      </c>
      <c r="W578" s="3">
        <v>0.90676470058236203</v>
      </c>
      <c r="X578" s="3">
        <v>0.90676470058236203</v>
      </c>
      <c r="Y578" s="3">
        <v>1.2578641509408801</v>
      </c>
      <c r="Z578" s="2"/>
    </row>
    <row r="579" spans="1:26">
      <c r="A579" s="2" t="s">
        <v>409</v>
      </c>
      <c r="B579" s="2"/>
      <c r="C579" s="3">
        <v>0</v>
      </c>
      <c r="D579" s="3">
        <v>0</v>
      </c>
      <c r="E579" s="3">
        <v>0</v>
      </c>
      <c r="F579" s="3">
        <v>0</v>
      </c>
      <c r="G579" s="3">
        <v>0</v>
      </c>
      <c r="H579" s="3">
        <v>3.3333333333333298E-2</v>
      </c>
      <c r="I579" s="3">
        <v>0.133333333333333</v>
      </c>
      <c r="J579" s="3">
        <v>0.36666666666666597</v>
      </c>
      <c r="K579" s="3">
        <v>0.66666666666666596</v>
      </c>
      <c r="L579" s="3">
        <v>0.66666666666666596</v>
      </c>
      <c r="M579" s="3">
        <v>1.5333333333333301</v>
      </c>
      <c r="N579" s="2"/>
      <c r="O579" s="3">
        <v>0</v>
      </c>
      <c r="P579" s="3">
        <v>0</v>
      </c>
      <c r="Q579" s="3">
        <v>0</v>
      </c>
      <c r="R579" s="3">
        <v>0</v>
      </c>
      <c r="S579" s="3">
        <v>0</v>
      </c>
      <c r="T579" s="3">
        <v>0.17950549357115</v>
      </c>
      <c r="U579" s="3">
        <v>0.33993463423951897</v>
      </c>
      <c r="V579" s="3">
        <v>0.60461190490723504</v>
      </c>
      <c r="W579" s="3">
        <v>0.90676470058236203</v>
      </c>
      <c r="X579" s="3">
        <v>0.90676470058236203</v>
      </c>
      <c r="Y579" s="3">
        <v>1.2578641509408801</v>
      </c>
      <c r="Z579" s="2"/>
    </row>
    <row r="580" spans="1:26">
      <c r="A580" s="2" t="s">
        <v>410</v>
      </c>
      <c r="B580" s="2"/>
      <c r="C580" s="3">
        <v>0</v>
      </c>
      <c r="D580" s="3">
        <v>0</v>
      </c>
      <c r="E580" s="3">
        <v>0</v>
      </c>
      <c r="F580" s="3">
        <v>0</v>
      </c>
      <c r="G580" s="3">
        <v>0</v>
      </c>
      <c r="H580" s="3">
        <v>3.3333333333333298E-2</v>
      </c>
      <c r="I580" s="3">
        <v>0.133333333333333</v>
      </c>
      <c r="J580" s="3">
        <v>0.36666666666666597</v>
      </c>
      <c r="K580" s="3">
        <v>0.66666666666666596</v>
      </c>
      <c r="L580" s="3">
        <v>0.66666666666666596</v>
      </c>
      <c r="M580" s="3">
        <v>1.5333333333333301</v>
      </c>
      <c r="N580" s="2"/>
      <c r="O580" s="3">
        <v>0</v>
      </c>
      <c r="P580" s="3">
        <v>0</v>
      </c>
      <c r="Q580" s="3">
        <v>0</v>
      </c>
      <c r="R580" s="3">
        <v>0</v>
      </c>
      <c r="S580" s="3">
        <v>0</v>
      </c>
      <c r="T580" s="3">
        <v>0.17950549357115</v>
      </c>
      <c r="U580" s="3">
        <v>0.33993463423951897</v>
      </c>
      <c r="V580" s="3">
        <v>0.60461190490723504</v>
      </c>
      <c r="W580" s="3">
        <v>0.90676470058236203</v>
      </c>
      <c r="X580" s="3">
        <v>0.90676470058236203</v>
      </c>
      <c r="Y580" s="3">
        <v>1.2578641509408801</v>
      </c>
      <c r="Z580" s="2"/>
    </row>
    <row r="581" spans="1:26">
      <c r="A581" s="2" t="s">
        <v>408</v>
      </c>
      <c r="B581" s="2"/>
      <c r="C581" s="3">
        <v>0</v>
      </c>
      <c r="D581" s="3">
        <v>0</v>
      </c>
      <c r="E581" s="3">
        <v>0</v>
      </c>
      <c r="F581" s="3">
        <v>0</v>
      </c>
      <c r="G581" s="3">
        <v>0</v>
      </c>
      <c r="H581" s="3">
        <v>3.3333333333333298E-2</v>
      </c>
      <c r="I581" s="3">
        <v>0.133333333333333</v>
      </c>
      <c r="J581" s="3">
        <v>0.36666666666666597</v>
      </c>
      <c r="K581" s="3">
        <v>0.66666666666666596</v>
      </c>
      <c r="L581" s="3">
        <v>0.66666666666666596</v>
      </c>
      <c r="M581" s="3">
        <v>1.5333333333333301</v>
      </c>
      <c r="N581" s="2"/>
      <c r="O581" s="3">
        <v>0</v>
      </c>
      <c r="P581" s="3">
        <v>0</v>
      </c>
      <c r="Q581" s="3">
        <v>0</v>
      </c>
      <c r="R581" s="3">
        <v>0</v>
      </c>
      <c r="S581" s="3">
        <v>0</v>
      </c>
      <c r="T581" s="3">
        <v>0.17950549357115</v>
      </c>
      <c r="U581" s="3">
        <v>0.33993463423951897</v>
      </c>
      <c r="V581" s="3">
        <v>0.60461190490723504</v>
      </c>
      <c r="W581" s="3">
        <v>0.90676470058236203</v>
      </c>
      <c r="X581" s="3">
        <v>0.90676470058236203</v>
      </c>
      <c r="Y581" s="3">
        <v>1.2578641509408801</v>
      </c>
      <c r="Z581" s="2"/>
    </row>
    <row r="582" spans="1:26">
      <c r="A582" s="2" t="s">
        <v>403</v>
      </c>
      <c r="B582" s="2"/>
      <c r="C582" s="3">
        <v>0</v>
      </c>
      <c r="D582" s="3">
        <v>0</v>
      </c>
      <c r="E582" s="3">
        <v>0</v>
      </c>
      <c r="F582" s="3">
        <v>0</v>
      </c>
      <c r="G582" s="3">
        <v>0</v>
      </c>
      <c r="H582" s="3">
        <v>3.3333333333333298E-2</v>
      </c>
      <c r="I582" s="3">
        <v>0.133333333333333</v>
      </c>
      <c r="J582" s="3">
        <v>0.36666666666666597</v>
      </c>
      <c r="K582" s="3">
        <v>0.66666666666666596</v>
      </c>
      <c r="L582" s="3">
        <v>0.66666666666666596</v>
      </c>
      <c r="M582" s="3">
        <v>1.5333333333333301</v>
      </c>
      <c r="N582" s="2"/>
      <c r="O582" s="3">
        <v>0</v>
      </c>
      <c r="P582" s="3">
        <v>0</v>
      </c>
      <c r="Q582" s="3">
        <v>0</v>
      </c>
      <c r="R582" s="3">
        <v>0</v>
      </c>
      <c r="S582" s="3">
        <v>0</v>
      </c>
      <c r="T582" s="3">
        <v>0.17950549357115</v>
      </c>
      <c r="U582" s="3">
        <v>0.33993463423951897</v>
      </c>
      <c r="V582" s="3">
        <v>0.60461190490723504</v>
      </c>
      <c r="W582" s="3">
        <v>0.90676470058236203</v>
      </c>
      <c r="X582" s="3">
        <v>0.90676470058236203</v>
      </c>
      <c r="Y582" s="3">
        <v>1.2578641509408801</v>
      </c>
      <c r="Z582" s="2"/>
    </row>
    <row r="583" spans="1:26">
      <c r="A583" s="2" t="s">
        <v>411</v>
      </c>
      <c r="B583" s="2" t="s">
        <v>2051</v>
      </c>
      <c r="C583" s="3">
        <v>0</v>
      </c>
      <c r="D583" s="3">
        <v>0</v>
      </c>
      <c r="E583" s="3">
        <v>0</v>
      </c>
      <c r="F583" s="3">
        <v>0</v>
      </c>
      <c r="G583" s="3">
        <v>0</v>
      </c>
      <c r="H583" s="3">
        <v>3.3333333333333298E-2</v>
      </c>
      <c r="I583" s="3">
        <v>0.133333333333333</v>
      </c>
      <c r="J583" s="3">
        <v>0.36666666666666597</v>
      </c>
      <c r="K583" s="3">
        <v>0.66666666666666596</v>
      </c>
      <c r="L583" s="3">
        <v>0.66666666666666596</v>
      </c>
      <c r="M583" s="3">
        <v>1.5333333333333301</v>
      </c>
      <c r="N583" s="2"/>
      <c r="O583" s="3">
        <v>0</v>
      </c>
      <c r="P583" s="3">
        <v>0</v>
      </c>
      <c r="Q583" s="3">
        <v>0</v>
      </c>
      <c r="R583" s="3">
        <v>0</v>
      </c>
      <c r="S583" s="3">
        <v>0</v>
      </c>
      <c r="T583" s="3">
        <v>0.17950549357115</v>
      </c>
      <c r="U583" s="3">
        <v>0.33993463423951897</v>
      </c>
      <c r="V583" s="3">
        <v>0.60461190490723504</v>
      </c>
      <c r="W583" s="3">
        <v>0.90676470058236203</v>
      </c>
      <c r="X583" s="3">
        <v>0.90676470058236203</v>
      </c>
      <c r="Y583" s="3">
        <v>1.2578641509408801</v>
      </c>
      <c r="Z583" s="2"/>
    </row>
    <row r="584" spans="1:26">
      <c r="A584" s="2" t="s">
        <v>405</v>
      </c>
      <c r="B584" s="2"/>
      <c r="C584" s="3">
        <v>0</v>
      </c>
      <c r="D584" s="3">
        <v>0</v>
      </c>
      <c r="E584" s="3">
        <v>0</v>
      </c>
      <c r="F584" s="3">
        <v>0</v>
      </c>
      <c r="G584" s="3">
        <v>0</v>
      </c>
      <c r="H584" s="3">
        <v>3.3333333333333298E-2</v>
      </c>
      <c r="I584" s="3">
        <v>0.133333333333333</v>
      </c>
      <c r="J584" s="3">
        <v>0.36666666666666597</v>
      </c>
      <c r="K584" s="3">
        <v>0.66666666666666596</v>
      </c>
      <c r="L584" s="3">
        <v>0.66666666666666596</v>
      </c>
      <c r="M584" s="3">
        <v>1.5333333333333301</v>
      </c>
      <c r="N584" s="2"/>
      <c r="O584" s="3">
        <v>0</v>
      </c>
      <c r="P584" s="3">
        <v>0</v>
      </c>
      <c r="Q584" s="3">
        <v>0</v>
      </c>
      <c r="R584" s="3">
        <v>0</v>
      </c>
      <c r="S584" s="3">
        <v>0</v>
      </c>
      <c r="T584" s="3">
        <v>0.17950549357115</v>
      </c>
      <c r="U584" s="3">
        <v>0.33993463423951897</v>
      </c>
      <c r="V584" s="3">
        <v>0.60461190490723504</v>
      </c>
      <c r="W584" s="3">
        <v>0.90676470058236203</v>
      </c>
      <c r="X584" s="3">
        <v>0.90676470058236203</v>
      </c>
      <c r="Y584" s="3">
        <v>1.2578641509408801</v>
      </c>
      <c r="Z584" s="2"/>
    </row>
    <row r="585" spans="1:26">
      <c r="A585" s="2" t="s">
        <v>2052</v>
      </c>
      <c r="B585" s="2"/>
      <c r="C585" s="3">
        <v>0</v>
      </c>
      <c r="D585" s="3">
        <v>0</v>
      </c>
      <c r="E585" s="3">
        <v>0</v>
      </c>
      <c r="F585" s="3">
        <v>0</v>
      </c>
      <c r="G585" s="3">
        <v>0</v>
      </c>
      <c r="H585" s="3">
        <v>0.133333333333333</v>
      </c>
      <c r="I585" s="3">
        <v>0.16666666666666599</v>
      </c>
      <c r="J585" s="3">
        <v>0.3</v>
      </c>
      <c r="K585" s="3">
        <v>0.63333333333333297</v>
      </c>
      <c r="L585" s="3">
        <v>1.0333333333333301</v>
      </c>
      <c r="M585" s="3">
        <v>1.5333333333333301</v>
      </c>
      <c r="N585" s="2"/>
      <c r="O585" s="3">
        <v>0</v>
      </c>
      <c r="P585" s="3">
        <v>0</v>
      </c>
      <c r="Q585" s="3">
        <v>0</v>
      </c>
      <c r="R585" s="3">
        <v>0</v>
      </c>
      <c r="S585" s="3">
        <v>0</v>
      </c>
      <c r="T585" s="3">
        <v>0.33993463423951897</v>
      </c>
      <c r="U585" s="3">
        <v>0.45338235029118101</v>
      </c>
      <c r="V585" s="3">
        <v>0.45825756949558299</v>
      </c>
      <c r="W585" s="3">
        <v>0.60461190490723504</v>
      </c>
      <c r="X585" s="3">
        <v>0.94809751022185895</v>
      </c>
      <c r="Y585" s="3">
        <v>1.2036980056845099</v>
      </c>
      <c r="Z585" s="2"/>
    </row>
    <row r="586" spans="1:26">
      <c r="A586" s="2" t="s">
        <v>418</v>
      </c>
      <c r="B586" s="2"/>
      <c r="C586" s="3">
        <v>0</v>
      </c>
      <c r="D586" s="3">
        <v>0</v>
      </c>
      <c r="E586" s="3">
        <v>0</v>
      </c>
      <c r="F586" s="3">
        <v>0</v>
      </c>
      <c r="G586" s="3">
        <v>0</v>
      </c>
      <c r="H586" s="3">
        <v>3.3333333333333298E-2</v>
      </c>
      <c r="I586" s="3">
        <v>0.133333333333333</v>
      </c>
      <c r="J586" s="3">
        <v>0.36666666666666597</v>
      </c>
      <c r="K586" s="3">
        <v>0.66666666666666596</v>
      </c>
      <c r="L586" s="3">
        <v>0.66666666666666596</v>
      </c>
      <c r="M586" s="3">
        <v>1.5333333333333301</v>
      </c>
      <c r="N586" s="2"/>
      <c r="O586" s="3">
        <v>0</v>
      </c>
      <c r="P586" s="3">
        <v>0</v>
      </c>
      <c r="Q586" s="3">
        <v>0</v>
      </c>
      <c r="R586" s="3">
        <v>0</v>
      </c>
      <c r="S586" s="3">
        <v>0</v>
      </c>
      <c r="T586" s="3">
        <v>0.17950549357115</v>
      </c>
      <c r="U586" s="3">
        <v>0.33993463423951897</v>
      </c>
      <c r="V586" s="3">
        <v>0.60461190490723504</v>
      </c>
      <c r="W586" s="3">
        <v>0.90676470058236203</v>
      </c>
      <c r="X586" s="3">
        <v>0.90676470058236203</v>
      </c>
      <c r="Y586" s="3">
        <v>1.2578641509408801</v>
      </c>
      <c r="Z586" s="2"/>
    </row>
    <row r="587" spans="1:26">
      <c r="A587" s="2" t="s">
        <v>2053</v>
      </c>
      <c r="B587" s="2"/>
      <c r="C587" s="3">
        <v>0</v>
      </c>
      <c r="D587" s="3">
        <v>0</v>
      </c>
      <c r="E587" s="3">
        <v>0</v>
      </c>
      <c r="F587" s="3">
        <v>0</v>
      </c>
      <c r="G587" s="3">
        <v>0</v>
      </c>
      <c r="H587" s="3">
        <v>0</v>
      </c>
      <c r="I587" s="3">
        <v>0.2</v>
      </c>
      <c r="J587" s="3">
        <v>0.5</v>
      </c>
      <c r="K587" s="3">
        <v>1.1666666666666601</v>
      </c>
      <c r="L587" s="3">
        <v>1.13333333333333</v>
      </c>
      <c r="M587" s="3">
        <v>1.5</v>
      </c>
      <c r="N587" s="2"/>
      <c r="O587" s="3">
        <v>0</v>
      </c>
      <c r="P587" s="3">
        <v>0</v>
      </c>
      <c r="Q587" s="3">
        <v>0</v>
      </c>
      <c r="R587" s="3">
        <v>0</v>
      </c>
      <c r="S587" s="3">
        <v>0</v>
      </c>
      <c r="T587" s="3">
        <v>0</v>
      </c>
      <c r="U587" s="3">
        <v>0.4</v>
      </c>
      <c r="V587" s="3">
        <v>0.61913918736689</v>
      </c>
      <c r="W587" s="3">
        <v>1.0979779394667</v>
      </c>
      <c r="X587" s="3">
        <v>1.0873004286866701</v>
      </c>
      <c r="Y587" s="3">
        <v>1.08781125813871</v>
      </c>
      <c r="Z587" s="2"/>
    </row>
    <row r="588" spans="1:26">
      <c r="A588" s="2" t="s">
        <v>2054</v>
      </c>
      <c r="B588" s="2"/>
      <c r="C588" s="3">
        <v>0</v>
      </c>
      <c r="D588" s="3">
        <v>0</v>
      </c>
      <c r="E588" s="3">
        <v>0.1</v>
      </c>
      <c r="F588" s="3">
        <v>0.56666666666666599</v>
      </c>
      <c r="G588" s="3">
        <v>1.3333333333333299</v>
      </c>
      <c r="H588" s="3">
        <v>1.36666666666666</v>
      </c>
      <c r="I588" s="3">
        <v>1.5</v>
      </c>
      <c r="J588" s="3">
        <v>1.8</v>
      </c>
      <c r="K588" s="3">
        <v>1.43333333333333</v>
      </c>
      <c r="L588" s="3">
        <v>1.6</v>
      </c>
      <c r="M588" s="3">
        <v>1.5</v>
      </c>
      <c r="N588" s="2"/>
      <c r="O588" s="3">
        <v>0</v>
      </c>
      <c r="P588" s="3">
        <v>0</v>
      </c>
      <c r="Q588" s="3">
        <v>0.3</v>
      </c>
      <c r="R588" s="3">
        <v>0.61553951042064603</v>
      </c>
      <c r="S588" s="3">
        <v>0.82999330653258196</v>
      </c>
      <c r="T588" s="3">
        <v>0.98262686486557804</v>
      </c>
      <c r="U588" s="3">
        <v>1.0567244989431499</v>
      </c>
      <c r="V588" s="3">
        <v>1.0770329614269001</v>
      </c>
      <c r="W588" s="3">
        <v>1.1455226851626299</v>
      </c>
      <c r="X588" s="3">
        <v>1.113552872566</v>
      </c>
      <c r="Y588" s="3">
        <v>1.28452325786651</v>
      </c>
      <c r="Z588" s="2"/>
    </row>
    <row r="589" spans="1:26">
      <c r="A589" s="2" t="s">
        <v>2055</v>
      </c>
      <c r="B589" s="2"/>
      <c r="C589" s="3">
        <v>0</v>
      </c>
      <c r="D589" s="3">
        <v>0</v>
      </c>
      <c r="E589" s="3">
        <v>0</v>
      </c>
      <c r="F589" s="3">
        <v>0</v>
      </c>
      <c r="G589" s="3">
        <v>0</v>
      </c>
      <c r="H589" s="3">
        <v>0</v>
      </c>
      <c r="I589" s="3">
        <v>0</v>
      </c>
      <c r="J589" s="3">
        <v>6.6666666666666596E-2</v>
      </c>
      <c r="K589" s="3">
        <v>3.3333333333333298E-2</v>
      </c>
      <c r="L589" s="3">
        <v>0.53333333333333299</v>
      </c>
      <c r="M589" s="3">
        <v>1.4666666666666599</v>
      </c>
      <c r="N589" s="2"/>
      <c r="O589" s="3">
        <v>0</v>
      </c>
      <c r="P589" s="3">
        <v>0</v>
      </c>
      <c r="Q589" s="3">
        <v>0</v>
      </c>
      <c r="R589" s="3">
        <v>0</v>
      </c>
      <c r="S589" s="3">
        <v>0</v>
      </c>
      <c r="T589" s="3">
        <v>0</v>
      </c>
      <c r="U589" s="3">
        <v>0</v>
      </c>
      <c r="V589" s="3">
        <v>0.24944382578492899</v>
      </c>
      <c r="W589" s="3">
        <v>0.17950549357115</v>
      </c>
      <c r="X589" s="3">
        <v>0.61824123303304701</v>
      </c>
      <c r="Y589" s="3">
        <v>1.2036980056845099</v>
      </c>
      <c r="Z589" s="2"/>
    </row>
    <row r="590" spans="1:26">
      <c r="A590" s="2" t="s">
        <v>2056</v>
      </c>
      <c r="B590" s="2"/>
      <c r="C590" s="3">
        <v>0</v>
      </c>
      <c r="D590" s="3">
        <v>0</v>
      </c>
      <c r="E590" s="3">
        <v>0</v>
      </c>
      <c r="F590" s="3">
        <v>0</v>
      </c>
      <c r="G590" s="3">
        <v>0</v>
      </c>
      <c r="H590" s="3">
        <v>0</v>
      </c>
      <c r="I590" s="3">
        <v>3.3333333333333298E-2</v>
      </c>
      <c r="J590" s="3">
        <v>0.1</v>
      </c>
      <c r="K590" s="3">
        <v>0.266666666666666</v>
      </c>
      <c r="L590" s="3">
        <v>0.76666666666666605</v>
      </c>
      <c r="M590" s="3">
        <v>1.4666666666666599</v>
      </c>
      <c r="N590" s="2"/>
      <c r="O590" s="3">
        <v>0</v>
      </c>
      <c r="P590" s="3">
        <v>0</v>
      </c>
      <c r="Q590" s="3">
        <v>0</v>
      </c>
      <c r="R590" s="3">
        <v>0</v>
      </c>
      <c r="S590" s="3">
        <v>0</v>
      </c>
      <c r="T590" s="3">
        <v>0</v>
      </c>
      <c r="U590" s="3">
        <v>0.17950549357115</v>
      </c>
      <c r="V590" s="3">
        <v>0.29999999999999899</v>
      </c>
      <c r="W590" s="3">
        <v>0.44221663871405298</v>
      </c>
      <c r="X590" s="3">
        <v>0.80346471954626297</v>
      </c>
      <c r="Y590" s="3">
        <v>1.0241527663824801</v>
      </c>
      <c r="Z590" s="2"/>
    </row>
    <row r="591" spans="1:26">
      <c r="A591" s="2" t="s">
        <v>2057</v>
      </c>
      <c r="B591" s="2"/>
      <c r="C591" s="3">
        <v>0</v>
      </c>
      <c r="D591" s="3">
        <v>0</v>
      </c>
      <c r="E591" s="3">
        <v>0</v>
      </c>
      <c r="F591" s="3">
        <v>0</v>
      </c>
      <c r="G591" s="3">
        <v>0</v>
      </c>
      <c r="H591" s="3">
        <v>0</v>
      </c>
      <c r="I591" s="3">
        <v>3.3333333333333298E-2</v>
      </c>
      <c r="J591" s="3">
        <v>3.3333333333333298E-2</v>
      </c>
      <c r="K591" s="3">
        <v>0.46666666666666601</v>
      </c>
      <c r="L591" s="3">
        <v>0.9</v>
      </c>
      <c r="M591" s="3">
        <v>1.43333333333333</v>
      </c>
      <c r="N591" s="2"/>
      <c r="O591" s="3">
        <v>0</v>
      </c>
      <c r="P591" s="3">
        <v>0</v>
      </c>
      <c r="Q591" s="3">
        <v>0</v>
      </c>
      <c r="R591" s="3">
        <v>0</v>
      </c>
      <c r="S591" s="3">
        <v>0</v>
      </c>
      <c r="T591" s="3">
        <v>0</v>
      </c>
      <c r="U591" s="3">
        <v>0.17950549357115</v>
      </c>
      <c r="V591" s="3">
        <v>0.17950549357115</v>
      </c>
      <c r="W591" s="3">
        <v>0.61824123303304601</v>
      </c>
      <c r="X591" s="3">
        <v>0.78951461882179996</v>
      </c>
      <c r="Y591" s="3">
        <v>1.2565384549980501</v>
      </c>
      <c r="Z591" s="2"/>
    </row>
    <row r="592" spans="1:26">
      <c r="A592" s="2" t="s">
        <v>2058</v>
      </c>
      <c r="B592" s="2"/>
      <c r="C592" s="3">
        <v>0</v>
      </c>
      <c r="D592" s="3">
        <v>0</v>
      </c>
      <c r="E592" s="3">
        <v>0</v>
      </c>
      <c r="F592" s="3">
        <v>0</v>
      </c>
      <c r="G592" s="3">
        <v>0</v>
      </c>
      <c r="H592" s="3">
        <v>0</v>
      </c>
      <c r="I592" s="3">
        <v>3.3333333333333298E-2</v>
      </c>
      <c r="J592" s="3">
        <v>3.3333333333333298E-2</v>
      </c>
      <c r="K592" s="3">
        <v>0.46666666666666601</v>
      </c>
      <c r="L592" s="3">
        <v>0.9</v>
      </c>
      <c r="M592" s="3">
        <v>1.43333333333333</v>
      </c>
      <c r="N592" s="2"/>
      <c r="O592" s="3">
        <v>0</v>
      </c>
      <c r="P592" s="3">
        <v>0</v>
      </c>
      <c r="Q592" s="3">
        <v>0</v>
      </c>
      <c r="R592" s="3">
        <v>0</v>
      </c>
      <c r="S592" s="3">
        <v>0</v>
      </c>
      <c r="T592" s="3">
        <v>0</v>
      </c>
      <c r="U592" s="3">
        <v>0.17950549357115</v>
      </c>
      <c r="V592" s="3">
        <v>0.17950549357115</v>
      </c>
      <c r="W592" s="3">
        <v>0.61824123303304601</v>
      </c>
      <c r="X592" s="3">
        <v>0.78951461882179996</v>
      </c>
      <c r="Y592" s="3">
        <v>1.2565384549980501</v>
      </c>
      <c r="Z592" s="2"/>
    </row>
    <row r="593" spans="1:26">
      <c r="A593" s="2" t="s">
        <v>2059</v>
      </c>
      <c r="B593" s="2"/>
      <c r="C593" s="3">
        <v>0</v>
      </c>
      <c r="D593" s="3">
        <v>0</v>
      </c>
      <c r="E593" s="3">
        <v>0</v>
      </c>
      <c r="F593" s="3">
        <v>0</v>
      </c>
      <c r="G593" s="3">
        <v>0</v>
      </c>
      <c r="H593" s="3">
        <v>0</v>
      </c>
      <c r="I593" s="3">
        <v>3.3333333333333298E-2</v>
      </c>
      <c r="J593" s="3">
        <v>3.3333333333333298E-2</v>
      </c>
      <c r="K593" s="3">
        <v>0.46666666666666601</v>
      </c>
      <c r="L593" s="3">
        <v>0.9</v>
      </c>
      <c r="M593" s="3">
        <v>1.43333333333333</v>
      </c>
      <c r="N593" s="2"/>
      <c r="O593" s="3">
        <v>0</v>
      </c>
      <c r="P593" s="3">
        <v>0</v>
      </c>
      <c r="Q593" s="3">
        <v>0</v>
      </c>
      <c r="R593" s="3">
        <v>0</v>
      </c>
      <c r="S593" s="3">
        <v>0</v>
      </c>
      <c r="T593" s="3">
        <v>0</v>
      </c>
      <c r="U593" s="3">
        <v>0.17950549357115</v>
      </c>
      <c r="V593" s="3">
        <v>0.17950549357115</v>
      </c>
      <c r="W593" s="3">
        <v>0.61824123303304601</v>
      </c>
      <c r="X593" s="3">
        <v>0.78951461882179996</v>
      </c>
      <c r="Y593" s="3">
        <v>1.2565384549980501</v>
      </c>
      <c r="Z593" s="2"/>
    </row>
    <row r="594" spans="1:26">
      <c r="A594" s="2" t="s">
        <v>2060</v>
      </c>
      <c r="B594" s="2"/>
      <c r="C594" s="3">
        <v>0</v>
      </c>
      <c r="D594" s="3">
        <v>0</v>
      </c>
      <c r="E594" s="3">
        <v>0</v>
      </c>
      <c r="F594" s="3">
        <v>0</v>
      </c>
      <c r="G594" s="3">
        <v>0</v>
      </c>
      <c r="H594" s="3">
        <v>0</v>
      </c>
      <c r="I594" s="3">
        <v>3.3333333333333298E-2</v>
      </c>
      <c r="J594" s="3">
        <v>3.3333333333333298E-2</v>
      </c>
      <c r="K594" s="3">
        <v>0.46666666666666601</v>
      </c>
      <c r="L594" s="3">
        <v>0.9</v>
      </c>
      <c r="M594" s="3">
        <v>1.43333333333333</v>
      </c>
      <c r="N594" s="2"/>
      <c r="O594" s="3">
        <v>0</v>
      </c>
      <c r="P594" s="3">
        <v>0</v>
      </c>
      <c r="Q594" s="3">
        <v>0</v>
      </c>
      <c r="R594" s="3">
        <v>0</v>
      </c>
      <c r="S594" s="3">
        <v>0</v>
      </c>
      <c r="T594" s="3">
        <v>0</v>
      </c>
      <c r="U594" s="3">
        <v>0.17950549357115</v>
      </c>
      <c r="V594" s="3">
        <v>0.17950549357115</v>
      </c>
      <c r="W594" s="3">
        <v>0.61824123303304601</v>
      </c>
      <c r="X594" s="3">
        <v>0.78951461882179996</v>
      </c>
      <c r="Y594" s="3">
        <v>1.2565384549980501</v>
      </c>
      <c r="Z594" s="2"/>
    </row>
    <row r="595" spans="1:26">
      <c r="A595" s="2" t="s">
        <v>2061</v>
      </c>
      <c r="B595" s="2"/>
      <c r="C595" s="3">
        <v>0</v>
      </c>
      <c r="D595" s="3">
        <v>0</v>
      </c>
      <c r="E595" s="3">
        <v>0</v>
      </c>
      <c r="F595" s="3">
        <v>0</v>
      </c>
      <c r="G595" s="3">
        <v>0</v>
      </c>
      <c r="H595" s="3">
        <v>0</v>
      </c>
      <c r="I595" s="3">
        <v>0</v>
      </c>
      <c r="J595" s="3">
        <v>0</v>
      </c>
      <c r="K595" s="3">
        <v>0.133333333333333</v>
      </c>
      <c r="L595" s="3">
        <v>0.266666666666666</v>
      </c>
      <c r="M595" s="3">
        <v>1.4</v>
      </c>
      <c r="N595" s="2"/>
      <c r="O595" s="3">
        <v>0</v>
      </c>
      <c r="P595" s="3">
        <v>0</v>
      </c>
      <c r="Q595" s="3">
        <v>0</v>
      </c>
      <c r="R595" s="3">
        <v>0</v>
      </c>
      <c r="S595" s="3">
        <v>0</v>
      </c>
      <c r="T595" s="3">
        <v>0</v>
      </c>
      <c r="U595" s="3">
        <v>0</v>
      </c>
      <c r="V595" s="3">
        <v>0</v>
      </c>
      <c r="W595" s="3">
        <v>0.33993463423951897</v>
      </c>
      <c r="X595" s="3">
        <v>0.51207638319124005</v>
      </c>
      <c r="Y595" s="3">
        <v>0.95219045713904604</v>
      </c>
      <c r="Z595" s="2"/>
    </row>
    <row r="596" spans="1:26">
      <c r="A596" s="2" t="s">
        <v>2062</v>
      </c>
      <c r="B596" s="2"/>
      <c r="C596" s="3">
        <v>0</v>
      </c>
      <c r="D596" s="3">
        <v>0</v>
      </c>
      <c r="E596" s="3">
        <v>0</v>
      </c>
      <c r="F596" s="3">
        <v>0</v>
      </c>
      <c r="G596" s="3">
        <v>0</v>
      </c>
      <c r="H596" s="3">
        <v>0</v>
      </c>
      <c r="I596" s="3">
        <v>0</v>
      </c>
      <c r="J596" s="3">
        <v>6.6666666666666596E-2</v>
      </c>
      <c r="K596" s="3">
        <v>0.2</v>
      </c>
      <c r="L596" s="3">
        <v>0.4</v>
      </c>
      <c r="M596" s="3">
        <v>1.36666666666666</v>
      </c>
      <c r="N596" s="2"/>
      <c r="O596" s="3">
        <v>0</v>
      </c>
      <c r="P596" s="3">
        <v>0</v>
      </c>
      <c r="Q596" s="3">
        <v>0</v>
      </c>
      <c r="R596" s="3">
        <v>0</v>
      </c>
      <c r="S596" s="3">
        <v>0</v>
      </c>
      <c r="T596" s="3">
        <v>0</v>
      </c>
      <c r="U596" s="3">
        <v>0</v>
      </c>
      <c r="V596" s="3">
        <v>0.24944382578492899</v>
      </c>
      <c r="W596" s="3">
        <v>0.4</v>
      </c>
      <c r="X596" s="3">
        <v>0.553774924194538</v>
      </c>
      <c r="Y596" s="3">
        <v>1.01598337694187</v>
      </c>
      <c r="Z596" s="2"/>
    </row>
    <row r="597" spans="1:26">
      <c r="A597" s="2" t="s">
        <v>2063</v>
      </c>
      <c r="B597" s="2" t="s">
        <v>2064</v>
      </c>
      <c r="C597" s="3">
        <v>0</v>
      </c>
      <c r="D597" s="3">
        <v>0</v>
      </c>
      <c r="E597" s="3">
        <v>0</v>
      </c>
      <c r="F597" s="3">
        <v>0</v>
      </c>
      <c r="G597" s="3">
        <v>0</v>
      </c>
      <c r="H597" s="3">
        <v>0</v>
      </c>
      <c r="I597" s="3">
        <v>0</v>
      </c>
      <c r="J597" s="3">
        <v>0</v>
      </c>
      <c r="K597" s="3">
        <v>0.2</v>
      </c>
      <c r="L597" s="3">
        <v>0.53333333333333299</v>
      </c>
      <c r="M597" s="3">
        <v>1.36666666666666</v>
      </c>
      <c r="N597" s="2"/>
      <c r="O597" s="3">
        <v>0</v>
      </c>
      <c r="P597" s="3">
        <v>0</v>
      </c>
      <c r="Q597" s="3">
        <v>0</v>
      </c>
      <c r="R597" s="3">
        <v>0</v>
      </c>
      <c r="S597" s="3">
        <v>0</v>
      </c>
      <c r="T597" s="3">
        <v>0</v>
      </c>
      <c r="U597" s="3">
        <v>0</v>
      </c>
      <c r="V597" s="3">
        <v>0</v>
      </c>
      <c r="W597" s="3">
        <v>0.47609522856952302</v>
      </c>
      <c r="X597" s="3">
        <v>0.71802197428460002</v>
      </c>
      <c r="Y597" s="3">
        <v>1.11005505368978</v>
      </c>
      <c r="Z597" s="2"/>
    </row>
    <row r="598" spans="1:26">
      <c r="A598" s="2" t="s">
        <v>2065</v>
      </c>
      <c r="B598" s="2"/>
      <c r="C598" s="3">
        <v>0</v>
      </c>
      <c r="D598" s="3">
        <v>0</v>
      </c>
      <c r="E598" s="3">
        <v>0</v>
      </c>
      <c r="F598" s="3">
        <v>0</v>
      </c>
      <c r="G598" s="3">
        <v>0</v>
      </c>
      <c r="H598" s="3">
        <v>0</v>
      </c>
      <c r="I598" s="3">
        <v>3.3333333333333298E-2</v>
      </c>
      <c r="J598" s="3">
        <v>0.16666666666666599</v>
      </c>
      <c r="K598" s="3">
        <v>0.46666666666666601</v>
      </c>
      <c r="L598" s="3">
        <v>0.8</v>
      </c>
      <c r="M598" s="3">
        <v>1.36666666666666</v>
      </c>
      <c r="N598" s="2"/>
      <c r="O598" s="3">
        <v>0</v>
      </c>
      <c r="P598" s="3">
        <v>0</v>
      </c>
      <c r="Q598" s="3">
        <v>0</v>
      </c>
      <c r="R598" s="3">
        <v>0</v>
      </c>
      <c r="S598" s="3">
        <v>0</v>
      </c>
      <c r="T598" s="3">
        <v>0</v>
      </c>
      <c r="U598" s="3">
        <v>0.17950549357115</v>
      </c>
      <c r="V598" s="3">
        <v>0.37267799624996401</v>
      </c>
      <c r="W598" s="3">
        <v>0.66999170807472597</v>
      </c>
      <c r="X598" s="3">
        <v>0.79162280580252697</v>
      </c>
      <c r="Y598" s="3">
        <v>0.98262686486557804</v>
      </c>
      <c r="Z598" s="2"/>
    </row>
    <row r="599" spans="1:26">
      <c r="A599" s="2" t="s">
        <v>2066</v>
      </c>
      <c r="B599" s="2"/>
      <c r="C599" s="3">
        <v>0</v>
      </c>
      <c r="D599" s="3">
        <v>0</v>
      </c>
      <c r="E599" s="3">
        <v>0</v>
      </c>
      <c r="F599" s="3">
        <v>0</v>
      </c>
      <c r="G599" s="3">
        <v>0</v>
      </c>
      <c r="H599" s="3">
        <v>0</v>
      </c>
      <c r="I599" s="3">
        <v>3.3333333333333298E-2</v>
      </c>
      <c r="J599" s="3">
        <v>0.1</v>
      </c>
      <c r="K599" s="3">
        <v>0.46666666666666601</v>
      </c>
      <c r="L599" s="3">
        <v>0.8</v>
      </c>
      <c r="M599" s="3">
        <v>1.3333333333333299</v>
      </c>
      <c r="N599" s="2"/>
      <c r="O599" s="3">
        <v>0</v>
      </c>
      <c r="P599" s="3">
        <v>0</v>
      </c>
      <c r="Q599" s="3">
        <v>0</v>
      </c>
      <c r="R599" s="3">
        <v>0</v>
      </c>
      <c r="S599" s="3">
        <v>0</v>
      </c>
      <c r="T599" s="3">
        <v>0</v>
      </c>
      <c r="U599" s="3">
        <v>0.17950549357115</v>
      </c>
      <c r="V599" s="3">
        <v>0.3</v>
      </c>
      <c r="W599" s="3">
        <v>0.66999170807472597</v>
      </c>
      <c r="X599" s="3">
        <v>0.79162280580252697</v>
      </c>
      <c r="Y599" s="3">
        <v>1.0110500592068701</v>
      </c>
      <c r="Z599" s="2"/>
    </row>
    <row r="600" spans="1:26">
      <c r="A600" s="2" t="s">
        <v>2067</v>
      </c>
      <c r="B600" s="2"/>
      <c r="C600" s="3">
        <v>0</v>
      </c>
      <c r="D600" s="3">
        <v>0</v>
      </c>
      <c r="E600" s="3">
        <v>0</v>
      </c>
      <c r="F600" s="3">
        <v>0</v>
      </c>
      <c r="G600" s="3">
        <v>0</v>
      </c>
      <c r="H600" s="3">
        <v>3.3333333333333298E-2</v>
      </c>
      <c r="I600" s="3">
        <v>3.3333333333333298E-2</v>
      </c>
      <c r="J600" s="3">
        <v>0.1</v>
      </c>
      <c r="K600" s="3">
        <v>0.16666666666666599</v>
      </c>
      <c r="L600" s="3">
        <v>0.8</v>
      </c>
      <c r="M600" s="3">
        <v>1.3333333333333299</v>
      </c>
      <c r="N600" s="2"/>
      <c r="O600" s="3">
        <v>0</v>
      </c>
      <c r="P600" s="3">
        <v>0</v>
      </c>
      <c r="Q600" s="3">
        <v>0</v>
      </c>
      <c r="R600" s="3">
        <v>0</v>
      </c>
      <c r="S600" s="3">
        <v>0</v>
      </c>
      <c r="T600" s="3">
        <v>0.17950549357115</v>
      </c>
      <c r="U600" s="3">
        <v>0.17950549357115</v>
      </c>
      <c r="V600" s="3">
        <v>0.3</v>
      </c>
      <c r="W600" s="3">
        <v>0.37267799624996401</v>
      </c>
      <c r="X600" s="3">
        <v>0.83266639978645296</v>
      </c>
      <c r="Y600" s="3">
        <v>1.0434983894998999</v>
      </c>
      <c r="Z600" s="2"/>
    </row>
    <row r="601" spans="1:26">
      <c r="A601" s="2" t="s">
        <v>2068</v>
      </c>
      <c r="B601" s="2"/>
      <c r="C601" s="3">
        <v>0</v>
      </c>
      <c r="D601" s="3">
        <v>0</v>
      </c>
      <c r="E601" s="3">
        <v>0</v>
      </c>
      <c r="F601" s="3">
        <v>0</v>
      </c>
      <c r="G601" s="3">
        <v>0</v>
      </c>
      <c r="H601" s="3">
        <v>0</v>
      </c>
      <c r="I601" s="3">
        <v>0</v>
      </c>
      <c r="J601" s="3">
        <v>0.16666666666666599</v>
      </c>
      <c r="K601" s="3">
        <v>0.2</v>
      </c>
      <c r="L601" s="3">
        <v>0.63333333333333297</v>
      </c>
      <c r="M601" s="3">
        <v>1.3</v>
      </c>
      <c r="N601" s="2"/>
      <c r="O601" s="3">
        <v>0</v>
      </c>
      <c r="P601" s="3">
        <v>0</v>
      </c>
      <c r="Q601" s="3">
        <v>0</v>
      </c>
      <c r="R601" s="3">
        <v>0</v>
      </c>
      <c r="S601" s="3">
        <v>0</v>
      </c>
      <c r="T601" s="3">
        <v>0</v>
      </c>
      <c r="U601" s="3">
        <v>0</v>
      </c>
      <c r="V601" s="3">
        <v>0.45338235029118101</v>
      </c>
      <c r="W601" s="3">
        <v>0.54160256030906295</v>
      </c>
      <c r="X601" s="3">
        <v>0.83599574693229595</v>
      </c>
      <c r="Y601" s="3">
        <v>1.2423096769056099</v>
      </c>
      <c r="Z601" s="2"/>
    </row>
    <row r="602" spans="1:26">
      <c r="A602" s="2" t="s">
        <v>2069</v>
      </c>
      <c r="B602" s="2"/>
      <c r="C602" s="3">
        <v>0</v>
      </c>
      <c r="D602" s="3">
        <v>0</v>
      </c>
      <c r="E602" s="3">
        <v>0</v>
      </c>
      <c r="F602" s="3">
        <v>0</v>
      </c>
      <c r="G602" s="3">
        <v>0</v>
      </c>
      <c r="H602" s="3">
        <v>0</v>
      </c>
      <c r="I602" s="3">
        <v>3.3333333333333298E-2</v>
      </c>
      <c r="J602" s="3">
        <v>0.1</v>
      </c>
      <c r="K602" s="3">
        <v>0.4</v>
      </c>
      <c r="L602" s="3">
        <v>0.76666666666666605</v>
      </c>
      <c r="M602" s="3">
        <v>1.3</v>
      </c>
      <c r="N602" s="2"/>
      <c r="O602" s="3">
        <v>0</v>
      </c>
      <c r="P602" s="3">
        <v>0</v>
      </c>
      <c r="Q602" s="3">
        <v>0</v>
      </c>
      <c r="R602" s="3">
        <v>0</v>
      </c>
      <c r="S602" s="3">
        <v>0</v>
      </c>
      <c r="T602" s="3">
        <v>0</v>
      </c>
      <c r="U602" s="3">
        <v>0.17950549357115</v>
      </c>
      <c r="V602" s="3">
        <v>0.3</v>
      </c>
      <c r="W602" s="3">
        <v>0.61101009266077799</v>
      </c>
      <c r="X602" s="3">
        <v>0.76084748070088803</v>
      </c>
      <c r="Y602" s="3">
        <v>1.0692676621563599</v>
      </c>
      <c r="Z602" s="2"/>
    </row>
    <row r="603" spans="1:26">
      <c r="A603" s="2" t="s">
        <v>2070</v>
      </c>
      <c r="B603" s="2"/>
      <c r="C603" s="3">
        <v>0</v>
      </c>
      <c r="D603" s="3">
        <v>0</v>
      </c>
      <c r="E603" s="3">
        <v>0</v>
      </c>
      <c r="F603" s="3">
        <v>0</v>
      </c>
      <c r="G603" s="3">
        <v>0</v>
      </c>
      <c r="H603" s="3">
        <v>0</v>
      </c>
      <c r="I603" s="3">
        <v>0</v>
      </c>
      <c r="J603" s="3">
        <v>3.3333333333333298E-2</v>
      </c>
      <c r="K603" s="3">
        <v>0.2</v>
      </c>
      <c r="L603" s="3">
        <v>0.3</v>
      </c>
      <c r="M603" s="3">
        <v>1.2666666666666599</v>
      </c>
      <c r="N603" s="2"/>
      <c r="O603" s="3">
        <v>0</v>
      </c>
      <c r="P603" s="3">
        <v>0</v>
      </c>
      <c r="Q603" s="3">
        <v>0</v>
      </c>
      <c r="R603" s="3">
        <v>0</v>
      </c>
      <c r="S603" s="3">
        <v>0</v>
      </c>
      <c r="T603" s="3">
        <v>0</v>
      </c>
      <c r="U603" s="3">
        <v>0</v>
      </c>
      <c r="V603" s="3">
        <v>0.17950549357115</v>
      </c>
      <c r="W603" s="3">
        <v>0.4</v>
      </c>
      <c r="X603" s="3">
        <v>0.52599112793531599</v>
      </c>
      <c r="Y603" s="3">
        <v>1.1527744310526999</v>
      </c>
      <c r="Z603" s="2"/>
    </row>
    <row r="604" spans="1:26">
      <c r="A604" s="2" t="s">
        <v>2071</v>
      </c>
      <c r="B604" s="2"/>
      <c r="C604" s="3">
        <v>0</v>
      </c>
      <c r="D604" s="3">
        <v>0</v>
      </c>
      <c r="E604" s="3">
        <v>0</v>
      </c>
      <c r="F604" s="3">
        <v>0</v>
      </c>
      <c r="G604" s="3">
        <v>0</v>
      </c>
      <c r="H604" s="3">
        <v>0</v>
      </c>
      <c r="I604" s="3">
        <v>0</v>
      </c>
      <c r="J604" s="3">
        <v>3.3333333333333298E-2</v>
      </c>
      <c r="K604" s="3">
        <v>3.3333333333333298E-2</v>
      </c>
      <c r="L604" s="3">
        <v>0.76666666666666605</v>
      </c>
      <c r="M604" s="3">
        <v>1.2333333333333301</v>
      </c>
      <c r="N604" s="2"/>
      <c r="O604" s="3">
        <v>0</v>
      </c>
      <c r="P604" s="3">
        <v>0</v>
      </c>
      <c r="Q604" s="3">
        <v>0</v>
      </c>
      <c r="R604" s="3">
        <v>0</v>
      </c>
      <c r="S604" s="3">
        <v>0</v>
      </c>
      <c r="T604" s="3">
        <v>0</v>
      </c>
      <c r="U604" s="3">
        <v>0</v>
      </c>
      <c r="V604" s="3">
        <v>0.17950549357115</v>
      </c>
      <c r="W604" s="3">
        <v>0.17950549357115</v>
      </c>
      <c r="X604" s="3">
        <v>0.98938813864372199</v>
      </c>
      <c r="Y604" s="3">
        <v>0.84393259341147697</v>
      </c>
      <c r="Z604" s="2"/>
    </row>
    <row r="605" spans="1:26">
      <c r="A605" s="2" t="s">
        <v>2072</v>
      </c>
      <c r="B605" s="2"/>
      <c r="C605" s="3">
        <v>0</v>
      </c>
      <c r="D605" s="3">
        <v>0</v>
      </c>
      <c r="E605" s="3">
        <v>0</v>
      </c>
      <c r="F605" s="3">
        <v>0</v>
      </c>
      <c r="G605" s="3">
        <v>0</v>
      </c>
      <c r="H605" s="3">
        <v>0</v>
      </c>
      <c r="I605" s="3">
        <v>3.3333333333333298E-2</v>
      </c>
      <c r="J605" s="3">
        <v>6.6666666666666596E-2</v>
      </c>
      <c r="K605" s="3">
        <v>0.46666666666666601</v>
      </c>
      <c r="L605" s="3">
        <v>0.76666666666666605</v>
      </c>
      <c r="M605" s="3">
        <v>1.2333333333333301</v>
      </c>
      <c r="N605" s="2"/>
      <c r="O605" s="3">
        <v>0</v>
      </c>
      <c r="P605" s="3">
        <v>0</v>
      </c>
      <c r="Q605" s="3">
        <v>0</v>
      </c>
      <c r="R605" s="3">
        <v>0</v>
      </c>
      <c r="S605" s="3">
        <v>0</v>
      </c>
      <c r="T605" s="3">
        <v>0</v>
      </c>
      <c r="U605" s="3">
        <v>0.17950549357115</v>
      </c>
      <c r="V605" s="3">
        <v>0.24944382578492899</v>
      </c>
      <c r="W605" s="3">
        <v>0.66999170807472597</v>
      </c>
      <c r="X605" s="3">
        <v>0.76084748070088803</v>
      </c>
      <c r="Y605" s="3">
        <v>0.98938813864372199</v>
      </c>
      <c r="Z605" s="2"/>
    </row>
    <row r="606" spans="1:26">
      <c r="A606" s="2" t="s">
        <v>2073</v>
      </c>
      <c r="B606" s="2"/>
      <c r="C606" s="3">
        <v>0</v>
      </c>
      <c r="D606" s="3">
        <v>0</v>
      </c>
      <c r="E606" s="3">
        <v>0</v>
      </c>
      <c r="F606" s="3">
        <v>0</v>
      </c>
      <c r="G606" s="3">
        <v>0</v>
      </c>
      <c r="H606" s="3">
        <v>0</v>
      </c>
      <c r="I606" s="3">
        <v>0</v>
      </c>
      <c r="J606" s="3">
        <v>3.3333333333333298E-2</v>
      </c>
      <c r="K606" s="3">
        <v>0.1</v>
      </c>
      <c r="L606" s="3">
        <v>0.33333333333333298</v>
      </c>
      <c r="M606" s="3">
        <v>1.2333333333333301</v>
      </c>
      <c r="N606" s="2"/>
      <c r="O606" s="3">
        <v>0</v>
      </c>
      <c r="P606" s="3">
        <v>0</v>
      </c>
      <c r="Q606" s="3">
        <v>0</v>
      </c>
      <c r="R606" s="3">
        <v>0</v>
      </c>
      <c r="S606" s="3">
        <v>0</v>
      </c>
      <c r="T606" s="3">
        <v>0</v>
      </c>
      <c r="U606" s="3">
        <v>0</v>
      </c>
      <c r="V606" s="3">
        <v>0.17950549357115</v>
      </c>
      <c r="W606" s="3">
        <v>0.3</v>
      </c>
      <c r="X606" s="3">
        <v>0.47140452079103101</v>
      </c>
      <c r="Y606" s="3">
        <v>0.91954094827558097</v>
      </c>
      <c r="Z606" s="2"/>
    </row>
    <row r="607" spans="1:26">
      <c r="A607" s="2" t="s">
        <v>2074</v>
      </c>
      <c r="B607" s="2"/>
      <c r="C607" s="3">
        <v>0</v>
      </c>
      <c r="D607" s="3">
        <v>0</v>
      </c>
      <c r="E607" s="3">
        <v>0</v>
      </c>
      <c r="F607" s="3">
        <v>0</v>
      </c>
      <c r="G607" s="3">
        <v>0</v>
      </c>
      <c r="H607" s="3">
        <v>0</v>
      </c>
      <c r="I607" s="3">
        <v>0</v>
      </c>
      <c r="J607" s="3">
        <v>0</v>
      </c>
      <c r="K607" s="3">
        <v>6.6666666666666596E-2</v>
      </c>
      <c r="L607" s="3">
        <v>0.46666666666666601</v>
      </c>
      <c r="M607" s="3">
        <v>1.2</v>
      </c>
      <c r="N607" s="2"/>
      <c r="O607" s="3">
        <v>0</v>
      </c>
      <c r="P607" s="3">
        <v>0</v>
      </c>
      <c r="Q607" s="3">
        <v>0</v>
      </c>
      <c r="R607" s="3">
        <v>0</v>
      </c>
      <c r="S607" s="3">
        <v>0</v>
      </c>
      <c r="T607" s="3">
        <v>0</v>
      </c>
      <c r="U607" s="3">
        <v>0</v>
      </c>
      <c r="V607" s="3">
        <v>0</v>
      </c>
      <c r="W607" s="3">
        <v>0.24944382578492899</v>
      </c>
      <c r="X607" s="3">
        <v>0.71802197428460002</v>
      </c>
      <c r="Y607" s="3">
        <v>0.97979589711327097</v>
      </c>
      <c r="Z607" s="2"/>
    </row>
    <row r="608" spans="1:26">
      <c r="A608" s="2" t="s">
        <v>419</v>
      </c>
      <c r="B608" s="2"/>
      <c r="C608" s="3">
        <v>0</v>
      </c>
      <c r="D608" s="3">
        <v>0</v>
      </c>
      <c r="E608" s="3">
        <v>0</v>
      </c>
      <c r="F608" s="3">
        <v>0</v>
      </c>
      <c r="G608" s="3">
        <v>0</v>
      </c>
      <c r="H608" s="3">
        <v>3.3333333333333298E-2</v>
      </c>
      <c r="I608" s="3">
        <v>0.133333333333333</v>
      </c>
      <c r="J608" s="3">
        <v>0.33333333333333298</v>
      </c>
      <c r="K608" s="3">
        <v>0.5</v>
      </c>
      <c r="L608" s="3">
        <v>0.6</v>
      </c>
      <c r="M608" s="3">
        <v>1.2</v>
      </c>
      <c r="N608" s="2"/>
      <c r="O608" s="3">
        <v>0</v>
      </c>
      <c r="P608" s="3">
        <v>0</v>
      </c>
      <c r="Q608" s="3">
        <v>0</v>
      </c>
      <c r="R608" s="3">
        <v>0</v>
      </c>
      <c r="S608" s="3">
        <v>0</v>
      </c>
      <c r="T608" s="3">
        <v>0.17950549357115</v>
      </c>
      <c r="U608" s="3">
        <v>0.33993463423951897</v>
      </c>
      <c r="V608" s="3">
        <v>0.59628479399994305</v>
      </c>
      <c r="W608" s="3">
        <v>0.71879528842826002</v>
      </c>
      <c r="X608" s="3">
        <v>0.79999999999999905</v>
      </c>
      <c r="Y608" s="3">
        <v>1.19443152447792</v>
      </c>
      <c r="Z608" s="2"/>
    </row>
    <row r="609" spans="1:26">
      <c r="A609" s="2" t="s">
        <v>2075</v>
      </c>
      <c r="B609" s="2"/>
      <c r="C609" s="3">
        <v>0</v>
      </c>
      <c r="D609" s="3">
        <v>0</v>
      </c>
      <c r="E609" s="3">
        <v>0</v>
      </c>
      <c r="F609" s="3">
        <v>0</v>
      </c>
      <c r="G609" s="3">
        <v>3.3333333333333298E-2</v>
      </c>
      <c r="H609" s="3">
        <v>0.16666666666666599</v>
      </c>
      <c r="I609" s="3">
        <v>0.233333333333333</v>
      </c>
      <c r="J609" s="3">
        <v>0.46666666666666601</v>
      </c>
      <c r="K609" s="3">
        <v>0.4</v>
      </c>
      <c r="L609" s="3">
        <v>0.56666666666666599</v>
      </c>
      <c r="M609" s="3">
        <v>1.13333333333333</v>
      </c>
      <c r="N609" s="2"/>
      <c r="O609" s="3">
        <v>0</v>
      </c>
      <c r="P609" s="3">
        <v>0</v>
      </c>
      <c r="Q609" s="3">
        <v>0</v>
      </c>
      <c r="R609" s="3">
        <v>0</v>
      </c>
      <c r="S609" s="3">
        <v>0.17950549357115</v>
      </c>
      <c r="T609" s="3">
        <v>0.45338235029118101</v>
      </c>
      <c r="U609" s="3">
        <v>0.42295258468164998</v>
      </c>
      <c r="V609" s="3">
        <v>0.61824123303304601</v>
      </c>
      <c r="W609" s="3">
        <v>0.48989794855663499</v>
      </c>
      <c r="X609" s="3">
        <v>0.84393259341147697</v>
      </c>
      <c r="Y609" s="3">
        <v>0.92135166407235003</v>
      </c>
      <c r="Z609" s="2"/>
    </row>
    <row r="610" spans="1:26">
      <c r="A610" s="2" t="s">
        <v>2076</v>
      </c>
      <c r="B610" s="2"/>
      <c r="C610" s="3">
        <v>0</v>
      </c>
      <c r="D610" s="3">
        <v>0</v>
      </c>
      <c r="E610" s="3">
        <v>0</v>
      </c>
      <c r="F610" s="3">
        <v>0</v>
      </c>
      <c r="G610" s="3">
        <v>0</v>
      </c>
      <c r="H610" s="3">
        <v>0</v>
      </c>
      <c r="I610" s="3">
        <v>3.3333333333333298E-2</v>
      </c>
      <c r="J610" s="3">
        <v>0</v>
      </c>
      <c r="K610" s="3">
        <v>0.33333333333333298</v>
      </c>
      <c r="L610" s="3">
        <v>0.6</v>
      </c>
      <c r="M610" s="3">
        <v>1.13333333333333</v>
      </c>
      <c r="N610" s="2"/>
      <c r="O610" s="3">
        <v>0</v>
      </c>
      <c r="P610" s="3">
        <v>0</v>
      </c>
      <c r="Q610" s="3">
        <v>0</v>
      </c>
      <c r="R610" s="3">
        <v>0</v>
      </c>
      <c r="S610" s="3">
        <v>0</v>
      </c>
      <c r="T610" s="3">
        <v>0</v>
      </c>
      <c r="U610" s="3">
        <v>0.17950549357115</v>
      </c>
      <c r="V610" s="3">
        <v>0</v>
      </c>
      <c r="W610" s="3">
        <v>0.47140452079103101</v>
      </c>
      <c r="X610" s="3">
        <v>0.75718777944003601</v>
      </c>
      <c r="Y610" s="3">
        <v>1.17567947256989</v>
      </c>
      <c r="Z610" s="2"/>
    </row>
    <row r="611" spans="1:26">
      <c r="A611" s="2" t="s">
        <v>2077</v>
      </c>
      <c r="B611" s="2"/>
      <c r="C611" s="3">
        <v>0</v>
      </c>
      <c r="D611" s="3">
        <v>0</v>
      </c>
      <c r="E611" s="3">
        <v>0</v>
      </c>
      <c r="F611" s="3">
        <v>0</v>
      </c>
      <c r="G611" s="3">
        <v>0</v>
      </c>
      <c r="H611" s="3">
        <v>0</v>
      </c>
      <c r="I611" s="3">
        <v>0</v>
      </c>
      <c r="J611" s="3">
        <v>3.3333333333333298E-2</v>
      </c>
      <c r="K611" s="3">
        <v>0.16666666666666599</v>
      </c>
      <c r="L611" s="3">
        <v>0.4</v>
      </c>
      <c r="M611" s="3">
        <v>1.13333333333333</v>
      </c>
      <c r="N611" s="2"/>
      <c r="O611" s="3">
        <v>0</v>
      </c>
      <c r="P611" s="3">
        <v>0</v>
      </c>
      <c r="Q611" s="3">
        <v>0</v>
      </c>
      <c r="R611" s="3">
        <v>0</v>
      </c>
      <c r="S611" s="3">
        <v>0</v>
      </c>
      <c r="T611" s="3">
        <v>0</v>
      </c>
      <c r="U611" s="3">
        <v>0</v>
      </c>
      <c r="V611" s="3">
        <v>0.17950549357115</v>
      </c>
      <c r="W611" s="3">
        <v>0.45338235029118101</v>
      </c>
      <c r="X611" s="3">
        <v>0.61101009266077799</v>
      </c>
      <c r="Y611" s="3">
        <v>1.14697670227235</v>
      </c>
      <c r="Z611" s="2"/>
    </row>
    <row r="612" spans="1:26">
      <c r="A612" s="2" t="s">
        <v>2078</v>
      </c>
      <c r="B612" s="2"/>
      <c r="C612" s="3">
        <v>0</v>
      </c>
      <c r="D612" s="3">
        <v>0</v>
      </c>
      <c r="E612" s="3">
        <v>3.3333333333333298E-2</v>
      </c>
      <c r="F612" s="3">
        <v>0</v>
      </c>
      <c r="G612" s="3">
        <v>6.6666666666666596E-2</v>
      </c>
      <c r="H612" s="3">
        <v>0.1</v>
      </c>
      <c r="I612" s="3">
        <v>0.3</v>
      </c>
      <c r="J612" s="3">
        <v>0.233333333333333</v>
      </c>
      <c r="K612" s="3">
        <v>0.7</v>
      </c>
      <c r="L612" s="3">
        <v>0.73333333333333295</v>
      </c>
      <c r="M612" s="3">
        <v>1.1000000000000001</v>
      </c>
      <c r="N612" s="2"/>
      <c r="O612" s="3">
        <v>0</v>
      </c>
      <c r="P612" s="3">
        <v>0</v>
      </c>
      <c r="Q612" s="3">
        <v>0.17950549357115</v>
      </c>
      <c r="R612" s="3">
        <v>0</v>
      </c>
      <c r="S612" s="3">
        <v>0.24944382578492899</v>
      </c>
      <c r="T612" s="3">
        <v>0.3</v>
      </c>
      <c r="U612" s="3">
        <v>0.52599112793531599</v>
      </c>
      <c r="V612" s="3">
        <v>0.49553562491061598</v>
      </c>
      <c r="W612" s="3">
        <v>0.69041050590693198</v>
      </c>
      <c r="X612" s="3">
        <v>0.92855921847894096</v>
      </c>
      <c r="Y612" s="3">
        <v>0.830662386291807</v>
      </c>
      <c r="Z612" s="2"/>
    </row>
    <row r="613" spans="1:26">
      <c r="A613" s="2" t="s">
        <v>2079</v>
      </c>
      <c r="B613" s="2"/>
      <c r="C613" s="3">
        <v>0</v>
      </c>
      <c r="D613" s="3">
        <v>0</v>
      </c>
      <c r="E613" s="3">
        <v>0</v>
      </c>
      <c r="F613" s="3">
        <v>0</v>
      </c>
      <c r="G613" s="3">
        <v>0</v>
      </c>
      <c r="H613" s="3">
        <v>0</v>
      </c>
      <c r="I613" s="3">
        <v>0.2</v>
      </c>
      <c r="J613" s="3">
        <v>0.233333333333333</v>
      </c>
      <c r="K613" s="3">
        <v>0.4</v>
      </c>
      <c r="L613" s="3">
        <v>0.63333333333333297</v>
      </c>
      <c r="M613" s="3">
        <v>1.06666666666666</v>
      </c>
      <c r="N613" s="2"/>
      <c r="O613" s="3">
        <v>0</v>
      </c>
      <c r="P613" s="3">
        <v>0</v>
      </c>
      <c r="Q613" s="3">
        <v>0</v>
      </c>
      <c r="R613" s="3">
        <v>0</v>
      </c>
      <c r="S613" s="3">
        <v>0</v>
      </c>
      <c r="T613" s="3">
        <v>0</v>
      </c>
      <c r="U613" s="3">
        <v>0.47609522856952302</v>
      </c>
      <c r="V613" s="3">
        <v>0.49553562491061598</v>
      </c>
      <c r="W613" s="3">
        <v>0.553774924194538</v>
      </c>
      <c r="X613" s="3">
        <v>0.87496031656044504</v>
      </c>
      <c r="Y613" s="3">
        <v>1.0624918300339401</v>
      </c>
      <c r="Z613" s="2"/>
    </row>
    <row r="614" spans="1:26">
      <c r="A614" s="2" t="s">
        <v>2080</v>
      </c>
      <c r="B614" s="2"/>
      <c r="C614" s="3">
        <v>0</v>
      </c>
      <c r="D614" s="3">
        <v>0</v>
      </c>
      <c r="E614" s="3">
        <v>0</v>
      </c>
      <c r="F614" s="3">
        <v>0</v>
      </c>
      <c r="G614" s="3">
        <v>6.6666666666666596E-2</v>
      </c>
      <c r="H614" s="3">
        <v>0.266666666666666</v>
      </c>
      <c r="I614" s="3">
        <v>0.266666666666666</v>
      </c>
      <c r="J614" s="3">
        <v>0.83333333333333304</v>
      </c>
      <c r="K614" s="3">
        <v>0.83333333333333304</v>
      </c>
      <c r="L614" s="3">
        <v>1.2333333333333301</v>
      </c>
      <c r="M614" s="3">
        <v>1.06666666666666</v>
      </c>
      <c r="N614" s="2"/>
      <c r="O614" s="3">
        <v>0</v>
      </c>
      <c r="P614" s="3">
        <v>0</v>
      </c>
      <c r="Q614" s="3">
        <v>0</v>
      </c>
      <c r="R614" s="3">
        <v>0</v>
      </c>
      <c r="S614" s="3">
        <v>0.24944382578492899</v>
      </c>
      <c r="T614" s="3">
        <v>0.57348835113617502</v>
      </c>
      <c r="U614" s="3">
        <v>0.51207638319124005</v>
      </c>
      <c r="V614" s="3">
        <v>0.73409051818484095</v>
      </c>
      <c r="W614" s="3">
        <v>0.81989159174992199</v>
      </c>
      <c r="X614" s="3">
        <v>1.0546194679704199</v>
      </c>
      <c r="Y614" s="3">
        <v>1.23648246606609</v>
      </c>
      <c r="Z614" s="2"/>
    </row>
    <row r="615" spans="1:26">
      <c r="A615" s="2" t="s">
        <v>2081</v>
      </c>
      <c r="B615" s="2"/>
      <c r="C615" s="3">
        <v>0</v>
      </c>
      <c r="D615" s="3">
        <v>0</v>
      </c>
      <c r="E615" s="3">
        <v>0</v>
      </c>
      <c r="F615" s="3">
        <v>0</v>
      </c>
      <c r="G615" s="3">
        <v>6.6666666666666596E-2</v>
      </c>
      <c r="H615" s="3">
        <v>0.266666666666666</v>
      </c>
      <c r="I615" s="3">
        <v>0.266666666666666</v>
      </c>
      <c r="J615" s="3">
        <v>0.83333333333333304</v>
      </c>
      <c r="K615" s="3">
        <v>0.83333333333333304</v>
      </c>
      <c r="L615" s="3">
        <v>1.2333333333333301</v>
      </c>
      <c r="M615" s="3">
        <v>1.06666666666666</v>
      </c>
      <c r="N615" s="2"/>
      <c r="O615" s="3">
        <v>0</v>
      </c>
      <c r="P615" s="3">
        <v>0</v>
      </c>
      <c r="Q615" s="3">
        <v>0</v>
      </c>
      <c r="R615" s="3">
        <v>0</v>
      </c>
      <c r="S615" s="3">
        <v>0.24944382578492899</v>
      </c>
      <c r="T615" s="3">
        <v>0.57348835113617502</v>
      </c>
      <c r="U615" s="3">
        <v>0.51207638319124005</v>
      </c>
      <c r="V615" s="3">
        <v>0.73409051818484095</v>
      </c>
      <c r="W615" s="3">
        <v>0.81989159174992199</v>
      </c>
      <c r="X615" s="3">
        <v>1.0546194679704199</v>
      </c>
      <c r="Y615" s="3">
        <v>1.23648246606609</v>
      </c>
      <c r="Z615" s="2"/>
    </row>
    <row r="616" spans="1:26">
      <c r="A616" s="2" t="s">
        <v>2082</v>
      </c>
      <c r="B616" s="2"/>
      <c r="C616" s="3">
        <v>0</v>
      </c>
      <c r="D616" s="3">
        <v>0</v>
      </c>
      <c r="E616" s="3">
        <v>0</v>
      </c>
      <c r="F616" s="3">
        <v>0</v>
      </c>
      <c r="G616" s="3">
        <v>0</v>
      </c>
      <c r="H616" s="3">
        <v>0</v>
      </c>
      <c r="I616" s="3">
        <v>0</v>
      </c>
      <c r="J616" s="3">
        <v>0</v>
      </c>
      <c r="K616" s="3">
        <v>6.6666666666666596E-2</v>
      </c>
      <c r="L616" s="3">
        <v>0.36666666666666597</v>
      </c>
      <c r="M616" s="3">
        <v>1.06666666666666</v>
      </c>
      <c r="N616" s="2"/>
      <c r="O616" s="3">
        <v>0</v>
      </c>
      <c r="P616" s="3">
        <v>0</v>
      </c>
      <c r="Q616" s="3">
        <v>0</v>
      </c>
      <c r="R616" s="3">
        <v>0</v>
      </c>
      <c r="S616" s="3">
        <v>0</v>
      </c>
      <c r="T616" s="3">
        <v>0</v>
      </c>
      <c r="U616" s="3">
        <v>0</v>
      </c>
      <c r="V616" s="3">
        <v>0</v>
      </c>
      <c r="W616" s="3">
        <v>0.24944382578492899</v>
      </c>
      <c r="X616" s="3">
        <v>0.54670731556189001</v>
      </c>
      <c r="Y616" s="3">
        <v>0.81377037438224697</v>
      </c>
      <c r="Z616" s="2"/>
    </row>
    <row r="617" spans="1:26">
      <c r="A617" s="2" t="s">
        <v>2083</v>
      </c>
      <c r="B617" s="2"/>
      <c r="C617" s="3">
        <v>0</v>
      </c>
      <c r="D617" s="3">
        <v>0</v>
      </c>
      <c r="E617" s="3">
        <v>0</v>
      </c>
      <c r="F617" s="3">
        <v>0</v>
      </c>
      <c r="G617" s="3">
        <v>0</v>
      </c>
      <c r="H617" s="3">
        <v>0</v>
      </c>
      <c r="I617" s="3">
        <v>0</v>
      </c>
      <c r="J617" s="3">
        <v>0</v>
      </c>
      <c r="K617" s="3">
        <v>6.6666666666666596E-2</v>
      </c>
      <c r="L617" s="3">
        <v>6.6666666666666596E-2</v>
      </c>
      <c r="M617" s="3">
        <v>1.06666666666666</v>
      </c>
      <c r="N617" s="2"/>
      <c r="O617" s="3">
        <v>0</v>
      </c>
      <c r="P617" s="3">
        <v>0</v>
      </c>
      <c r="Q617" s="3">
        <v>0</v>
      </c>
      <c r="R617" s="3">
        <v>0</v>
      </c>
      <c r="S617" s="3">
        <v>0</v>
      </c>
      <c r="T617" s="3">
        <v>0</v>
      </c>
      <c r="U617" s="3">
        <v>0</v>
      </c>
      <c r="V617" s="3">
        <v>0</v>
      </c>
      <c r="W617" s="3">
        <v>0.24944382578492899</v>
      </c>
      <c r="X617" s="3">
        <v>0.24944382578492899</v>
      </c>
      <c r="Y617" s="3">
        <v>0.99777530313971696</v>
      </c>
      <c r="Z617" s="2"/>
    </row>
    <row r="618" spans="1:26">
      <c r="A618" s="2" t="s">
        <v>2084</v>
      </c>
      <c r="B618" s="2"/>
      <c r="C618" s="3">
        <v>0</v>
      </c>
      <c r="D618" s="3">
        <v>0</v>
      </c>
      <c r="E618" s="3">
        <v>0</v>
      </c>
      <c r="F618" s="3">
        <v>0</v>
      </c>
      <c r="G618" s="3">
        <v>6.6666666666666596E-2</v>
      </c>
      <c r="H618" s="3">
        <v>0.266666666666666</v>
      </c>
      <c r="I618" s="3">
        <v>0.266666666666666</v>
      </c>
      <c r="J618" s="3">
        <v>0.83333333333333304</v>
      </c>
      <c r="K618" s="3">
        <v>0.83333333333333304</v>
      </c>
      <c r="L618" s="3">
        <v>1.2333333333333301</v>
      </c>
      <c r="M618" s="3">
        <v>1.06666666666666</v>
      </c>
      <c r="N618" s="2"/>
      <c r="O618" s="3">
        <v>0</v>
      </c>
      <c r="P618" s="3">
        <v>0</v>
      </c>
      <c r="Q618" s="3">
        <v>0</v>
      </c>
      <c r="R618" s="3">
        <v>0</v>
      </c>
      <c r="S618" s="3">
        <v>0.24944382578492899</v>
      </c>
      <c r="T618" s="3">
        <v>0.57348835113617502</v>
      </c>
      <c r="U618" s="3">
        <v>0.51207638319124005</v>
      </c>
      <c r="V618" s="3">
        <v>0.73409051818484095</v>
      </c>
      <c r="W618" s="3">
        <v>0.81989159174992199</v>
      </c>
      <c r="X618" s="3">
        <v>1.0546194679704199</v>
      </c>
      <c r="Y618" s="3">
        <v>1.23648246606609</v>
      </c>
      <c r="Z618" s="2"/>
    </row>
    <row r="619" spans="1:26">
      <c r="A619" s="2" t="s">
        <v>2085</v>
      </c>
      <c r="B619" s="2"/>
      <c r="C619" s="3">
        <v>0</v>
      </c>
      <c r="D619" s="3">
        <v>0</v>
      </c>
      <c r="E619" s="3">
        <v>0</v>
      </c>
      <c r="F619" s="3">
        <v>0</v>
      </c>
      <c r="G619" s="3">
        <v>0</v>
      </c>
      <c r="H619" s="3">
        <v>0</v>
      </c>
      <c r="I619" s="3">
        <v>3.3333333333333298E-2</v>
      </c>
      <c r="J619" s="3">
        <v>3.3333333333333298E-2</v>
      </c>
      <c r="K619" s="3">
        <v>0.266666666666666</v>
      </c>
      <c r="L619" s="3">
        <v>0.56666666666666599</v>
      </c>
      <c r="M619" s="3">
        <v>0.96666666666666601</v>
      </c>
      <c r="N619" s="2"/>
      <c r="O619" s="3">
        <v>0</v>
      </c>
      <c r="P619" s="3">
        <v>0</v>
      </c>
      <c r="Q619" s="3">
        <v>0</v>
      </c>
      <c r="R619" s="3">
        <v>0</v>
      </c>
      <c r="S619" s="3">
        <v>0</v>
      </c>
      <c r="T619" s="3">
        <v>0</v>
      </c>
      <c r="U619" s="3">
        <v>0.17950549357115</v>
      </c>
      <c r="V619" s="3">
        <v>0.17950549357115</v>
      </c>
      <c r="W619" s="3">
        <v>0.57348835113617502</v>
      </c>
      <c r="X619" s="3">
        <v>0.61553951042064603</v>
      </c>
      <c r="Y619" s="3">
        <v>0.98262686486557804</v>
      </c>
      <c r="Z619" s="2"/>
    </row>
    <row r="620" spans="1:26">
      <c r="A620" s="2" t="s">
        <v>2086</v>
      </c>
      <c r="B620" s="2"/>
      <c r="C620" s="3">
        <v>0</v>
      </c>
      <c r="D620" s="3">
        <v>0</v>
      </c>
      <c r="E620" s="3">
        <v>0</v>
      </c>
      <c r="F620" s="3">
        <v>0</v>
      </c>
      <c r="G620" s="3">
        <v>0</v>
      </c>
      <c r="H620" s="3">
        <v>0</v>
      </c>
      <c r="I620" s="3">
        <v>0</v>
      </c>
      <c r="J620" s="3">
        <v>0</v>
      </c>
      <c r="K620" s="3">
        <v>0.133333333333333</v>
      </c>
      <c r="L620" s="3">
        <v>0.2</v>
      </c>
      <c r="M620" s="3">
        <v>0.96666666666666601</v>
      </c>
      <c r="N620" s="2"/>
      <c r="O620" s="3">
        <v>0</v>
      </c>
      <c r="P620" s="3">
        <v>0</v>
      </c>
      <c r="Q620" s="3">
        <v>0</v>
      </c>
      <c r="R620" s="3">
        <v>0</v>
      </c>
      <c r="S620" s="3">
        <v>0</v>
      </c>
      <c r="T620" s="3">
        <v>0</v>
      </c>
      <c r="U620" s="3">
        <v>0</v>
      </c>
      <c r="V620" s="3">
        <v>0</v>
      </c>
      <c r="W620" s="3">
        <v>0.33993463423951897</v>
      </c>
      <c r="X620" s="3">
        <v>0.47609522856952302</v>
      </c>
      <c r="Y620" s="3">
        <v>0.91226214556026697</v>
      </c>
      <c r="Z620" s="2"/>
    </row>
    <row r="621" spans="1:26">
      <c r="A621" s="2" t="s">
        <v>2087</v>
      </c>
      <c r="B621" s="2"/>
      <c r="C621" s="3">
        <v>0</v>
      </c>
      <c r="D621" s="3">
        <v>0</v>
      </c>
      <c r="E621" s="3">
        <v>0</v>
      </c>
      <c r="F621" s="3">
        <v>0</v>
      </c>
      <c r="G621" s="3">
        <v>0</v>
      </c>
      <c r="H621" s="3">
        <v>0</v>
      </c>
      <c r="I621" s="3">
        <v>3.3333333333333298E-2</v>
      </c>
      <c r="J621" s="3">
        <v>3.3333333333333298E-2</v>
      </c>
      <c r="K621" s="3">
        <v>0.266666666666666</v>
      </c>
      <c r="L621" s="3">
        <v>0.56666666666666599</v>
      </c>
      <c r="M621" s="3">
        <v>0.96666666666666601</v>
      </c>
      <c r="N621" s="2"/>
      <c r="O621" s="3">
        <v>0</v>
      </c>
      <c r="P621" s="3">
        <v>0</v>
      </c>
      <c r="Q621" s="3">
        <v>0</v>
      </c>
      <c r="R621" s="3">
        <v>0</v>
      </c>
      <c r="S621" s="3">
        <v>0</v>
      </c>
      <c r="T621" s="3">
        <v>0</v>
      </c>
      <c r="U621" s="3">
        <v>0.17950549357115</v>
      </c>
      <c r="V621" s="3">
        <v>0.17950549357115</v>
      </c>
      <c r="W621" s="3">
        <v>0.57348835113617502</v>
      </c>
      <c r="X621" s="3">
        <v>0.61553951042064603</v>
      </c>
      <c r="Y621" s="3">
        <v>0.98262686486557804</v>
      </c>
      <c r="Z621" s="2"/>
    </row>
    <row r="622" spans="1:26">
      <c r="A622" s="2" t="s">
        <v>2088</v>
      </c>
      <c r="B622" s="2"/>
      <c r="C622" s="3">
        <v>0</v>
      </c>
      <c r="D622" s="3">
        <v>0</v>
      </c>
      <c r="E622" s="3">
        <v>0</v>
      </c>
      <c r="F622" s="3">
        <v>0</v>
      </c>
      <c r="G622" s="3">
        <v>0</v>
      </c>
      <c r="H622" s="3">
        <v>0</v>
      </c>
      <c r="I622" s="3">
        <v>0</v>
      </c>
      <c r="J622" s="3">
        <v>0</v>
      </c>
      <c r="K622" s="3">
        <v>3.3333333333333298E-2</v>
      </c>
      <c r="L622" s="3">
        <v>0.36666666666666597</v>
      </c>
      <c r="M622" s="3">
        <v>0.96666666666666601</v>
      </c>
      <c r="N622" s="2"/>
      <c r="O622" s="3">
        <v>0</v>
      </c>
      <c r="P622" s="3">
        <v>0</v>
      </c>
      <c r="Q622" s="3">
        <v>0</v>
      </c>
      <c r="R622" s="3">
        <v>0</v>
      </c>
      <c r="S622" s="3">
        <v>0</v>
      </c>
      <c r="T622" s="3">
        <v>0</v>
      </c>
      <c r="U622" s="3">
        <v>0</v>
      </c>
      <c r="V622" s="3">
        <v>0</v>
      </c>
      <c r="W622" s="3">
        <v>0.17950549357115</v>
      </c>
      <c r="X622" s="3">
        <v>0.54670731556189001</v>
      </c>
      <c r="Y622" s="3">
        <v>0.87496031656044504</v>
      </c>
      <c r="Z622" s="2"/>
    </row>
    <row r="623" spans="1:26">
      <c r="A623" s="2" t="s">
        <v>2089</v>
      </c>
      <c r="B623" s="2"/>
      <c r="C623" s="3">
        <v>0</v>
      </c>
      <c r="D623" s="3">
        <v>0</v>
      </c>
      <c r="E623" s="3">
        <v>0</v>
      </c>
      <c r="F623" s="3">
        <v>0</v>
      </c>
      <c r="G623" s="3">
        <v>0</v>
      </c>
      <c r="H623" s="3">
        <v>0</v>
      </c>
      <c r="I623" s="3">
        <v>3.3333333333333298E-2</v>
      </c>
      <c r="J623" s="3">
        <v>3.3333333333333298E-2</v>
      </c>
      <c r="K623" s="3">
        <v>0.266666666666666</v>
      </c>
      <c r="L623" s="3">
        <v>0.46666666666666601</v>
      </c>
      <c r="M623" s="3">
        <v>0.93333333333333302</v>
      </c>
      <c r="N623" s="2"/>
      <c r="O623" s="3">
        <v>0</v>
      </c>
      <c r="P623" s="3">
        <v>0</v>
      </c>
      <c r="Q623" s="3">
        <v>0</v>
      </c>
      <c r="R623" s="3">
        <v>0</v>
      </c>
      <c r="S623" s="3">
        <v>0</v>
      </c>
      <c r="T623" s="3">
        <v>0</v>
      </c>
      <c r="U623" s="3">
        <v>0.17950549357115</v>
      </c>
      <c r="V623" s="3">
        <v>0.17950549357115</v>
      </c>
      <c r="W623" s="3">
        <v>0.57348835113617502</v>
      </c>
      <c r="X623" s="3">
        <v>0.61824123303304601</v>
      </c>
      <c r="Y623" s="3">
        <v>0.96378881965339702</v>
      </c>
      <c r="Z623" s="2"/>
    </row>
    <row r="624" spans="1:26">
      <c r="A624" s="2" t="s">
        <v>2090</v>
      </c>
      <c r="B624" s="2"/>
      <c r="C624" s="3">
        <v>0</v>
      </c>
      <c r="D624" s="3">
        <v>0</v>
      </c>
      <c r="E624" s="3">
        <v>0</v>
      </c>
      <c r="F624" s="3">
        <v>0</v>
      </c>
      <c r="G624" s="3">
        <v>0</v>
      </c>
      <c r="H624" s="3">
        <v>0</v>
      </c>
      <c r="I624" s="3">
        <v>3.3333333333333298E-2</v>
      </c>
      <c r="J624" s="3">
        <v>0.3</v>
      </c>
      <c r="K624" s="3">
        <v>0.33333333333333298</v>
      </c>
      <c r="L624" s="3">
        <v>0.4</v>
      </c>
      <c r="M624" s="3">
        <v>0.9</v>
      </c>
      <c r="N624" s="2"/>
      <c r="O624" s="3">
        <v>0</v>
      </c>
      <c r="P624" s="3">
        <v>0</v>
      </c>
      <c r="Q624" s="3">
        <v>0</v>
      </c>
      <c r="R624" s="3">
        <v>0</v>
      </c>
      <c r="S624" s="3">
        <v>0</v>
      </c>
      <c r="T624" s="3">
        <v>0</v>
      </c>
      <c r="U624" s="3">
        <v>0.17950549357115</v>
      </c>
      <c r="V624" s="3">
        <v>0.45825756949558299</v>
      </c>
      <c r="W624" s="3">
        <v>0.53748384988656905</v>
      </c>
      <c r="X624" s="3">
        <v>0.71180521680208697</v>
      </c>
      <c r="Y624" s="3">
        <v>0.74610097618664595</v>
      </c>
      <c r="Z624" s="2"/>
    </row>
    <row r="625" spans="1:26">
      <c r="A625" s="2" t="s">
        <v>2091</v>
      </c>
      <c r="B625" s="2"/>
      <c r="C625" s="3">
        <v>0</v>
      </c>
      <c r="D625" s="3">
        <v>0</v>
      </c>
      <c r="E625" s="3">
        <v>0</v>
      </c>
      <c r="F625" s="3">
        <v>0</v>
      </c>
      <c r="G625" s="3">
        <v>0</v>
      </c>
      <c r="H625" s="3">
        <v>0</v>
      </c>
      <c r="I625" s="3">
        <v>0</v>
      </c>
      <c r="J625" s="3">
        <v>0</v>
      </c>
      <c r="K625" s="3">
        <v>0</v>
      </c>
      <c r="L625" s="3">
        <v>0.1</v>
      </c>
      <c r="M625" s="3">
        <v>0.9</v>
      </c>
      <c r="N625" s="2"/>
      <c r="O625" s="3">
        <v>0</v>
      </c>
      <c r="P625" s="3">
        <v>0</v>
      </c>
      <c r="Q625" s="3">
        <v>0</v>
      </c>
      <c r="R625" s="3">
        <v>0</v>
      </c>
      <c r="S625" s="3">
        <v>0</v>
      </c>
      <c r="T625" s="3">
        <v>0</v>
      </c>
      <c r="U625" s="3">
        <v>0</v>
      </c>
      <c r="V625" s="3">
        <v>0</v>
      </c>
      <c r="W625" s="3">
        <v>0</v>
      </c>
      <c r="X625" s="3">
        <v>0.3</v>
      </c>
      <c r="Y625" s="3">
        <v>0.74610097618664595</v>
      </c>
      <c r="Z625" s="2"/>
    </row>
    <row r="626" spans="1:26">
      <c r="A626" s="2" t="s">
        <v>2092</v>
      </c>
      <c r="B626" s="2"/>
      <c r="C626" s="3">
        <v>0</v>
      </c>
      <c r="D626" s="3">
        <v>0</v>
      </c>
      <c r="E626" s="3">
        <v>0</v>
      </c>
      <c r="F626" s="3">
        <v>0</v>
      </c>
      <c r="G626" s="3">
        <v>0</v>
      </c>
      <c r="H626" s="3">
        <v>0</v>
      </c>
      <c r="I626" s="3">
        <v>0</v>
      </c>
      <c r="J626" s="3">
        <v>0</v>
      </c>
      <c r="K626" s="3">
        <v>0</v>
      </c>
      <c r="L626" s="3">
        <v>0.266666666666666</v>
      </c>
      <c r="M626" s="3">
        <v>0.9</v>
      </c>
      <c r="N626" s="2"/>
      <c r="O626" s="3">
        <v>0</v>
      </c>
      <c r="P626" s="3">
        <v>0</v>
      </c>
      <c r="Q626" s="3">
        <v>0</v>
      </c>
      <c r="R626" s="3">
        <v>0</v>
      </c>
      <c r="S626" s="3">
        <v>0</v>
      </c>
      <c r="T626" s="3">
        <v>0</v>
      </c>
      <c r="U626" s="3">
        <v>0</v>
      </c>
      <c r="V626" s="3">
        <v>0</v>
      </c>
      <c r="W626" s="3">
        <v>0</v>
      </c>
      <c r="X626" s="3">
        <v>0.51207638319124005</v>
      </c>
      <c r="Y626" s="3">
        <v>0.74610097618664595</v>
      </c>
      <c r="Z626" s="2"/>
    </row>
    <row r="627" spans="1:26">
      <c r="A627" s="2" t="s">
        <v>2093</v>
      </c>
      <c r="B627" s="2"/>
      <c r="C627" s="3">
        <v>0</v>
      </c>
      <c r="D627" s="3">
        <v>0</v>
      </c>
      <c r="E627" s="3">
        <v>0</v>
      </c>
      <c r="F627" s="3">
        <v>0</v>
      </c>
      <c r="G627" s="3">
        <v>0</v>
      </c>
      <c r="H627" s="3">
        <v>0</v>
      </c>
      <c r="I627" s="3">
        <v>3.3333333333333298E-2</v>
      </c>
      <c r="J627" s="3">
        <v>3.3333333333333298E-2</v>
      </c>
      <c r="K627" s="3">
        <v>0.233333333333333</v>
      </c>
      <c r="L627" s="3">
        <v>0.36666666666666597</v>
      </c>
      <c r="M627" s="3">
        <v>0.86666666666666603</v>
      </c>
      <c r="N627" s="2"/>
      <c r="O627" s="3">
        <v>0</v>
      </c>
      <c r="P627" s="3">
        <v>0</v>
      </c>
      <c r="Q627" s="3">
        <v>0</v>
      </c>
      <c r="R627" s="3">
        <v>0</v>
      </c>
      <c r="S627" s="3">
        <v>0</v>
      </c>
      <c r="T627" s="3">
        <v>0</v>
      </c>
      <c r="U627" s="3">
        <v>0.17950549357115</v>
      </c>
      <c r="V627" s="3">
        <v>0.17950549357115</v>
      </c>
      <c r="W627" s="3">
        <v>0.55876848714133998</v>
      </c>
      <c r="X627" s="3">
        <v>0.48189440982669801</v>
      </c>
      <c r="Y627" s="3">
        <v>0.88443327742810596</v>
      </c>
      <c r="Z627" s="2"/>
    </row>
    <row r="628" spans="1:26">
      <c r="A628" s="2" t="s">
        <v>2094</v>
      </c>
      <c r="B628" s="2"/>
      <c r="C628" s="3">
        <v>0</v>
      </c>
      <c r="D628" s="3">
        <v>0</v>
      </c>
      <c r="E628" s="3">
        <v>0</v>
      </c>
      <c r="F628" s="3">
        <v>0</v>
      </c>
      <c r="G628" s="3">
        <v>0</v>
      </c>
      <c r="H628" s="3">
        <v>0</v>
      </c>
      <c r="I628" s="3">
        <v>3.3333333333333298E-2</v>
      </c>
      <c r="J628" s="3">
        <v>3.3333333333333298E-2</v>
      </c>
      <c r="K628" s="3">
        <v>0.16666666666666599</v>
      </c>
      <c r="L628" s="3">
        <v>0.36666666666666597</v>
      </c>
      <c r="M628" s="3">
        <v>0.86666666666666603</v>
      </c>
      <c r="N628" s="2"/>
      <c r="O628" s="3">
        <v>0</v>
      </c>
      <c r="P628" s="3">
        <v>0</v>
      </c>
      <c r="Q628" s="3">
        <v>0</v>
      </c>
      <c r="R628" s="3">
        <v>0</v>
      </c>
      <c r="S628" s="3">
        <v>0</v>
      </c>
      <c r="T628" s="3">
        <v>0</v>
      </c>
      <c r="U628" s="3">
        <v>0.17950549357115</v>
      </c>
      <c r="V628" s="3">
        <v>0.17950549357115</v>
      </c>
      <c r="W628" s="3">
        <v>0.37267799624996401</v>
      </c>
      <c r="X628" s="3">
        <v>0.60461190490723504</v>
      </c>
      <c r="Y628" s="3">
        <v>0.88443327742810596</v>
      </c>
      <c r="Z628" s="2"/>
    </row>
    <row r="629" spans="1:26">
      <c r="A629" s="2" t="s">
        <v>2095</v>
      </c>
      <c r="B629" s="2"/>
      <c r="C629" s="3">
        <v>0</v>
      </c>
      <c r="D629" s="3">
        <v>0</v>
      </c>
      <c r="E629" s="3">
        <v>0</v>
      </c>
      <c r="F629" s="3">
        <v>0</v>
      </c>
      <c r="G629" s="3">
        <v>0</v>
      </c>
      <c r="H629" s="3">
        <v>0</v>
      </c>
      <c r="I629" s="3">
        <v>0</v>
      </c>
      <c r="J629" s="3">
        <v>3.3333333333333298E-2</v>
      </c>
      <c r="K629" s="3">
        <v>6.6666666666666596E-2</v>
      </c>
      <c r="L629" s="3">
        <v>0.266666666666666</v>
      </c>
      <c r="M629" s="3">
        <v>0.86666666666666603</v>
      </c>
      <c r="N629" s="2"/>
      <c r="O629" s="3">
        <v>0</v>
      </c>
      <c r="P629" s="3">
        <v>0</v>
      </c>
      <c r="Q629" s="3">
        <v>0</v>
      </c>
      <c r="R629" s="3">
        <v>0</v>
      </c>
      <c r="S629" s="3">
        <v>0</v>
      </c>
      <c r="T629" s="3">
        <v>0</v>
      </c>
      <c r="U629" s="3">
        <v>0</v>
      </c>
      <c r="V629" s="3">
        <v>0.17950549357115</v>
      </c>
      <c r="W629" s="3">
        <v>0.24944382578492899</v>
      </c>
      <c r="X629" s="3">
        <v>0.57348835113617502</v>
      </c>
      <c r="Y629" s="3">
        <v>0.71802197428460002</v>
      </c>
      <c r="Z629" s="2"/>
    </row>
    <row r="630" spans="1:26">
      <c r="A630" s="2" t="s">
        <v>2096</v>
      </c>
      <c r="B630" s="2"/>
      <c r="C630" s="3">
        <v>0</v>
      </c>
      <c r="D630" s="3">
        <v>0</v>
      </c>
      <c r="E630" s="3">
        <v>0</v>
      </c>
      <c r="F630" s="3">
        <v>0</v>
      </c>
      <c r="G630" s="3">
        <v>0</v>
      </c>
      <c r="H630" s="3">
        <v>0</v>
      </c>
      <c r="I630" s="3">
        <v>0</v>
      </c>
      <c r="J630" s="3">
        <v>0.133333333333333</v>
      </c>
      <c r="K630" s="3">
        <v>0.16666666666666599</v>
      </c>
      <c r="L630" s="3">
        <v>0.2</v>
      </c>
      <c r="M630" s="3">
        <v>0.86666666666666603</v>
      </c>
      <c r="N630" s="2"/>
      <c r="O630" s="3">
        <v>0</v>
      </c>
      <c r="P630" s="3">
        <v>0</v>
      </c>
      <c r="Q630" s="3">
        <v>0</v>
      </c>
      <c r="R630" s="3">
        <v>0</v>
      </c>
      <c r="S630" s="3">
        <v>0</v>
      </c>
      <c r="T630" s="3">
        <v>0</v>
      </c>
      <c r="U630" s="3">
        <v>0</v>
      </c>
      <c r="V630" s="3">
        <v>0.33993463423951897</v>
      </c>
      <c r="W630" s="3">
        <v>0.37267799624996401</v>
      </c>
      <c r="X630" s="3">
        <v>0.4</v>
      </c>
      <c r="Y630" s="3">
        <v>0.88443327742810596</v>
      </c>
      <c r="Z630" s="2"/>
    </row>
    <row r="631" spans="1:26">
      <c r="A631" s="2" t="s">
        <v>2097</v>
      </c>
      <c r="B631" s="2"/>
      <c r="C631" s="3">
        <v>0</v>
      </c>
      <c r="D631" s="3">
        <v>0</v>
      </c>
      <c r="E631" s="3">
        <v>0</v>
      </c>
      <c r="F631" s="3">
        <v>0</v>
      </c>
      <c r="G631" s="3">
        <v>0</v>
      </c>
      <c r="H631" s="3">
        <v>0</v>
      </c>
      <c r="I631" s="3">
        <v>3.3333333333333298E-2</v>
      </c>
      <c r="J631" s="3">
        <v>6.6666666666666596E-2</v>
      </c>
      <c r="K631" s="3">
        <v>0.266666666666666</v>
      </c>
      <c r="L631" s="3">
        <v>0.43333333333333302</v>
      </c>
      <c r="M631" s="3">
        <v>0.83333333333333304</v>
      </c>
      <c r="N631" s="2"/>
      <c r="O631" s="3">
        <v>0</v>
      </c>
      <c r="P631" s="3">
        <v>0</v>
      </c>
      <c r="Q631" s="3">
        <v>0</v>
      </c>
      <c r="R631" s="3">
        <v>0</v>
      </c>
      <c r="S631" s="3">
        <v>0</v>
      </c>
      <c r="T631" s="3">
        <v>0</v>
      </c>
      <c r="U631" s="3">
        <v>0.17950549357115</v>
      </c>
      <c r="V631" s="3">
        <v>0.24944382578492899</v>
      </c>
      <c r="W631" s="3">
        <v>0.51207638319124005</v>
      </c>
      <c r="X631" s="3">
        <v>0.61553951042064603</v>
      </c>
      <c r="Y631" s="3">
        <v>0.93392838174145998</v>
      </c>
      <c r="Z631" s="2"/>
    </row>
    <row r="632" spans="1:26">
      <c r="A632" s="2" t="s">
        <v>2098</v>
      </c>
      <c r="B632" s="2"/>
      <c r="C632" s="3">
        <v>0</v>
      </c>
      <c r="D632" s="3">
        <v>0</v>
      </c>
      <c r="E632" s="3">
        <v>0</v>
      </c>
      <c r="F632" s="3">
        <v>0</v>
      </c>
      <c r="G632" s="3">
        <v>0</v>
      </c>
      <c r="H632" s="3">
        <v>0</v>
      </c>
      <c r="I632" s="3">
        <v>0</v>
      </c>
      <c r="J632" s="3">
        <v>3.3333333333333298E-2</v>
      </c>
      <c r="K632" s="3">
        <v>6.6666666666666596E-2</v>
      </c>
      <c r="L632" s="3">
        <v>0.2</v>
      </c>
      <c r="M632" s="3">
        <v>0.83333333333333304</v>
      </c>
      <c r="N632" s="2"/>
      <c r="O632" s="3">
        <v>0</v>
      </c>
      <c r="P632" s="3">
        <v>0</v>
      </c>
      <c r="Q632" s="3">
        <v>0</v>
      </c>
      <c r="R632" s="3">
        <v>0</v>
      </c>
      <c r="S632" s="3">
        <v>0</v>
      </c>
      <c r="T632" s="3">
        <v>0</v>
      </c>
      <c r="U632" s="3">
        <v>0</v>
      </c>
      <c r="V632" s="3">
        <v>0.17950549357115</v>
      </c>
      <c r="W632" s="3">
        <v>0.24944382578492899</v>
      </c>
      <c r="X632" s="3">
        <v>0.47609522856952302</v>
      </c>
      <c r="Y632" s="3">
        <v>0.73409051818484095</v>
      </c>
      <c r="Z632" s="2"/>
    </row>
    <row r="633" spans="1:26">
      <c r="A633" s="2" t="s">
        <v>2099</v>
      </c>
      <c r="B633" s="2"/>
      <c r="C633" s="3">
        <v>3.3333333333333298E-2</v>
      </c>
      <c r="D633" s="3">
        <v>0.16666666666666599</v>
      </c>
      <c r="E633" s="3">
        <v>0.9</v>
      </c>
      <c r="F633" s="3">
        <v>1.3333333333333299</v>
      </c>
      <c r="G633" s="3">
        <v>1.7</v>
      </c>
      <c r="H633" s="3">
        <v>2.0666666666666602</v>
      </c>
      <c r="I633" s="3">
        <v>1.6666666666666601</v>
      </c>
      <c r="J633" s="3">
        <v>1.3</v>
      </c>
      <c r="K633" s="3">
        <v>0.96666666666666601</v>
      </c>
      <c r="L633" s="3">
        <v>0.8</v>
      </c>
      <c r="M633" s="3">
        <v>0.83333333333333304</v>
      </c>
      <c r="N633" s="2"/>
      <c r="O633" s="3">
        <v>0.17950549357115</v>
      </c>
      <c r="P633" s="3">
        <v>0.37267799624996401</v>
      </c>
      <c r="Q633" s="3">
        <v>0.94339811320566003</v>
      </c>
      <c r="R633" s="3">
        <v>1.0434983894998999</v>
      </c>
      <c r="S633" s="3">
        <v>1.3699148392022999</v>
      </c>
      <c r="T633" s="3">
        <v>1.2092238098144701</v>
      </c>
      <c r="U633" s="3">
        <v>1.37436854187255</v>
      </c>
      <c r="V633" s="3">
        <v>1.0376254944182199</v>
      </c>
      <c r="W633" s="3">
        <v>0.98262686486557804</v>
      </c>
      <c r="X633" s="3">
        <v>0.79162280580252697</v>
      </c>
      <c r="Y633" s="3">
        <v>0.85958646388184101</v>
      </c>
      <c r="Z633" s="2"/>
    </row>
    <row r="634" spans="1:26">
      <c r="A634" s="2" t="s">
        <v>2100</v>
      </c>
      <c r="B634" s="2"/>
      <c r="C634" s="3">
        <v>0</v>
      </c>
      <c r="D634" s="3">
        <v>0</v>
      </c>
      <c r="E634" s="3">
        <v>0</v>
      </c>
      <c r="F634" s="3">
        <v>0</v>
      </c>
      <c r="G634" s="3">
        <v>0</v>
      </c>
      <c r="H634" s="3">
        <v>0</v>
      </c>
      <c r="I634" s="3">
        <v>0</v>
      </c>
      <c r="J634" s="3">
        <v>0</v>
      </c>
      <c r="K634" s="3">
        <v>3.3333333333333298E-2</v>
      </c>
      <c r="L634" s="3">
        <v>0.16666666666666599</v>
      </c>
      <c r="M634" s="3">
        <v>0.83333333333333304</v>
      </c>
      <c r="N634" s="2"/>
      <c r="O634" s="3">
        <v>0</v>
      </c>
      <c r="P634" s="3">
        <v>0</v>
      </c>
      <c r="Q634" s="3">
        <v>0</v>
      </c>
      <c r="R634" s="3">
        <v>0</v>
      </c>
      <c r="S634" s="3">
        <v>0</v>
      </c>
      <c r="T634" s="3">
        <v>0</v>
      </c>
      <c r="U634" s="3">
        <v>0</v>
      </c>
      <c r="V634" s="3">
        <v>0</v>
      </c>
      <c r="W634" s="3">
        <v>0.17950549357115</v>
      </c>
      <c r="X634" s="3">
        <v>0.37267799624996401</v>
      </c>
      <c r="Y634" s="3">
        <v>0.89752746785574999</v>
      </c>
      <c r="Z634" s="2"/>
    </row>
    <row r="635" spans="1:26">
      <c r="A635" s="2" t="s">
        <v>2101</v>
      </c>
      <c r="B635" s="2"/>
      <c r="C635" s="3">
        <v>0</v>
      </c>
      <c r="D635" s="3">
        <v>0</v>
      </c>
      <c r="E635" s="3">
        <v>0.1</v>
      </c>
      <c r="F635" s="3">
        <v>6.6666666666666596E-2</v>
      </c>
      <c r="G635" s="3">
        <v>0.4</v>
      </c>
      <c r="H635" s="3">
        <v>0.9</v>
      </c>
      <c r="I635" s="3">
        <v>0.7</v>
      </c>
      <c r="J635" s="3">
        <v>0.86666666666666603</v>
      </c>
      <c r="K635" s="3">
        <v>0.6</v>
      </c>
      <c r="L635" s="3">
        <v>0.53333333333333299</v>
      </c>
      <c r="M635" s="3">
        <v>0.8</v>
      </c>
      <c r="N635" s="2"/>
      <c r="O635" s="3">
        <v>0</v>
      </c>
      <c r="P635" s="3">
        <v>0</v>
      </c>
      <c r="Q635" s="3">
        <v>0.3</v>
      </c>
      <c r="R635" s="3">
        <v>0.35901098714230001</v>
      </c>
      <c r="S635" s="3">
        <v>0.61101009266077799</v>
      </c>
      <c r="T635" s="3">
        <v>0.74610097618664595</v>
      </c>
      <c r="U635" s="3">
        <v>0.69041050590693198</v>
      </c>
      <c r="V635" s="3">
        <v>0.99107124982123296</v>
      </c>
      <c r="W635" s="3">
        <v>0.71180521680208697</v>
      </c>
      <c r="X635" s="3">
        <v>0.61824123303304701</v>
      </c>
      <c r="Y635" s="3">
        <v>0.748331477354788</v>
      </c>
      <c r="Z635" s="2"/>
    </row>
    <row r="636" spans="1:26">
      <c r="A636" s="2" t="s">
        <v>2102</v>
      </c>
      <c r="B636" s="2"/>
      <c r="C636" s="3">
        <v>0</v>
      </c>
      <c r="D636" s="3">
        <v>0</v>
      </c>
      <c r="E636" s="3">
        <v>0</v>
      </c>
      <c r="F636" s="3">
        <v>0</v>
      </c>
      <c r="G636" s="3">
        <v>0</v>
      </c>
      <c r="H636" s="3">
        <v>0</v>
      </c>
      <c r="I636" s="3">
        <v>0</v>
      </c>
      <c r="J636" s="3">
        <v>3.3333333333333298E-2</v>
      </c>
      <c r="K636" s="3">
        <v>0.3</v>
      </c>
      <c r="L636" s="3">
        <v>0.3</v>
      </c>
      <c r="M636" s="3">
        <v>0.8</v>
      </c>
      <c r="N636" s="2"/>
      <c r="O636" s="3">
        <v>0</v>
      </c>
      <c r="P636" s="3">
        <v>0</v>
      </c>
      <c r="Q636" s="3">
        <v>0</v>
      </c>
      <c r="R636" s="3">
        <v>0</v>
      </c>
      <c r="S636" s="3">
        <v>0</v>
      </c>
      <c r="T636" s="3">
        <v>0</v>
      </c>
      <c r="U636" s="3">
        <v>0</v>
      </c>
      <c r="V636" s="3">
        <v>0.17950549357115</v>
      </c>
      <c r="W636" s="3">
        <v>0.45825756949558299</v>
      </c>
      <c r="X636" s="3">
        <v>0.52599112793531599</v>
      </c>
      <c r="Y636" s="3">
        <v>0.702376916856849</v>
      </c>
      <c r="Z636" s="2"/>
    </row>
    <row r="637" spans="1:26">
      <c r="A637" s="2" t="s">
        <v>2103</v>
      </c>
      <c r="B637" s="2"/>
      <c r="C637" s="3">
        <v>0</v>
      </c>
      <c r="D637" s="3">
        <v>0</v>
      </c>
      <c r="E637" s="3">
        <v>0</v>
      </c>
      <c r="F637" s="3">
        <v>0</v>
      </c>
      <c r="G637" s="3">
        <v>0</v>
      </c>
      <c r="H637" s="3">
        <v>0</v>
      </c>
      <c r="I637" s="3">
        <v>0</v>
      </c>
      <c r="J637" s="3">
        <v>3.3333333333333298E-2</v>
      </c>
      <c r="K637" s="3">
        <v>0.2</v>
      </c>
      <c r="L637" s="3">
        <v>0.36666666666666597</v>
      </c>
      <c r="M637" s="3">
        <v>0.76666666666666605</v>
      </c>
      <c r="N637" s="2"/>
      <c r="O637" s="3">
        <v>0</v>
      </c>
      <c r="P637" s="3">
        <v>0</v>
      </c>
      <c r="Q637" s="3">
        <v>0</v>
      </c>
      <c r="R637" s="3">
        <v>0</v>
      </c>
      <c r="S637" s="3">
        <v>0</v>
      </c>
      <c r="T637" s="3">
        <v>0</v>
      </c>
      <c r="U637" s="3">
        <v>0</v>
      </c>
      <c r="V637" s="3">
        <v>0.17950549357115</v>
      </c>
      <c r="W637" s="3">
        <v>0.4</v>
      </c>
      <c r="X637" s="3">
        <v>0.54670731556189001</v>
      </c>
      <c r="Y637" s="3">
        <v>0.88254681965824799</v>
      </c>
      <c r="Z637" s="2"/>
    </row>
    <row r="638" spans="1:26">
      <c r="A638" s="2" t="s">
        <v>2104</v>
      </c>
      <c r="B638" s="2"/>
      <c r="C638" s="3">
        <v>0</v>
      </c>
      <c r="D638" s="3">
        <v>0</v>
      </c>
      <c r="E638" s="3">
        <v>0</v>
      </c>
      <c r="F638" s="3">
        <v>0</v>
      </c>
      <c r="G638" s="3">
        <v>0</v>
      </c>
      <c r="H638" s="3">
        <v>0</v>
      </c>
      <c r="I638" s="3">
        <v>0.133333333333333</v>
      </c>
      <c r="J638" s="3">
        <v>0.3</v>
      </c>
      <c r="K638" s="3">
        <v>0.2</v>
      </c>
      <c r="L638" s="3">
        <v>0.5</v>
      </c>
      <c r="M638" s="3">
        <v>0.76666666666666605</v>
      </c>
      <c r="N638" s="2"/>
      <c r="O638" s="3">
        <v>0</v>
      </c>
      <c r="P638" s="3">
        <v>0</v>
      </c>
      <c r="Q638" s="3">
        <v>0</v>
      </c>
      <c r="R638" s="3">
        <v>0</v>
      </c>
      <c r="S638" s="3">
        <v>0</v>
      </c>
      <c r="T638" s="3">
        <v>0</v>
      </c>
      <c r="U638" s="3">
        <v>0.42687494916218999</v>
      </c>
      <c r="V638" s="3">
        <v>0.45825756949558399</v>
      </c>
      <c r="W638" s="3">
        <v>0.4</v>
      </c>
      <c r="X638" s="3">
        <v>0.76376261582597305</v>
      </c>
      <c r="Y638" s="3">
        <v>0.88254681965824799</v>
      </c>
      <c r="Z638" s="2"/>
    </row>
    <row r="639" spans="1:26">
      <c r="A639" s="2" t="s">
        <v>2105</v>
      </c>
      <c r="B639" s="2"/>
      <c r="C639" s="3">
        <v>0</v>
      </c>
      <c r="D639" s="3">
        <v>0</v>
      </c>
      <c r="E639" s="3">
        <v>0</v>
      </c>
      <c r="F639" s="3">
        <v>0</v>
      </c>
      <c r="G639" s="3">
        <v>0</v>
      </c>
      <c r="H639" s="3">
        <v>0</v>
      </c>
      <c r="I639" s="3">
        <v>0</v>
      </c>
      <c r="J639" s="3">
        <v>0</v>
      </c>
      <c r="K639" s="3">
        <v>0</v>
      </c>
      <c r="L639" s="3">
        <v>0.33333333333333298</v>
      </c>
      <c r="M639" s="3">
        <v>0.76666666666666605</v>
      </c>
      <c r="N639" s="2"/>
      <c r="O639" s="3">
        <v>0</v>
      </c>
      <c r="P639" s="3">
        <v>0</v>
      </c>
      <c r="Q639" s="3">
        <v>0</v>
      </c>
      <c r="R639" s="3">
        <v>0</v>
      </c>
      <c r="S639" s="3">
        <v>0</v>
      </c>
      <c r="T639" s="3">
        <v>0</v>
      </c>
      <c r="U639" s="3">
        <v>0</v>
      </c>
      <c r="V639" s="3">
        <v>0</v>
      </c>
      <c r="W639" s="3">
        <v>0</v>
      </c>
      <c r="X639" s="3">
        <v>0.59628479399994305</v>
      </c>
      <c r="Y639" s="3">
        <v>0.80346471954626297</v>
      </c>
      <c r="Z639" s="2"/>
    </row>
    <row r="640" spans="1:26">
      <c r="A640" s="2" t="s">
        <v>2106</v>
      </c>
      <c r="B640" s="2"/>
      <c r="C640" s="3">
        <v>2.36666666666666</v>
      </c>
      <c r="D640" s="3">
        <v>0.53333333333333299</v>
      </c>
      <c r="E640" s="3">
        <v>0.43333333333333302</v>
      </c>
      <c r="F640" s="3">
        <v>0.53333333333333299</v>
      </c>
      <c r="G640" s="3">
        <v>0.36666666666666597</v>
      </c>
      <c r="H640" s="3">
        <v>0.4</v>
      </c>
      <c r="I640" s="3">
        <v>0.36666666666666597</v>
      </c>
      <c r="J640" s="3">
        <v>0.8</v>
      </c>
      <c r="K640" s="3">
        <v>0.6</v>
      </c>
      <c r="L640" s="3">
        <v>0.73333333333333295</v>
      </c>
      <c r="M640" s="3">
        <v>0.76666666666666605</v>
      </c>
      <c r="N640" s="2"/>
      <c r="O640" s="3">
        <v>1.6017351702311899</v>
      </c>
      <c r="P640" s="3">
        <v>0.61824123303304701</v>
      </c>
      <c r="Q640" s="3">
        <v>0.55876848714133998</v>
      </c>
      <c r="R640" s="3">
        <v>0.56174331821175705</v>
      </c>
      <c r="S640" s="3">
        <v>0.54670731556189001</v>
      </c>
      <c r="T640" s="3">
        <v>0.553774924194538</v>
      </c>
      <c r="U640" s="3">
        <v>0.48189440982669801</v>
      </c>
      <c r="V640" s="3">
        <v>0.65319726474217998</v>
      </c>
      <c r="W640" s="3">
        <v>0.48989794855663499</v>
      </c>
      <c r="X640" s="3">
        <v>0.57348835113617502</v>
      </c>
      <c r="Y640" s="3">
        <v>0.55876848714133998</v>
      </c>
      <c r="Z640" s="2"/>
    </row>
    <row r="641" spans="1:26">
      <c r="A641" s="2" t="s">
        <v>2107</v>
      </c>
      <c r="B641" s="2"/>
      <c r="C641" s="3">
        <v>0</v>
      </c>
      <c r="D641" s="3">
        <v>0</v>
      </c>
      <c r="E641" s="3">
        <v>0</v>
      </c>
      <c r="F641" s="3">
        <v>0</v>
      </c>
      <c r="G641" s="3">
        <v>0</v>
      </c>
      <c r="H641" s="3">
        <v>0</v>
      </c>
      <c r="I641" s="3">
        <v>0.133333333333333</v>
      </c>
      <c r="J641" s="3">
        <v>0.16666666666666599</v>
      </c>
      <c r="K641" s="3">
        <v>0.266666666666666</v>
      </c>
      <c r="L641" s="3">
        <v>0.4</v>
      </c>
      <c r="M641" s="3">
        <v>0.73333333333333295</v>
      </c>
      <c r="N641" s="2"/>
      <c r="O641" s="3">
        <v>0</v>
      </c>
      <c r="P641" s="3">
        <v>0</v>
      </c>
      <c r="Q641" s="3">
        <v>0</v>
      </c>
      <c r="R641" s="3">
        <v>0</v>
      </c>
      <c r="S641" s="3">
        <v>0</v>
      </c>
      <c r="T641" s="3">
        <v>0</v>
      </c>
      <c r="U641" s="3">
        <v>0.33993463423951897</v>
      </c>
      <c r="V641" s="3">
        <v>0.37267799624996401</v>
      </c>
      <c r="W641" s="3">
        <v>0.51207638319124005</v>
      </c>
      <c r="X641" s="3">
        <v>0.553774924194538</v>
      </c>
      <c r="Y641" s="3">
        <v>0.85374989832437898</v>
      </c>
      <c r="Z641" s="2"/>
    </row>
    <row r="642" spans="1:26">
      <c r="A642" s="2" t="s">
        <v>2108</v>
      </c>
      <c r="B642" s="2"/>
      <c r="C642" s="3">
        <v>0</v>
      </c>
      <c r="D642" s="3">
        <v>0</v>
      </c>
      <c r="E642" s="3">
        <v>0</v>
      </c>
      <c r="F642" s="3">
        <v>3.3333333333333298E-2</v>
      </c>
      <c r="G642" s="3">
        <v>0.133333333333333</v>
      </c>
      <c r="H642" s="3">
        <v>0.33333333333333298</v>
      </c>
      <c r="I642" s="3">
        <v>0.233333333333333</v>
      </c>
      <c r="J642" s="3">
        <v>0.33333333333333298</v>
      </c>
      <c r="K642" s="3">
        <v>0.4</v>
      </c>
      <c r="L642" s="3">
        <v>0.53333333333333299</v>
      </c>
      <c r="M642" s="3">
        <v>0.73333333333333295</v>
      </c>
      <c r="N642" s="2"/>
      <c r="O642" s="3">
        <v>0</v>
      </c>
      <c r="P642" s="3">
        <v>0</v>
      </c>
      <c r="Q642" s="3">
        <v>0</v>
      </c>
      <c r="R642" s="3">
        <v>0.17950549357115</v>
      </c>
      <c r="S642" s="3">
        <v>0.33993463423951897</v>
      </c>
      <c r="T642" s="3">
        <v>0.47140452079103101</v>
      </c>
      <c r="U642" s="3">
        <v>0.42295258468164998</v>
      </c>
      <c r="V642" s="3">
        <v>0.53748384988656905</v>
      </c>
      <c r="W642" s="3">
        <v>0.553774924194538</v>
      </c>
      <c r="X642" s="3">
        <v>0.66999170807472597</v>
      </c>
      <c r="Y642" s="3">
        <v>0.77172246018601398</v>
      </c>
      <c r="Z642" s="2"/>
    </row>
    <row r="643" spans="1:26">
      <c r="A643" s="2" t="s">
        <v>2109</v>
      </c>
      <c r="B643" s="2"/>
      <c r="C643" s="3">
        <v>0</v>
      </c>
      <c r="D643" s="3">
        <v>0</v>
      </c>
      <c r="E643" s="3">
        <v>0</v>
      </c>
      <c r="F643" s="3">
        <v>0</v>
      </c>
      <c r="G643" s="3">
        <v>0</v>
      </c>
      <c r="H643" s="3">
        <v>0</v>
      </c>
      <c r="I643" s="3">
        <v>0</v>
      </c>
      <c r="J643" s="3">
        <v>0</v>
      </c>
      <c r="K643" s="3">
        <v>0</v>
      </c>
      <c r="L643" s="3">
        <v>0.16666666666666599</v>
      </c>
      <c r="M643" s="3">
        <v>0.73333333333333295</v>
      </c>
      <c r="N643" s="2"/>
      <c r="O643" s="3">
        <v>0</v>
      </c>
      <c r="P643" s="3">
        <v>0</v>
      </c>
      <c r="Q643" s="3">
        <v>0</v>
      </c>
      <c r="R643" s="3">
        <v>0</v>
      </c>
      <c r="S643" s="3">
        <v>0</v>
      </c>
      <c r="T643" s="3">
        <v>0</v>
      </c>
      <c r="U643" s="3">
        <v>0</v>
      </c>
      <c r="V643" s="3">
        <v>0</v>
      </c>
      <c r="W643" s="3">
        <v>0</v>
      </c>
      <c r="X643" s="3">
        <v>0.37267799624996401</v>
      </c>
      <c r="Y643" s="3">
        <v>0.77172246018601498</v>
      </c>
      <c r="Z643" s="2"/>
    </row>
    <row r="644" spans="1:26">
      <c r="A644" s="2" t="s">
        <v>2110</v>
      </c>
      <c r="B644" s="2"/>
      <c r="C644" s="3">
        <v>0</v>
      </c>
      <c r="D644" s="3">
        <v>0</v>
      </c>
      <c r="E644" s="3">
        <v>0</v>
      </c>
      <c r="F644" s="3">
        <v>0</v>
      </c>
      <c r="G644" s="3">
        <v>0</v>
      </c>
      <c r="H644" s="3">
        <v>0</v>
      </c>
      <c r="I644" s="3">
        <v>0</v>
      </c>
      <c r="J644" s="3">
        <v>0</v>
      </c>
      <c r="K644" s="3">
        <v>0</v>
      </c>
      <c r="L644" s="3">
        <v>3.3333333333333298E-2</v>
      </c>
      <c r="M644" s="3">
        <v>0.73333333333333295</v>
      </c>
      <c r="N644" s="2"/>
      <c r="O644" s="3">
        <v>0</v>
      </c>
      <c r="P644" s="3">
        <v>0</v>
      </c>
      <c r="Q644" s="3">
        <v>0</v>
      </c>
      <c r="R644" s="3">
        <v>0</v>
      </c>
      <c r="S644" s="3">
        <v>0</v>
      </c>
      <c r="T644" s="3">
        <v>0</v>
      </c>
      <c r="U644" s="3">
        <v>0</v>
      </c>
      <c r="V644" s="3">
        <v>0</v>
      </c>
      <c r="W644" s="3">
        <v>0</v>
      </c>
      <c r="X644" s="3">
        <v>0.17950549357115</v>
      </c>
      <c r="Y644" s="3">
        <v>0.96378881965339702</v>
      </c>
      <c r="Z644" s="2"/>
    </row>
    <row r="645" spans="1:26">
      <c r="A645" s="2" t="s">
        <v>2111</v>
      </c>
      <c r="B645" s="2"/>
      <c r="C645" s="3">
        <v>0</v>
      </c>
      <c r="D645" s="3">
        <v>0</v>
      </c>
      <c r="E645" s="3">
        <v>0</v>
      </c>
      <c r="F645" s="3">
        <v>0</v>
      </c>
      <c r="G645" s="3">
        <v>0</v>
      </c>
      <c r="H645" s="3">
        <v>0</v>
      </c>
      <c r="I645" s="3">
        <v>3.3333333333333298E-2</v>
      </c>
      <c r="J645" s="3">
        <v>0.1</v>
      </c>
      <c r="K645" s="3">
        <v>0.266666666666666</v>
      </c>
      <c r="L645" s="3">
        <v>0.63333333333333297</v>
      </c>
      <c r="M645" s="3">
        <v>0.66666666666666596</v>
      </c>
      <c r="N645" s="2"/>
      <c r="O645" s="3">
        <v>0</v>
      </c>
      <c r="P645" s="3">
        <v>0</v>
      </c>
      <c r="Q645" s="3">
        <v>0</v>
      </c>
      <c r="R645" s="3">
        <v>0</v>
      </c>
      <c r="S645" s="3">
        <v>0</v>
      </c>
      <c r="T645" s="3">
        <v>0</v>
      </c>
      <c r="U645" s="3">
        <v>0.17950549357115</v>
      </c>
      <c r="V645" s="3">
        <v>0.3</v>
      </c>
      <c r="W645" s="3">
        <v>0.44221663871405298</v>
      </c>
      <c r="X645" s="3">
        <v>0.75203427817856505</v>
      </c>
      <c r="Y645" s="3">
        <v>0.86922698736035298</v>
      </c>
      <c r="Z645" s="2"/>
    </row>
    <row r="646" spans="1:26">
      <c r="A646" s="2" t="s">
        <v>2112</v>
      </c>
      <c r="B646" s="2"/>
      <c r="C646" s="3">
        <v>0</v>
      </c>
      <c r="D646" s="3">
        <v>0</v>
      </c>
      <c r="E646" s="3">
        <v>0</v>
      </c>
      <c r="F646" s="3">
        <v>0</v>
      </c>
      <c r="G646" s="3">
        <v>0</v>
      </c>
      <c r="H646" s="3">
        <v>0</v>
      </c>
      <c r="I646" s="3">
        <v>0</v>
      </c>
      <c r="J646" s="3">
        <v>6.6666666666666596E-2</v>
      </c>
      <c r="K646" s="3">
        <v>6.6666666666666596E-2</v>
      </c>
      <c r="L646" s="3">
        <v>0.3</v>
      </c>
      <c r="M646" s="3">
        <v>0.66666666666666596</v>
      </c>
      <c r="N646" s="2"/>
      <c r="O646" s="3">
        <v>0</v>
      </c>
      <c r="P646" s="3">
        <v>0</v>
      </c>
      <c r="Q646" s="3">
        <v>0</v>
      </c>
      <c r="R646" s="3">
        <v>0</v>
      </c>
      <c r="S646" s="3">
        <v>0</v>
      </c>
      <c r="T646" s="3">
        <v>0</v>
      </c>
      <c r="U646" s="3">
        <v>0</v>
      </c>
      <c r="V646" s="3">
        <v>0.24944382578492899</v>
      </c>
      <c r="W646" s="3">
        <v>0.24944382578492899</v>
      </c>
      <c r="X646" s="3">
        <v>0.45825756949558299</v>
      </c>
      <c r="Y646" s="3">
        <v>0.82999330653258196</v>
      </c>
      <c r="Z646" s="2"/>
    </row>
    <row r="647" spans="1:26">
      <c r="A647" s="2" t="s">
        <v>2113</v>
      </c>
      <c r="B647" s="2"/>
      <c r="C647" s="3">
        <v>0</v>
      </c>
      <c r="D647" s="3">
        <v>0</v>
      </c>
      <c r="E647" s="3">
        <v>0</v>
      </c>
      <c r="F647" s="3">
        <v>0</v>
      </c>
      <c r="G647" s="3">
        <v>0</v>
      </c>
      <c r="H647" s="3">
        <v>0</v>
      </c>
      <c r="I647" s="3">
        <v>0</v>
      </c>
      <c r="J647" s="3">
        <v>6.6666666666666596E-2</v>
      </c>
      <c r="K647" s="3">
        <v>6.6666666666666596E-2</v>
      </c>
      <c r="L647" s="3">
        <v>0.4</v>
      </c>
      <c r="M647" s="3">
        <v>0.63333333333333297</v>
      </c>
      <c r="N647" s="2"/>
      <c r="O647" s="3">
        <v>0</v>
      </c>
      <c r="P647" s="3">
        <v>0</v>
      </c>
      <c r="Q647" s="3">
        <v>0</v>
      </c>
      <c r="R647" s="3">
        <v>0</v>
      </c>
      <c r="S647" s="3">
        <v>0</v>
      </c>
      <c r="T647" s="3">
        <v>0</v>
      </c>
      <c r="U647" s="3">
        <v>0</v>
      </c>
      <c r="V647" s="3">
        <v>0.24944382578492899</v>
      </c>
      <c r="W647" s="3">
        <v>0.24944382578492899</v>
      </c>
      <c r="X647" s="3">
        <v>0.61101009266077799</v>
      </c>
      <c r="Y647" s="3">
        <v>0.70632067001390297</v>
      </c>
      <c r="Z647" s="2"/>
    </row>
    <row r="648" spans="1:26">
      <c r="A648" s="2" t="s">
        <v>2114</v>
      </c>
      <c r="B648" s="2"/>
      <c r="C648" s="3">
        <v>0</v>
      </c>
      <c r="D648" s="3">
        <v>0</v>
      </c>
      <c r="E648" s="3">
        <v>0</v>
      </c>
      <c r="F648" s="3">
        <v>0</v>
      </c>
      <c r="G648" s="3">
        <v>0</v>
      </c>
      <c r="H648" s="3">
        <v>0</v>
      </c>
      <c r="I648" s="3">
        <v>0</v>
      </c>
      <c r="J648" s="3">
        <v>0</v>
      </c>
      <c r="K648" s="3">
        <v>3.3333333333333298E-2</v>
      </c>
      <c r="L648" s="3">
        <v>0.1</v>
      </c>
      <c r="M648" s="3">
        <v>0.63333333333333297</v>
      </c>
      <c r="N648" s="2"/>
      <c r="O648" s="3">
        <v>0</v>
      </c>
      <c r="P648" s="3">
        <v>0</v>
      </c>
      <c r="Q648" s="3">
        <v>0</v>
      </c>
      <c r="R648" s="3">
        <v>0</v>
      </c>
      <c r="S648" s="3">
        <v>0</v>
      </c>
      <c r="T648" s="3">
        <v>0</v>
      </c>
      <c r="U648" s="3">
        <v>0</v>
      </c>
      <c r="V648" s="3">
        <v>0</v>
      </c>
      <c r="W648" s="3">
        <v>0.17950549357115</v>
      </c>
      <c r="X648" s="3">
        <v>0.3</v>
      </c>
      <c r="Y648" s="3">
        <v>0.70632067001390297</v>
      </c>
      <c r="Z648" s="2"/>
    </row>
    <row r="649" spans="1:26">
      <c r="A649" s="2" t="s">
        <v>2115</v>
      </c>
      <c r="B649" s="2"/>
      <c r="C649" s="3">
        <v>0</v>
      </c>
      <c r="D649" s="3">
        <v>0</v>
      </c>
      <c r="E649" s="3">
        <v>0</v>
      </c>
      <c r="F649" s="3">
        <v>0</v>
      </c>
      <c r="G649" s="3">
        <v>0</v>
      </c>
      <c r="H649" s="3">
        <v>0</v>
      </c>
      <c r="I649" s="3">
        <v>0</v>
      </c>
      <c r="J649" s="3">
        <v>0</v>
      </c>
      <c r="K649" s="3">
        <v>3.3333333333333298E-2</v>
      </c>
      <c r="L649" s="3">
        <v>6.6666666666666596E-2</v>
      </c>
      <c r="M649" s="3">
        <v>0.6</v>
      </c>
      <c r="N649" s="2"/>
      <c r="O649" s="3">
        <v>0</v>
      </c>
      <c r="P649" s="3">
        <v>0</v>
      </c>
      <c r="Q649" s="3">
        <v>0</v>
      </c>
      <c r="R649" s="3">
        <v>0</v>
      </c>
      <c r="S649" s="3">
        <v>0</v>
      </c>
      <c r="T649" s="3">
        <v>0</v>
      </c>
      <c r="U649" s="3">
        <v>0</v>
      </c>
      <c r="V649" s="3">
        <v>0</v>
      </c>
      <c r="W649" s="3">
        <v>0.17950549357115</v>
      </c>
      <c r="X649" s="3">
        <v>0.24944382578492899</v>
      </c>
      <c r="Y649" s="3">
        <v>0.71180521680208697</v>
      </c>
      <c r="Z649" s="2"/>
    </row>
    <row r="650" spans="1:26">
      <c r="A650" s="2" t="s">
        <v>413</v>
      </c>
      <c r="B650" s="2"/>
      <c r="C650" s="3">
        <v>0</v>
      </c>
      <c r="D650" s="3">
        <v>0</v>
      </c>
      <c r="E650" s="3">
        <v>0</v>
      </c>
      <c r="F650" s="3">
        <v>0</v>
      </c>
      <c r="G650" s="3">
        <v>0</v>
      </c>
      <c r="H650" s="3">
        <v>0</v>
      </c>
      <c r="I650" s="3">
        <v>6.6666666666666596E-2</v>
      </c>
      <c r="J650" s="3">
        <v>6.6666666666666596E-2</v>
      </c>
      <c r="K650" s="3">
        <v>0.16666666666666599</v>
      </c>
      <c r="L650" s="3">
        <v>0.233333333333333</v>
      </c>
      <c r="M650" s="3">
        <v>0.56666666666666599</v>
      </c>
      <c r="N650" s="2"/>
      <c r="O650" s="3">
        <v>0</v>
      </c>
      <c r="P650" s="3">
        <v>0</v>
      </c>
      <c r="Q650" s="3">
        <v>0</v>
      </c>
      <c r="R650" s="3">
        <v>0</v>
      </c>
      <c r="S650" s="3">
        <v>0</v>
      </c>
      <c r="T650" s="3">
        <v>0</v>
      </c>
      <c r="U650" s="3">
        <v>0.24944382578492899</v>
      </c>
      <c r="V650" s="3">
        <v>0.24944382578492899</v>
      </c>
      <c r="W650" s="3">
        <v>0.37267799624996401</v>
      </c>
      <c r="X650" s="3">
        <v>0.42295258468164998</v>
      </c>
      <c r="Y650" s="3">
        <v>0.76084748070088803</v>
      </c>
      <c r="Z650" s="2"/>
    </row>
    <row r="651" spans="1:26">
      <c r="A651" s="2" t="s">
        <v>522</v>
      </c>
      <c r="B651" s="2"/>
      <c r="C651" s="3">
        <v>0</v>
      </c>
      <c r="D651" s="3">
        <v>0</v>
      </c>
      <c r="E651" s="3">
        <v>0</v>
      </c>
      <c r="F651" s="3">
        <v>0</v>
      </c>
      <c r="G651" s="3">
        <v>0</v>
      </c>
      <c r="H651" s="3">
        <v>0</v>
      </c>
      <c r="I651" s="3">
        <v>0</v>
      </c>
      <c r="J651" s="3">
        <v>0</v>
      </c>
      <c r="K651" s="3">
        <v>3.3333333333333298E-2</v>
      </c>
      <c r="L651" s="3">
        <v>0.16666666666666599</v>
      </c>
      <c r="M651" s="3">
        <v>0.56666666666666599</v>
      </c>
      <c r="N651" s="2"/>
      <c r="O651" s="3">
        <v>0</v>
      </c>
      <c r="P651" s="3">
        <v>0</v>
      </c>
      <c r="Q651" s="3">
        <v>0</v>
      </c>
      <c r="R651" s="3">
        <v>0</v>
      </c>
      <c r="S651" s="3">
        <v>0</v>
      </c>
      <c r="T651" s="3">
        <v>0</v>
      </c>
      <c r="U651" s="3">
        <v>0</v>
      </c>
      <c r="V651" s="3">
        <v>0</v>
      </c>
      <c r="W651" s="3">
        <v>0.17950549357115</v>
      </c>
      <c r="X651" s="3">
        <v>0.37267799624996401</v>
      </c>
      <c r="Y651" s="3">
        <v>0.71569701845279599</v>
      </c>
      <c r="Z651" s="2"/>
    </row>
    <row r="652" spans="1:26">
      <c r="A652" s="2" t="s">
        <v>2116</v>
      </c>
      <c r="B652" s="2"/>
      <c r="C652" s="3">
        <v>0</v>
      </c>
      <c r="D652" s="3">
        <v>0</v>
      </c>
      <c r="E652" s="3">
        <v>0</v>
      </c>
      <c r="F652" s="3">
        <v>0</v>
      </c>
      <c r="G652" s="3">
        <v>0</v>
      </c>
      <c r="H652" s="3">
        <v>0</v>
      </c>
      <c r="I652" s="3">
        <v>0</v>
      </c>
      <c r="J652" s="3">
        <v>0</v>
      </c>
      <c r="K652" s="3">
        <v>6.6666666666666596E-2</v>
      </c>
      <c r="L652" s="3">
        <v>0.2</v>
      </c>
      <c r="M652" s="3">
        <v>0.56666666666666599</v>
      </c>
      <c r="N652" s="2"/>
      <c r="O652" s="3">
        <v>0</v>
      </c>
      <c r="P652" s="3">
        <v>0</v>
      </c>
      <c r="Q652" s="3">
        <v>0</v>
      </c>
      <c r="R652" s="3">
        <v>0</v>
      </c>
      <c r="S652" s="3">
        <v>0</v>
      </c>
      <c r="T652" s="3">
        <v>0</v>
      </c>
      <c r="U652" s="3">
        <v>0</v>
      </c>
      <c r="V652" s="3">
        <v>0</v>
      </c>
      <c r="W652" s="3">
        <v>0.24944382578492899</v>
      </c>
      <c r="X652" s="3">
        <v>0.59999999999999898</v>
      </c>
      <c r="Y652" s="3">
        <v>0.76084748070088803</v>
      </c>
      <c r="Z652" s="2"/>
    </row>
    <row r="653" spans="1:26">
      <c r="A653" s="2" t="s">
        <v>2117</v>
      </c>
      <c r="B653" s="2"/>
      <c r="C653" s="3">
        <v>0</v>
      </c>
      <c r="D653" s="3">
        <v>0</v>
      </c>
      <c r="E653" s="3">
        <v>0</v>
      </c>
      <c r="F653" s="3">
        <v>0</v>
      </c>
      <c r="G653" s="3">
        <v>0</v>
      </c>
      <c r="H653" s="3">
        <v>0</v>
      </c>
      <c r="I653" s="3">
        <v>0.133333333333333</v>
      </c>
      <c r="J653" s="3">
        <v>0.2</v>
      </c>
      <c r="K653" s="3">
        <v>0.1</v>
      </c>
      <c r="L653" s="3">
        <v>0.3</v>
      </c>
      <c r="M653" s="3">
        <v>0.56666666666666599</v>
      </c>
      <c r="N653" s="2"/>
      <c r="O653" s="3">
        <v>0</v>
      </c>
      <c r="P653" s="3">
        <v>0</v>
      </c>
      <c r="Q653" s="3">
        <v>0</v>
      </c>
      <c r="R653" s="3">
        <v>0</v>
      </c>
      <c r="S653" s="3">
        <v>0</v>
      </c>
      <c r="T653" s="3">
        <v>0</v>
      </c>
      <c r="U653" s="3">
        <v>0.42687494916218999</v>
      </c>
      <c r="V653" s="3">
        <v>0.4</v>
      </c>
      <c r="W653" s="3">
        <v>0.3</v>
      </c>
      <c r="X653" s="3">
        <v>0.45825756949558399</v>
      </c>
      <c r="Y653" s="3">
        <v>0.76084748070088803</v>
      </c>
      <c r="Z653" s="2"/>
    </row>
    <row r="654" spans="1:26">
      <c r="A654" s="2" t="s">
        <v>2118</v>
      </c>
      <c r="B654" s="2"/>
      <c r="C654" s="3">
        <v>0</v>
      </c>
      <c r="D654" s="3">
        <v>0</v>
      </c>
      <c r="E654" s="3">
        <v>0</v>
      </c>
      <c r="F654" s="3">
        <v>0</v>
      </c>
      <c r="G654" s="3">
        <v>0</v>
      </c>
      <c r="H654" s="3">
        <v>0</v>
      </c>
      <c r="I654" s="3">
        <v>0</v>
      </c>
      <c r="J654" s="3">
        <v>0</v>
      </c>
      <c r="K654" s="3">
        <v>0</v>
      </c>
      <c r="L654" s="3">
        <v>6.6666666666666596E-2</v>
      </c>
      <c r="M654" s="3">
        <v>0.53333333333333299</v>
      </c>
      <c r="N654" s="2"/>
      <c r="O654" s="3">
        <v>0</v>
      </c>
      <c r="P654" s="3">
        <v>0</v>
      </c>
      <c r="Q654" s="3">
        <v>0</v>
      </c>
      <c r="R654" s="3">
        <v>0</v>
      </c>
      <c r="S654" s="3">
        <v>0</v>
      </c>
      <c r="T654" s="3">
        <v>0</v>
      </c>
      <c r="U654" s="3">
        <v>0</v>
      </c>
      <c r="V654" s="3">
        <v>0</v>
      </c>
      <c r="W654" s="3">
        <v>0</v>
      </c>
      <c r="X654" s="3">
        <v>0.24944382578492899</v>
      </c>
      <c r="Y654" s="3">
        <v>0.61824123303304701</v>
      </c>
      <c r="Z654" s="2"/>
    </row>
    <row r="655" spans="1:26">
      <c r="A655" s="2" t="s">
        <v>2119</v>
      </c>
      <c r="B655" s="2"/>
      <c r="C655" s="3">
        <v>0</v>
      </c>
      <c r="D655" s="3">
        <v>0</v>
      </c>
      <c r="E655" s="3">
        <v>0</v>
      </c>
      <c r="F655" s="3">
        <v>0</v>
      </c>
      <c r="G655" s="3">
        <v>0</v>
      </c>
      <c r="H655" s="3">
        <v>0</v>
      </c>
      <c r="I655" s="3">
        <v>0</v>
      </c>
      <c r="J655" s="3">
        <v>0</v>
      </c>
      <c r="K655" s="3">
        <v>0</v>
      </c>
      <c r="L655" s="3">
        <v>6.6666666666666596E-2</v>
      </c>
      <c r="M655" s="3">
        <v>0.53333333333333299</v>
      </c>
      <c r="N655" s="2"/>
      <c r="O655" s="3">
        <v>0</v>
      </c>
      <c r="P655" s="3">
        <v>0</v>
      </c>
      <c r="Q655" s="3">
        <v>0</v>
      </c>
      <c r="R655" s="3">
        <v>0</v>
      </c>
      <c r="S655" s="3">
        <v>0</v>
      </c>
      <c r="T655" s="3">
        <v>0</v>
      </c>
      <c r="U655" s="3">
        <v>0</v>
      </c>
      <c r="V655" s="3">
        <v>0</v>
      </c>
      <c r="W655" s="3">
        <v>0</v>
      </c>
      <c r="X655" s="3">
        <v>0.24944382578492899</v>
      </c>
      <c r="Y655" s="3">
        <v>0.76303487615063903</v>
      </c>
      <c r="Z655" s="2"/>
    </row>
    <row r="656" spans="1:26">
      <c r="A656" s="2" t="s">
        <v>2120</v>
      </c>
      <c r="B656" s="2"/>
      <c r="C656" s="3">
        <v>0</v>
      </c>
      <c r="D656" s="3">
        <v>0</v>
      </c>
      <c r="E656" s="3">
        <v>0</v>
      </c>
      <c r="F656" s="3">
        <v>0</v>
      </c>
      <c r="G656" s="3">
        <v>0</v>
      </c>
      <c r="H656" s="3">
        <v>0</v>
      </c>
      <c r="I656" s="3">
        <v>0</v>
      </c>
      <c r="J656" s="3">
        <v>3.3333333333333298E-2</v>
      </c>
      <c r="K656" s="3">
        <v>0.1</v>
      </c>
      <c r="L656" s="3">
        <v>0.16666666666666599</v>
      </c>
      <c r="M656" s="3">
        <v>0.53333333333333299</v>
      </c>
      <c r="N656" s="2"/>
      <c r="O656" s="3">
        <v>0</v>
      </c>
      <c r="P656" s="3">
        <v>0</v>
      </c>
      <c r="Q656" s="3">
        <v>0</v>
      </c>
      <c r="R656" s="3">
        <v>0</v>
      </c>
      <c r="S656" s="3">
        <v>0</v>
      </c>
      <c r="T656" s="3">
        <v>0</v>
      </c>
      <c r="U656" s="3">
        <v>0</v>
      </c>
      <c r="V656" s="3">
        <v>0.17950549357115</v>
      </c>
      <c r="W656" s="3">
        <v>0.3</v>
      </c>
      <c r="X656" s="3">
        <v>0.58214163988576595</v>
      </c>
      <c r="Y656" s="3">
        <v>0.76303487615063903</v>
      </c>
      <c r="Z656" s="2"/>
    </row>
    <row r="657" spans="1:26">
      <c r="A657" s="2" t="s">
        <v>2121</v>
      </c>
      <c r="B657" s="2"/>
      <c r="C657" s="3">
        <v>0</v>
      </c>
      <c r="D657" s="3">
        <v>0</v>
      </c>
      <c r="E657" s="3">
        <v>0</v>
      </c>
      <c r="F657" s="3">
        <v>0.1</v>
      </c>
      <c r="G657" s="3">
        <v>0.1</v>
      </c>
      <c r="H657" s="3">
        <v>0.133333333333333</v>
      </c>
      <c r="I657" s="3">
        <v>0.3</v>
      </c>
      <c r="J657" s="3">
        <v>0.33333333333333298</v>
      </c>
      <c r="K657" s="3">
        <v>0.266666666666666</v>
      </c>
      <c r="L657" s="3">
        <v>0.233333333333333</v>
      </c>
      <c r="M657" s="3">
        <v>0.5</v>
      </c>
      <c r="N657" s="2"/>
      <c r="O657" s="3">
        <v>0</v>
      </c>
      <c r="P657" s="3">
        <v>0</v>
      </c>
      <c r="Q657" s="3">
        <v>0</v>
      </c>
      <c r="R657" s="3">
        <v>0.3</v>
      </c>
      <c r="S657" s="3">
        <v>0.39581140290126299</v>
      </c>
      <c r="T657" s="3">
        <v>0.33993463423951897</v>
      </c>
      <c r="U657" s="3">
        <v>0.52599112793531599</v>
      </c>
      <c r="V657" s="3">
        <v>0.64978628965393004</v>
      </c>
      <c r="W657" s="3">
        <v>0.44221663871405298</v>
      </c>
      <c r="X657" s="3">
        <v>0.42295258468164998</v>
      </c>
      <c r="Y657" s="3">
        <v>0.71879528842826002</v>
      </c>
      <c r="Z657" s="2"/>
    </row>
    <row r="658" spans="1:26">
      <c r="A658" s="2" t="s">
        <v>2122</v>
      </c>
      <c r="B658" s="2"/>
      <c r="C658" s="3">
        <v>0</v>
      </c>
      <c r="D658" s="3">
        <v>0</v>
      </c>
      <c r="E658" s="3">
        <v>0</v>
      </c>
      <c r="F658" s="3">
        <v>0</v>
      </c>
      <c r="G658" s="3">
        <v>0</v>
      </c>
      <c r="H658" s="3">
        <v>0</v>
      </c>
      <c r="I658" s="3">
        <v>0</v>
      </c>
      <c r="J658" s="3">
        <v>0</v>
      </c>
      <c r="K658" s="3">
        <v>0.1</v>
      </c>
      <c r="L658" s="3">
        <v>0.233333333333333</v>
      </c>
      <c r="M658" s="3">
        <v>0.5</v>
      </c>
      <c r="N658" s="2"/>
      <c r="O658" s="3">
        <v>0</v>
      </c>
      <c r="P658" s="3">
        <v>0</v>
      </c>
      <c r="Q658" s="3">
        <v>0</v>
      </c>
      <c r="R658" s="3">
        <v>0</v>
      </c>
      <c r="S658" s="3">
        <v>0</v>
      </c>
      <c r="T658" s="3">
        <v>0</v>
      </c>
      <c r="U658" s="3">
        <v>0</v>
      </c>
      <c r="V658" s="3">
        <v>0</v>
      </c>
      <c r="W658" s="3">
        <v>0.3</v>
      </c>
      <c r="X658" s="3">
        <v>0.42295258468164998</v>
      </c>
      <c r="Y658" s="3">
        <v>0.61913918736689</v>
      </c>
      <c r="Z658" s="2"/>
    </row>
    <row r="659" spans="1:26">
      <c r="A659" s="2" t="s">
        <v>561</v>
      </c>
      <c r="B659" s="2"/>
      <c r="C659" s="3">
        <v>0</v>
      </c>
      <c r="D659" s="3">
        <v>0</v>
      </c>
      <c r="E659" s="3">
        <v>0</v>
      </c>
      <c r="F659" s="3">
        <v>0</v>
      </c>
      <c r="G659" s="3">
        <v>3.3333333333333298E-2</v>
      </c>
      <c r="H659" s="3">
        <v>0.16666666666666599</v>
      </c>
      <c r="I659" s="3">
        <v>6.6666666666666596E-2</v>
      </c>
      <c r="J659" s="3">
        <v>0.3</v>
      </c>
      <c r="K659" s="3">
        <v>0.3</v>
      </c>
      <c r="L659" s="3">
        <v>0.33333333333333298</v>
      </c>
      <c r="M659" s="3">
        <v>0.5</v>
      </c>
      <c r="N659" s="2"/>
      <c r="O659" s="3">
        <v>0</v>
      </c>
      <c r="P659" s="3">
        <v>0</v>
      </c>
      <c r="Q659" s="3">
        <v>0</v>
      </c>
      <c r="R659" s="3">
        <v>0</v>
      </c>
      <c r="S659" s="3">
        <v>0.17950549357115</v>
      </c>
      <c r="T659" s="3">
        <v>0.45338235029118101</v>
      </c>
      <c r="U659" s="3">
        <v>0.24944382578492899</v>
      </c>
      <c r="V659" s="3">
        <v>0.52599112793531599</v>
      </c>
      <c r="W659" s="3">
        <v>0.52599112793531599</v>
      </c>
      <c r="X659" s="3">
        <v>0.78881063774661497</v>
      </c>
      <c r="Y659" s="3">
        <v>0.67082039324993603</v>
      </c>
      <c r="Z659" s="2"/>
    </row>
    <row r="660" spans="1:26">
      <c r="A660" s="2" t="s">
        <v>425</v>
      </c>
      <c r="B660" s="2"/>
      <c r="C660" s="3">
        <v>0</v>
      </c>
      <c r="D660" s="3">
        <v>0</v>
      </c>
      <c r="E660" s="3">
        <v>0</v>
      </c>
      <c r="F660" s="3">
        <v>0</v>
      </c>
      <c r="G660" s="3">
        <v>0</v>
      </c>
      <c r="H660" s="3">
        <v>3.3333333333333298E-2</v>
      </c>
      <c r="I660" s="3">
        <v>0.1</v>
      </c>
      <c r="J660" s="3">
        <v>0.16666666666666599</v>
      </c>
      <c r="K660" s="3">
        <v>0.16666666666666599</v>
      </c>
      <c r="L660" s="3">
        <v>0.33333333333333298</v>
      </c>
      <c r="M660" s="3">
        <v>0.46666666666666601</v>
      </c>
      <c r="N660" s="2"/>
      <c r="O660" s="3">
        <v>0</v>
      </c>
      <c r="P660" s="3">
        <v>0</v>
      </c>
      <c r="Q660" s="3">
        <v>0</v>
      </c>
      <c r="R660" s="3">
        <v>0</v>
      </c>
      <c r="S660" s="3">
        <v>0</v>
      </c>
      <c r="T660" s="3">
        <v>0.17950549357115</v>
      </c>
      <c r="U660" s="3">
        <v>0.3</v>
      </c>
      <c r="V660" s="3">
        <v>0.45338235029118101</v>
      </c>
      <c r="W660" s="3">
        <v>0.45338235029118101</v>
      </c>
      <c r="X660" s="3">
        <v>0.69920589878010098</v>
      </c>
      <c r="Y660" s="3">
        <v>0.71802197428460002</v>
      </c>
      <c r="Z660" s="2"/>
    </row>
    <row r="661" spans="1:26">
      <c r="A661" s="2" t="s">
        <v>2123</v>
      </c>
      <c r="B661" s="2"/>
      <c r="C661" s="3">
        <v>0</v>
      </c>
      <c r="D661" s="3">
        <v>0</v>
      </c>
      <c r="E661" s="3">
        <v>0</v>
      </c>
      <c r="F661" s="3">
        <v>0</v>
      </c>
      <c r="G661" s="3">
        <v>0</v>
      </c>
      <c r="H661" s="3">
        <v>0</v>
      </c>
      <c r="I661" s="3">
        <v>0</v>
      </c>
      <c r="J661" s="3">
        <v>0</v>
      </c>
      <c r="K661" s="3">
        <v>6.6666666666666596E-2</v>
      </c>
      <c r="L661" s="3">
        <v>0.1</v>
      </c>
      <c r="M661" s="3">
        <v>0.46666666666666601</v>
      </c>
      <c r="N661" s="2"/>
      <c r="O661" s="3">
        <v>0</v>
      </c>
      <c r="P661" s="3">
        <v>0</v>
      </c>
      <c r="Q661" s="3">
        <v>0</v>
      </c>
      <c r="R661" s="3">
        <v>0</v>
      </c>
      <c r="S661" s="3">
        <v>0</v>
      </c>
      <c r="T661" s="3">
        <v>0</v>
      </c>
      <c r="U661" s="3">
        <v>0</v>
      </c>
      <c r="V661" s="3">
        <v>0</v>
      </c>
      <c r="W661" s="3">
        <v>0.24944382578492899</v>
      </c>
      <c r="X661" s="3">
        <v>0.3</v>
      </c>
      <c r="Y661" s="3">
        <v>0.61824123303304601</v>
      </c>
      <c r="Z661" s="2"/>
    </row>
    <row r="662" spans="1:26">
      <c r="A662" s="2" t="s">
        <v>2124</v>
      </c>
      <c r="B662" s="2"/>
      <c r="C662" s="3">
        <v>0</v>
      </c>
      <c r="D662" s="3">
        <v>0</v>
      </c>
      <c r="E662" s="3">
        <v>0</v>
      </c>
      <c r="F662" s="3">
        <v>0</v>
      </c>
      <c r="G662" s="3">
        <v>0</v>
      </c>
      <c r="H662" s="3">
        <v>0</v>
      </c>
      <c r="I662" s="3">
        <v>3.3333333333333298E-2</v>
      </c>
      <c r="J662" s="3">
        <v>0.1</v>
      </c>
      <c r="K662" s="3">
        <v>0.16666666666666599</v>
      </c>
      <c r="L662" s="3">
        <v>0.2</v>
      </c>
      <c r="M662" s="3">
        <v>0.46666666666666601</v>
      </c>
      <c r="N662" s="2"/>
      <c r="O662" s="3">
        <v>0</v>
      </c>
      <c r="P662" s="3">
        <v>0</v>
      </c>
      <c r="Q662" s="3">
        <v>0</v>
      </c>
      <c r="R662" s="3">
        <v>0</v>
      </c>
      <c r="S662" s="3">
        <v>0</v>
      </c>
      <c r="T662" s="3">
        <v>0</v>
      </c>
      <c r="U662" s="3">
        <v>0.17950549357115</v>
      </c>
      <c r="V662" s="3">
        <v>0.3</v>
      </c>
      <c r="W662" s="3">
        <v>0.45338235029118101</v>
      </c>
      <c r="X662" s="3">
        <v>0.4</v>
      </c>
      <c r="Y662" s="3">
        <v>0.56174331821175705</v>
      </c>
      <c r="Z662" s="2"/>
    </row>
    <row r="663" spans="1:26">
      <c r="A663" s="2" t="s">
        <v>2125</v>
      </c>
      <c r="B663" s="2"/>
      <c r="C663" s="3">
        <v>0</v>
      </c>
      <c r="D663" s="3">
        <v>0</v>
      </c>
      <c r="E663" s="3">
        <v>0</v>
      </c>
      <c r="F663" s="3">
        <v>0</v>
      </c>
      <c r="G663" s="3">
        <v>0</v>
      </c>
      <c r="H663" s="3">
        <v>0</v>
      </c>
      <c r="I663" s="3">
        <v>0</v>
      </c>
      <c r="J663" s="3">
        <v>3.3333333333333298E-2</v>
      </c>
      <c r="K663" s="3">
        <v>0.2</v>
      </c>
      <c r="L663" s="3">
        <v>0.1</v>
      </c>
      <c r="M663" s="3">
        <v>0.46666666666666601</v>
      </c>
      <c r="N663" s="2"/>
      <c r="O663" s="3">
        <v>0</v>
      </c>
      <c r="P663" s="3">
        <v>0</v>
      </c>
      <c r="Q663" s="3">
        <v>0</v>
      </c>
      <c r="R663" s="3">
        <v>0</v>
      </c>
      <c r="S663" s="3">
        <v>0</v>
      </c>
      <c r="T663" s="3">
        <v>0</v>
      </c>
      <c r="U663" s="3">
        <v>0</v>
      </c>
      <c r="V663" s="3">
        <v>0.17950549357115</v>
      </c>
      <c r="W663" s="3">
        <v>0.4</v>
      </c>
      <c r="X663" s="3">
        <v>0.3</v>
      </c>
      <c r="Y663" s="3">
        <v>0.61824123303304601</v>
      </c>
      <c r="Z663" s="2"/>
    </row>
    <row r="664" spans="1:26">
      <c r="A664" s="2" t="s">
        <v>2126</v>
      </c>
      <c r="B664" s="2"/>
      <c r="C664" s="3">
        <v>0</v>
      </c>
      <c r="D664" s="3">
        <v>0</v>
      </c>
      <c r="E664" s="3">
        <v>0</v>
      </c>
      <c r="F664" s="3">
        <v>0</v>
      </c>
      <c r="G664" s="3">
        <v>0</v>
      </c>
      <c r="H664" s="3">
        <v>0</v>
      </c>
      <c r="I664" s="3">
        <v>0</v>
      </c>
      <c r="J664" s="3">
        <v>0</v>
      </c>
      <c r="K664" s="3">
        <v>3.3333333333333298E-2</v>
      </c>
      <c r="L664" s="3">
        <v>0.16666666666666599</v>
      </c>
      <c r="M664" s="3">
        <v>0.43333333333333302</v>
      </c>
      <c r="N664" s="2"/>
      <c r="O664" s="3">
        <v>0</v>
      </c>
      <c r="P664" s="3">
        <v>0</v>
      </c>
      <c r="Q664" s="3">
        <v>0</v>
      </c>
      <c r="R664" s="3">
        <v>0</v>
      </c>
      <c r="S664" s="3">
        <v>0</v>
      </c>
      <c r="T664" s="3">
        <v>0</v>
      </c>
      <c r="U664" s="3">
        <v>0</v>
      </c>
      <c r="V664" s="3">
        <v>0</v>
      </c>
      <c r="W664" s="3">
        <v>0.17950549357115</v>
      </c>
      <c r="X664" s="3">
        <v>0.37267799624996401</v>
      </c>
      <c r="Y664" s="3">
        <v>0.667499479816692</v>
      </c>
      <c r="Z664" s="2"/>
    </row>
    <row r="665" spans="1:26">
      <c r="A665" s="2" t="s">
        <v>2127</v>
      </c>
      <c r="B665" s="2"/>
      <c r="C665" s="3">
        <v>3.3333333333333298E-2</v>
      </c>
      <c r="D665" s="3">
        <v>0.36666666666666597</v>
      </c>
      <c r="E665" s="3">
        <v>0.9</v>
      </c>
      <c r="F665" s="3">
        <v>0.73333333333333295</v>
      </c>
      <c r="G665" s="3">
        <v>1.0333333333333301</v>
      </c>
      <c r="H665" s="3">
        <v>1.13333333333333</v>
      </c>
      <c r="I665" s="3">
        <v>0.86666666666666603</v>
      </c>
      <c r="J665" s="3">
        <v>0.56666666666666599</v>
      </c>
      <c r="K665" s="3">
        <v>0.86666666666666603</v>
      </c>
      <c r="L665" s="3">
        <v>0.66666666666666596</v>
      </c>
      <c r="M665" s="3">
        <v>0.43333333333333302</v>
      </c>
      <c r="N665" s="2"/>
      <c r="O665" s="3">
        <v>0.17950549357115</v>
      </c>
      <c r="P665" s="3">
        <v>0.60461190490723504</v>
      </c>
      <c r="Q665" s="3">
        <v>0.97809338340808005</v>
      </c>
      <c r="R665" s="3">
        <v>0.89193921068397597</v>
      </c>
      <c r="S665" s="3">
        <v>1.0796089827134401</v>
      </c>
      <c r="T665" s="3">
        <v>1.05619863451699</v>
      </c>
      <c r="U665" s="3">
        <v>0.76303487615063903</v>
      </c>
      <c r="V665" s="3">
        <v>0.84393259341147697</v>
      </c>
      <c r="W665" s="3">
        <v>1.0873004286866701</v>
      </c>
      <c r="X665" s="3">
        <v>0.78881063774661497</v>
      </c>
      <c r="Y665" s="3">
        <v>0.49553562491061598</v>
      </c>
      <c r="Z665" s="2"/>
    </row>
    <row r="666" spans="1:26">
      <c r="A666" s="2" t="s">
        <v>2128</v>
      </c>
      <c r="B666" s="2"/>
      <c r="C666" s="3">
        <v>0</v>
      </c>
      <c r="D666" s="3">
        <v>0</v>
      </c>
      <c r="E666" s="3">
        <v>0</v>
      </c>
      <c r="F666" s="3">
        <v>0</v>
      </c>
      <c r="G666" s="3">
        <v>0</v>
      </c>
      <c r="H666" s="3">
        <v>0</v>
      </c>
      <c r="I666" s="3">
        <v>0</v>
      </c>
      <c r="J666" s="3">
        <v>0</v>
      </c>
      <c r="K666" s="3">
        <v>0</v>
      </c>
      <c r="L666" s="3">
        <v>0.133333333333333</v>
      </c>
      <c r="M666" s="3">
        <v>0.43333333333333302</v>
      </c>
      <c r="N666" s="2"/>
      <c r="O666" s="3">
        <v>0</v>
      </c>
      <c r="P666" s="3">
        <v>0</v>
      </c>
      <c r="Q666" s="3">
        <v>0</v>
      </c>
      <c r="R666" s="3">
        <v>0</v>
      </c>
      <c r="S666" s="3">
        <v>0</v>
      </c>
      <c r="T666" s="3">
        <v>0</v>
      </c>
      <c r="U666" s="3">
        <v>0</v>
      </c>
      <c r="V666" s="3">
        <v>0</v>
      </c>
      <c r="W666" s="3">
        <v>0</v>
      </c>
      <c r="X666" s="3">
        <v>0.33993463423951897</v>
      </c>
      <c r="Y666" s="3">
        <v>0.49553562491061598</v>
      </c>
      <c r="Z666" s="2"/>
    </row>
    <row r="667" spans="1:26">
      <c r="A667" s="2" t="s">
        <v>2129</v>
      </c>
      <c r="B667" s="2"/>
      <c r="C667" s="3">
        <v>0</v>
      </c>
      <c r="D667" s="3">
        <v>0</v>
      </c>
      <c r="E667" s="3">
        <v>0</v>
      </c>
      <c r="F667" s="3">
        <v>0</v>
      </c>
      <c r="G667" s="3">
        <v>0</v>
      </c>
      <c r="H667" s="3">
        <v>0</v>
      </c>
      <c r="I667" s="3">
        <v>3.3333333333333298E-2</v>
      </c>
      <c r="J667" s="3">
        <v>3.3333333333333298E-2</v>
      </c>
      <c r="K667" s="3">
        <v>0.16666666666666599</v>
      </c>
      <c r="L667" s="3">
        <v>0.2</v>
      </c>
      <c r="M667" s="3">
        <v>0.43333333333333302</v>
      </c>
      <c r="N667" s="2"/>
      <c r="O667" s="3">
        <v>0</v>
      </c>
      <c r="P667" s="3">
        <v>0</v>
      </c>
      <c r="Q667" s="3">
        <v>0</v>
      </c>
      <c r="R667" s="3">
        <v>0</v>
      </c>
      <c r="S667" s="3">
        <v>0</v>
      </c>
      <c r="T667" s="3">
        <v>0</v>
      </c>
      <c r="U667" s="3">
        <v>0.17950549357115</v>
      </c>
      <c r="V667" s="3">
        <v>0.17950549357115</v>
      </c>
      <c r="W667" s="3">
        <v>0.37267799624996401</v>
      </c>
      <c r="X667" s="3">
        <v>0.4</v>
      </c>
      <c r="Y667" s="3">
        <v>0.80346471954626297</v>
      </c>
      <c r="Z667" s="2"/>
    </row>
    <row r="668" spans="1:26">
      <c r="A668" s="2" t="s">
        <v>2130</v>
      </c>
      <c r="B668" s="2"/>
      <c r="C668" s="3">
        <v>0</v>
      </c>
      <c r="D668" s="3">
        <v>0</v>
      </c>
      <c r="E668" s="3">
        <v>0</v>
      </c>
      <c r="F668" s="3">
        <v>0</v>
      </c>
      <c r="G668" s="3">
        <v>0</v>
      </c>
      <c r="H668" s="3">
        <v>0</v>
      </c>
      <c r="I668" s="3">
        <v>0</v>
      </c>
      <c r="J668" s="3">
        <v>0</v>
      </c>
      <c r="K668" s="3">
        <v>0.16666666666666599</v>
      </c>
      <c r="L668" s="3">
        <v>0.133333333333333</v>
      </c>
      <c r="M668" s="3">
        <v>0.36666666666666597</v>
      </c>
      <c r="N668" s="2"/>
      <c r="O668" s="3">
        <v>0</v>
      </c>
      <c r="P668" s="3">
        <v>0</v>
      </c>
      <c r="Q668" s="3">
        <v>0</v>
      </c>
      <c r="R668" s="3">
        <v>0</v>
      </c>
      <c r="S668" s="3">
        <v>0</v>
      </c>
      <c r="T668" s="3">
        <v>0</v>
      </c>
      <c r="U668" s="3">
        <v>0</v>
      </c>
      <c r="V668" s="3">
        <v>0</v>
      </c>
      <c r="W668" s="3">
        <v>0.45338235029118101</v>
      </c>
      <c r="X668" s="3">
        <v>0.33993463423951897</v>
      </c>
      <c r="Y668" s="3">
        <v>0.54670731556189001</v>
      </c>
      <c r="Z668" s="2"/>
    </row>
    <row r="669" spans="1:26">
      <c r="A669" s="2" t="s">
        <v>2131</v>
      </c>
      <c r="B669" s="2"/>
      <c r="C669" s="3">
        <v>0</v>
      </c>
      <c r="D669" s="3">
        <v>0</v>
      </c>
      <c r="E669" s="3">
        <v>0</v>
      </c>
      <c r="F669" s="3">
        <v>0</v>
      </c>
      <c r="G669" s="3">
        <v>0</v>
      </c>
      <c r="H669" s="3">
        <v>3.3333333333333298E-2</v>
      </c>
      <c r="I669" s="3">
        <v>0</v>
      </c>
      <c r="J669" s="3">
        <v>6.6666666666666596E-2</v>
      </c>
      <c r="K669" s="3">
        <v>0.133333333333333</v>
      </c>
      <c r="L669" s="3">
        <v>0.133333333333333</v>
      </c>
      <c r="M669" s="3">
        <v>0.36666666666666597</v>
      </c>
      <c r="N669" s="2"/>
      <c r="O669" s="3">
        <v>0</v>
      </c>
      <c r="P669" s="3">
        <v>0</v>
      </c>
      <c r="Q669" s="3">
        <v>0</v>
      </c>
      <c r="R669" s="3">
        <v>0</v>
      </c>
      <c r="S669" s="3">
        <v>0</v>
      </c>
      <c r="T669" s="3">
        <v>0.17950549357115</v>
      </c>
      <c r="U669" s="3">
        <v>0</v>
      </c>
      <c r="V669" s="3">
        <v>0.24944382578492899</v>
      </c>
      <c r="W669" s="3">
        <v>0.42687494916218999</v>
      </c>
      <c r="X669" s="3">
        <v>0.33993463423951897</v>
      </c>
      <c r="Y669" s="3">
        <v>0.60461190490723504</v>
      </c>
      <c r="Z669" s="2"/>
    </row>
    <row r="670" spans="1:26">
      <c r="A670" s="2" t="s">
        <v>2132</v>
      </c>
      <c r="B670" s="2"/>
      <c r="C670" s="3">
        <v>0</v>
      </c>
      <c r="D670" s="3">
        <v>0</v>
      </c>
      <c r="E670" s="3">
        <v>0</v>
      </c>
      <c r="F670" s="3">
        <v>0</v>
      </c>
      <c r="G670" s="3">
        <v>0</v>
      </c>
      <c r="H670" s="3">
        <v>0</v>
      </c>
      <c r="I670" s="3">
        <v>0</v>
      </c>
      <c r="J670" s="3">
        <v>0</v>
      </c>
      <c r="K670" s="3">
        <v>0</v>
      </c>
      <c r="L670" s="3">
        <v>3.3333333333333298E-2</v>
      </c>
      <c r="M670" s="3">
        <v>0.36666666666666597</v>
      </c>
      <c r="N670" s="2"/>
      <c r="O670" s="3">
        <v>0</v>
      </c>
      <c r="P670" s="3">
        <v>0</v>
      </c>
      <c r="Q670" s="3">
        <v>0</v>
      </c>
      <c r="R670" s="3">
        <v>0</v>
      </c>
      <c r="S670" s="3">
        <v>0</v>
      </c>
      <c r="T670" s="3">
        <v>0</v>
      </c>
      <c r="U670" s="3">
        <v>0</v>
      </c>
      <c r="V670" s="3">
        <v>0</v>
      </c>
      <c r="W670" s="3">
        <v>0</v>
      </c>
      <c r="X670" s="3">
        <v>0.17950549357115</v>
      </c>
      <c r="Y670" s="3">
        <v>0.54670731556189001</v>
      </c>
      <c r="Z670" s="2"/>
    </row>
    <row r="671" spans="1:26">
      <c r="A671" s="2" t="s">
        <v>2133</v>
      </c>
      <c r="B671" s="2"/>
      <c r="C671" s="3">
        <v>0</v>
      </c>
      <c r="D671" s="3">
        <v>0</v>
      </c>
      <c r="E671" s="3">
        <v>0</v>
      </c>
      <c r="F671" s="3">
        <v>0</v>
      </c>
      <c r="G671" s="3">
        <v>0</v>
      </c>
      <c r="H671" s="3">
        <v>0</v>
      </c>
      <c r="I671" s="3">
        <v>0</v>
      </c>
      <c r="J671" s="3">
        <v>0</v>
      </c>
      <c r="K671" s="3">
        <v>3.3333333333333298E-2</v>
      </c>
      <c r="L671" s="3">
        <v>6.6666666666666596E-2</v>
      </c>
      <c r="M671" s="3">
        <v>0.33333333333333298</v>
      </c>
      <c r="N671" s="2"/>
      <c r="O671" s="3">
        <v>0</v>
      </c>
      <c r="P671" s="3">
        <v>0</v>
      </c>
      <c r="Q671" s="3">
        <v>0</v>
      </c>
      <c r="R671" s="3">
        <v>0</v>
      </c>
      <c r="S671" s="3">
        <v>0</v>
      </c>
      <c r="T671" s="3">
        <v>0</v>
      </c>
      <c r="U671" s="3">
        <v>0</v>
      </c>
      <c r="V671" s="3">
        <v>0</v>
      </c>
      <c r="W671" s="3">
        <v>0.17950549357115</v>
      </c>
      <c r="X671" s="3">
        <v>0.24944382578492899</v>
      </c>
      <c r="Y671" s="3">
        <v>0.64978628965393004</v>
      </c>
      <c r="Z671" s="2"/>
    </row>
    <row r="672" spans="1:26">
      <c r="A672" s="2" t="s">
        <v>2134</v>
      </c>
      <c r="B672" s="2"/>
      <c r="C672" s="3">
        <v>0</v>
      </c>
      <c r="D672" s="3">
        <v>0.1</v>
      </c>
      <c r="E672" s="3">
        <v>0.2</v>
      </c>
      <c r="F672" s="3">
        <v>0.73333333333333295</v>
      </c>
      <c r="G672" s="3">
        <v>0.53333333333333299</v>
      </c>
      <c r="H672" s="3">
        <v>0.76666666666666605</v>
      </c>
      <c r="I672" s="3">
        <v>1.0333333333333301</v>
      </c>
      <c r="J672" s="3">
        <v>0.66666666666666596</v>
      </c>
      <c r="K672" s="3">
        <v>0.43333333333333302</v>
      </c>
      <c r="L672" s="3">
        <v>0.5</v>
      </c>
      <c r="M672" s="3">
        <v>0.33333333333333298</v>
      </c>
      <c r="N672" s="2"/>
      <c r="O672" s="3">
        <v>0</v>
      </c>
      <c r="P672" s="3">
        <v>0.3</v>
      </c>
      <c r="Q672" s="3">
        <v>0.4</v>
      </c>
      <c r="R672" s="3">
        <v>0.85374989832437898</v>
      </c>
      <c r="S672" s="3">
        <v>0.61824123303304701</v>
      </c>
      <c r="T672" s="3">
        <v>0.88254681965824799</v>
      </c>
      <c r="U672" s="3">
        <v>0.83599574693229695</v>
      </c>
      <c r="V672" s="3">
        <v>0.82999330653258196</v>
      </c>
      <c r="W672" s="3">
        <v>0.667499479816692</v>
      </c>
      <c r="X672" s="3">
        <v>0.71879528842826002</v>
      </c>
      <c r="Y672" s="3">
        <v>0.59628479399994305</v>
      </c>
      <c r="Z672" s="2"/>
    </row>
    <row r="673" spans="1:26">
      <c r="A673" s="2" t="s">
        <v>2135</v>
      </c>
      <c r="B673" s="2"/>
      <c r="C673" s="3">
        <v>0</v>
      </c>
      <c r="D673" s="3">
        <v>0</v>
      </c>
      <c r="E673" s="3">
        <v>0</v>
      </c>
      <c r="F673" s="3">
        <v>0</v>
      </c>
      <c r="G673" s="3">
        <v>3.3333333333333298E-2</v>
      </c>
      <c r="H673" s="3">
        <v>0.233333333333333</v>
      </c>
      <c r="I673" s="3">
        <v>0.1</v>
      </c>
      <c r="J673" s="3">
        <v>0.43333333333333302</v>
      </c>
      <c r="K673" s="3">
        <v>0.266666666666666</v>
      </c>
      <c r="L673" s="3">
        <v>0.3</v>
      </c>
      <c r="M673" s="3">
        <v>0.33333333333333298</v>
      </c>
      <c r="N673" s="2"/>
      <c r="O673" s="3">
        <v>0</v>
      </c>
      <c r="P673" s="3">
        <v>0</v>
      </c>
      <c r="Q673" s="3">
        <v>0</v>
      </c>
      <c r="R673" s="3">
        <v>0</v>
      </c>
      <c r="S673" s="3">
        <v>0.17950549357115</v>
      </c>
      <c r="T673" s="3">
        <v>0.55876848714133998</v>
      </c>
      <c r="U673" s="3">
        <v>0.3</v>
      </c>
      <c r="V673" s="3">
        <v>0.61553951042064603</v>
      </c>
      <c r="W673" s="3">
        <v>0.51207638319124005</v>
      </c>
      <c r="X673" s="3">
        <v>0.58594652770823097</v>
      </c>
      <c r="Y673" s="3">
        <v>0.59628479399994305</v>
      </c>
      <c r="Z673" s="2"/>
    </row>
    <row r="674" spans="1:26">
      <c r="A674" s="2" t="s">
        <v>2136</v>
      </c>
      <c r="B674" s="2"/>
      <c r="C674" s="3">
        <v>0</v>
      </c>
      <c r="D674" s="3">
        <v>0</v>
      </c>
      <c r="E674" s="3">
        <v>0</v>
      </c>
      <c r="F674" s="3">
        <v>0</v>
      </c>
      <c r="G674" s="3">
        <v>0</v>
      </c>
      <c r="H674" s="3">
        <v>0</v>
      </c>
      <c r="I674" s="3">
        <v>0</v>
      </c>
      <c r="J674" s="3">
        <v>0</v>
      </c>
      <c r="K674" s="3">
        <v>0.1</v>
      </c>
      <c r="L674" s="3">
        <v>0.266666666666666</v>
      </c>
      <c r="M674" s="3">
        <v>0.33333333333333298</v>
      </c>
      <c r="N674" s="2"/>
      <c r="O674" s="3">
        <v>0</v>
      </c>
      <c r="P674" s="3">
        <v>0</v>
      </c>
      <c r="Q674" s="3">
        <v>0</v>
      </c>
      <c r="R674" s="3">
        <v>0</v>
      </c>
      <c r="S674" s="3">
        <v>0</v>
      </c>
      <c r="T674" s="3">
        <v>0</v>
      </c>
      <c r="U674" s="3">
        <v>0</v>
      </c>
      <c r="V674" s="3">
        <v>0</v>
      </c>
      <c r="W674" s="3">
        <v>0.3</v>
      </c>
      <c r="X674" s="3">
        <v>0.51207638319124005</v>
      </c>
      <c r="Y674" s="3">
        <v>0.53748384988656905</v>
      </c>
      <c r="Z674" s="2"/>
    </row>
    <row r="675" spans="1:26">
      <c r="A675" s="2" t="s">
        <v>2137</v>
      </c>
      <c r="B675" s="2"/>
      <c r="C675" s="3">
        <v>0</v>
      </c>
      <c r="D675" s="3">
        <v>0</v>
      </c>
      <c r="E675" s="3">
        <v>0</v>
      </c>
      <c r="F675" s="3">
        <v>0</v>
      </c>
      <c r="G675" s="3">
        <v>0</v>
      </c>
      <c r="H675" s="3">
        <v>0</v>
      </c>
      <c r="I675" s="3">
        <v>0</v>
      </c>
      <c r="J675" s="3">
        <v>0</v>
      </c>
      <c r="K675" s="3">
        <v>0.1</v>
      </c>
      <c r="L675" s="3">
        <v>0.133333333333333</v>
      </c>
      <c r="M675" s="3">
        <v>0.33333333333333298</v>
      </c>
      <c r="N675" s="2"/>
      <c r="O675" s="3">
        <v>0</v>
      </c>
      <c r="P675" s="3">
        <v>0</v>
      </c>
      <c r="Q675" s="3">
        <v>0</v>
      </c>
      <c r="R675" s="3">
        <v>0</v>
      </c>
      <c r="S675" s="3">
        <v>0</v>
      </c>
      <c r="T675" s="3">
        <v>0</v>
      </c>
      <c r="U675" s="3">
        <v>0</v>
      </c>
      <c r="V675" s="3">
        <v>0</v>
      </c>
      <c r="W675" s="3">
        <v>0.3</v>
      </c>
      <c r="X675" s="3">
        <v>0.33993463423951897</v>
      </c>
      <c r="Y675" s="3">
        <v>0.53748384988656905</v>
      </c>
      <c r="Z675" s="2"/>
    </row>
    <row r="676" spans="1:26">
      <c r="A676" s="2" t="s">
        <v>2138</v>
      </c>
      <c r="B676" s="2"/>
      <c r="C676" s="3">
        <v>0</v>
      </c>
      <c r="D676" s="3">
        <v>0</v>
      </c>
      <c r="E676" s="3">
        <v>0</v>
      </c>
      <c r="F676" s="3">
        <v>0</v>
      </c>
      <c r="G676" s="3">
        <v>0</v>
      </c>
      <c r="H676" s="3">
        <v>0</v>
      </c>
      <c r="I676" s="3">
        <v>0</v>
      </c>
      <c r="J676" s="3">
        <v>0.16666666666666599</v>
      </c>
      <c r="K676" s="3">
        <v>0.1</v>
      </c>
      <c r="L676" s="3">
        <v>0.16666666666666599</v>
      </c>
      <c r="M676" s="3">
        <v>0.33333333333333298</v>
      </c>
      <c r="N676" s="2"/>
      <c r="O676" s="3">
        <v>0</v>
      </c>
      <c r="P676" s="3">
        <v>0</v>
      </c>
      <c r="Q676" s="3">
        <v>0</v>
      </c>
      <c r="R676" s="3">
        <v>0</v>
      </c>
      <c r="S676" s="3">
        <v>0</v>
      </c>
      <c r="T676" s="3">
        <v>0</v>
      </c>
      <c r="U676" s="3">
        <v>0</v>
      </c>
      <c r="V676" s="3">
        <v>0.37267799624996401</v>
      </c>
      <c r="W676" s="3">
        <v>0.3</v>
      </c>
      <c r="X676" s="3">
        <v>0.37267799624996401</v>
      </c>
      <c r="Y676" s="3">
        <v>0.47140452079103101</v>
      </c>
      <c r="Z676" s="2"/>
    </row>
    <row r="677" spans="1:26">
      <c r="A677" s="2" t="s">
        <v>2139</v>
      </c>
      <c r="B677" s="2"/>
      <c r="C677" s="3">
        <v>0</v>
      </c>
      <c r="D677" s="3">
        <v>0</v>
      </c>
      <c r="E677" s="3">
        <v>0</v>
      </c>
      <c r="F677" s="3">
        <v>0</v>
      </c>
      <c r="G677" s="3">
        <v>0</v>
      </c>
      <c r="H677" s="3">
        <v>0</v>
      </c>
      <c r="I677" s="3">
        <v>0</v>
      </c>
      <c r="J677" s="3">
        <v>0.1</v>
      </c>
      <c r="K677" s="3">
        <v>0.133333333333333</v>
      </c>
      <c r="L677" s="3">
        <v>0.3</v>
      </c>
      <c r="M677" s="3">
        <v>0.33333333333333298</v>
      </c>
      <c r="N677" s="2"/>
      <c r="O677" s="3">
        <v>0</v>
      </c>
      <c r="P677" s="3">
        <v>0</v>
      </c>
      <c r="Q677" s="3">
        <v>0</v>
      </c>
      <c r="R677" s="3">
        <v>0</v>
      </c>
      <c r="S677" s="3">
        <v>0</v>
      </c>
      <c r="T677" s="3">
        <v>0</v>
      </c>
      <c r="U677" s="3">
        <v>0</v>
      </c>
      <c r="V677" s="3">
        <v>0.3</v>
      </c>
      <c r="W677" s="3">
        <v>0.33993463423951897</v>
      </c>
      <c r="X677" s="3">
        <v>0.52599112793531599</v>
      </c>
      <c r="Y677" s="3">
        <v>0.69920589878010098</v>
      </c>
      <c r="Z677" s="2"/>
    </row>
    <row r="678" spans="1:26">
      <c r="A678" s="2" t="s">
        <v>2140</v>
      </c>
      <c r="B678" s="2"/>
      <c r="C678" s="3">
        <v>0</v>
      </c>
      <c r="D678" s="3">
        <v>0</v>
      </c>
      <c r="E678" s="3">
        <v>0</v>
      </c>
      <c r="F678" s="3">
        <v>0</v>
      </c>
      <c r="G678" s="3">
        <v>0</v>
      </c>
      <c r="H678" s="3">
        <v>0</v>
      </c>
      <c r="I678" s="3">
        <v>0</v>
      </c>
      <c r="J678" s="3">
        <v>0</v>
      </c>
      <c r="K678" s="3">
        <v>0.1</v>
      </c>
      <c r="L678" s="3">
        <v>0.233333333333333</v>
      </c>
      <c r="M678" s="3">
        <v>0.33333333333333298</v>
      </c>
      <c r="N678" s="2"/>
      <c r="O678" s="3">
        <v>0</v>
      </c>
      <c r="P678" s="3">
        <v>0</v>
      </c>
      <c r="Q678" s="3">
        <v>0</v>
      </c>
      <c r="R678" s="3">
        <v>0</v>
      </c>
      <c r="S678" s="3">
        <v>0</v>
      </c>
      <c r="T678" s="3">
        <v>0</v>
      </c>
      <c r="U678" s="3">
        <v>0</v>
      </c>
      <c r="V678" s="3">
        <v>0</v>
      </c>
      <c r="W678" s="3">
        <v>0.3</v>
      </c>
      <c r="X678" s="3">
        <v>0.49553562491061598</v>
      </c>
      <c r="Y678" s="3">
        <v>0.53748384988656905</v>
      </c>
      <c r="Z678" s="2"/>
    </row>
    <row r="679" spans="1:26">
      <c r="A679" s="2" t="s">
        <v>2141</v>
      </c>
      <c r="B679" s="2"/>
      <c r="C679" s="3">
        <v>0</v>
      </c>
      <c r="D679" s="3">
        <v>0</v>
      </c>
      <c r="E679" s="3">
        <v>6.6666666666666596E-2</v>
      </c>
      <c r="F679" s="3">
        <v>3.3333333333333298E-2</v>
      </c>
      <c r="G679" s="3">
        <v>0</v>
      </c>
      <c r="H679" s="3">
        <v>3.3333333333333298E-2</v>
      </c>
      <c r="I679" s="3">
        <v>3.3333333333333298E-2</v>
      </c>
      <c r="J679" s="3">
        <v>3.3333333333333298E-2</v>
      </c>
      <c r="K679" s="3">
        <v>6.6666666666666596E-2</v>
      </c>
      <c r="L679" s="3">
        <v>0.233333333333333</v>
      </c>
      <c r="M679" s="3">
        <v>0.33333333333333298</v>
      </c>
      <c r="N679" s="2"/>
      <c r="O679" s="3">
        <v>0</v>
      </c>
      <c r="P679" s="3">
        <v>0</v>
      </c>
      <c r="Q679" s="3">
        <v>0.24944382578492899</v>
      </c>
      <c r="R679" s="3">
        <v>0.17950549357115</v>
      </c>
      <c r="S679" s="3">
        <v>0</v>
      </c>
      <c r="T679" s="3">
        <v>0.17950549357115</v>
      </c>
      <c r="U679" s="3">
        <v>0.17950549357115</v>
      </c>
      <c r="V679" s="3">
        <v>0.17950549357115</v>
      </c>
      <c r="W679" s="3">
        <v>0.24944382578492899</v>
      </c>
      <c r="X679" s="3">
        <v>0.42295258468164998</v>
      </c>
      <c r="Y679" s="3">
        <v>0.59628479399994305</v>
      </c>
      <c r="Z679" s="2"/>
    </row>
    <row r="680" spans="1:26">
      <c r="A680" s="2" t="s">
        <v>2142</v>
      </c>
      <c r="B680" s="2"/>
      <c r="C680" s="3">
        <v>0</v>
      </c>
      <c r="D680" s="3">
        <v>0</v>
      </c>
      <c r="E680" s="3">
        <v>0</v>
      </c>
      <c r="F680" s="3">
        <v>0</v>
      </c>
      <c r="G680" s="3">
        <v>0</v>
      </c>
      <c r="H680" s="3">
        <v>0</v>
      </c>
      <c r="I680" s="3">
        <v>0</v>
      </c>
      <c r="J680" s="3">
        <v>0</v>
      </c>
      <c r="K680" s="3">
        <v>0</v>
      </c>
      <c r="L680" s="3">
        <v>6.6666666666666596E-2</v>
      </c>
      <c r="M680" s="3">
        <v>0.3</v>
      </c>
      <c r="N680" s="2"/>
      <c r="O680" s="3">
        <v>0</v>
      </c>
      <c r="P680" s="3">
        <v>0</v>
      </c>
      <c r="Q680" s="3">
        <v>0</v>
      </c>
      <c r="R680" s="3">
        <v>0</v>
      </c>
      <c r="S680" s="3">
        <v>0</v>
      </c>
      <c r="T680" s="3">
        <v>0</v>
      </c>
      <c r="U680" s="3">
        <v>0</v>
      </c>
      <c r="V680" s="3">
        <v>0</v>
      </c>
      <c r="W680" s="3">
        <v>0</v>
      </c>
      <c r="X680" s="3">
        <v>0.24944382578492899</v>
      </c>
      <c r="Y680" s="3">
        <v>0.45825756949558299</v>
      </c>
      <c r="Z680" s="2"/>
    </row>
    <row r="681" spans="1:26">
      <c r="A681" s="2" t="s">
        <v>2143</v>
      </c>
      <c r="B681" s="2"/>
      <c r="C681" s="3">
        <v>0</v>
      </c>
      <c r="D681" s="3">
        <v>0</v>
      </c>
      <c r="E681" s="3">
        <v>0</v>
      </c>
      <c r="F681" s="3">
        <v>3.3333333333333298E-2</v>
      </c>
      <c r="G681" s="3">
        <v>6.6666666666666596E-2</v>
      </c>
      <c r="H681" s="3">
        <v>0</v>
      </c>
      <c r="I681" s="3">
        <v>3.3333333333333298E-2</v>
      </c>
      <c r="J681" s="3">
        <v>3.3333333333333298E-2</v>
      </c>
      <c r="K681" s="3">
        <v>0.16666666666666599</v>
      </c>
      <c r="L681" s="3">
        <v>0.1</v>
      </c>
      <c r="M681" s="3">
        <v>0.3</v>
      </c>
      <c r="N681" s="2"/>
      <c r="O681" s="3">
        <v>0</v>
      </c>
      <c r="P681" s="3">
        <v>0</v>
      </c>
      <c r="Q681" s="3">
        <v>0</v>
      </c>
      <c r="R681" s="3">
        <v>0.17950549357115</v>
      </c>
      <c r="S681" s="3">
        <v>0.24944382578492899</v>
      </c>
      <c r="T681" s="3">
        <v>0</v>
      </c>
      <c r="U681" s="3">
        <v>0.17950549357115</v>
      </c>
      <c r="V681" s="3">
        <v>0.17950549357115</v>
      </c>
      <c r="W681" s="3">
        <v>0.37267799624996401</v>
      </c>
      <c r="X681" s="3">
        <v>0.3</v>
      </c>
      <c r="Y681" s="3">
        <v>0.52599112793531599</v>
      </c>
      <c r="Z681" s="2"/>
    </row>
    <row r="682" spans="1:26">
      <c r="A682" s="2" t="s">
        <v>2144</v>
      </c>
      <c r="B682" s="2"/>
      <c r="C682" s="3">
        <v>0</v>
      </c>
      <c r="D682" s="3">
        <v>0</v>
      </c>
      <c r="E682" s="3">
        <v>0</v>
      </c>
      <c r="F682" s="3">
        <v>0</v>
      </c>
      <c r="G682" s="3">
        <v>0</v>
      </c>
      <c r="H682" s="3">
        <v>0</v>
      </c>
      <c r="I682" s="3">
        <v>0</v>
      </c>
      <c r="J682" s="3">
        <v>0</v>
      </c>
      <c r="K682" s="3">
        <v>0</v>
      </c>
      <c r="L682" s="3">
        <v>0.1</v>
      </c>
      <c r="M682" s="3">
        <v>0.3</v>
      </c>
      <c r="N682" s="2"/>
      <c r="O682" s="3">
        <v>0</v>
      </c>
      <c r="P682" s="3">
        <v>0</v>
      </c>
      <c r="Q682" s="3">
        <v>0</v>
      </c>
      <c r="R682" s="3">
        <v>0</v>
      </c>
      <c r="S682" s="3">
        <v>0</v>
      </c>
      <c r="T682" s="3">
        <v>0</v>
      </c>
      <c r="U682" s="3">
        <v>0</v>
      </c>
      <c r="V682" s="3">
        <v>0</v>
      </c>
      <c r="W682" s="3">
        <v>0</v>
      </c>
      <c r="X682" s="3">
        <v>0.3</v>
      </c>
      <c r="Y682" s="3">
        <v>0.45825756949558299</v>
      </c>
      <c r="Z682" s="2"/>
    </row>
    <row r="683" spans="1:26">
      <c r="A683" s="2" t="s">
        <v>2145</v>
      </c>
      <c r="B683" s="2"/>
      <c r="C683" s="3">
        <v>0</v>
      </c>
      <c r="D683" s="3">
        <v>0</v>
      </c>
      <c r="E683" s="3">
        <v>0</v>
      </c>
      <c r="F683" s="3">
        <v>0</v>
      </c>
      <c r="G683" s="3">
        <v>0</v>
      </c>
      <c r="H683" s="3">
        <v>0</v>
      </c>
      <c r="I683" s="3">
        <v>0</v>
      </c>
      <c r="J683" s="3">
        <v>0</v>
      </c>
      <c r="K683" s="3">
        <v>0</v>
      </c>
      <c r="L683" s="3">
        <v>6.6666666666666596E-2</v>
      </c>
      <c r="M683" s="3">
        <v>0.3</v>
      </c>
      <c r="N683" s="2"/>
      <c r="O683" s="3">
        <v>0</v>
      </c>
      <c r="P683" s="3">
        <v>0</v>
      </c>
      <c r="Q683" s="3">
        <v>0</v>
      </c>
      <c r="R683" s="3">
        <v>0</v>
      </c>
      <c r="S683" s="3">
        <v>0</v>
      </c>
      <c r="T683" s="3">
        <v>0</v>
      </c>
      <c r="U683" s="3">
        <v>0</v>
      </c>
      <c r="V683" s="3">
        <v>0</v>
      </c>
      <c r="W683" s="3">
        <v>0</v>
      </c>
      <c r="X683" s="3">
        <v>0.35901098714230001</v>
      </c>
      <c r="Y683" s="3">
        <v>0.64031242374328401</v>
      </c>
      <c r="Z683" s="2"/>
    </row>
    <row r="684" spans="1:26">
      <c r="A684" s="2" t="s">
        <v>2146</v>
      </c>
      <c r="B684" s="2"/>
      <c r="C684" s="3">
        <v>0</v>
      </c>
      <c r="D684" s="3">
        <v>0</v>
      </c>
      <c r="E684" s="3">
        <v>0</v>
      </c>
      <c r="F684" s="3">
        <v>0</v>
      </c>
      <c r="G684" s="3">
        <v>0</v>
      </c>
      <c r="H684" s="3">
        <v>0</v>
      </c>
      <c r="I684" s="3">
        <v>0</v>
      </c>
      <c r="J684" s="3">
        <v>0</v>
      </c>
      <c r="K684" s="3">
        <v>0</v>
      </c>
      <c r="L684" s="3">
        <v>3.3333333333333298E-2</v>
      </c>
      <c r="M684" s="3">
        <v>0.3</v>
      </c>
      <c r="N684" s="2"/>
      <c r="O684" s="3">
        <v>0</v>
      </c>
      <c r="P684" s="3">
        <v>0</v>
      </c>
      <c r="Q684" s="3">
        <v>0</v>
      </c>
      <c r="R684" s="3">
        <v>0</v>
      </c>
      <c r="S684" s="3">
        <v>0</v>
      </c>
      <c r="T684" s="3">
        <v>0</v>
      </c>
      <c r="U684" s="3">
        <v>0</v>
      </c>
      <c r="V684" s="3">
        <v>0</v>
      </c>
      <c r="W684" s="3">
        <v>0</v>
      </c>
      <c r="X684" s="3">
        <v>0.17950549357115</v>
      </c>
      <c r="Y684" s="3">
        <v>0.52599112793531599</v>
      </c>
      <c r="Z684" s="2"/>
    </row>
    <row r="685" spans="1:26">
      <c r="A685" s="2" t="s">
        <v>2147</v>
      </c>
      <c r="B685" s="2"/>
      <c r="C685" s="3">
        <v>0</v>
      </c>
      <c r="D685" s="3">
        <v>0</v>
      </c>
      <c r="E685" s="3">
        <v>0</v>
      </c>
      <c r="F685" s="3">
        <v>0</v>
      </c>
      <c r="G685" s="3">
        <v>0</v>
      </c>
      <c r="H685" s="3">
        <v>0</v>
      </c>
      <c r="I685" s="3">
        <v>3.3333333333333298E-2</v>
      </c>
      <c r="J685" s="3">
        <v>0</v>
      </c>
      <c r="K685" s="3">
        <v>3.3333333333333298E-2</v>
      </c>
      <c r="L685" s="3">
        <v>0.1</v>
      </c>
      <c r="M685" s="3">
        <v>0.3</v>
      </c>
      <c r="N685" s="2"/>
      <c r="O685" s="3">
        <v>0</v>
      </c>
      <c r="P685" s="3">
        <v>0</v>
      </c>
      <c r="Q685" s="3">
        <v>0</v>
      </c>
      <c r="R685" s="3">
        <v>0</v>
      </c>
      <c r="S685" s="3">
        <v>0</v>
      </c>
      <c r="T685" s="3">
        <v>0</v>
      </c>
      <c r="U685" s="3">
        <v>0.17950549357115</v>
      </c>
      <c r="V685" s="3">
        <v>0</v>
      </c>
      <c r="W685" s="3">
        <v>0.17950549357115</v>
      </c>
      <c r="X685" s="3">
        <v>0.3</v>
      </c>
      <c r="Y685" s="3">
        <v>0.52599112793531599</v>
      </c>
      <c r="Z685" s="2"/>
    </row>
    <row r="686" spans="1:26">
      <c r="A686" s="2" t="s">
        <v>2148</v>
      </c>
      <c r="B686" s="2"/>
      <c r="C686" s="3">
        <v>0</v>
      </c>
      <c r="D686" s="3">
        <v>0</v>
      </c>
      <c r="E686" s="3">
        <v>0</v>
      </c>
      <c r="F686" s="3">
        <v>0</v>
      </c>
      <c r="G686" s="3">
        <v>0</v>
      </c>
      <c r="H686" s="3">
        <v>0</v>
      </c>
      <c r="I686" s="3">
        <v>0</v>
      </c>
      <c r="J686" s="3">
        <v>0</v>
      </c>
      <c r="K686" s="3">
        <v>0</v>
      </c>
      <c r="L686" s="3">
        <v>6.6666666666666596E-2</v>
      </c>
      <c r="M686" s="3">
        <v>0.3</v>
      </c>
      <c r="N686" s="2"/>
      <c r="O686" s="3">
        <v>0</v>
      </c>
      <c r="P686" s="3">
        <v>0</v>
      </c>
      <c r="Q686" s="3">
        <v>0</v>
      </c>
      <c r="R686" s="3">
        <v>0</v>
      </c>
      <c r="S686" s="3">
        <v>0</v>
      </c>
      <c r="T686" s="3">
        <v>0</v>
      </c>
      <c r="U686" s="3">
        <v>0</v>
      </c>
      <c r="V686" s="3">
        <v>0</v>
      </c>
      <c r="W686" s="3">
        <v>0</v>
      </c>
      <c r="X686" s="3">
        <v>0.24944382578492899</v>
      </c>
      <c r="Y686" s="3">
        <v>0.52599112793531599</v>
      </c>
      <c r="Z686" s="2"/>
    </row>
    <row r="687" spans="1:26">
      <c r="A687" s="2" t="s">
        <v>2149</v>
      </c>
      <c r="B687" s="2"/>
      <c r="C687" s="3">
        <v>0</v>
      </c>
      <c r="D687" s="3">
        <v>0</v>
      </c>
      <c r="E687" s="3">
        <v>0</v>
      </c>
      <c r="F687" s="3">
        <v>0</v>
      </c>
      <c r="G687" s="3">
        <v>0</v>
      </c>
      <c r="H687" s="3">
        <v>0</v>
      </c>
      <c r="I687" s="3">
        <v>0</v>
      </c>
      <c r="J687" s="3">
        <v>0</v>
      </c>
      <c r="K687" s="3">
        <v>0</v>
      </c>
      <c r="L687" s="3">
        <v>6.6666666666666596E-2</v>
      </c>
      <c r="M687" s="3">
        <v>0.266666666666666</v>
      </c>
      <c r="N687" s="2"/>
      <c r="O687" s="3">
        <v>0</v>
      </c>
      <c r="P687" s="3">
        <v>0</v>
      </c>
      <c r="Q687" s="3">
        <v>0</v>
      </c>
      <c r="R687" s="3">
        <v>0</v>
      </c>
      <c r="S687" s="3">
        <v>0</v>
      </c>
      <c r="T687" s="3">
        <v>0</v>
      </c>
      <c r="U687" s="3">
        <v>0</v>
      </c>
      <c r="V687" s="3">
        <v>0</v>
      </c>
      <c r="W687" s="3">
        <v>0</v>
      </c>
      <c r="X687" s="3">
        <v>0.24944382578492899</v>
      </c>
      <c r="Y687" s="3">
        <v>0.51207638319124005</v>
      </c>
      <c r="Z687" s="2"/>
    </row>
    <row r="688" spans="1:26">
      <c r="A688" s="2" t="s">
        <v>2150</v>
      </c>
      <c r="B688" s="2"/>
      <c r="C688" s="3">
        <v>0</v>
      </c>
      <c r="D688" s="3">
        <v>0</v>
      </c>
      <c r="E688" s="3">
        <v>0</v>
      </c>
      <c r="F688" s="3">
        <v>0</v>
      </c>
      <c r="G688" s="3">
        <v>0</v>
      </c>
      <c r="H688" s="3">
        <v>0</v>
      </c>
      <c r="I688" s="3">
        <v>0</v>
      </c>
      <c r="J688" s="3">
        <v>0</v>
      </c>
      <c r="K688" s="3">
        <v>0</v>
      </c>
      <c r="L688" s="3">
        <v>3.3333333333333298E-2</v>
      </c>
      <c r="M688" s="3">
        <v>0.266666666666666</v>
      </c>
      <c r="N688" s="2"/>
      <c r="O688" s="3">
        <v>0</v>
      </c>
      <c r="P688" s="3">
        <v>0</v>
      </c>
      <c r="Q688" s="3">
        <v>0</v>
      </c>
      <c r="R688" s="3">
        <v>0</v>
      </c>
      <c r="S688" s="3">
        <v>0</v>
      </c>
      <c r="T688" s="3">
        <v>0</v>
      </c>
      <c r="U688" s="3">
        <v>0</v>
      </c>
      <c r="V688" s="3">
        <v>0</v>
      </c>
      <c r="W688" s="3">
        <v>0</v>
      </c>
      <c r="X688" s="3">
        <v>0.17950549357115</v>
      </c>
      <c r="Y688" s="3">
        <v>0.57348835113617502</v>
      </c>
      <c r="Z688" s="2"/>
    </row>
    <row r="689" spans="1:26">
      <c r="A689" s="2" t="s">
        <v>2151</v>
      </c>
      <c r="B689" s="2"/>
      <c r="C689" s="3">
        <v>0</v>
      </c>
      <c r="D689" s="3">
        <v>0</v>
      </c>
      <c r="E689" s="3">
        <v>0</v>
      </c>
      <c r="F689" s="3">
        <v>0</v>
      </c>
      <c r="G689" s="3">
        <v>0</v>
      </c>
      <c r="H689" s="3">
        <v>0</v>
      </c>
      <c r="I689" s="3">
        <v>0</v>
      </c>
      <c r="J689" s="3">
        <v>6.6666666666666596E-2</v>
      </c>
      <c r="K689" s="3">
        <v>6.6666666666666596E-2</v>
      </c>
      <c r="L689" s="3">
        <v>0.133333333333333</v>
      </c>
      <c r="M689" s="3">
        <v>0.266666666666666</v>
      </c>
      <c r="N689" s="2"/>
      <c r="O689" s="3">
        <v>0</v>
      </c>
      <c r="P689" s="3">
        <v>0</v>
      </c>
      <c r="Q689" s="3">
        <v>0</v>
      </c>
      <c r="R689" s="3">
        <v>0</v>
      </c>
      <c r="S689" s="3">
        <v>0</v>
      </c>
      <c r="T689" s="3">
        <v>0</v>
      </c>
      <c r="U689" s="3">
        <v>0</v>
      </c>
      <c r="V689" s="3">
        <v>0.35901098714230001</v>
      </c>
      <c r="W689" s="3">
        <v>0.24944382578492899</v>
      </c>
      <c r="X689" s="3">
        <v>0.33993463423951897</v>
      </c>
      <c r="Y689" s="3">
        <v>0.57348835113617502</v>
      </c>
      <c r="Z689" s="2"/>
    </row>
    <row r="690" spans="1:26">
      <c r="A690" s="2" t="s">
        <v>2152</v>
      </c>
      <c r="B690" s="2"/>
      <c r="C690" s="3">
        <v>0</v>
      </c>
      <c r="D690" s="3">
        <v>0</v>
      </c>
      <c r="E690" s="3">
        <v>0</v>
      </c>
      <c r="F690" s="3">
        <v>0</v>
      </c>
      <c r="G690" s="3">
        <v>0</v>
      </c>
      <c r="H690" s="3">
        <v>0</v>
      </c>
      <c r="I690" s="3">
        <v>0</v>
      </c>
      <c r="J690" s="3">
        <v>0</v>
      </c>
      <c r="K690" s="3">
        <v>3.3333333333333298E-2</v>
      </c>
      <c r="L690" s="3">
        <v>3.3333333333333298E-2</v>
      </c>
      <c r="M690" s="3">
        <v>0.266666666666666</v>
      </c>
      <c r="N690" s="2"/>
      <c r="O690" s="3">
        <v>0</v>
      </c>
      <c r="P690" s="3">
        <v>0</v>
      </c>
      <c r="Q690" s="3">
        <v>0</v>
      </c>
      <c r="R690" s="3">
        <v>0</v>
      </c>
      <c r="S690" s="3">
        <v>0</v>
      </c>
      <c r="T690" s="3">
        <v>0</v>
      </c>
      <c r="U690" s="3">
        <v>0</v>
      </c>
      <c r="V690" s="3">
        <v>0</v>
      </c>
      <c r="W690" s="3">
        <v>0.17950549357115</v>
      </c>
      <c r="X690" s="3">
        <v>0.17950549357115</v>
      </c>
      <c r="Y690" s="3">
        <v>0.44221663871405298</v>
      </c>
      <c r="Z690" s="2"/>
    </row>
    <row r="691" spans="1:26">
      <c r="A691" s="2" t="s">
        <v>474</v>
      </c>
      <c r="B691" s="2"/>
      <c r="C691" s="3">
        <v>0</v>
      </c>
      <c r="D691" s="3">
        <v>0</v>
      </c>
      <c r="E691" s="3">
        <v>0</v>
      </c>
      <c r="F691" s="3">
        <v>0</v>
      </c>
      <c r="G691" s="3">
        <v>0</v>
      </c>
      <c r="H691" s="3">
        <v>0</v>
      </c>
      <c r="I691" s="3">
        <v>0</v>
      </c>
      <c r="J691" s="3">
        <v>0</v>
      </c>
      <c r="K691" s="3">
        <v>3.3333333333333298E-2</v>
      </c>
      <c r="L691" s="3">
        <v>0.1</v>
      </c>
      <c r="M691" s="3">
        <v>0.266666666666666</v>
      </c>
      <c r="N691" s="2"/>
      <c r="O691" s="3">
        <v>0</v>
      </c>
      <c r="P691" s="3">
        <v>0</v>
      </c>
      <c r="Q691" s="3">
        <v>0</v>
      </c>
      <c r="R691" s="3">
        <v>0</v>
      </c>
      <c r="S691" s="3">
        <v>0</v>
      </c>
      <c r="T691" s="3">
        <v>0</v>
      </c>
      <c r="U691" s="3">
        <v>0</v>
      </c>
      <c r="V691" s="3">
        <v>0</v>
      </c>
      <c r="W691" s="3">
        <v>0.17950549357115</v>
      </c>
      <c r="X691" s="3">
        <v>0.3</v>
      </c>
      <c r="Y691" s="3">
        <v>0.57348835113617502</v>
      </c>
      <c r="Z691" s="2"/>
    </row>
    <row r="692" spans="1:26">
      <c r="A692" s="2" t="s">
        <v>595</v>
      </c>
      <c r="B692" s="2"/>
      <c r="C692" s="3">
        <v>0</v>
      </c>
      <c r="D692" s="3">
        <v>0</v>
      </c>
      <c r="E692" s="3">
        <v>0</v>
      </c>
      <c r="F692" s="3">
        <v>0</v>
      </c>
      <c r="G692" s="3">
        <v>0</v>
      </c>
      <c r="H692" s="3">
        <v>3.3333333333333298E-2</v>
      </c>
      <c r="I692" s="3">
        <v>0</v>
      </c>
      <c r="J692" s="3">
        <v>3.3333333333333298E-2</v>
      </c>
      <c r="K692" s="3">
        <v>6.6666666666666596E-2</v>
      </c>
      <c r="L692" s="3">
        <v>6.6666666666666596E-2</v>
      </c>
      <c r="M692" s="3">
        <v>0.266666666666666</v>
      </c>
      <c r="N692" s="2"/>
      <c r="O692" s="3">
        <v>0</v>
      </c>
      <c r="P692" s="3">
        <v>0</v>
      </c>
      <c r="Q692" s="3">
        <v>0</v>
      </c>
      <c r="R692" s="3">
        <v>0</v>
      </c>
      <c r="S692" s="3">
        <v>0</v>
      </c>
      <c r="T692" s="3">
        <v>0.17950549357115</v>
      </c>
      <c r="U692" s="3">
        <v>0</v>
      </c>
      <c r="V692" s="3">
        <v>0.17950549357115</v>
      </c>
      <c r="W692" s="3">
        <v>0.24944382578492899</v>
      </c>
      <c r="X692" s="3">
        <v>0.24944382578492899</v>
      </c>
      <c r="Y692" s="3">
        <v>0.51207638319124005</v>
      </c>
      <c r="Z692" s="2"/>
    </row>
    <row r="693" spans="1:26">
      <c r="A693" s="2" t="s">
        <v>566</v>
      </c>
      <c r="B693" s="2"/>
      <c r="C693" s="3">
        <v>0</v>
      </c>
      <c r="D693" s="3">
        <v>0</v>
      </c>
      <c r="E693" s="3">
        <v>0</v>
      </c>
      <c r="F693" s="3">
        <v>0</v>
      </c>
      <c r="G693" s="3">
        <v>0</v>
      </c>
      <c r="H693" s="3">
        <v>3.3333333333333298E-2</v>
      </c>
      <c r="I693" s="3">
        <v>0</v>
      </c>
      <c r="J693" s="3">
        <v>3.3333333333333298E-2</v>
      </c>
      <c r="K693" s="3">
        <v>6.6666666666666596E-2</v>
      </c>
      <c r="L693" s="3">
        <v>3.3333333333333298E-2</v>
      </c>
      <c r="M693" s="3">
        <v>0.233333333333333</v>
      </c>
      <c r="N693" s="2"/>
      <c r="O693" s="3">
        <v>0</v>
      </c>
      <c r="P693" s="3">
        <v>0</v>
      </c>
      <c r="Q693" s="3">
        <v>0</v>
      </c>
      <c r="R693" s="3">
        <v>0</v>
      </c>
      <c r="S693" s="3">
        <v>0</v>
      </c>
      <c r="T693" s="3">
        <v>0.17950549357115</v>
      </c>
      <c r="U693" s="3">
        <v>0</v>
      </c>
      <c r="V693" s="3">
        <v>0.17950549357115</v>
      </c>
      <c r="W693" s="3">
        <v>0.24944382578492899</v>
      </c>
      <c r="X693" s="3">
        <v>0.17950549357115</v>
      </c>
      <c r="Y693" s="3">
        <v>0.42295258468164998</v>
      </c>
      <c r="Z693" s="2"/>
    </row>
    <row r="694" spans="1:26">
      <c r="A694" s="2" t="s">
        <v>2153</v>
      </c>
      <c r="B694" s="2"/>
      <c r="C694" s="3">
        <v>0</v>
      </c>
      <c r="D694" s="3">
        <v>0</v>
      </c>
      <c r="E694" s="3">
        <v>0</v>
      </c>
      <c r="F694" s="3">
        <v>0</v>
      </c>
      <c r="G694" s="3">
        <v>0</v>
      </c>
      <c r="H694" s="3">
        <v>0</v>
      </c>
      <c r="I694" s="3">
        <v>0</v>
      </c>
      <c r="J694" s="3">
        <v>0</v>
      </c>
      <c r="K694" s="3">
        <v>0</v>
      </c>
      <c r="L694" s="3">
        <v>3.3333333333333298E-2</v>
      </c>
      <c r="M694" s="3">
        <v>0.233333333333333</v>
      </c>
      <c r="N694" s="2"/>
      <c r="O694" s="3">
        <v>0</v>
      </c>
      <c r="P694" s="3">
        <v>0</v>
      </c>
      <c r="Q694" s="3">
        <v>0</v>
      </c>
      <c r="R694" s="3">
        <v>0</v>
      </c>
      <c r="S694" s="3">
        <v>0</v>
      </c>
      <c r="T694" s="3">
        <v>0</v>
      </c>
      <c r="U694" s="3">
        <v>0</v>
      </c>
      <c r="V694" s="3">
        <v>0</v>
      </c>
      <c r="W694" s="3">
        <v>0</v>
      </c>
      <c r="X694" s="3">
        <v>0.17950549357115</v>
      </c>
      <c r="Y694" s="3">
        <v>0.42295258468164998</v>
      </c>
      <c r="Z694" s="2"/>
    </row>
    <row r="695" spans="1:26">
      <c r="A695" s="2" t="s">
        <v>2154</v>
      </c>
      <c r="B695" s="2"/>
      <c r="C695" s="3">
        <v>0</v>
      </c>
      <c r="D695" s="3">
        <v>0</v>
      </c>
      <c r="E695" s="3">
        <v>0</v>
      </c>
      <c r="F695" s="3">
        <v>0</v>
      </c>
      <c r="G695" s="3">
        <v>0</v>
      </c>
      <c r="H695" s="3">
        <v>0</v>
      </c>
      <c r="I695" s="3">
        <v>0</v>
      </c>
      <c r="J695" s="3">
        <v>0</v>
      </c>
      <c r="K695" s="3">
        <v>0</v>
      </c>
      <c r="L695" s="3">
        <v>0.1</v>
      </c>
      <c r="M695" s="3">
        <v>0.233333333333333</v>
      </c>
      <c r="N695" s="2"/>
      <c r="O695" s="3">
        <v>0</v>
      </c>
      <c r="P695" s="3">
        <v>0</v>
      </c>
      <c r="Q695" s="3">
        <v>0</v>
      </c>
      <c r="R695" s="3">
        <v>0</v>
      </c>
      <c r="S695" s="3">
        <v>0</v>
      </c>
      <c r="T695" s="3">
        <v>0</v>
      </c>
      <c r="U695" s="3">
        <v>0</v>
      </c>
      <c r="V695" s="3">
        <v>0</v>
      </c>
      <c r="W695" s="3">
        <v>0</v>
      </c>
      <c r="X695" s="3">
        <v>0.3</v>
      </c>
      <c r="Y695" s="3">
        <v>0.42295258468164998</v>
      </c>
      <c r="Z695" s="2"/>
    </row>
    <row r="696" spans="1:26">
      <c r="A696" s="2" t="s">
        <v>572</v>
      </c>
      <c r="B696" s="2"/>
      <c r="C696" s="3">
        <v>0</v>
      </c>
      <c r="D696" s="3">
        <v>0</v>
      </c>
      <c r="E696" s="3">
        <v>0</v>
      </c>
      <c r="F696" s="3">
        <v>0</v>
      </c>
      <c r="G696" s="3">
        <v>0</v>
      </c>
      <c r="H696" s="3">
        <v>3.3333333333333298E-2</v>
      </c>
      <c r="I696" s="3">
        <v>0</v>
      </c>
      <c r="J696" s="3">
        <v>3.3333333333333298E-2</v>
      </c>
      <c r="K696" s="3">
        <v>6.6666666666666596E-2</v>
      </c>
      <c r="L696" s="3">
        <v>3.3333333333333298E-2</v>
      </c>
      <c r="M696" s="3">
        <v>0.233333333333333</v>
      </c>
      <c r="N696" s="2"/>
      <c r="O696" s="3">
        <v>0</v>
      </c>
      <c r="P696" s="3">
        <v>0</v>
      </c>
      <c r="Q696" s="3">
        <v>0</v>
      </c>
      <c r="R696" s="3">
        <v>0</v>
      </c>
      <c r="S696" s="3">
        <v>0</v>
      </c>
      <c r="T696" s="3">
        <v>0.17950549357115</v>
      </c>
      <c r="U696" s="3">
        <v>0</v>
      </c>
      <c r="V696" s="3">
        <v>0.17950549357115</v>
      </c>
      <c r="W696" s="3">
        <v>0.24944382578492899</v>
      </c>
      <c r="X696" s="3">
        <v>0.17950549357115</v>
      </c>
      <c r="Y696" s="3">
        <v>0.42295258468164998</v>
      </c>
      <c r="Z696" s="2"/>
    </row>
    <row r="697" spans="1:26">
      <c r="A697" s="2" t="s">
        <v>368</v>
      </c>
      <c r="B697" s="2"/>
      <c r="C697" s="3">
        <v>0</v>
      </c>
      <c r="D697" s="3">
        <v>0</v>
      </c>
      <c r="E697" s="3">
        <v>0</v>
      </c>
      <c r="F697" s="3">
        <v>0</v>
      </c>
      <c r="G697" s="3">
        <v>0</v>
      </c>
      <c r="H697" s="3">
        <v>0</v>
      </c>
      <c r="I697" s="3">
        <v>3.3333333333333298E-2</v>
      </c>
      <c r="J697" s="3">
        <v>0.133333333333333</v>
      </c>
      <c r="K697" s="3">
        <v>0.266666666666666</v>
      </c>
      <c r="L697" s="3">
        <v>0.2</v>
      </c>
      <c r="M697" s="3">
        <v>0.233333333333333</v>
      </c>
      <c r="N697" s="2"/>
      <c r="O697" s="3">
        <v>0</v>
      </c>
      <c r="P697" s="3">
        <v>0</v>
      </c>
      <c r="Q697" s="3">
        <v>0</v>
      </c>
      <c r="R697" s="3">
        <v>0</v>
      </c>
      <c r="S697" s="3">
        <v>0</v>
      </c>
      <c r="T697" s="3">
        <v>0</v>
      </c>
      <c r="U697" s="3">
        <v>0.17950549357115</v>
      </c>
      <c r="V697" s="3">
        <v>0.33993463423951897</v>
      </c>
      <c r="W697" s="3">
        <v>0.44221663871405298</v>
      </c>
      <c r="X697" s="3">
        <v>0.4</v>
      </c>
      <c r="Y697" s="3">
        <v>0.55876848714133998</v>
      </c>
      <c r="Z697" s="2"/>
    </row>
    <row r="698" spans="1:26">
      <c r="A698" s="2" t="s">
        <v>2155</v>
      </c>
      <c r="B698" s="2"/>
      <c r="C698" s="3">
        <v>6.6666666666666596E-2</v>
      </c>
      <c r="D698" s="3">
        <v>6.6666666666666596E-2</v>
      </c>
      <c r="E698" s="3">
        <v>0.1</v>
      </c>
      <c r="F698" s="3">
        <v>0.133333333333333</v>
      </c>
      <c r="G698" s="3">
        <v>0.1</v>
      </c>
      <c r="H698" s="3">
        <v>0.133333333333333</v>
      </c>
      <c r="I698" s="3">
        <v>0.2</v>
      </c>
      <c r="J698" s="3">
        <v>0.16666666666666599</v>
      </c>
      <c r="K698" s="3">
        <v>0.33333333333333298</v>
      </c>
      <c r="L698" s="3">
        <v>0.233333333333333</v>
      </c>
      <c r="M698" s="3">
        <v>0.233333333333333</v>
      </c>
      <c r="N698" s="2"/>
      <c r="O698" s="3">
        <v>0.24944382578492899</v>
      </c>
      <c r="P698" s="3">
        <v>0.24944382578492899</v>
      </c>
      <c r="Q698" s="3">
        <v>0.3</v>
      </c>
      <c r="R698" s="3">
        <v>0.33993463423951897</v>
      </c>
      <c r="S698" s="3">
        <v>0.3</v>
      </c>
      <c r="T698" s="3">
        <v>0.33993463423951897</v>
      </c>
      <c r="U698" s="3">
        <v>0.4</v>
      </c>
      <c r="V698" s="3">
        <v>0.37267799624996401</v>
      </c>
      <c r="W698" s="3">
        <v>0.47140452079103101</v>
      </c>
      <c r="X698" s="3">
        <v>0.42295258468164998</v>
      </c>
      <c r="Y698" s="3">
        <v>0.42295258468164998</v>
      </c>
      <c r="Z698" s="2"/>
    </row>
    <row r="699" spans="1:26">
      <c r="A699" s="2" t="s">
        <v>2156</v>
      </c>
      <c r="B699" s="2"/>
      <c r="C699" s="3">
        <v>0</v>
      </c>
      <c r="D699" s="3">
        <v>0</v>
      </c>
      <c r="E699" s="3">
        <v>0</v>
      </c>
      <c r="F699" s="3">
        <v>0</v>
      </c>
      <c r="G699" s="3">
        <v>0</v>
      </c>
      <c r="H699" s="3">
        <v>0</v>
      </c>
      <c r="I699" s="3">
        <v>3.3333333333333298E-2</v>
      </c>
      <c r="J699" s="3">
        <v>6.6666666666666596E-2</v>
      </c>
      <c r="K699" s="3">
        <v>3.3333333333333298E-2</v>
      </c>
      <c r="L699" s="3">
        <v>0.133333333333333</v>
      </c>
      <c r="M699" s="3">
        <v>0.2</v>
      </c>
      <c r="N699" s="2"/>
      <c r="O699" s="3">
        <v>0</v>
      </c>
      <c r="P699" s="3">
        <v>0</v>
      </c>
      <c r="Q699" s="3">
        <v>0</v>
      </c>
      <c r="R699" s="3">
        <v>0</v>
      </c>
      <c r="S699" s="3">
        <v>0</v>
      </c>
      <c r="T699" s="3">
        <v>0</v>
      </c>
      <c r="U699" s="3">
        <v>0.17950549357115</v>
      </c>
      <c r="V699" s="3">
        <v>0.24944382578492899</v>
      </c>
      <c r="W699" s="3">
        <v>0.17950549357115</v>
      </c>
      <c r="X699" s="3">
        <v>0.33993463423951897</v>
      </c>
      <c r="Y699" s="3">
        <v>0.4</v>
      </c>
      <c r="Z699" s="2"/>
    </row>
    <row r="700" spans="1:26">
      <c r="A700" s="2" t="s">
        <v>2157</v>
      </c>
      <c r="B700" s="2"/>
      <c r="C700" s="3">
        <v>0</v>
      </c>
      <c r="D700" s="3">
        <v>0</v>
      </c>
      <c r="E700" s="3">
        <v>0</v>
      </c>
      <c r="F700" s="3">
        <v>3.3333333333333298E-2</v>
      </c>
      <c r="G700" s="3">
        <v>0</v>
      </c>
      <c r="H700" s="3">
        <v>3.3333333333333298E-2</v>
      </c>
      <c r="I700" s="3">
        <v>3.3333333333333298E-2</v>
      </c>
      <c r="J700" s="3">
        <v>0.1</v>
      </c>
      <c r="K700" s="3">
        <v>0</v>
      </c>
      <c r="L700" s="3">
        <v>0.16666666666666599</v>
      </c>
      <c r="M700" s="3">
        <v>0.2</v>
      </c>
      <c r="N700" s="2"/>
      <c r="O700" s="3">
        <v>0</v>
      </c>
      <c r="P700" s="3">
        <v>0</v>
      </c>
      <c r="Q700" s="3">
        <v>0</v>
      </c>
      <c r="R700" s="3">
        <v>0.17950549357115</v>
      </c>
      <c r="S700" s="3">
        <v>0</v>
      </c>
      <c r="T700" s="3">
        <v>0.17950549357115</v>
      </c>
      <c r="U700" s="3">
        <v>0.17950549357115</v>
      </c>
      <c r="V700" s="3">
        <v>0.3</v>
      </c>
      <c r="W700" s="3">
        <v>0</v>
      </c>
      <c r="X700" s="3">
        <v>0.37267799624996401</v>
      </c>
      <c r="Y700" s="3">
        <v>0.4</v>
      </c>
      <c r="Z700" s="2"/>
    </row>
    <row r="701" spans="1:26">
      <c r="A701" s="2" t="s">
        <v>2158</v>
      </c>
      <c r="B701" s="2"/>
      <c r="C701" s="3">
        <v>0</v>
      </c>
      <c r="D701" s="3">
        <v>0</v>
      </c>
      <c r="E701" s="3">
        <v>0</v>
      </c>
      <c r="F701" s="3">
        <v>0</v>
      </c>
      <c r="G701" s="3">
        <v>0</v>
      </c>
      <c r="H701" s="3">
        <v>0</v>
      </c>
      <c r="I701" s="3">
        <v>0</v>
      </c>
      <c r="J701" s="3">
        <v>0</v>
      </c>
      <c r="K701" s="3">
        <v>6.6666666666666596E-2</v>
      </c>
      <c r="L701" s="3">
        <v>0</v>
      </c>
      <c r="M701" s="3">
        <v>0.2</v>
      </c>
      <c r="N701" s="2"/>
      <c r="O701" s="3">
        <v>0</v>
      </c>
      <c r="P701" s="3">
        <v>0</v>
      </c>
      <c r="Q701" s="3">
        <v>0</v>
      </c>
      <c r="R701" s="3">
        <v>0</v>
      </c>
      <c r="S701" s="3">
        <v>0</v>
      </c>
      <c r="T701" s="3">
        <v>0</v>
      </c>
      <c r="U701" s="3">
        <v>0</v>
      </c>
      <c r="V701" s="3">
        <v>0</v>
      </c>
      <c r="W701" s="3">
        <v>0.24944382578492899</v>
      </c>
      <c r="X701" s="3">
        <v>0</v>
      </c>
      <c r="Y701" s="3">
        <v>0.47609522856952302</v>
      </c>
      <c r="Z701" s="2"/>
    </row>
    <row r="702" spans="1:26">
      <c r="A702" s="2" t="s">
        <v>2159</v>
      </c>
      <c r="B702" s="2"/>
      <c r="C702" s="3">
        <v>0</v>
      </c>
      <c r="D702" s="3">
        <v>0</v>
      </c>
      <c r="E702" s="3">
        <v>0</v>
      </c>
      <c r="F702" s="3">
        <v>0</v>
      </c>
      <c r="G702" s="3">
        <v>0</v>
      </c>
      <c r="H702" s="3">
        <v>0</v>
      </c>
      <c r="I702" s="3">
        <v>0</v>
      </c>
      <c r="J702" s="3">
        <v>0</v>
      </c>
      <c r="K702" s="3">
        <v>3.3333333333333298E-2</v>
      </c>
      <c r="L702" s="3">
        <v>6.6666666666666596E-2</v>
      </c>
      <c r="M702" s="3">
        <v>0.2</v>
      </c>
      <c r="N702" s="2"/>
      <c r="O702" s="3">
        <v>0</v>
      </c>
      <c r="P702" s="3">
        <v>0</v>
      </c>
      <c r="Q702" s="3">
        <v>0</v>
      </c>
      <c r="R702" s="3">
        <v>0</v>
      </c>
      <c r="S702" s="3">
        <v>0</v>
      </c>
      <c r="T702" s="3">
        <v>0</v>
      </c>
      <c r="U702" s="3">
        <v>0</v>
      </c>
      <c r="V702" s="3">
        <v>0</v>
      </c>
      <c r="W702" s="3">
        <v>0.17950549357115</v>
      </c>
      <c r="X702" s="3">
        <v>0.24944382578492899</v>
      </c>
      <c r="Y702" s="3">
        <v>0.4</v>
      </c>
      <c r="Z702" s="2"/>
    </row>
    <row r="703" spans="1:26">
      <c r="A703" s="2" t="s">
        <v>568</v>
      </c>
      <c r="B703" s="2"/>
      <c r="C703" s="3">
        <v>0</v>
      </c>
      <c r="D703" s="3">
        <v>0</v>
      </c>
      <c r="E703" s="3">
        <v>0</v>
      </c>
      <c r="F703" s="3">
        <v>0</v>
      </c>
      <c r="G703" s="3">
        <v>0</v>
      </c>
      <c r="H703" s="3">
        <v>0</v>
      </c>
      <c r="I703" s="3">
        <v>0</v>
      </c>
      <c r="J703" s="3">
        <v>3.3333333333333298E-2</v>
      </c>
      <c r="K703" s="3">
        <v>6.6666666666666596E-2</v>
      </c>
      <c r="L703" s="3">
        <v>3.3333333333333298E-2</v>
      </c>
      <c r="M703" s="3">
        <v>0.2</v>
      </c>
      <c r="N703" s="2"/>
      <c r="O703" s="3">
        <v>0</v>
      </c>
      <c r="P703" s="3">
        <v>0</v>
      </c>
      <c r="Q703" s="3">
        <v>0</v>
      </c>
      <c r="R703" s="3">
        <v>0</v>
      </c>
      <c r="S703" s="3">
        <v>0</v>
      </c>
      <c r="T703" s="3">
        <v>0</v>
      </c>
      <c r="U703" s="3">
        <v>0</v>
      </c>
      <c r="V703" s="3">
        <v>0.17950549357115</v>
      </c>
      <c r="W703" s="3">
        <v>0.24944382578492899</v>
      </c>
      <c r="X703" s="3">
        <v>0.17950549357115</v>
      </c>
      <c r="Y703" s="3">
        <v>0.4</v>
      </c>
      <c r="Z703" s="2"/>
    </row>
    <row r="704" spans="1:26">
      <c r="A704" s="2" t="s">
        <v>2160</v>
      </c>
      <c r="B704" s="2"/>
      <c r="C704" s="3">
        <v>0</v>
      </c>
      <c r="D704" s="3">
        <v>0</v>
      </c>
      <c r="E704" s="3">
        <v>0</v>
      </c>
      <c r="F704" s="3">
        <v>0</v>
      </c>
      <c r="G704" s="3">
        <v>0</v>
      </c>
      <c r="H704" s="3">
        <v>0</v>
      </c>
      <c r="I704" s="3">
        <v>0</v>
      </c>
      <c r="J704" s="3">
        <v>0</v>
      </c>
      <c r="K704" s="3">
        <v>0</v>
      </c>
      <c r="L704" s="3">
        <v>0</v>
      </c>
      <c r="M704" s="3">
        <v>0.2</v>
      </c>
      <c r="N704" s="2"/>
      <c r="O704" s="3">
        <v>0</v>
      </c>
      <c r="P704" s="3">
        <v>0</v>
      </c>
      <c r="Q704" s="3">
        <v>0</v>
      </c>
      <c r="R704" s="3">
        <v>0</v>
      </c>
      <c r="S704" s="3">
        <v>0</v>
      </c>
      <c r="T704" s="3">
        <v>0</v>
      </c>
      <c r="U704" s="3">
        <v>0</v>
      </c>
      <c r="V704" s="3">
        <v>0</v>
      </c>
      <c r="W704" s="3">
        <v>0</v>
      </c>
      <c r="X704" s="3">
        <v>0</v>
      </c>
      <c r="Y704" s="3">
        <v>0.4</v>
      </c>
      <c r="Z704" s="2"/>
    </row>
    <row r="705" spans="1:26">
      <c r="A705" s="2" t="s">
        <v>2161</v>
      </c>
      <c r="B705" s="2" t="s">
        <v>2162</v>
      </c>
      <c r="C705" s="3">
        <v>0</v>
      </c>
      <c r="D705" s="3">
        <v>0</v>
      </c>
      <c r="E705" s="3">
        <v>0</v>
      </c>
      <c r="F705" s="3">
        <v>6.6666666666666596E-2</v>
      </c>
      <c r="G705" s="3">
        <v>0.3</v>
      </c>
      <c r="H705" s="3">
        <v>1</v>
      </c>
      <c r="I705" s="3">
        <v>1.5333333333333301</v>
      </c>
      <c r="J705" s="3">
        <v>1.2333333333333301</v>
      </c>
      <c r="K705" s="3">
        <v>0.76666666666666605</v>
      </c>
      <c r="L705" s="3">
        <v>0.33333333333333298</v>
      </c>
      <c r="M705" s="3">
        <v>0.2</v>
      </c>
      <c r="N705" s="2"/>
      <c r="O705" s="3">
        <v>0</v>
      </c>
      <c r="P705" s="3">
        <v>0</v>
      </c>
      <c r="Q705" s="3">
        <v>0</v>
      </c>
      <c r="R705" s="3">
        <v>0.24944382578492899</v>
      </c>
      <c r="S705" s="3">
        <v>0.45825756949558299</v>
      </c>
      <c r="T705" s="3">
        <v>1.12546286774227</v>
      </c>
      <c r="U705" s="3">
        <v>1.05619863451699</v>
      </c>
      <c r="V705" s="3">
        <v>1.2023125864580899</v>
      </c>
      <c r="W705" s="3">
        <v>0.88254681965824799</v>
      </c>
      <c r="X705" s="3">
        <v>0.59628479399994305</v>
      </c>
      <c r="Y705" s="3">
        <v>0.47609522856952302</v>
      </c>
      <c r="Z705" s="2"/>
    </row>
    <row r="706" spans="1:26">
      <c r="A706" s="2" t="s">
        <v>2163</v>
      </c>
      <c r="B706" s="2"/>
      <c r="C706" s="3">
        <v>0</v>
      </c>
      <c r="D706" s="3">
        <v>0</v>
      </c>
      <c r="E706" s="3">
        <v>0</v>
      </c>
      <c r="F706" s="3">
        <v>0</v>
      </c>
      <c r="G706" s="3">
        <v>0</v>
      </c>
      <c r="H706" s="3">
        <v>0</v>
      </c>
      <c r="I706" s="3">
        <v>3.3333333333333298E-2</v>
      </c>
      <c r="J706" s="3">
        <v>6.6666666666666596E-2</v>
      </c>
      <c r="K706" s="3">
        <v>3.3333333333333298E-2</v>
      </c>
      <c r="L706" s="3">
        <v>3.3333333333333298E-2</v>
      </c>
      <c r="M706" s="3">
        <v>0.2</v>
      </c>
      <c r="N706" s="2"/>
      <c r="O706" s="3">
        <v>0</v>
      </c>
      <c r="P706" s="3">
        <v>0</v>
      </c>
      <c r="Q706" s="3">
        <v>0</v>
      </c>
      <c r="R706" s="3">
        <v>0</v>
      </c>
      <c r="S706" s="3">
        <v>0</v>
      </c>
      <c r="T706" s="3">
        <v>0</v>
      </c>
      <c r="U706" s="3">
        <v>0.17950549357115</v>
      </c>
      <c r="V706" s="3">
        <v>0.24944382578492899</v>
      </c>
      <c r="W706" s="3">
        <v>0.17950549357115</v>
      </c>
      <c r="X706" s="3">
        <v>0.17950549357115</v>
      </c>
      <c r="Y706" s="3">
        <v>0.4</v>
      </c>
      <c r="Z706" s="2"/>
    </row>
    <row r="707" spans="1:26">
      <c r="A707" s="2" t="s">
        <v>2164</v>
      </c>
      <c r="B707" s="2"/>
      <c r="C707" s="3">
        <v>0</v>
      </c>
      <c r="D707" s="3">
        <v>0</v>
      </c>
      <c r="E707" s="3">
        <v>0</v>
      </c>
      <c r="F707" s="3">
        <v>0</v>
      </c>
      <c r="G707" s="3">
        <v>3.3333333333333298E-2</v>
      </c>
      <c r="H707" s="3">
        <v>6.6666666666666596E-2</v>
      </c>
      <c r="I707" s="3">
        <v>3.3333333333333298E-2</v>
      </c>
      <c r="J707" s="3">
        <v>0</v>
      </c>
      <c r="K707" s="3">
        <v>6.6666666666666596E-2</v>
      </c>
      <c r="L707" s="3">
        <v>3.3333333333333298E-2</v>
      </c>
      <c r="M707" s="3">
        <v>0.2</v>
      </c>
      <c r="N707" s="2"/>
      <c r="O707" s="3">
        <v>0</v>
      </c>
      <c r="P707" s="3">
        <v>0</v>
      </c>
      <c r="Q707" s="3">
        <v>0</v>
      </c>
      <c r="R707" s="3">
        <v>0</v>
      </c>
      <c r="S707" s="3">
        <v>0.17950549357115</v>
      </c>
      <c r="T707" s="3">
        <v>0.24944382578492899</v>
      </c>
      <c r="U707" s="3">
        <v>0.17950549357115</v>
      </c>
      <c r="V707" s="3">
        <v>0</v>
      </c>
      <c r="W707" s="3">
        <v>0.24944382578492899</v>
      </c>
      <c r="X707" s="3">
        <v>0.17950549357115</v>
      </c>
      <c r="Y707" s="3">
        <v>0.4</v>
      </c>
      <c r="Z707" s="2"/>
    </row>
    <row r="708" spans="1:26">
      <c r="A708" s="2" t="s">
        <v>2165</v>
      </c>
      <c r="B708" s="2"/>
      <c r="C708" s="3">
        <v>0</v>
      </c>
      <c r="D708" s="3">
        <v>0</v>
      </c>
      <c r="E708" s="3">
        <v>0</v>
      </c>
      <c r="F708" s="3">
        <v>0</v>
      </c>
      <c r="G708" s="3">
        <v>0</v>
      </c>
      <c r="H708" s="3">
        <v>0</v>
      </c>
      <c r="I708" s="3">
        <v>0</v>
      </c>
      <c r="J708" s="3">
        <v>0</v>
      </c>
      <c r="K708" s="3">
        <v>0</v>
      </c>
      <c r="L708" s="3">
        <v>0</v>
      </c>
      <c r="M708" s="3">
        <v>0.2</v>
      </c>
      <c r="N708" s="2"/>
      <c r="O708" s="3">
        <v>0</v>
      </c>
      <c r="P708" s="3">
        <v>0</v>
      </c>
      <c r="Q708" s="3">
        <v>0</v>
      </c>
      <c r="R708" s="3">
        <v>0</v>
      </c>
      <c r="S708" s="3">
        <v>0</v>
      </c>
      <c r="T708" s="3">
        <v>0</v>
      </c>
      <c r="U708" s="3">
        <v>0</v>
      </c>
      <c r="V708" s="3">
        <v>0</v>
      </c>
      <c r="W708" s="3">
        <v>0</v>
      </c>
      <c r="X708" s="3">
        <v>0</v>
      </c>
      <c r="Y708" s="3">
        <v>0.4</v>
      </c>
      <c r="Z708" s="2"/>
    </row>
    <row r="709" spans="1:26">
      <c r="A709" s="2" t="s">
        <v>2166</v>
      </c>
      <c r="B709" s="2"/>
      <c r="C709" s="3">
        <v>0</v>
      </c>
      <c r="D709" s="3">
        <v>0</v>
      </c>
      <c r="E709" s="3">
        <v>0</v>
      </c>
      <c r="F709" s="3">
        <v>0</v>
      </c>
      <c r="G709" s="3">
        <v>0</v>
      </c>
      <c r="H709" s="3">
        <v>0</v>
      </c>
      <c r="I709" s="3">
        <v>0</v>
      </c>
      <c r="J709" s="3">
        <v>0</v>
      </c>
      <c r="K709" s="3">
        <v>0.133333333333333</v>
      </c>
      <c r="L709" s="3">
        <v>0.16666666666666599</v>
      </c>
      <c r="M709" s="3">
        <v>0.2</v>
      </c>
      <c r="N709" s="2"/>
      <c r="O709" s="3">
        <v>0</v>
      </c>
      <c r="P709" s="3">
        <v>0</v>
      </c>
      <c r="Q709" s="3">
        <v>0</v>
      </c>
      <c r="R709" s="3">
        <v>0</v>
      </c>
      <c r="S709" s="3">
        <v>0</v>
      </c>
      <c r="T709" s="3">
        <v>0</v>
      </c>
      <c r="U709" s="3">
        <v>0</v>
      </c>
      <c r="V709" s="3">
        <v>0</v>
      </c>
      <c r="W709" s="3">
        <v>0.33993463423951897</v>
      </c>
      <c r="X709" s="3">
        <v>0.37267799624996401</v>
      </c>
      <c r="Y709" s="3">
        <v>0.4</v>
      </c>
      <c r="Z709" s="2"/>
    </row>
    <row r="710" spans="1:26">
      <c r="A710" s="2" t="s">
        <v>2167</v>
      </c>
      <c r="B710" s="2"/>
      <c r="C710" s="3">
        <v>0</v>
      </c>
      <c r="D710" s="3">
        <v>0</v>
      </c>
      <c r="E710" s="3">
        <v>0</v>
      </c>
      <c r="F710" s="3">
        <v>0</v>
      </c>
      <c r="G710" s="3">
        <v>0</v>
      </c>
      <c r="H710" s="3">
        <v>0</v>
      </c>
      <c r="I710" s="3">
        <v>0</v>
      </c>
      <c r="J710" s="3">
        <v>0</v>
      </c>
      <c r="K710" s="3">
        <v>0</v>
      </c>
      <c r="L710" s="3">
        <v>3.3333333333333298E-2</v>
      </c>
      <c r="M710" s="3">
        <v>0.16666666666666599</v>
      </c>
      <c r="N710" s="2"/>
      <c r="O710" s="3">
        <v>0</v>
      </c>
      <c r="P710" s="3">
        <v>0</v>
      </c>
      <c r="Q710" s="3">
        <v>0</v>
      </c>
      <c r="R710" s="3">
        <v>0</v>
      </c>
      <c r="S710" s="3">
        <v>0</v>
      </c>
      <c r="T710" s="3">
        <v>0</v>
      </c>
      <c r="U710" s="3">
        <v>0</v>
      </c>
      <c r="V710" s="3">
        <v>0</v>
      </c>
      <c r="W710" s="3">
        <v>0</v>
      </c>
      <c r="X710" s="3">
        <v>0.17950549357115</v>
      </c>
      <c r="Y710" s="3">
        <v>0.45338235029118101</v>
      </c>
      <c r="Z710" s="2"/>
    </row>
    <row r="711" spans="1:26">
      <c r="A711" s="2" t="s">
        <v>2168</v>
      </c>
      <c r="B711" s="2"/>
      <c r="C711" s="3">
        <v>0</v>
      </c>
      <c r="D711" s="3">
        <v>0</v>
      </c>
      <c r="E711" s="3">
        <v>0</v>
      </c>
      <c r="F711" s="3">
        <v>0</v>
      </c>
      <c r="G711" s="3">
        <v>0</v>
      </c>
      <c r="H711" s="3">
        <v>0</v>
      </c>
      <c r="I711" s="3">
        <v>0</v>
      </c>
      <c r="J711" s="3">
        <v>0</v>
      </c>
      <c r="K711" s="3">
        <v>0</v>
      </c>
      <c r="L711" s="3">
        <v>3.3333333333333298E-2</v>
      </c>
      <c r="M711" s="3">
        <v>0.16666666666666599</v>
      </c>
      <c r="N711" s="2"/>
      <c r="O711" s="3">
        <v>0</v>
      </c>
      <c r="P711" s="3">
        <v>0</v>
      </c>
      <c r="Q711" s="3">
        <v>0</v>
      </c>
      <c r="R711" s="3">
        <v>0</v>
      </c>
      <c r="S711" s="3">
        <v>0</v>
      </c>
      <c r="T711" s="3">
        <v>0</v>
      </c>
      <c r="U711" s="3">
        <v>0</v>
      </c>
      <c r="V711" s="3">
        <v>0</v>
      </c>
      <c r="W711" s="3">
        <v>0</v>
      </c>
      <c r="X711" s="3">
        <v>0.17950549357115</v>
      </c>
      <c r="Y711" s="3">
        <v>0.45338235029118101</v>
      </c>
      <c r="Z711" s="2"/>
    </row>
    <row r="712" spans="1:26">
      <c r="A712" s="2" t="s">
        <v>2169</v>
      </c>
      <c r="B712" s="2" t="s">
        <v>2170</v>
      </c>
      <c r="C712" s="3">
        <v>0</v>
      </c>
      <c r="D712" s="3">
        <v>0</v>
      </c>
      <c r="E712" s="3">
        <v>0</v>
      </c>
      <c r="F712" s="3">
        <v>0</v>
      </c>
      <c r="G712" s="3">
        <v>0</v>
      </c>
      <c r="H712" s="3">
        <v>0</v>
      </c>
      <c r="I712" s="3">
        <v>0</v>
      </c>
      <c r="J712" s="3">
        <v>0</v>
      </c>
      <c r="K712" s="3">
        <v>0</v>
      </c>
      <c r="L712" s="3">
        <v>6.6666666666666596E-2</v>
      </c>
      <c r="M712" s="3">
        <v>0.16666666666666599</v>
      </c>
      <c r="N712" s="2"/>
      <c r="O712" s="3">
        <v>0</v>
      </c>
      <c r="P712" s="3">
        <v>0</v>
      </c>
      <c r="Q712" s="3">
        <v>0</v>
      </c>
      <c r="R712" s="3">
        <v>0</v>
      </c>
      <c r="S712" s="3">
        <v>0</v>
      </c>
      <c r="T712" s="3">
        <v>0</v>
      </c>
      <c r="U712" s="3">
        <v>0</v>
      </c>
      <c r="V712" s="3">
        <v>0</v>
      </c>
      <c r="W712" s="3">
        <v>0</v>
      </c>
      <c r="X712" s="3">
        <v>0.24944382578492899</v>
      </c>
      <c r="Y712" s="3">
        <v>0.37267799624996401</v>
      </c>
      <c r="Z712" s="2"/>
    </row>
    <row r="713" spans="1:26">
      <c r="A713" s="2" t="s">
        <v>2171</v>
      </c>
      <c r="B713" s="2" t="s">
        <v>2172</v>
      </c>
      <c r="C713" s="3">
        <v>0</v>
      </c>
      <c r="D713" s="3">
        <v>0</v>
      </c>
      <c r="E713" s="3">
        <v>0</v>
      </c>
      <c r="F713" s="3">
        <v>0</v>
      </c>
      <c r="G713" s="3">
        <v>0</v>
      </c>
      <c r="H713" s="3">
        <v>0</v>
      </c>
      <c r="I713" s="3">
        <v>0</v>
      </c>
      <c r="J713" s="3">
        <v>3.3333333333333298E-2</v>
      </c>
      <c r="K713" s="3">
        <v>6.6666666666666596E-2</v>
      </c>
      <c r="L713" s="3">
        <v>6.6666666666666596E-2</v>
      </c>
      <c r="M713" s="3">
        <v>0.16666666666666599</v>
      </c>
      <c r="N713" s="2"/>
      <c r="O713" s="3">
        <v>0</v>
      </c>
      <c r="P713" s="3">
        <v>0</v>
      </c>
      <c r="Q713" s="3">
        <v>0</v>
      </c>
      <c r="R713" s="3">
        <v>0</v>
      </c>
      <c r="S713" s="3">
        <v>0</v>
      </c>
      <c r="T713" s="3">
        <v>0</v>
      </c>
      <c r="U713" s="3">
        <v>0</v>
      </c>
      <c r="V713" s="3">
        <v>0.17950549357115</v>
      </c>
      <c r="W713" s="3">
        <v>0.24944382578492899</v>
      </c>
      <c r="X713" s="3">
        <v>0.24944382578492899</v>
      </c>
      <c r="Y713" s="3">
        <v>0.37267799624996401</v>
      </c>
      <c r="Z713" s="2"/>
    </row>
    <row r="714" spans="1:26">
      <c r="A714" s="2" t="s">
        <v>2173</v>
      </c>
      <c r="B714" s="2"/>
      <c r="C714" s="3">
        <v>0</v>
      </c>
      <c r="D714" s="3">
        <v>0</v>
      </c>
      <c r="E714" s="3">
        <v>0</v>
      </c>
      <c r="F714" s="3">
        <v>0</v>
      </c>
      <c r="G714" s="3">
        <v>0</v>
      </c>
      <c r="H714" s="3">
        <v>0</v>
      </c>
      <c r="I714" s="3">
        <v>0</v>
      </c>
      <c r="J714" s="3">
        <v>0</v>
      </c>
      <c r="K714" s="3">
        <v>3.3333333333333298E-2</v>
      </c>
      <c r="L714" s="3">
        <v>0.1</v>
      </c>
      <c r="M714" s="3">
        <v>0.16666666666666599</v>
      </c>
      <c r="N714" s="2"/>
      <c r="O714" s="3">
        <v>0</v>
      </c>
      <c r="P714" s="3">
        <v>0</v>
      </c>
      <c r="Q714" s="3">
        <v>0</v>
      </c>
      <c r="R714" s="3">
        <v>0</v>
      </c>
      <c r="S714" s="3">
        <v>0</v>
      </c>
      <c r="T714" s="3">
        <v>0</v>
      </c>
      <c r="U714" s="3">
        <v>0</v>
      </c>
      <c r="V714" s="3">
        <v>0</v>
      </c>
      <c r="W714" s="3">
        <v>0.17950549357115</v>
      </c>
      <c r="X714" s="3">
        <v>0.3</v>
      </c>
      <c r="Y714" s="3">
        <v>0.45338235029118101</v>
      </c>
      <c r="Z714" s="2"/>
    </row>
    <row r="715" spans="1:26">
      <c r="A715" s="2" t="s">
        <v>2174</v>
      </c>
      <c r="B715" s="2"/>
      <c r="C715" s="3">
        <v>0</v>
      </c>
      <c r="D715" s="3">
        <v>0</v>
      </c>
      <c r="E715" s="3">
        <v>0</v>
      </c>
      <c r="F715" s="3">
        <v>0</v>
      </c>
      <c r="G715" s="3">
        <v>0</v>
      </c>
      <c r="H715" s="3">
        <v>0</v>
      </c>
      <c r="I715" s="3">
        <v>0</v>
      </c>
      <c r="J715" s="3">
        <v>0</v>
      </c>
      <c r="K715" s="3">
        <v>0</v>
      </c>
      <c r="L715" s="3">
        <v>0</v>
      </c>
      <c r="M715" s="3">
        <v>0.16666666666666599</v>
      </c>
      <c r="N715" s="2"/>
      <c r="O715" s="3">
        <v>0</v>
      </c>
      <c r="P715" s="3">
        <v>0</v>
      </c>
      <c r="Q715" s="3">
        <v>0</v>
      </c>
      <c r="R715" s="3">
        <v>0</v>
      </c>
      <c r="S715" s="3">
        <v>0</v>
      </c>
      <c r="T715" s="3">
        <v>0</v>
      </c>
      <c r="U715" s="3">
        <v>0</v>
      </c>
      <c r="V715" s="3">
        <v>0</v>
      </c>
      <c r="W715" s="3">
        <v>0</v>
      </c>
      <c r="X715" s="3">
        <v>0</v>
      </c>
      <c r="Y715" s="3">
        <v>0.37267799624996401</v>
      </c>
      <c r="Z715" s="2"/>
    </row>
    <row r="716" spans="1:26">
      <c r="A716" s="2" t="s">
        <v>2175</v>
      </c>
      <c r="B716" s="2"/>
      <c r="C716" s="3">
        <v>0</v>
      </c>
      <c r="D716" s="3">
        <v>0</v>
      </c>
      <c r="E716" s="3">
        <v>0</v>
      </c>
      <c r="F716" s="3">
        <v>0</v>
      </c>
      <c r="G716" s="3">
        <v>0</v>
      </c>
      <c r="H716" s="3">
        <v>0</v>
      </c>
      <c r="I716" s="3">
        <v>0</v>
      </c>
      <c r="J716" s="3">
        <v>0</v>
      </c>
      <c r="K716" s="3">
        <v>3.3333333333333298E-2</v>
      </c>
      <c r="L716" s="3">
        <v>3.3333333333333298E-2</v>
      </c>
      <c r="M716" s="3">
        <v>0.16666666666666599</v>
      </c>
      <c r="N716" s="2"/>
      <c r="O716" s="3">
        <v>0</v>
      </c>
      <c r="P716" s="3">
        <v>0</v>
      </c>
      <c r="Q716" s="3">
        <v>0</v>
      </c>
      <c r="R716" s="3">
        <v>0</v>
      </c>
      <c r="S716" s="3">
        <v>0</v>
      </c>
      <c r="T716" s="3">
        <v>0</v>
      </c>
      <c r="U716" s="3">
        <v>0</v>
      </c>
      <c r="V716" s="3">
        <v>0</v>
      </c>
      <c r="W716" s="3">
        <v>0.17950549357115</v>
      </c>
      <c r="X716" s="3">
        <v>0.17950549357115</v>
      </c>
      <c r="Y716" s="3">
        <v>0.45338235029118101</v>
      </c>
      <c r="Z716" s="2"/>
    </row>
    <row r="717" spans="1:26">
      <c r="A717" s="2" t="s">
        <v>2176</v>
      </c>
      <c r="B717" s="2"/>
      <c r="C717" s="3">
        <v>0</v>
      </c>
      <c r="D717" s="3">
        <v>0</v>
      </c>
      <c r="E717" s="3">
        <v>3.3333333333333298E-2</v>
      </c>
      <c r="F717" s="3">
        <v>0</v>
      </c>
      <c r="G717" s="3">
        <v>3.3333333333333298E-2</v>
      </c>
      <c r="H717" s="3">
        <v>3.3333333333333298E-2</v>
      </c>
      <c r="I717" s="3">
        <v>3.3333333333333298E-2</v>
      </c>
      <c r="J717" s="3">
        <v>6.6666666666666596E-2</v>
      </c>
      <c r="K717" s="3">
        <v>6.6666666666666596E-2</v>
      </c>
      <c r="L717" s="3">
        <v>6.6666666666666596E-2</v>
      </c>
      <c r="M717" s="3">
        <v>0.16666666666666599</v>
      </c>
      <c r="N717" s="2"/>
      <c r="O717" s="3">
        <v>0</v>
      </c>
      <c r="P717" s="3">
        <v>0</v>
      </c>
      <c r="Q717" s="3">
        <v>0.17950549357115</v>
      </c>
      <c r="R717" s="3">
        <v>0</v>
      </c>
      <c r="S717" s="3">
        <v>0.17950549357115</v>
      </c>
      <c r="T717" s="3">
        <v>0.17950549357115</v>
      </c>
      <c r="U717" s="3">
        <v>0.17950549357115</v>
      </c>
      <c r="V717" s="3">
        <v>0.24944382578492899</v>
      </c>
      <c r="W717" s="3">
        <v>0.24944382578492899</v>
      </c>
      <c r="X717" s="3">
        <v>0.24944382578492899</v>
      </c>
      <c r="Y717" s="3">
        <v>0.37267799624996401</v>
      </c>
      <c r="Z717" s="2"/>
    </row>
    <row r="718" spans="1:26">
      <c r="A718" s="2" t="s">
        <v>2177</v>
      </c>
      <c r="B718" s="2"/>
      <c r="C718" s="3">
        <v>0</v>
      </c>
      <c r="D718" s="3">
        <v>0</v>
      </c>
      <c r="E718" s="3">
        <v>0</v>
      </c>
      <c r="F718" s="3">
        <v>0</v>
      </c>
      <c r="G718" s="3">
        <v>0</v>
      </c>
      <c r="H718" s="3">
        <v>0</v>
      </c>
      <c r="I718" s="3">
        <v>0</v>
      </c>
      <c r="J718" s="3">
        <v>3.3333333333333298E-2</v>
      </c>
      <c r="K718" s="3">
        <v>0.1</v>
      </c>
      <c r="L718" s="3">
        <v>0.2</v>
      </c>
      <c r="M718" s="3">
        <v>0.16666666666666599</v>
      </c>
      <c r="N718" s="2"/>
      <c r="O718" s="3">
        <v>0</v>
      </c>
      <c r="P718" s="3">
        <v>0</v>
      </c>
      <c r="Q718" s="3">
        <v>0</v>
      </c>
      <c r="R718" s="3">
        <v>0</v>
      </c>
      <c r="S718" s="3">
        <v>0</v>
      </c>
      <c r="T718" s="3">
        <v>0</v>
      </c>
      <c r="U718" s="3">
        <v>0</v>
      </c>
      <c r="V718" s="3">
        <v>0.17950549357115</v>
      </c>
      <c r="W718" s="3">
        <v>0.3</v>
      </c>
      <c r="X718" s="3">
        <v>0.54160256030906395</v>
      </c>
      <c r="Y718" s="3">
        <v>0.37267799624996401</v>
      </c>
      <c r="Z718" s="2"/>
    </row>
    <row r="719" spans="1:26">
      <c r="A719" s="2" t="s">
        <v>2178</v>
      </c>
      <c r="B719" s="2"/>
      <c r="C719" s="3">
        <v>0</v>
      </c>
      <c r="D719" s="3">
        <v>0</v>
      </c>
      <c r="E719" s="3">
        <v>0</v>
      </c>
      <c r="F719" s="3">
        <v>0</v>
      </c>
      <c r="G719" s="3">
        <v>0</v>
      </c>
      <c r="H719" s="3">
        <v>0</v>
      </c>
      <c r="I719" s="3">
        <v>0</v>
      </c>
      <c r="J719" s="3">
        <v>0</v>
      </c>
      <c r="K719" s="3">
        <v>0</v>
      </c>
      <c r="L719" s="3">
        <v>3.3333333333333298E-2</v>
      </c>
      <c r="M719" s="3">
        <v>0.133333333333333</v>
      </c>
      <c r="N719" s="2"/>
      <c r="O719" s="3">
        <v>0</v>
      </c>
      <c r="P719" s="3">
        <v>0</v>
      </c>
      <c r="Q719" s="3">
        <v>0</v>
      </c>
      <c r="R719" s="3">
        <v>0</v>
      </c>
      <c r="S719" s="3">
        <v>0</v>
      </c>
      <c r="T719" s="3">
        <v>0</v>
      </c>
      <c r="U719" s="3">
        <v>0</v>
      </c>
      <c r="V719" s="3">
        <v>0</v>
      </c>
      <c r="W719" s="3">
        <v>0</v>
      </c>
      <c r="X719" s="3">
        <v>0.17950549357115</v>
      </c>
      <c r="Y719" s="3">
        <v>0.42687494916218899</v>
      </c>
      <c r="Z719" s="2"/>
    </row>
    <row r="720" spans="1:26">
      <c r="A720" s="2" t="s">
        <v>2179</v>
      </c>
      <c r="B720" s="2" t="s">
        <v>2180</v>
      </c>
      <c r="C720" s="3">
        <v>0</v>
      </c>
      <c r="D720" s="3">
        <v>0</v>
      </c>
      <c r="E720" s="3">
        <v>0</v>
      </c>
      <c r="F720" s="3">
        <v>0</v>
      </c>
      <c r="G720" s="3">
        <v>0</v>
      </c>
      <c r="H720" s="3">
        <v>0</v>
      </c>
      <c r="I720" s="3">
        <v>0</v>
      </c>
      <c r="J720" s="3">
        <v>3.3333333333333298E-2</v>
      </c>
      <c r="K720" s="3">
        <v>6.6666666666666596E-2</v>
      </c>
      <c r="L720" s="3">
        <v>3.3333333333333298E-2</v>
      </c>
      <c r="M720" s="3">
        <v>0.133333333333333</v>
      </c>
      <c r="N720" s="2"/>
      <c r="O720" s="3">
        <v>0</v>
      </c>
      <c r="P720" s="3">
        <v>0</v>
      </c>
      <c r="Q720" s="3">
        <v>0</v>
      </c>
      <c r="R720" s="3">
        <v>0</v>
      </c>
      <c r="S720" s="3">
        <v>0</v>
      </c>
      <c r="T720" s="3">
        <v>0</v>
      </c>
      <c r="U720" s="3">
        <v>0</v>
      </c>
      <c r="V720" s="3">
        <v>0.17950549357115</v>
      </c>
      <c r="W720" s="3">
        <v>0.24944382578492899</v>
      </c>
      <c r="X720" s="3">
        <v>0.17950549357115</v>
      </c>
      <c r="Y720" s="3">
        <v>0.42687494916218899</v>
      </c>
      <c r="Z720" s="2"/>
    </row>
    <row r="721" spans="1:26">
      <c r="A721" s="2" t="s">
        <v>2181</v>
      </c>
      <c r="B721" s="2"/>
      <c r="C721" s="3">
        <v>0</v>
      </c>
      <c r="D721" s="3">
        <v>0</v>
      </c>
      <c r="E721" s="3">
        <v>0</v>
      </c>
      <c r="F721" s="3">
        <v>0</v>
      </c>
      <c r="G721" s="3">
        <v>0</v>
      </c>
      <c r="H721" s="3">
        <v>0</v>
      </c>
      <c r="I721" s="3">
        <v>0</v>
      </c>
      <c r="J721" s="3">
        <v>0</v>
      </c>
      <c r="K721" s="3">
        <v>0</v>
      </c>
      <c r="L721" s="3">
        <v>0</v>
      </c>
      <c r="M721" s="3">
        <v>0.133333333333333</v>
      </c>
      <c r="N721" s="2"/>
      <c r="O721" s="3">
        <v>0</v>
      </c>
      <c r="P721" s="3">
        <v>0</v>
      </c>
      <c r="Q721" s="3">
        <v>0</v>
      </c>
      <c r="R721" s="3">
        <v>0</v>
      </c>
      <c r="S721" s="3">
        <v>0</v>
      </c>
      <c r="T721" s="3">
        <v>0</v>
      </c>
      <c r="U721" s="3">
        <v>0</v>
      </c>
      <c r="V721" s="3">
        <v>0</v>
      </c>
      <c r="W721" s="3">
        <v>0</v>
      </c>
      <c r="X721" s="3">
        <v>0</v>
      </c>
      <c r="Y721" s="3">
        <v>0.33993463423951897</v>
      </c>
      <c r="Z721" s="2"/>
    </row>
    <row r="722" spans="1:26">
      <c r="A722" s="2" t="s">
        <v>2182</v>
      </c>
      <c r="B722" s="2"/>
      <c r="C722" s="3">
        <v>0</v>
      </c>
      <c r="D722" s="3">
        <v>0</v>
      </c>
      <c r="E722" s="3">
        <v>0</v>
      </c>
      <c r="F722" s="3">
        <v>0</v>
      </c>
      <c r="G722" s="3">
        <v>0</v>
      </c>
      <c r="H722" s="3">
        <v>0</v>
      </c>
      <c r="I722" s="3">
        <v>0</v>
      </c>
      <c r="J722" s="3">
        <v>0</v>
      </c>
      <c r="K722" s="3">
        <v>0</v>
      </c>
      <c r="L722" s="3">
        <v>0.133333333333333</v>
      </c>
      <c r="M722" s="3">
        <v>0.133333333333333</v>
      </c>
      <c r="N722" s="2"/>
      <c r="O722" s="3">
        <v>0</v>
      </c>
      <c r="P722" s="3">
        <v>0</v>
      </c>
      <c r="Q722" s="3">
        <v>0</v>
      </c>
      <c r="R722" s="3">
        <v>0</v>
      </c>
      <c r="S722" s="3">
        <v>0</v>
      </c>
      <c r="T722" s="3">
        <v>0</v>
      </c>
      <c r="U722" s="3">
        <v>0</v>
      </c>
      <c r="V722" s="3">
        <v>0</v>
      </c>
      <c r="W722" s="3">
        <v>0</v>
      </c>
      <c r="X722" s="3">
        <v>0.33993463423951897</v>
      </c>
      <c r="Y722" s="3">
        <v>0.33993463423951897</v>
      </c>
      <c r="Z722" s="2"/>
    </row>
    <row r="723" spans="1:26">
      <c r="A723" s="2" t="s">
        <v>2183</v>
      </c>
      <c r="B723" s="2"/>
      <c r="C723" s="3">
        <v>0</v>
      </c>
      <c r="D723" s="3">
        <v>0</v>
      </c>
      <c r="E723" s="3">
        <v>0</v>
      </c>
      <c r="F723" s="3">
        <v>0</v>
      </c>
      <c r="G723" s="3">
        <v>0</v>
      </c>
      <c r="H723" s="3">
        <v>0</v>
      </c>
      <c r="I723" s="3">
        <v>0</v>
      </c>
      <c r="J723" s="3">
        <v>3.3333333333333298E-2</v>
      </c>
      <c r="K723" s="3">
        <v>0.1</v>
      </c>
      <c r="L723" s="3">
        <v>6.6666666666666596E-2</v>
      </c>
      <c r="M723" s="3">
        <v>0.133333333333333</v>
      </c>
      <c r="N723" s="2"/>
      <c r="O723" s="3">
        <v>0</v>
      </c>
      <c r="P723" s="3">
        <v>0</v>
      </c>
      <c r="Q723" s="3">
        <v>0</v>
      </c>
      <c r="R723" s="3">
        <v>0</v>
      </c>
      <c r="S723" s="3">
        <v>0</v>
      </c>
      <c r="T723" s="3">
        <v>0</v>
      </c>
      <c r="U723" s="3">
        <v>0</v>
      </c>
      <c r="V723" s="3">
        <v>0.17950549357115</v>
      </c>
      <c r="W723" s="3">
        <v>0.3</v>
      </c>
      <c r="X723" s="3">
        <v>0.24944382578492899</v>
      </c>
      <c r="Y723" s="3">
        <v>0.33993463423951897</v>
      </c>
      <c r="Z723" s="2"/>
    </row>
    <row r="724" spans="1:26">
      <c r="A724" s="2" t="s">
        <v>2184</v>
      </c>
      <c r="B724" s="2"/>
      <c r="C724" s="3">
        <v>0</v>
      </c>
      <c r="D724" s="3">
        <v>0</v>
      </c>
      <c r="E724" s="3">
        <v>0</v>
      </c>
      <c r="F724" s="3">
        <v>0</v>
      </c>
      <c r="G724" s="3">
        <v>0</v>
      </c>
      <c r="H724" s="3">
        <v>0</v>
      </c>
      <c r="I724" s="3">
        <v>0</v>
      </c>
      <c r="J724" s="3">
        <v>0</v>
      </c>
      <c r="K724" s="3">
        <v>3.3333333333333298E-2</v>
      </c>
      <c r="L724" s="3">
        <v>3.3333333333333298E-2</v>
      </c>
      <c r="M724" s="3">
        <v>0.133333333333333</v>
      </c>
      <c r="N724" s="2"/>
      <c r="O724" s="3">
        <v>0</v>
      </c>
      <c r="P724" s="3">
        <v>0</v>
      </c>
      <c r="Q724" s="3">
        <v>0</v>
      </c>
      <c r="R724" s="3">
        <v>0</v>
      </c>
      <c r="S724" s="3">
        <v>0</v>
      </c>
      <c r="T724" s="3">
        <v>0</v>
      </c>
      <c r="U724" s="3">
        <v>0</v>
      </c>
      <c r="V724" s="3">
        <v>0</v>
      </c>
      <c r="W724" s="3">
        <v>0.17950549357115</v>
      </c>
      <c r="X724" s="3">
        <v>0.17950549357115</v>
      </c>
      <c r="Y724" s="3">
        <v>0.42687494916218999</v>
      </c>
      <c r="Z724" s="2"/>
    </row>
    <row r="725" spans="1:26">
      <c r="A725" s="2" t="s">
        <v>2185</v>
      </c>
      <c r="B725" s="2"/>
      <c r="C725" s="3">
        <v>0</v>
      </c>
      <c r="D725" s="3">
        <v>0</v>
      </c>
      <c r="E725" s="3">
        <v>0</v>
      </c>
      <c r="F725" s="3">
        <v>0</v>
      </c>
      <c r="G725" s="3">
        <v>0</v>
      </c>
      <c r="H725" s="3">
        <v>0</v>
      </c>
      <c r="I725" s="3">
        <v>0</v>
      </c>
      <c r="J725" s="3">
        <v>0</v>
      </c>
      <c r="K725" s="3">
        <v>0.1</v>
      </c>
      <c r="L725" s="3">
        <v>0</v>
      </c>
      <c r="M725" s="3">
        <v>0.133333333333333</v>
      </c>
      <c r="N725" s="2"/>
      <c r="O725" s="3">
        <v>0</v>
      </c>
      <c r="P725" s="3">
        <v>0</v>
      </c>
      <c r="Q725" s="3">
        <v>0</v>
      </c>
      <c r="R725" s="3">
        <v>0</v>
      </c>
      <c r="S725" s="3">
        <v>0</v>
      </c>
      <c r="T725" s="3">
        <v>0</v>
      </c>
      <c r="U725" s="3">
        <v>0</v>
      </c>
      <c r="V725" s="3">
        <v>0</v>
      </c>
      <c r="W725" s="3">
        <v>0.3</v>
      </c>
      <c r="X725" s="3">
        <v>0</v>
      </c>
      <c r="Y725" s="3">
        <v>0.33993463423951897</v>
      </c>
      <c r="Z725" s="2"/>
    </row>
    <row r="726" spans="1:26">
      <c r="A726" s="2" t="s">
        <v>2186</v>
      </c>
      <c r="B726" s="2"/>
      <c r="C726" s="3">
        <v>0</v>
      </c>
      <c r="D726" s="3">
        <v>0</v>
      </c>
      <c r="E726" s="3">
        <v>0</v>
      </c>
      <c r="F726" s="3">
        <v>0</v>
      </c>
      <c r="G726" s="3">
        <v>0</v>
      </c>
      <c r="H726" s="3">
        <v>0</v>
      </c>
      <c r="I726" s="3">
        <v>0</v>
      </c>
      <c r="J726" s="3">
        <v>0</v>
      </c>
      <c r="K726" s="3">
        <v>0</v>
      </c>
      <c r="L726" s="3">
        <v>3.3333333333333298E-2</v>
      </c>
      <c r="M726" s="3">
        <v>0.133333333333333</v>
      </c>
      <c r="N726" s="2"/>
      <c r="O726" s="3">
        <v>0</v>
      </c>
      <c r="P726" s="3">
        <v>0</v>
      </c>
      <c r="Q726" s="3">
        <v>0</v>
      </c>
      <c r="R726" s="3">
        <v>0</v>
      </c>
      <c r="S726" s="3">
        <v>0</v>
      </c>
      <c r="T726" s="3">
        <v>0</v>
      </c>
      <c r="U726" s="3">
        <v>0</v>
      </c>
      <c r="V726" s="3">
        <v>0</v>
      </c>
      <c r="W726" s="3">
        <v>0</v>
      </c>
      <c r="X726" s="3">
        <v>0.17950549357115</v>
      </c>
      <c r="Y726" s="3">
        <v>0.33993463423951897</v>
      </c>
      <c r="Z726" s="2"/>
    </row>
    <row r="727" spans="1:26">
      <c r="A727" s="2" t="s">
        <v>2187</v>
      </c>
      <c r="B727" s="2"/>
      <c r="C727" s="3">
        <v>0</v>
      </c>
      <c r="D727" s="3">
        <v>0</v>
      </c>
      <c r="E727" s="3">
        <v>0</v>
      </c>
      <c r="F727" s="3">
        <v>0</v>
      </c>
      <c r="G727" s="3">
        <v>0</v>
      </c>
      <c r="H727" s="3">
        <v>0</v>
      </c>
      <c r="I727" s="3">
        <v>0</v>
      </c>
      <c r="J727" s="3">
        <v>3.3333333333333298E-2</v>
      </c>
      <c r="K727" s="3">
        <v>0</v>
      </c>
      <c r="L727" s="3">
        <v>3.3333333333333298E-2</v>
      </c>
      <c r="M727" s="3">
        <v>0.133333333333333</v>
      </c>
      <c r="N727" s="2"/>
      <c r="O727" s="3">
        <v>0</v>
      </c>
      <c r="P727" s="3">
        <v>0</v>
      </c>
      <c r="Q727" s="3">
        <v>0</v>
      </c>
      <c r="R727" s="3">
        <v>0</v>
      </c>
      <c r="S727" s="3">
        <v>0</v>
      </c>
      <c r="T727" s="3">
        <v>0</v>
      </c>
      <c r="U727" s="3">
        <v>0</v>
      </c>
      <c r="V727" s="3">
        <v>0.17950549357115</v>
      </c>
      <c r="W727" s="3">
        <v>0</v>
      </c>
      <c r="X727" s="3">
        <v>0.17950549357115</v>
      </c>
      <c r="Y727" s="3">
        <v>0.33993463423951897</v>
      </c>
      <c r="Z727" s="2"/>
    </row>
    <row r="728" spans="1:26">
      <c r="A728" s="2" t="s">
        <v>2188</v>
      </c>
      <c r="B728" s="2"/>
      <c r="C728" s="3">
        <v>0</v>
      </c>
      <c r="D728" s="3">
        <v>0</v>
      </c>
      <c r="E728" s="3">
        <v>0</v>
      </c>
      <c r="F728" s="3">
        <v>0</v>
      </c>
      <c r="G728" s="3">
        <v>0</v>
      </c>
      <c r="H728" s="3">
        <v>0</v>
      </c>
      <c r="I728" s="3">
        <v>0</v>
      </c>
      <c r="J728" s="3">
        <v>0</v>
      </c>
      <c r="K728" s="3">
        <v>0</v>
      </c>
      <c r="L728" s="3">
        <v>0</v>
      </c>
      <c r="M728" s="3">
        <v>0.133333333333333</v>
      </c>
      <c r="N728" s="2"/>
      <c r="O728" s="3">
        <v>0</v>
      </c>
      <c r="P728" s="3">
        <v>0</v>
      </c>
      <c r="Q728" s="3">
        <v>0</v>
      </c>
      <c r="R728" s="3">
        <v>0</v>
      </c>
      <c r="S728" s="3">
        <v>0</v>
      </c>
      <c r="T728" s="3">
        <v>0</v>
      </c>
      <c r="U728" s="3">
        <v>0</v>
      </c>
      <c r="V728" s="3">
        <v>0</v>
      </c>
      <c r="W728" s="3">
        <v>0</v>
      </c>
      <c r="X728" s="3">
        <v>0</v>
      </c>
      <c r="Y728" s="3">
        <v>0.33993463423951897</v>
      </c>
      <c r="Z728" s="2"/>
    </row>
    <row r="729" spans="1:26">
      <c r="A729" s="2" t="s">
        <v>2189</v>
      </c>
      <c r="B729" s="2"/>
      <c r="C729" s="3">
        <v>0</v>
      </c>
      <c r="D729" s="3">
        <v>0</v>
      </c>
      <c r="E729" s="3">
        <v>0.233333333333333</v>
      </c>
      <c r="F729" s="3">
        <v>0.266666666666666</v>
      </c>
      <c r="G729" s="3">
        <v>0.5</v>
      </c>
      <c r="H729" s="3">
        <v>0.76666666666666605</v>
      </c>
      <c r="I729" s="3">
        <v>0.43333333333333302</v>
      </c>
      <c r="J729" s="3">
        <v>0.4</v>
      </c>
      <c r="K729" s="3">
        <v>0.266666666666666</v>
      </c>
      <c r="L729" s="3">
        <v>0.3</v>
      </c>
      <c r="M729" s="3">
        <v>0.133333333333333</v>
      </c>
      <c r="N729" s="2"/>
      <c r="O729" s="3">
        <v>0</v>
      </c>
      <c r="P729" s="3">
        <v>0</v>
      </c>
      <c r="Q729" s="3">
        <v>0.49553562491061598</v>
      </c>
      <c r="R729" s="3">
        <v>0.57348835113617502</v>
      </c>
      <c r="S729" s="3">
        <v>0.76376261582597305</v>
      </c>
      <c r="T729" s="3">
        <v>0.95510325212629299</v>
      </c>
      <c r="U729" s="3">
        <v>0.55876848714133998</v>
      </c>
      <c r="V729" s="3">
        <v>0.66332495807108005</v>
      </c>
      <c r="W729" s="3">
        <v>0.44221663871405298</v>
      </c>
      <c r="X729" s="3">
        <v>0.52599112793531599</v>
      </c>
      <c r="Y729" s="3">
        <v>0.33993463423951897</v>
      </c>
      <c r="Z729" s="2"/>
    </row>
    <row r="730" spans="1:26">
      <c r="A730" s="2" t="s">
        <v>2190</v>
      </c>
      <c r="B730" s="2"/>
      <c r="C730" s="3">
        <v>0</v>
      </c>
      <c r="D730" s="3">
        <v>0</v>
      </c>
      <c r="E730" s="3">
        <v>0</v>
      </c>
      <c r="F730" s="3">
        <v>0</v>
      </c>
      <c r="G730" s="3">
        <v>0</v>
      </c>
      <c r="H730" s="3">
        <v>0</v>
      </c>
      <c r="I730" s="3">
        <v>0</v>
      </c>
      <c r="J730" s="3">
        <v>0</v>
      </c>
      <c r="K730" s="3">
        <v>0</v>
      </c>
      <c r="L730" s="3">
        <v>3.3333333333333298E-2</v>
      </c>
      <c r="M730" s="3">
        <v>0.1</v>
      </c>
      <c r="N730" s="2"/>
      <c r="O730" s="3">
        <v>0</v>
      </c>
      <c r="P730" s="3">
        <v>0</v>
      </c>
      <c r="Q730" s="3">
        <v>0</v>
      </c>
      <c r="R730" s="3">
        <v>0</v>
      </c>
      <c r="S730" s="3">
        <v>0</v>
      </c>
      <c r="T730" s="3">
        <v>0</v>
      </c>
      <c r="U730" s="3">
        <v>0</v>
      </c>
      <c r="V730" s="3">
        <v>0</v>
      </c>
      <c r="W730" s="3">
        <v>0</v>
      </c>
      <c r="X730" s="3">
        <v>0.17950549357115</v>
      </c>
      <c r="Y730" s="3">
        <v>0.3</v>
      </c>
      <c r="Z730" s="2"/>
    </row>
    <row r="731" spans="1:26">
      <c r="A731" s="2" t="s">
        <v>2191</v>
      </c>
      <c r="B731" s="2"/>
      <c r="C731" s="3">
        <v>0</v>
      </c>
      <c r="D731" s="3">
        <v>0</v>
      </c>
      <c r="E731" s="3">
        <v>0</v>
      </c>
      <c r="F731" s="3">
        <v>0</v>
      </c>
      <c r="G731" s="3">
        <v>0</v>
      </c>
      <c r="H731" s="3">
        <v>0</v>
      </c>
      <c r="I731" s="3">
        <v>0</v>
      </c>
      <c r="J731" s="3">
        <v>0</v>
      </c>
      <c r="K731" s="3">
        <v>0</v>
      </c>
      <c r="L731" s="3">
        <v>3.3333333333333298E-2</v>
      </c>
      <c r="M731" s="3">
        <v>0.1</v>
      </c>
      <c r="N731" s="2"/>
      <c r="O731" s="3">
        <v>0</v>
      </c>
      <c r="P731" s="3">
        <v>0</v>
      </c>
      <c r="Q731" s="3">
        <v>0</v>
      </c>
      <c r="R731" s="3">
        <v>0</v>
      </c>
      <c r="S731" s="3">
        <v>0</v>
      </c>
      <c r="T731" s="3">
        <v>0</v>
      </c>
      <c r="U731" s="3">
        <v>0</v>
      </c>
      <c r="V731" s="3">
        <v>0</v>
      </c>
      <c r="W731" s="3">
        <v>0</v>
      </c>
      <c r="X731" s="3">
        <v>0.17950549357115</v>
      </c>
      <c r="Y731" s="3">
        <v>0.3</v>
      </c>
      <c r="Z731" s="2"/>
    </row>
    <row r="732" spans="1:26">
      <c r="A732" s="2" t="s">
        <v>2192</v>
      </c>
      <c r="B732" s="2"/>
      <c r="C732" s="3">
        <v>0</v>
      </c>
      <c r="D732" s="3">
        <v>0</v>
      </c>
      <c r="E732" s="3">
        <v>0</v>
      </c>
      <c r="F732" s="3">
        <v>0</v>
      </c>
      <c r="G732" s="3">
        <v>0</v>
      </c>
      <c r="H732" s="3">
        <v>0</v>
      </c>
      <c r="I732" s="3">
        <v>0</v>
      </c>
      <c r="J732" s="3">
        <v>0</v>
      </c>
      <c r="K732" s="3">
        <v>0</v>
      </c>
      <c r="L732" s="3">
        <v>3.3333333333333298E-2</v>
      </c>
      <c r="M732" s="3">
        <v>0.1</v>
      </c>
      <c r="N732" s="2"/>
      <c r="O732" s="3">
        <v>0</v>
      </c>
      <c r="P732" s="3">
        <v>0</v>
      </c>
      <c r="Q732" s="3">
        <v>0</v>
      </c>
      <c r="R732" s="3">
        <v>0</v>
      </c>
      <c r="S732" s="3">
        <v>0</v>
      </c>
      <c r="T732" s="3">
        <v>0</v>
      </c>
      <c r="U732" s="3">
        <v>0</v>
      </c>
      <c r="V732" s="3">
        <v>0</v>
      </c>
      <c r="W732" s="3">
        <v>0</v>
      </c>
      <c r="X732" s="3">
        <v>0.17950549357115</v>
      </c>
      <c r="Y732" s="3">
        <v>0.3</v>
      </c>
      <c r="Z732" s="2"/>
    </row>
    <row r="733" spans="1:26">
      <c r="A733" s="2" t="s">
        <v>2193</v>
      </c>
      <c r="B733" s="2"/>
      <c r="C733" s="3">
        <v>0</v>
      </c>
      <c r="D733" s="3">
        <v>0</v>
      </c>
      <c r="E733" s="3">
        <v>0</v>
      </c>
      <c r="F733" s="3">
        <v>0</v>
      </c>
      <c r="G733" s="3">
        <v>0</v>
      </c>
      <c r="H733" s="3">
        <v>0</v>
      </c>
      <c r="I733" s="3">
        <v>0</v>
      </c>
      <c r="J733" s="3">
        <v>0</v>
      </c>
      <c r="K733" s="3">
        <v>0</v>
      </c>
      <c r="L733" s="3">
        <v>0</v>
      </c>
      <c r="M733" s="3">
        <v>0.1</v>
      </c>
      <c r="N733" s="2"/>
      <c r="O733" s="3">
        <v>0</v>
      </c>
      <c r="P733" s="3">
        <v>0</v>
      </c>
      <c r="Q733" s="3">
        <v>0</v>
      </c>
      <c r="R733" s="3">
        <v>0</v>
      </c>
      <c r="S733" s="3">
        <v>0</v>
      </c>
      <c r="T733" s="3">
        <v>0</v>
      </c>
      <c r="U733" s="3">
        <v>0</v>
      </c>
      <c r="V733" s="3">
        <v>0</v>
      </c>
      <c r="W733" s="3">
        <v>0</v>
      </c>
      <c r="X733" s="3">
        <v>0</v>
      </c>
      <c r="Y733" s="3">
        <v>0.3</v>
      </c>
      <c r="Z733" s="2"/>
    </row>
    <row r="734" spans="1:26">
      <c r="A734" s="2" t="s">
        <v>2194</v>
      </c>
      <c r="B734" s="2"/>
      <c r="C734" s="3">
        <v>0</v>
      </c>
      <c r="D734" s="3">
        <v>0</v>
      </c>
      <c r="E734" s="3">
        <v>0</v>
      </c>
      <c r="F734" s="3">
        <v>0</v>
      </c>
      <c r="G734" s="3">
        <v>0</v>
      </c>
      <c r="H734" s="3">
        <v>0</v>
      </c>
      <c r="I734" s="3">
        <v>0</v>
      </c>
      <c r="J734" s="3">
        <v>3.3333333333333298E-2</v>
      </c>
      <c r="K734" s="3">
        <v>0</v>
      </c>
      <c r="L734" s="3">
        <v>0</v>
      </c>
      <c r="M734" s="3">
        <v>0.1</v>
      </c>
      <c r="N734" s="2"/>
      <c r="O734" s="3">
        <v>0</v>
      </c>
      <c r="P734" s="3">
        <v>0</v>
      </c>
      <c r="Q734" s="3">
        <v>0</v>
      </c>
      <c r="R734" s="3">
        <v>0</v>
      </c>
      <c r="S734" s="3">
        <v>0</v>
      </c>
      <c r="T734" s="3">
        <v>0</v>
      </c>
      <c r="U734" s="3">
        <v>0</v>
      </c>
      <c r="V734" s="3">
        <v>0.17950549357115</v>
      </c>
      <c r="W734" s="3">
        <v>0</v>
      </c>
      <c r="X734" s="3">
        <v>0</v>
      </c>
      <c r="Y734" s="3">
        <v>0.3</v>
      </c>
      <c r="Z734" s="2"/>
    </row>
    <row r="735" spans="1:26">
      <c r="A735" s="2" t="s">
        <v>2195</v>
      </c>
      <c r="B735" s="2"/>
      <c r="C735" s="3">
        <v>0</v>
      </c>
      <c r="D735" s="3">
        <v>0</v>
      </c>
      <c r="E735" s="3">
        <v>0</v>
      </c>
      <c r="F735" s="3">
        <v>0</v>
      </c>
      <c r="G735" s="3">
        <v>0</v>
      </c>
      <c r="H735" s="3">
        <v>0</v>
      </c>
      <c r="I735" s="3">
        <v>0</v>
      </c>
      <c r="J735" s="3">
        <v>0</v>
      </c>
      <c r="K735" s="3">
        <v>0</v>
      </c>
      <c r="L735" s="3">
        <v>6.6666666666666596E-2</v>
      </c>
      <c r="M735" s="3">
        <v>0.1</v>
      </c>
      <c r="N735" s="2"/>
      <c r="O735" s="3">
        <v>0</v>
      </c>
      <c r="P735" s="3">
        <v>0</v>
      </c>
      <c r="Q735" s="3">
        <v>0</v>
      </c>
      <c r="R735" s="3">
        <v>0</v>
      </c>
      <c r="S735" s="3">
        <v>0</v>
      </c>
      <c r="T735" s="3">
        <v>0</v>
      </c>
      <c r="U735" s="3">
        <v>0</v>
      </c>
      <c r="V735" s="3">
        <v>0</v>
      </c>
      <c r="W735" s="3">
        <v>0</v>
      </c>
      <c r="X735" s="3">
        <v>0.24944382578492899</v>
      </c>
      <c r="Y735" s="3">
        <v>0.3</v>
      </c>
      <c r="Z735" s="2"/>
    </row>
    <row r="736" spans="1:26">
      <c r="A736" s="2" t="s">
        <v>2196</v>
      </c>
      <c r="B736" s="2"/>
      <c r="C736" s="3">
        <v>0</v>
      </c>
      <c r="D736" s="3">
        <v>0</v>
      </c>
      <c r="E736" s="3">
        <v>0</v>
      </c>
      <c r="F736" s="3">
        <v>0</v>
      </c>
      <c r="G736" s="3">
        <v>0</v>
      </c>
      <c r="H736" s="3">
        <v>0</v>
      </c>
      <c r="I736" s="3">
        <v>0</v>
      </c>
      <c r="J736" s="3">
        <v>0</v>
      </c>
      <c r="K736" s="3">
        <v>0</v>
      </c>
      <c r="L736" s="3">
        <v>3.3333333333333298E-2</v>
      </c>
      <c r="M736" s="3">
        <v>0.1</v>
      </c>
      <c r="N736" s="2"/>
      <c r="O736" s="3">
        <v>0</v>
      </c>
      <c r="P736" s="3">
        <v>0</v>
      </c>
      <c r="Q736" s="3">
        <v>0</v>
      </c>
      <c r="R736" s="3">
        <v>0</v>
      </c>
      <c r="S736" s="3">
        <v>0</v>
      </c>
      <c r="T736" s="3">
        <v>0</v>
      </c>
      <c r="U736" s="3">
        <v>0</v>
      </c>
      <c r="V736" s="3">
        <v>0</v>
      </c>
      <c r="W736" s="3">
        <v>0</v>
      </c>
      <c r="X736" s="3">
        <v>0.17950549357115</v>
      </c>
      <c r="Y736" s="3">
        <v>0.3</v>
      </c>
      <c r="Z736" s="2"/>
    </row>
    <row r="737" spans="1:26">
      <c r="A737" s="2" t="s">
        <v>2197</v>
      </c>
      <c r="B737" s="2"/>
      <c r="C737" s="3">
        <v>0</v>
      </c>
      <c r="D737" s="3">
        <v>0</v>
      </c>
      <c r="E737" s="3">
        <v>0</v>
      </c>
      <c r="F737" s="3">
        <v>0</v>
      </c>
      <c r="G737" s="3">
        <v>0</v>
      </c>
      <c r="H737" s="3">
        <v>0</v>
      </c>
      <c r="I737" s="3">
        <v>0</v>
      </c>
      <c r="J737" s="3">
        <v>0</v>
      </c>
      <c r="K737" s="3">
        <v>0</v>
      </c>
      <c r="L737" s="3">
        <v>0</v>
      </c>
      <c r="M737" s="3">
        <v>0.1</v>
      </c>
      <c r="N737" s="2"/>
      <c r="O737" s="3">
        <v>0</v>
      </c>
      <c r="P737" s="3">
        <v>0</v>
      </c>
      <c r="Q737" s="3">
        <v>0</v>
      </c>
      <c r="R737" s="3">
        <v>0</v>
      </c>
      <c r="S737" s="3">
        <v>0</v>
      </c>
      <c r="T737" s="3">
        <v>0</v>
      </c>
      <c r="U737" s="3">
        <v>0</v>
      </c>
      <c r="V737" s="3">
        <v>0</v>
      </c>
      <c r="W737" s="3">
        <v>0</v>
      </c>
      <c r="X737" s="3">
        <v>0</v>
      </c>
      <c r="Y737" s="3">
        <v>0.3</v>
      </c>
      <c r="Z737" s="2"/>
    </row>
    <row r="738" spans="1:26">
      <c r="A738" s="2" t="s">
        <v>2198</v>
      </c>
      <c r="B738" s="2"/>
      <c r="C738" s="3">
        <v>0</v>
      </c>
      <c r="D738" s="3">
        <v>0</v>
      </c>
      <c r="E738" s="3">
        <v>0</v>
      </c>
      <c r="F738" s="3">
        <v>0</v>
      </c>
      <c r="G738" s="3">
        <v>0</v>
      </c>
      <c r="H738" s="3">
        <v>0</v>
      </c>
      <c r="I738" s="3">
        <v>0</v>
      </c>
      <c r="J738" s="3">
        <v>0</v>
      </c>
      <c r="K738" s="3">
        <v>3.3333333333333298E-2</v>
      </c>
      <c r="L738" s="3">
        <v>0.133333333333333</v>
      </c>
      <c r="M738" s="3">
        <v>0.1</v>
      </c>
      <c r="N738" s="2"/>
      <c r="O738" s="3">
        <v>0</v>
      </c>
      <c r="P738" s="3">
        <v>0</v>
      </c>
      <c r="Q738" s="3">
        <v>0</v>
      </c>
      <c r="R738" s="3">
        <v>0</v>
      </c>
      <c r="S738" s="3">
        <v>0</v>
      </c>
      <c r="T738" s="3">
        <v>0</v>
      </c>
      <c r="U738" s="3">
        <v>0</v>
      </c>
      <c r="V738" s="3">
        <v>0</v>
      </c>
      <c r="W738" s="3">
        <v>0.17950549357115</v>
      </c>
      <c r="X738" s="3">
        <v>0.33993463423951897</v>
      </c>
      <c r="Y738" s="3">
        <v>0.3</v>
      </c>
      <c r="Z738" s="2"/>
    </row>
    <row r="739" spans="1:26">
      <c r="A739" s="2" t="s">
        <v>2199</v>
      </c>
      <c r="B739" s="2"/>
      <c r="C739" s="3">
        <v>0</v>
      </c>
      <c r="D739" s="3">
        <v>0</v>
      </c>
      <c r="E739" s="3">
        <v>0</v>
      </c>
      <c r="F739" s="3">
        <v>0</v>
      </c>
      <c r="G739" s="3">
        <v>0</v>
      </c>
      <c r="H739" s="3">
        <v>0</v>
      </c>
      <c r="I739" s="3">
        <v>0</v>
      </c>
      <c r="J739" s="3">
        <v>0</v>
      </c>
      <c r="K739" s="3">
        <v>0</v>
      </c>
      <c r="L739" s="3">
        <v>0</v>
      </c>
      <c r="M739" s="3">
        <v>0.1</v>
      </c>
      <c r="N739" s="2"/>
      <c r="O739" s="3">
        <v>0</v>
      </c>
      <c r="P739" s="3">
        <v>0</v>
      </c>
      <c r="Q739" s="3">
        <v>0</v>
      </c>
      <c r="R739" s="3">
        <v>0</v>
      </c>
      <c r="S739" s="3">
        <v>0</v>
      </c>
      <c r="T739" s="3">
        <v>0</v>
      </c>
      <c r="U739" s="3">
        <v>0</v>
      </c>
      <c r="V739" s="3">
        <v>0</v>
      </c>
      <c r="W739" s="3">
        <v>0</v>
      </c>
      <c r="X739" s="3">
        <v>0</v>
      </c>
      <c r="Y739" s="3">
        <v>0.3</v>
      </c>
      <c r="Z739" s="2"/>
    </row>
    <row r="740" spans="1:26">
      <c r="A740" s="2" t="s">
        <v>2200</v>
      </c>
      <c r="B740" s="2"/>
      <c r="C740" s="3">
        <v>0</v>
      </c>
      <c r="D740" s="3">
        <v>0</v>
      </c>
      <c r="E740" s="3">
        <v>0</v>
      </c>
      <c r="F740" s="3">
        <v>0</v>
      </c>
      <c r="G740" s="3">
        <v>0</v>
      </c>
      <c r="H740" s="3">
        <v>0</v>
      </c>
      <c r="I740" s="3">
        <v>0</v>
      </c>
      <c r="J740" s="3">
        <v>0</v>
      </c>
      <c r="K740" s="3">
        <v>0</v>
      </c>
      <c r="L740" s="3">
        <v>3.3333333333333298E-2</v>
      </c>
      <c r="M740" s="3">
        <v>0.1</v>
      </c>
      <c r="N740" s="2"/>
      <c r="O740" s="3">
        <v>0</v>
      </c>
      <c r="P740" s="3">
        <v>0</v>
      </c>
      <c r="Q740" s="3">
        <v>0</v>
      </c>
      <c r="R740" s="3">
        <v>0</v>
      </c>
      <c r="S740" s="3">
        <v>0</v>
      </c>
      <c r="T740" s="3">
        <v>0</v>
      </c>
      <c r="U740" s="3">
        <v>0</v>
      </c>
      <c r="V740" s="3">
        <v>0</v>
      </c>
      <c r="W740" s="3">
        <v>0</v>
      </c>
      <c r="X740" s="3">
        <v>0.17950549357115</v>
      </c>
      <c r="Y740" s="3">
        <v>0.3</v>
      </c>
      <c r="Z740" s="2"/>
    </row>
    <row r="741" spans="1:26">
      <c r="A741" s="2" t="s">
        <v>2201</v>
      </c>
      <c r="B741" s="2"/>
      <c r="C741" s="3">
        <v>0</v>
      </c>
      <c r="D741" s="3">
        <v>0</v>
      </c>
      <c r="E741" s="3">
        <v>0</v>
      </c>
      <c r="F741" s="3">
        <v>0</v>
      </c>
      <c r="G741" s="3">
        <v>0</v>
      </c>
      <c r="H741" s="3">
        <v>0</v>
      </c>
      <c r="I741" s="3">
        <v>0</v>
      </c>
      <c r="J741" s="3">
        <v>0</v>
      </c>
      <c r="K741" s="3">
        <v>0</v>
      </c>
      <c r="L741" s="3">
        <v>3.3333333333333298E-2</v>
      </c>
      <c r="M741" s="3">
        <v>0.1</v>
      </c>
      <c r="N741" s="2"/>
      <c r="O741" s="3">
        <v>0</v>
      </c>
      <c r="P741" s="3">
        <v>0</v>
      </c>
      <c r="Q741" s="3">
        <v>0</v>
      </c>
      <c r="R741" s="3">
        <v>0</v>
      </c>
      <c r="S741" s="3">
        <v>0</v>
      </c>
      <c r="T741" s="3">
        <v>0</v>
      </c>
      <c r="U741" s="3">
        <v>0</v>
      </c>
      <c r="V741" s="3">
        <v>0</v>
      </c>
      <c r="W741" s="3">
        <v>0</v>
      </c>
      <c r="X741" s="3">
        <v>0.17950549357115</v>
      </c>
      <c r="Y741" s="3">
        <v>0.3</v>
      </c>
      <c r="Z741" s="2"/>
    </row>
    <row r="742" spans="1:26">
      <c r="A742" s="2" t="s">
        <v>2202</v>
      </c>
      <c r="B742" s="2" t="s">
        <v>2203</v>
      </c>
      <c r="C742" s="3">
        <v>0</v>
      </c>
      <c r="D742" s="3">
        <v>0</v>
      </c>
      <c r="E742" s="3">
        <v>0</v>
      </c>
      <c r="F742" s="3">
        <v>0</v>
      </c>
      <c r="G742" s="3">
        <v>0</v>
      </c>
      <c r="H742" s="3">
        <v>0</v>
      </c>
      <c r="I742" s="3">
        <v>0</v>
      </c>
      <c r="J742" s="3">
        <v>0</v>
      </c>
      <c r="K742" s="3">
        <v>0</v>
      </c>
      <c r="L742" s="3">
        <v>3.3333333333333298E-2</v>
      </c>
      <c r="M742" s="3">
        <v>0.1</v>
      </c>
      <c r="N742" s="2"/>
      <c r="O742" s="3">
        <v>0</v>
      </c>
      <c r="P742" s="3">
        <v>0</v>
      </c>
      <c r="Q742" s="3">
        <v>0</v>
      </c>
      <c r="R742" s="3">
        <v>0</v>
      </c>
      <c r="S742" s="3">
        <v>0</v>
      </c>
      <c r="T742" s="3">
        <v>0</v>
      </c>
      <c r="U742" s="3">
        <v>0</v>
      </c>
      <c r="V742" s="3">
        <v>0</v>
      </c>
      <c r="W742" s="3">
        <v>0</v>
      </c>
      <c r="X742" s="3">
        <v>0.17950549357115</v>
      </c>
      <c r="Y742" s="3">
        <v>0.3</v>
      </c>
      <c r="Z742" s="2"/>
    </row>
    <row r="743" spans="1:26">
      <c r="A743" s="2" t="s">
        <v>2204</v>
      </c>
      <c r="B743" s="2"/>
      <c r="C743" s="3">
        <v>0</v>
      </c>
      <c r="D743" s="3">
        <v>0</v>
      </c>
      <c r="E743" s="3">
        <v>0</v>
      </c>
      <c r="F743" s="3">
        <v>0</v>
      </c>
      <c r="G743" s="3">
        <v>0</v>
      </c>
      <c r="H743" s="3">
        <v>0</v>
      </c>
      <c r="I743" s="3">
        <v>0</v>
      </c>
      <c r="J743" s="3">
        <v>0</v>
      </c>
      <c r="K743" s="3">
        <v>0</v>
      </c>
      <c r="L743" s="3">
        <v>3.3333333333333298E-2</v>
      </c>
      <c r="M743" s="3">
        <v>0.1</v>
      </c>
      <c r="N743" s="2"/>
      <c r="O743" s="3">
        <v>0</v>
      </c>
      <c r="P743" s="3">
        <v>0</v>
      </c>
      <c r="Q743" s="3">
        <v>0</v>
      </c>
      <c r="R743" s="3">
        <v>0</v>
      </c>
      <c r="S743" s="3">
        <v>0</v>
      </c>
      <c r="T743" s="3">
        <v>0</v>
      </c>
      <c r="U743" s="3">
        <v>0</v>
      </c>
      <c r="V743" s="3">
        <v>0</v>
      </c>
      <c r="W743" s="3">
        <v>0</v>
      </c>
      <c r="X743" s="3">
        <v>0.17950549357115</v>
      </c>
      <c r="Y743" s="3">
        <v>0.3</v>
      </c>
      <c r="Z743" s="2"/>
    </row>
    <row r="744" spans="1:26">
      <c r="A744" s="2" t="s">
        <v>2205</v>
      </c>
      <c r="B744" s="2"/>
      <c r="C744" s="3">
        <v>0</v>
      </c>
      <c r="D744" s="3">
        <v>0</v>
      </c>
      <c r="E744" s="3">
        <v>0</v>
      </c>
      <c r="F744" s="3">
        <v>0</v>
      </c>
      <c r="G744" s="3">
        <v>0</v>
      </c>
      <c r="H744" s="3">
        <v>0</v>
      </c>
      <c r="I744" s="3">
        <v>0</v>
      </c>
      <c r="J744" s="3">
        <v>0</v>
      </c>
      <c r="K744" s="3">
        <v>0</v>
      </c>
      <c r="L744" s="3">
        <v>0</v>
      </c>
      <c r="M744" s="3">
        <v>0.1</v>
      </c>
      <c r="N744" s="2"/>
      <c r="O744" s="3">
        <v>0</v>
      </c>
      <c r="P744" s="3">
        <v>0</v>
      </c>
      <c r="Q744" s="3">
        <v>0</v>
      </c>
      <c r="R744" s="3">
        <v>0</v>
      </c>
      <c r="S744" s="3">
        <v>0</v>
      </c>
      <c r="T744" s="3">
        <v>0</v>
      </c>
      <c r="U744" s="3">
        <v>0</v>
      </c>
      <c r="V744" s="3">
        <v>0</v>
      </c>
      <c r="W744" s="3">
        <v>0</v>
      </c>
      <c r="X744" s="3">
        <v>0</v>
      </c>
      <c r="Y744" s="3">
        <v>0.29999999999999899</v>
      </c>
      <c r="Z744" s="2"/>
    </row>
    <row r="745" spans="1:26">
      <c r="A745" s="2" t="s">
        <v>2206</v>
      </c>
      <c r="B745" s="2"/>
      <c r="C745" s="3">
        <v>0</v>
      </c>
      <c r="D745" s="3">
        <v>0</v>
      </c>
      <c r="E745" s="3">
        <v>0</v>
      </c>
      <c r="F745" s="3">
        <v>0</v>
      </c>
      <c r="G745" s="3">
        <v>0</v>
      </c>
      <c r="H745" s="3">
        <v>0</v>
      </c>
      <c r="I745" s="3">
        <v>0</v>
      </c>
      <c r="J745" s="3">
        <v>0</v>
      </c>
      <c r="K745" s="3">
        <v>0</v>
      </c>
      <c r="L745" s="3">
        <v>3.3333333333333298E-2</v>
      </c>
      <c r="M745" s="3">
        <v>0.1</v>
      </c>
      <c r="N745" s="2"/>
      <c r="O745" s="3">
        <v>0</v>
      </c>
      <c r="P745" s="3">
        <v>0</v>
      </c>
      <c r="Q745" s="3">
        <v>0</v>
      </c>
      <c r="R745" s="3">
        <v>0</v>
      </c>
      <c r="S745" s="3">
        <v>0</v>
      </c>
      <c r="T745" s="3">
        <v>0</v>
      </c>
      <c r="U745" s="3">
        <v>0</v>
      </c>
      <c r="V745" s="3">
        <v>0</v>
      </c>
      <c r="W745" s="3">
        <v>0</v>
      </c>
      <c r="X745" s="3">
        <v>0.17950549357115</v>
      </c>
      <c r="Y745" s="3">
        <v>0.3</v>
      </c>
      <c r="Z745" s="2"/>
    </row>
    <row r="746" spans="1:26">
      <c r="A746" s="2" t="s">
        <v>2207</v>
      </c>
      <c r="B746" s="2"/>
      <c r="C746" s="3">
        <v>0</v>
      </c>
      <c r="D746" s="3">
        <v>0</v>
      </c>
      <c r="E746" s="3">
        <v>0</v>
      </c>
      <c r="F746" s="3">
        <v>0</v>
      </c>
      <c r="G746" s="3">
        <v>0</v>
      </c>
      <c r="H746" s="3">
        <v>0</v>
      </c>
      <c r="I746" s="3">
        <v>0</v>
      </c>
      <c r="J746" s="3">
        <v>0</v>
      </c>
      <c r="K746" s="3">
        <v>0</v>
      </c>
      <c r="L746" s="3">
        <v>3.3333333333333298E-2</v>
      </c>
      <c r="M746" s="3">
        <v>0.1</v>
      </c>
      <c r="N746" s="2"/>
      <c r="O746" s="3">
        <v>0</v>
      </c>
      <c r="P746" s="3">
        <v>0</v>
      </c>
      <c r="Q746" s="3">
        <v>0</v>
      </c>
      <c r="R746" s="3">
        <v>0</v>
      </c>
      <c r="S746" s="3">
        <v>0</v>
      </c>
      <c r="T746" s="3">
        <v>0</v>
      </c>
      <c r="U746" s="3">
        <v>0</v>
      </c>
      <c r="V746" s="3">
        <v>0</v>
      </c>
      <c r="W746" s="3">
        <v>0</v>
      </c>
      <c r="X746" s="3">
        <v>0.17950549357115</v>
      </c>
      <c r="Y746" s="3">
        <v>0.3</v>
      </c>
      <c r="Z746" s="2"/>
    </row>
    <row r="747" spans="1:26">
      <c r="A747" s="2" t="s">
        <v>2208</v>
      </c>
      <c r="B747" s="2"/>
      <c r="C747" s="3">
        <v>0</v>
      </c>
      <c r="D747" s="3">
        <v>0</v>
      </c>
      <c r="E747" s="3">
        <v>0</v>
      </c>
      <c r="F747" s="3">
        <v>0.1</v>
      </c>
      <c r="G747" s="3">
        <v>0.233333333333333</v>
      </c>
      <c r="H747" s="3">
        <v>0.33333333333333298</v>
      </c>
      <c r="I747" s="3">
        <v>0.233333333333333</v>
      </c>
      <c r="J747" s="3">
        <v>6.6666666666666596E-2</v>
      </c>
      <c r="K747" s="3">
        <v>0.1</v>
      </c>
      <c r="L747" s="3">
        <v>6.6666666666666596E-2</v>
      </c>
      <c r="M747" s="3">
        <v>0.1</v>
      </c>
      <c r="N747" s="2"/>
      <c r="O747" s="3">
        <v>0</v>
      </c>
      <c r="P747" s="3">
        <v>0</v>
      </c>
      <c r="Q747" s="3">
        <v>0</v>
      </c>
      <c r="R747" s="3">
        <v>0.3</v>
      </c>
      <c r="S747" s="3">
        <v>0.42295258468164998</v>
      </c>
      <c r="T747" s="3">
        <v>0.59628479399994305</v>
      </c>
      <c r="U747" s="3">
        <v>0.49553562491061598</v>
      </c>
      <c r="V747" s="3">
        <v>0.24944382578492899</v>
      </c>
      <c r="W747" s="3">
        <v>0.3</v>
      </c>
      <c r="X747" s="3">
        <v>0.24944382578492899</v>
      </c>
      <c r="Y747" s="3">
        <v>0.3</v>
      </c>
      <c r="Z747" s="2"/>
    </row>
    <row r="748" spans="1:26">
      <c r="A748" s="2" t="s">
        <v>2209</v>
      </c>
      <c r="B748" s="2"/>
      <c r="C748" s="3">
        <v>0</v>
      </c>
      <c r="D748" s="3">
        <v>0</v>
      </c>
      <c r="E748" s="3">
        <v>0</v>
      </c>
      <c r="F748" s="3">
        <v>0</v>
      </c>
      <c r="G748" s="3">
        <v>0</v>
      </c>
      <c r="H748" s="3">
        <v>0</v>
      </c>
      <c r="I748" s="3">
        <v>0</v>
      </c>
      <c r="J748" s="3">
        <v>0.1</v>
      </c>
      <c r="K748" s="3">
        <v>6.6666666666666596E-2</v>
      </c>
      <c r="L748" s="3">
        <v>3.3333333333333298E-2</v>
      </c>
      <c r="M748" s="3">
        <v>0.1</v>
      </c>
      <c r="N748" s="2"/>
      <c r="O748" s="3">
        <v>0</v>
      </c>
      <c r="P748" s="3">
        <v>0</v>
      </c>
      <c r="Q748" s="3">
        <v>0</v>
      </c>
      <c r="R748" s="3">
        <v>0</v>
      </c>
      <c r="S748" s="3">
        <v>0</v>
      </c>
      <c r="T748" s="3">
        <v>0</v>
      </c>
      <c r="U748" s="3">
        <v>0</v>
      </c>
      <c r="V748" s="3">
        <v>0.3</v>
      </c>
      <c r="W748" s="3">
        <v>0.24944382578492899</v>
      </c>
      <c r="X748" s="3">
        <v>0.17950549357115</v>
      </c>
      <c r="Y748" s="3">
        <v>0.3</v>
      </c>
      <c r="Z748" s="2"/>
    </row>
    <row r="749" spans="1:26">
      <c r="A749" s="2" t="s">
        <v>2210</v>
      </c>
      <c r="B749" s="2"/>
      <c r="C749" s="3">
        <v>0</v>
      </c>
      <c r="D749" s="3">
        <v>0</v>
      </c>
      <c r="E749" s="3">
        <v>0</v>
      </c>
      <c r="F749" s="3">
        <v>0</v>
      </c>
      <c r="G749" s="3">
        <v>0</v>
      </c>
      <c r="H749" s="3">
        <v>0</v>
      </c>
      <c r="I749" s="3">
        <v>0</v>
      </c>
      <c r="J749" s="3">
        <v>0</v>
      </c>
      <c r="K749" s="3">
        <v>0</v>
      </c>
      <c r="L749" s="3">
        <v>0</v>
      </c>
      <c r="M749" s="3">
        <v>6.6666666666666596E-2</v>
      </c>
      <c r="N749" s="2"/>
      <c r="O749" s="3">
        <v>0</v>
      </c>
      <c r="P749" s="3">
        <v>0</v>
      </c>
      <c r="Q749" s="3">
        <v>0</v>
      </c>
      <c r="R749" s="3">
        <v>0</v>
      </c>
      <c r="S749" s="3">
        <v>0</v>
      </c>
      <c r="T749" s="3">
        <v>0</v>
      </c>
      <c r="U749" s="3">
        <v>0</v>
      </c>
      <c r="V749" s="3">
        <v>0</v>
      </c>
      <c r="W749" s="3">
        <v>0</v>
      </c>
      <c r="X749" s="3">
        <v>0</v>
      </c>
      <c r="Y749" s="3">
        <v>0.24944382578492899</v>
      </c>
      <c r="Z749" s="2"/>
    </row>
    <row r="750" spans="1:26">
      <c r="A750" s="2" t="s">
        <v>2211</v>
      </c>
      <c r="B750" s="2"/>
      <c r="C750" s="3">
        <v>0</v>
      </c>
      <c r="D750" s="3">
        <v>0</v>
      </c>
      <c r="E750" s="3">
        <v>0</v>
      </c>
      <c r="F750" s="3">
        <v>0</v>
      </c>
      <c r="G750" s="3">
        <v>0</v>
      </c>
      <c r="H750" s="3">
        <v>0</v>
      </c>
      <c r="I750" s="3">
        <v>0</v>
      </c>
      <c r="J750" s="3">
        <v>0</v>
      </c>
      <c r="K750" s="3">
        <v>0</v>
      </c>
      <c r="L750" s="3">
        <v>0</v>
      </c>
      <c r="M750" s="3">
        <v>6.6666666666666596E-2</v>
      </c>
      <c r="N750" s="2"/>
      <c r="O750" s="3">
        <v>0</v>
      </c>
      <c r="P750" s="3">
        <v>0</v>
      </c>
      <c r="Q750" s="3">
        <v>0</v>
      </c>
      <c r="R750" s="3">
        <v>0</v>
      </c>
      <c r="S750" s="3">
        <v>0</v>
      </c>
      <c r="T750" s="3">
        <v>0</v>
      </c>
      <c r="U750" s="3">
        <v>0</v>
      </c>
      <c r="V750" s="3">
        <v>0</v>
      </c>
      <c r="W750" s="3">
        <v>0</v>
      </c>
      <c r="X750" s="3">
        <v>0</v>
      </c>
      <c r="Y750" s="3">
        <v>0.24944382578492899</v>
      </c>
      <c r="Z750" s="2"/>
    </row>
    <row r="751" spans="1:26">
      <c r="A751" s="2" t="s">
        <v>2212</v>
      </c>
      <c r="B751" s="2"/>
      <c r="C751" s="3">
        <v>0</v>
      </c>
      <c r="D751" s="3">
        <v>0</v>
      </c>
      <c r="E751" s="3">
        <v>0</v>
      </c>
      <c r="F751" s="3">
        <v>0</v>
      </c>
      <c r="G751" s="3">
        <v>0</v>
      </c>
      <c r="H751" s="3">
        <v>0</v>
      </c>
      <c r="I751" s="3">
        <v>0</v>
      </c>
      <c r="J751" s="3">
        <v>0</v>
      </c>
      <c r="K751" s="3">
        <v>0</v>
      </c>
      <c r="L751" s="3">
        <v>0</v>
      </c>
      <c r="M751" s="3">
        <v>6.6666666666666596E-2</v>
      </c>
      <c r="N751" s="2"/>
      <c r="O751" s="3">
        <v>0</v>
      </c>
      <c r="P751" s="3">
        <v>0</v>
      </c>
      <c r="Q751" s="3">
        <v>0</v>
      </c>
      <c r="R751" s="3">
        <v>0</v>
      </c>
      <c r="S751" s="3">
        <v>0</v>
      </c>
      <c r="T751" s="3">
        <v>0</v>
      </c>
      <c r="U751" s="3">
        <v>0</v>
      </c>
      <c r="V751" s="3">
        <v>0</v>
      </c>
      <c r="W751" s="3">
        <v>0</v>
      </c>
      <c r="X751" s="3">
        <v>0</v>
      </c>
      <c r="Y751" s="3">
        <v>0.24944382578492899</v>
      </c>
      <c r="Z751" s="2"/>
    </row>
    <row r="752" spans="1:26">
      <c r="A752" s="2" t="s">
        <v>2213</v>
      </c>
      <c r="B752" s="2"/>
      <c r="C752" s="3">
        <v>0</v>
      </c>
      <c r="D752" s="3">
        <v>0</v>
      </c>
      <c r="E752" s="3">
        <v>0</v>
      </c>
      <c r="F752" s="3">
        <v>0</v>
      </c>
      <c r="G752" s="3">
        <v>0</v>
      </c>
      <c r="H752" s="3">
        <v>0</v>
      </c>
      <c r="I752" s="3">
        <v>0</v>
      </c>
      <c r="J752" s="3">
        <v>0</v>
      </c>
      <c r="K752" s="3">
        <v>0</v>
      </c>
      <c r="L752" s="3">
        <v>0</v>
      </c>
      <c r="M752" s="3">
        <v>6.6666666666666596E-2</v>
      </c>
      <c r="N752" s="2"/>
      <c r="O752" s="3">
        <v>0</v>
      </c>
      <c r="P752" s="3">
        <v>0</v>
      </c>
      <c r="Q752" s="3">
        <v>0</v>
      </c>
      <c r="R752" s="3">
        <v>0</v>
      </c>
      <c r="S752" s="3">
        <v>0</v>
      </c>
      <c r="T752" s="3">
        <v>0</v>
      </c>
      <c r="U752" s="3">
        <v>0</v>
      </c>
      <c r="V752" s="3">
        <v>0</v>
      </c>
      <c r="W752" s="3">
        <v>0</v>
      </c>
      <c r="X752" s="3">
        <v>0</v>
      </c>
      <c r="Y752" s="3">
        <v>0.24944382578492899</v>
      </c>
      <c r="Z752" s="2"/>
    </row>
    <row r="753" spans="1:26">
      <c r="A753" s="2" t="s">
        <v>2214</v>
      </c>
      <c r="B753" s="2"/>
      <c r="C753" s="3">
        <v>0</v>
      </c>
      <c r="D753" s="3">
        <v>0</v>
      </c>
      <c r="E753" s="3">
        <v>0</v>
      </c>
      <c r="F753" s="3">
        <v>0</v>
      </c>
      <c r="G753" s="3">
        <v>0</v>
      </c>
      <c r="H753" s="3">
        <v>0</v>
      </c>
      <c r="I753" s="3">
        <v>0</v>
      </c>
      <c r="J753" s="3">
        <v>0</v>
      </c>
      <c r="K753" s="3">
        <v>0</v>
      </c>
      <c r="L753" s="3">
        <v>0</v>
      </c>
      <c r="M753" s="3">
        <v>6.6666666666666596E-2</v>
      </c>
      <c r="N753" s="2"/>
      <c r="O753" s="3">
        <v>0</v>
      </c>
      <c r="P753" s="3">
        <v>0</v>
      </c>
      <c r="Q753" s="3">
        <v>0</v>
      </c>
      <c r="R753" s="3">
        <v>0</v>
      </c>
      <c r="S753" s="3">
        <v>0</v>
      </c>
      <c r="T753" s="3">
        <v>0</v>
      </c>
      <c r="U753" s="3">
        <v>0</v>
      </c>
      <c r="V753" s="3">
        <v>0</v>
      </c>
      <c r="W753" s="3">
        <v>0</v>
      </c>
      <c r="X753" s="3">
        <v>0</v>
      </c>
      <c r="Y753" s="3">
        <v>0.35901098714230001</v>
      </c>
      <c r="Z753" s="2"/>
    </row>
    <row r="754" spans="1:26">
      <c r="A754" s="2" t="s">
        <v>2215</v>
      </c>
      <c r="B754" s="2"/>
      <c r="C754" s="3">
        <v>0</v>
      </c>
      <c r="D754" s="3">
        <v>0</v>
      </c>
      <c r="E754" s="3">
        <v>0</v>
      </c>
      <c r="F754" s="3">
        <v>0</v>
      </c>
      <c r="G754" s="3">
        <v>0</v>
      </c>
      <c r="H754" s="3">
        <v>0</v>
      </c>
      <c r="I754" s="3">
        <v>0</v>
      </c>
      <c r="J754" s="3">
        <v>0</v>
      </c>
      <c r="K754" s="3">
        <v>0</v>
      </c>
      <c r="L754" s="3">
        <v>0</v>
      </c>
      <c r="M754" s="3">
        <v>6.6666666666666596E-2</v>
      </c>
      <c r="N754" s="2"/>
      <c r="O754" s="3">
        <v>0</v>
      </c>
      <c r="P754" s="3">
        <v>0</v>
      </c>
      <c r="Q754" s="3">
        <v>0</v>
      </c>
      <c r="R754" s="3">
        <v>0</v>
      </c>
      <c r="S754" s="3">
        <v>0</v>
      </c>
      <c r="T754" s="3">
        <v>0</v>
      </c>
      <c r="U754" s="3">
        <v>0</v>
      </c>
      <c r="V754" s="3">
        <v>0</v>
      </c>
      <c r="W754" s="3">
        <v>0</v>
      </c>
      <c r="X754" s="3">
        <v>0</v>
      </c>
      <c r="Y754" s="3">
        <v>0.24944382578492899</v>
      </c>
      <c r="Z754" s="2"/>
    </row>
    <row r="755" spans="1:26">
      <c r="A755" s="2" t="s">
        <v>435</v>
      </c>
      <c r="B755" s="2" t="s">
        <v>462</v>
      </c>
      <c r="C755" s="3">
        <v>0</v>
      </c>
      <c r="D755" s="3">
        <v>0</v>
      </c>
      <c r="E755" s="3">
        <v>0</v>
      </c>
      <c r="F755" s="3">
        <v>0</v>
      </c>
      <c r="G755" s="3">
        <v>0</v>
      </c>
      <c r="H755" s="3">
        <v>0</v>
      </c>
      <c r="I755" s="3">
        <v>0</v>
      </c>
      <c r="J755" s="3">
        <v>3.3333333333333298E-2</v>
      </c>
      <c r="K755" s="3">
        <v>0</v>
      </c>
      <c r="L755" s="3">
        <v>0</v>
      </c>
      <c r="M755" s="3">
        <v>6.6666666666666596E-2</v>
      </c>
      <c r="N755" s="2"/>
      <c r="O755" s="3">
        <v>0</v>
      </c>
      <c r="P755" s="3">
        <v>0</v>
      </c>
      <c r="Q755" s="3">
        <v>0</v>
      </c>
      <c r="R755" s="3">
        <v>0</v>
      </c>
      <c r="S755" s="3">
        <v>0</v>
      </c>
      <c r="T755" s="3">
        <v>0</v>
      </c>
      <c r="U755" s="3">
        <v>0</v>
      </c>
      <c r="V755" s="3">
        <v>0.17950549357115</v>
      </c>
      <c r="W755" s="3">
        <v>0</v>
      </c>
      <c r="X755" s="3">
        <v>0</v>
      </c>
      <c r="Y755" s="3">
        <v>0.24944382578492899</v>
      </c>
      <c r="Z755" s="2"/>
    </row>
    <row r="756" spans="1:26">
      <c r="A756" s="2" t="s">
        <v>2216</v>
      </c>
      <c r="B756" s="2"/>
      <c r="C756" s="3">
        <v>0</v>
      </c>
      <c r="D756" s="3">
        <v>0</v>
      </c>
      <c r="E756" s="3">
        <v>0</v>
      </c>
      <c r="F756" s="3">
        <v>0</v>
      </c>
      <c r="G756" s="3">
        <v>0</v>
      </c>
      <c r="H756" s="3">
        <v>0</v>
      </c>
      <c r="I756" s="3">
        <v>0</v>
      </c>
      <c r="J756" s="3">
        <v>0</v>
      </c>
      <c r="K756" s="3">
        <v>0</v>
      </c>
      <c r="L756" s="3">
        <v>3.3333333333333298E-2</v>
      </c>
      <c r="M756" s="3">
        <v>6.6666666666666596E-2</v>
      </c>
      <c r="N756" s="2"/>
      <c r="O756" s="3">
        <v>0</v>
      </c>
      <c r="P756" s="3">
        <v>0</v>
      </c>
      <c r="Q756" s="3">
        <v>0</v>
      </c>
      <c r="R756" s="3">
        <v>0</v>
      </c>
      <c r="S756" s="3">
        <v>0</v>
      </c>
      <c r="T756" s="3">
        <v>0</v>
      </c>
      <c r="U756" s="3">
        <v>0</v>
      </c>
      <c r="V756" s="3">
        <v>0</v>
      </c>
      <c r="W756" s="3">
        <v>0</v>
      </c>
      <c r="X756" s="3">
        <v>0.17950549357115</v>
      </c>
      <c r="Y756" s="3">
        <v>0.24944382578492899</v>
      </c>
      <c r="Z756" s="2"/>
    </row>
    <row r="757" spans="1:26">
      <c r="A757" s="2" t="s">
        <v>2217</v>
      </c>
      <c r="B757" s="2"/>
      <c r="C757" s="3">
        <v>0</v>
      </c>
      <c r="D757" s="3">
        <v>0</v>
      </c>
      <c r="E757" s="3">
        <v>0</v>
      </c>
      <c r="F757" s="3">
        <v>0</v>
      </c>
      <c r="G757" s="3">
        <v>0</v>
      </c>
      <c r="H757" s="3">
        <v>0</v>
      </c>
      <c r="I757" s="3">
        <v>0</v>
      </c>
      <c r="J757" s="3">
        <v>0</v>
      </c>
      <c r="K757" s="3">
        <v>0</v>
      </c>
      <c r="L757" s="3">
        <v>0</v>
      </c>
      <c r="M757" s="3">
        <v>6.6666666666666596E-2</v>
      </c>
      <c r="N757" s="2"/>
      <c r="O757" s="3">
        <v>0</v>
      </c>
      <c r="P757" s="3">
        <v>0</v>
      </c>
      <c r="Q757" s="3">
        <v>0</v>
      </c>
      <c r="R757" s="3">
        <v>0</v>
      </c>
      <c r="S757" s="3">
        <v>0</v>
      </c>
      <c r="T757" s="3">
        <v>0</v>
      </c>
      <c r="U757" s="3">
        <v>0</v>
      </c>
      <c r="V757" s="3">
        <v>0</v>
      </c>
      <c r="W757" s="3">
        <v>0</v>
      </c>
      <c r="X757" s="3">
        <v>0</v>
      </c>
      <c r="Y757" s="3">
        <v>0.24944382578492899</v>
      </c>
      <c r="Z757" s="2"/>
    </row>
    <row r="758" spans="1:26">
      <c r="A758" s="2" t="s">
        <v>2218</v>
      </c>
      <c r="B758" s="2"/>
      <c r="C758" s="3">
        <v>0</v>
      </c>
      <c r="D758" s="3">
        <v>0</v>
      </c>
      <c r="E758" s="3">
        <v>0</v>
      </c>
      <c r="F758" s="3">
        <v>0</v>
      </c>
      <c r="G758" s="3">
        <v>0</v>
      </c>
      <c r="H758" s="3">
        <v>0</v>
      </c>
      <c r="I758" s="3">
        <v>0</v>
      </c>
      <c r="J758" s="3">
        <v>0</v>
      </c>
      <c r="K758" s="3">
        <v>0</v>
      </c>
      <c r="L758" s="3">
        <v>3.3333333333333298E-2</v>
      </c>
      <c r="M758" s="3">
        <v>6.6666666666666596E-2</v>
      </c>
      <c r="N758" s="2"/>
      <c r="O758" s="3">
        <v>0</v>
      </c>
      <c r="P758" s="3">
        <v>0</v>
      </c>
      <c r="Q758" s="3">
        <v>0</v>
      </c>
      <c r="R758" s="3">
        <v>0</v>
      </c>
      <c r="S758" s="3">
        <v>0</v>
      </c>
      <c r="T758" s="3">
        <v>0</v>
      </c>
      <c r="U758" s="3">
        <v>0</v>
      </c>
      <c r="V758" s="3">
        <v>0</v>
      </c>
      <c r="W758" s="3">
        <v>0</v>
      </c>
      <c r="X758" s="3">
        <v>0.17950549357115</v>
      </c>
      <c r="Y758" s="3">
        <v>0.24944382578492899</v>
      </c>
      <c r="Z758" s="2"/>
    </row>
    <row r="759" spans="1:26">
      <c r="A759" s="2" t="s">
        <v>2219</v>
      </c>
      <c r="B759" s="2"/>
      <c r="C759" s="3">
        <v>0</v>
      </c>
      <c r="D759" s="3">
        <v>0</v>
      </c>
      <c r="E759" s="3">
        <v>0</v>
      </c>
      <c r="F759" s="3">
        <v>0</v>
      </c>
      <c r="G759" s="3">
        <v>0</v>
      </c>
      <c r="H759" s="3">
        <v>0</v>
      </c>
      <c r="I759" s="3">
        <v>0</v>
      </c>
      <c r="J759" s="3">
        <v>0</v>
      </c>
      <c r="K759" s="3">
        <v>0</v>
      </c>
      <c r="L759" s="3">
        <v>0</v>
      </c>
      <c r="M759" s="3">
        <v>6.6666666666666596E-2</v>
      </c>
      <c r="N759" s="2"/>
      <c r="O759" s="3">
        <v>0</v>
      </c>
      <c r="P759" s="3">
        <v>0</v>
      </c>
      <c r="Q759" s="3">
        <v>0</v>
      </c>
      <c r="R759" s="3">
        <v>0</v>
      </c>
      <c r="S759" s="3">
        <v>0</v>
      </c>
      <c r="T759" s="3">
        <v>0</v>
      </c>
      <c r="U759" s="3">
        <v>0</v>
      </c>
      <c r="V759" s="3">
        <v>0</v>
      </c>
      <c r="W759" s="3">
        <v>0</v>
      </c>
      <c r="X759" s="3">
        <v>0</v>
      </c>
      <c r="Y759" s="3">
        <v>0.35901098714230001</v>
      </c>
      <c r="Z759" s="2"/>
    </row>
    <row r="760" spans="1:26">
      <c r="A760" s="2" t="s">
        <v>2220</v>
      </c>
      <c r="B760" s="2"/>
      <c r="C760" s="3">
        <v>6.6666666666666596E-2</v>
      </c>
      <c r="D760" s="3">
        <v>0</v>
      </c>
      <c r="E760" s="3">
        <v>0</v>
      </c>
      <c r="F760" s="3">
        <v>0</v>
      </c>
      <c r="G760" s="3">
        <v>3.3333333333333298E-2</v>
      </c>
      <c r="H760" s="3">
        <v>3.3333333333333298E-2</v>
      </c>
      <c r="I760" s="3">
        <v>0</v>
      </c>
      <c r="J760" s="3">
        <v>3.3333333333333298E-2</v>
      </c>
      <c r="K760" s="3">
        <v>0</v>
      </c>
      <c r="L760" s="3">
        <v>3.3333333333333298E-2</v>
      </c>
      <c r="M760" s="3">
        <v>6.6666666666666596E-2</v>
      </c>
      <c r="N760" s="2"/>
      <c r="O760" s="3">
        <v>0.24944382578492899</v>
      </c>
      <c r="P760" s="3">
        <v>0</v>
      </c>
      <c r="Q760" s="3">
        <v>0</v>
      </c>
      <c r="R760" s="3">
        <v>0</v>
      </c>
      <c r="S760" s="3">
        <v>0.17950549357115</v>
      </c>
      <c r="T760" s="3">
        <v>0.17950549357115</v>
      </c>
      <c r="U760" s="3">
        <v>0</v>
      </c>
      <c r="V760" s="3">
        <v>0.17950549357115</v>
      </c>
      <c r="W760" s="3">
        <v>0</v>
      </c>
      <c r="X760" s="3">
        <v>0.17950549357115</v>
      </c>
      <c r="Y760" s="3">
        <v>0.24944382578492899</v>
      </c>
      <c r="Z760" s="2"/>
    </row>
    <row r="761" spans="1:26">
      <c r="A761" s="2" t="s">
        <v>2221</v>
      </c>
      <c r="B761" s="2"/>
      <c r="C761" s="3">
        <v>0</v>
      </c>
      <c r="D761" s="3">
        <v>0</v>
      </c>
      <c r="E761" s="3">
        <v>0</v>
      </c>
      <c r="F761" s="3">
        <v>0</v>
      </c>
      <c r="G761" s="3">
        <v>0</v>
      </c>
      <c r="H761" s="3">
        <v>0</v>
      </c>
      <c r="I761" s="3">
        <v>0</v>
      </c>
      <c r="J761" s="3">
        <v>0</v>
      </c>
      <c r="K761" s="3">
        <v>0</v>
      </c>
      <c r="L761" s="3">
        <v>0</v>
      </c>
      <c r="M761" s="3">
        <v>6.6666666666666596E-2</v>
      </c>
      <c r="N761" s="2"/>
      <c r="O761" s="3">
        <v>0</v>
      </c>
      <c r="P761" s="3">
        <v>0</v>
      </c>
      <c r="Q761" s="3">
        <v>0</v>
      </c>
      <c r="R761" s="3">
        <v>0</v>
      </c>
      <c r="S761" s="3">
        <v>0</v>
      </c>
      <c r="T761" s="3">
        <v>0</v>
      </c>
      <c r="U761" s="3">
        <v>0</v>
      </c>
      <c r="V761" s="3">
        <v>0</v>
      </c>
      <c r="W761" s="3">
        <v>0</v>
      </c>
      <c r="X761" s="3">
        <v>0</v>
      </c>
      <c r="Y761" s="3">
        <v>0.24944382578492899</v>
      </c>
      <c r="Z761" s="2"/>
    </row>
    <row r="762" spans="1:26">
      <c r="A762" s="2" t="s">
        <v>2222</v>
      </c>
      <c r="B762" s="2"/>
      <c r="C762" s="3">
        <v>0</v>
      </c>
      <c r="D762" s="3">
        <v>0</v>
      </c>
      <c r="E762" s="3">
        <v>0</v>
      </c>
      <c r="F762" s="3">
        <v>0</v>
      </c>
      <c r="G762" s="3">
        <v>0</v>
      </c>
      <c r="H762" s="3">
        <v>0</v>
      </c>
      <c r="I762" s="3">
        <v>0</v>
      </c>
      <c r="J762" s="3">
        <v>0</v>
      </c>
      <c r="K762" s="3">
        <v>0</v>
      </c>
      <c r="L762" s="3">
        <v>0</v>
      </c>
      <c r="M762" s="3">
        <v>6.6666666666666596E-2</v>
      </c>
      <c r="N762" s="2"/>
      <c r="O762" s="3">
        <v>0</v>
      </c>
      <c r="P762" s="3">
        <v>0</v>
      </c>
      <c r="Q762" s="3">
        <v>0</v>
      </c>
      <c r="R762" s="3">
        <v>0</v>
      </c>
      <c r="S762" s="3">
        <v>0</v>
      </c>
      <c r="T762" s="3">
        <v>0</v>
      </c>
      <c r="U762" s="3">
        <v>0</v>
      </c>
      <c r="V762" s="3">
        <v>0</v>
      </c>
      <c r="W762" s="3">
        <v>0</v>
      </c>
      <c r="X762" s="3">
        <v>0</v>
      </c>
      <c r="Y762" s="3">
        <v>0.24944382578492899</v>
      </c>
      <c r="Z762" s="2"/>
    </row>
    <row r="763" spans="1:26">
      <c r="A763" s="2" t="s">
        <v>2223</v>
      </c>
      <c r="B763" s="2"/>
      <c r="C763" s="3">
        <v>0</v>
      </c>
      <c r="D763" s="3">
        <v>0</v>
      </c>
      <c r="E763" s="3">
        <v>0</v>
      </c>
      <c r="F763" s="3">
        <v>0</v>
      </c>
      <c r="G763" s="3">
        <v>0</v>
      </c>
      <c r="H763" s="3">
        <v>0</v>
      </c>
      <c r="I763" s="3">
        <v>0</v>
      </c>
      <c r="J763" s="3">
        <v>0</v>
      </c>
      <c r="K763" s="3">
        <v>0</v>
      </c>
      <c r="L763" s="3">
        <v>0</v>
      </c>
      <c r="M763" s="3">
        <v>6.6666666666666596E-2</v>
      </c>
      <c r="N763" s="2"/>
      <c r="O763" s="3">
        <v>0</v>
      </c>
      <c r="P763" s="3">
        <v>0</v>
      </c>
      <c r="Q763" s="3">
        <v>0</v>
      </c>
      <c r="R763" s="3">
        <v>0</v>
      </c>
      <c r="S763" s="3">
        <v>0</v>
      </c>
      <c r="T763" s="3">
        <v>0</v>
      </c>
      <c r="U763" s="3">
        <v>0</v>
      </c>
      <c r="V763" s="3">
        <v>0</v>
      </c>
      <c r="W763" s="3">
        <v>0</v>
      </c>
      <c r="X763" s="3">
        <v>0</v>
      </c>
      <c r="Y763" s="3">
        <v>0.24944382578492899</v>
      </c>
      <c r="Z763" s="2"/>
    </row>
    <row r="764" spans="1:26">
      <c r="A764" s="2" t="s">
        <v>2224</v>
      </c>
      <c r="B764" s="2"/>
      <c r="C764" s="3">
        <v>0</v>
      </c>
      <c r="D764" s="3">
        <v>0</v>
      </c>
      <c r="E764" s="3">
        <v>0</v>
      </c>
      <c r="F764" s="3">
        <v>0</v>
      </c>
      <c r="G764" s="3">
        <v>0</v>
      </c>
      <c r="H764" s="3">
        <v>0</v>
      </c>
      <c r="I764" s="3">
        <v>0</v>
      </c>
      <c r="J764" s="3">
        <v>0</v>
      </c>
      <c r="K764" s="3">
        <v>0</v>
      </c>
      <c r="L764" s="3">
        <v>0</v>
      </c>
      <c r="M764" s="3">
        <v>6.6666666666666596E-2</v>
      </c>
      <c r="N764" s="2"/>
      <c r="O764" s="3">
        <v>0</v>
      </c>
      <c r="P764" s="3">
        <v>0</v>
      </c>
      <c r="Q764" s="3">
        <v>0</v>
      </c>
      <c r="R764" s="3">
        <v>0</v>
      </c>
      <c r="S764" s="3">
        <v>0</v>
      </c>
      <c r="T764" s="3">
        <v>0</v>
      </c>
      <c r="U764" s="3">
        <v>0</v>
      </c>
      <c r="V764" s="3">
        <v>0</v>
      </c>
      <c r="W764" s="3">
        <v>0</v>
      </c>
      <c r="X764" s="3">
        <v>0</v>
      </c>
      <c r="Y764" s="3">
        <v>0.24944382578492899</v>
      </c>
      <c r="Z764" s="2"/>
    </row>
    <row r="765" spans="1:26">
      <c r="A765" s="2" t="s">
        <v>2225</v>
      </c>
      <c r="B765" s="2"/>
      <c r="C765" s="3">
        <v>0</v>
      </c>
      <c r="D765" s="3">
        <v>0</v>
      </c>
      <c r="E765" s="3">
        <v>0</v>
      </c>
      <c r="F765" s="3">
        <v>0</v>
      </c>
      <c r="G765" s="3">
        <v>0</v>
      </c>
      <c r="H765" s="3">
        <v>6.6666666666666596E-2</v>
      </c>
      <c r="I765" s="3">
        <v>3.3333333333333298E-2</v>
      </c>
      <c r="J765" s="3">
        <v>0.1</v>
      </c>
      <c r="K765" s="3">
        <v>6.6666666666666596E-2</v>
      </c>
      <c r="L765" s="3">
        <v>6.6666666666666596E-2</v>
      </c>
      <c r="M765" s="3">
        <v>6.6666666666666596E-2</v>
      </c>
      <c r="N765" s="2"/>
      <c r="O765" s="3">
        <v>0</v>
      </c>
      <c r="P765" s="3">
        <v>0</v>
      </c>
      <c r="Q765" s="3">
        <v>0</v>
      </c>
      <c r="R765" s="3">
        <v>0</v>
      </c>
      <c r="S765" s="3">
        <v>0</v>
      </c>
      <c r="T765" s="3">
        <v>0.24944382578492899</v>
      </c>
      <c r="U765" s="3">
        <v>0.17950549357115</v>
      </c>
      <c r="V765" s="3">
        <v>0.3</v>
      </c>
      <c r="W765" s="3">
        <v>0.24944382578492899</v>
      </c>
      <c r="X765" s="3">
        <v>0.24944382578492899</v>
      </c>
      <c r="Y765" s="3">
        <v>0.24944382578492899</v>
      </c>
      <c r="Z765" s="2"/>
    </row>
    <row r="766" spans="1:26">
      <c r="A766" s="2" t="s">
        <v>2226</v>
      </c>
      <c r="B766" s="2"/>
      <c r="C766" s="3">
        <v>0</v>
      </c>
      <c r="D766" s="3">
        <v>0</v>
      </c>
      <c r="E766" s="3">
        <v>0</v>
      </c>
      <c r="F766" s="3">
        <v>0</v>
      </c>
      <c r="G766" s="3">
        <v>0</v>
      </c>
      <c r="H766" s="3">
        <v>0</v>
      </c>
      <c r="I766" s="3">
        <v>0</v>
      </c>
      <c r="J766" s="3">
        <v>0</v>
      </c>
      <c r="K766" s="3">
        <v>0</v>
      </c>
      <c r="L766" s="3">
        <v>0</v>
      </c>
      <c r="M766" s="3">
        <v>6.6666666666666596E-2</v>
      </c>
      <c r="N766" s="2"/>
      <c r="O766" s="3">
        <v>0</v>
      </c>
      <c r="P766" s="3">
        <v>0</v>
      </c>
      <c r="Q766" s="3">
        <v>0</v>
      </c>
      <c r="R766" s="3">
        <v>0</v>
      </c>
      <c r="S766" s="3">
        <v>0</v>
      </c>
      <c r="T766" s="3">
        <v>0</v>
      </c>
      <c r="U766" s="3">
        <v>0</v>
      </c>
      <c r="V766" s="3">
        <v>0</v>
      </c>
      <c r="W766" s="3">
        <v>0</v>
      </c>
      <c r="X766" s="3">
        <v>0</v>
      </c>
      <c r="Y766" s="3">
        <v>0.24944382578492899</v>
      </c>
      <c r="Z766" s="2"/>
    </row>
    <row r="767" spans="1:26">
      <c r="A767" s="2" t="s">
        <v>2227</v>
      </c>
      <c r="B767" s="2"/>
      <c r="C767" s="3">
        <v>0</v>
      </c>
      <c r="D767" s="3">
        <v>0</v>
      </c>
      <c r="E767" s="3">
        <v>0</v>
      </c>
      <c r="F767" s="3">
        <v>0</v>
      </c>
      <c r="G767" s="3">
        <v>0</v>
      </c>
      <c r="H767" s="3">
        <v>0</v>
      </c>
      <c r="I767" s="3">
        <v>0</v>
      </c>
      <c r="J767" s="3">
        <v>0</v>
      </c>
      <c r="K767" s="3">
        <v>0</v>
      </c>
      <c r="L767" s="3">
        <v>0</v>
      </c>
      <c r="M767" s="3">
        <v>6.6666666666666596E-2</v>
      </c>
      <c r="N767" s="2"/>
      <c r="O767" s="3">
        <v>0</v>
      </c>
      <c r="P767" s="3">
        <v>0</v>
      </c>
      <c r="Q767" s="3">
        <v>0</v>
      </c>
      <c r="R767" s="3">
        <v>0</v>
      </c>
      <c r="S767" s="3">
        <v>0</v>
      </c>
      <c r="T767" s="3">
        <v>0</v>
      </c>
      <c r="U767" s="3">
        <v>0</v>
      </c>
      <c r="V767" s="3">
        <v>0</v>
      </c>
      <c r="W767" s="3">
        <v>0</v>
      </c>
      <c r="X767" s="3">
        <v>0</v>
      </c>
      <c r="Y767" s="3">
        <v>0.24944382578492899</v>
      </c>
      <c r="Z767" s="2"/>
    </row>
    <row r="768" spans="1:26">
      <c r="A768" s="2" t="s">
        <v>471</v>
      </c>
      <c r="B768" s="2"/>
      <c r="C768" s="3">
        <v>0</v>
      </c>
      <c r="D768" s="3">
        <v>0</v>
      </c>
      <c r="E768" s="3">
        <v>0</v>
      </c>
      <c r="F768" s="3">
        <v>0</v>
      </c>
      <c r="G768" s="3">
        <v>0</v>
      </c>
      <c r="H768" s="3">
        <v>0</v>
      </c>
      <c r="I768" s="3">
        <v>0</v>
      </c>
      <c r="J768" s="3">
        <v>3.3333333333333298E-2</v>
      </c>
      <c r="K768" s="3">
        <v>0</v>
      </c>
      <c r="L768" s="3">
        <v>0</v>
      </c>
      <c r="M768" s="3">
        <v>6.6666666666666596E-2</v>
      </c>
      <c r="N768" s="2"/>
      <c r="O768" s="3">
        <v>0</v>
      </c>
      <c r="P768" s="3">
        <v>0</v>
      </c>
      <c r="Q768" s="3">
        <v>0</v>
      </c>
      <c r="R768" s="3">
        <v>0</v>
      </c>
      <c r="S768" s="3">
        <v>0</v>
      </c>
      <c r="T768" s="3">
        <v>0</v>
      </c>
      <c r="U768" s="3">
        <v>0</v>
      </c>
      <c r="V768" s="3">
        <v>0.17950549357115</v>
      </c>
      <c r="W768" s="3">
        <v>0</v>
      </c>
      <c r="X768" s="3">
        <v>0</v>
      </c>
      <c r="Y768" s="3">
        <v>0.24944382578492899</v>
      </c>
      <c r="Z768" s="2"/>
    </row>
    <row r="769" spans="1:26">
      <c r="A769" s="2" t="s">
        <v>2228</v>
      </c>
      <c r="B769" s="2"/>
      <c r="C769" s="3">
        <v>0</v>
      </c>
      <c r="D769" s="3">
        <v>0</v>
      </c>
      <c r="E769" s="3">
        <v>0</v>
      </c>
      <c r="F769" s="3">
        <v>0</v>
      </c>
      <c r="G769" s="3">
        <v>0</v>
      </c>
      <c r="H769" s="3">
        <v>0</v>
      </c>
      <c r="I769" s="3">
        <v>0</v>
      </c>
      <c r="J769" s="3">
        <v>0</v>
      </c>
      <c r="K769" s="3">
        <v>0</v>
      </c>
      <c r="L769" s="3">
        <v>0</v>
      </c>
      <c r="M769" s="3">
        <v>6.6666666666666596E-2</v>
      </c>
      <c r="N769" s="2"/>
      <c r="O769" s="3">
        <v>0</v>
      </c>
      <c r="P769" s="3">
        <v>0</v>
      </c>
      <c r="Q769" s="3">
        <v>0</v>
      </c>
      <c r="R769" s="3">
        <v>0</v>
      </c>
      <c r="S769" s="3">
        <v>0</v>
      </c>
      <c r="T769" s="3">
        <v>0</v>
      </c>
      <c r="U769" s="3">
        <v>0</v>
      </c>
      <c r="V769" s="3">
        <v>0</v>
      </c>
      <c r="W769" s="3">
        <v>0</v>
      </c>
      <c r="X769" s="3">
        <v>0</v>
      </c>
      <c r="Y769" s="3">
        <v>0.24944382578492899</v>
      </c>
      <c r="Z769" s="2"/>
    </row>
    <row r="770" spans="1:26">
      <c r="A770" s="2" t="s">
        <v>2229</v>
      </c>
      <c r="B770" s="2"/>
      <c r="C770" s="3">
        <v>0</v>
      </c>
      <c r="D770" s="3">
        <v>0</v>
      </c>
      <c r="E770" s="3">
        <v>0</v>
      </c>
      <c r="F770" s="3">
        <v>0</v>
      </c>
      <c r="G770" s="3">
        <v>0</v>
      </c>
      <c r="H770" s="3">
        <v>0</v>
      </c>
      <c r="I770" s="3">
        <v>0</v>
      </c>
      <c r="J770" s="3">
        <v>0</v>
      </c>
      <c r="K770" s="3">
        <v>3.3333333333333298E-2</v>
      </c>
      <c r="L770" s="3">
        <v>0</v>
      </c>
      <c r="M770" s="3">
        <v>6.6666666666666596E-2</v>
      </c>
      <c r="N770" s="2"/>
      <c r="O770" s="3">
        <v>0</v>
      </c>
      <c r="P770" s="3">
        <v>0</v>
      </c>
      <c r="Q770" s="3">
        <v>0</v>
      </c>
      <c r="R770" s="3">
        <v>0</v>
      </c>
      <c r="S770" s="3">
        <v>0</v>
      </c>
      <c r="T770" s="3">
        <v>0</v>
      </c>
      <c r="U770" s="3">
        <v>0</v>
      </c>
      <c r="V770" s="3">
        <v>0</v>
      </c>
      <c r="W770" s="3">
        <v>0.17950549357115</v>
      </c>
      <c r="X770" s="3">
        <v>0</v>
      </c>
      <c r="Y770" s="3">
        <v>0.24944382578492899</v>
      </c>
      <c r="Z770" s="2"/>
    </row>
    <row r="771" spans="1:26">
      <c r="A771" s="2" t="s">
        <v>2230</v>
      </c>
      <c r="B771" s="2"/>
      <c r="C771" s="3">
        <v>0</v>
      </c>
      <c r="D771" s="3">
        <v>0</v>
      </c>
      <c r="E771" s="3">
        <v>0</v>
      </c>
      <c r="F771" s="3">
        <v>0</v>
      </c>
      <c r="G771" s="3">
        <v>0</v>
      </c>
      <c r="H771" s="3">
        <v>0</v>
      </c>
      <c r="I771" s="3">
        <v>0</v>
      </c>
      <c r="J771" s="3">
        <v>0</v>
      </c>
      <c r="K771" s="3">
        <v>3.3333333333333298E-2</v>
      </c>
      <c r="L771" s="3">
        <v>3.3333333333333298E-2</v>
      </c>
      <c r="M771" s="3">
        <v>6.6666666666666596E-2</v>
      </c>
      <c r="N771" s="2"/>
      <c r="O771" s="3">
        <v>0</v>
      </c>
      <c r="P771" s="3">
        <v>0</v>
      </c>
      <c r="Q771" s="3">
        <v>0</v>
      </c>
      <c r="R771" s="3">
        <v>0</v>
      </c>
      <c r="S771" s="3">
        <v>0</v>
      </c>
      <c r="T771" s="3">
        <v>0</v>
      </c>
      <c r="U771" s="3">
        <v>0</v>
      </c>
      <c r="V771" s="3">
        <v>0</v>
      </c>
      <c r="W771" s="3">
        <v>0.17950549357115</v>
      </c>
      <c r="X771" s="3">
        <v>0.17950549357115</v>
      </c>
      <c r="Y771" s="3">
        <v>0.24944382578492899</v>
      </c>
      <c r="Z771" s="2"/>
    </row>
    <row r="772" spans="1:26">
      <c r="A772" s="2" t="s">
        <v>2231</v>
      </c>
      <c r="B772" s="2"/>
      <c r="C772" s="3">
        <v>0</v>
      </c>
      <c r="D772" s="3">
        <v>0</v>
      </c>
      <c r="E772" s="3">
        <v>0</v>
      </c>
      <c r="F772" s="3">
        <v>0</v>
      </c>
      <c r="G772" s="3">
        <v>0</v>
      </c>
      <c r="H772" s="3">
        <v>0</v>
      </c>
      <c r="I772" s="3">
        <v>0</v>
      </c>
      <c r="J772" s="3">
        <v>0</v>
      </c>
      <c r="K772" s="3">
        <v>0</v>
      </c>
      <c r="L772" s="3">
        <v>0</v>
      </c>
      <c r="M772" s="3">
        <v>3.3333333333333298E-2</v>
      </c>
      <c r="N772" s="2"/>
      <c r="O772" s="3">
        <v>0</v>
      </c>
      <c r="P772" s="3">
        <v>0</v>
      </c>
      <c r="Q772" s="3">
        <v>0</v>
      </c>
      <c r="R772" s="3">
        <v>0</v>
      </c>
      <c r="S772" s="3">
        <v>0</v>
      </c>
      <c r="T772" s="3">
        <v>0</v>
      </c>
      <c r="U772" s="3">
        <v>0</v>
      </c>
      <c r="V772" s="3">
        <v>0</v>
      </c>
      <c r="W772" s="3">
        <v>0</v>
      </c>
      <c r="X772" s="3">
        <v>0</v>
      </c>
      <c r="Y772" s="3">
        <v>0.17950549357115</v>
      </c>
      <c r="Z772" s="2"/>
    </row>
    <row r="773" spans="1:26">
      <c r="A773" s="2" t="s">
        <v>2232</v>
      </c>
      <c r="B773" s="2"/>
      <c r="C773" s="3">
        <v>0</v>
      </c>
      <c r="D773" s="3">
        <v>0</v>
      </c>
      <c r="E773" s="3">
        <v>0</v>
      </c>
      <c r="F773" s="3">
        <v>0</v>
      </c>
      <c r="G773" s="3">
        <v>0</v>
      </c>
      <c r="H773" s="3">
        <v>0</v>
      </c>
      <c r="I773" s="3">
        <v>0</v>
      </c>
      <c r="J773" s="3">
        <v>0</v>
      </c>
      <c r="K773" s="3">
        <v>0</v>
      </c>
      <c r="L773" s="3">
        <v>0</v>
      </c>
      <c r="M773" s="3">
        <v>3.3333333333333298E-2</v>
      </c>
      <c r="N773" s="2"/>
      <c r="O773" s="3">
        <v>0</v>
      </c>
      <c r="P773" s="3">
        <v>0</v>
      </c>
      <c r="Q773" s="3">
        <v>0</v>
      </c>
      <c r="R773" s="3">
        <v>0</v>
      </c>
      <c r="S773" s="3">
        <v>0</v>
      </c>
      <c r="T773" s="3">
        <v>0</v>
      </c>
      <c r="U773" s="3">
        <v>0</v>
      </c>
      <c r="V773" s="3">
        <v>0</v>
      </c>
      <c r="W773" s="3">
        <v>0</v>
      </c>
      <c r="X773" s="3">
        <v>0</v>
      </c>
      <c r="Y773" s="3">
        <v>0.17950549357115</v>
      </c>
      <c r="Z773" s="2"/>
    </row>
    <row r="774" spans="1:26">
      <c r="A774" s="2" t="s">
        <v>2233</v>
      </c>
      <c r="B774" s="2"/>
      <c r="C774" s="3">
        <v>0</v>
      </c>
      <c r="D774" s="3">
        <v>0</v>
      </c>
      <c r="E774" s="3">
        <v>0</v>
      </c>
      <c r="F774" s="3">
        <v>0</v>
      </c>
      <c r="G774" s="3">
        <v>0</v>
      </c>
      <c r="H774" s="3">
        <v>0</v>
      </c>
      <c r="I774" s="3">
        <v>0</v>
      </c>
      <c r="J774" s="3">
        <v>0</v>
      </c>
      <c r="K774" s="3">
        <v>0</v>
      </c>
      <c r="L774" s="3">
        <v>0</v>
      </c>
      <c r="M774" s="3">
        <v>3.3333333333333298E-2</v>
      </c>
      <c r="N774" s="2"/>
      <c r="O774" s="3">
        <v>0</v>
      </c>
      <c r="P774" s="3">
        <v>0</v>
      </c>
      <c r="Q774" s="3">
        <v>0</v>
      </c>
      <c r="R774" s="3">
        <v>0</v>
      </c>
      <c r="S774" s="3">
        <v>0</v>
      </c>
      <c r="T774" s="3">
        <v>0</v>
      </c>
      <c r="U774" s="3">
        <v>0</v>
      </c>
      <c r="V774" s="3">
        <v>0</v>
      </c>
      <c r="W774" s="3">
        <v>0</v>
      </c>
      <c r="X774" s="3">
        <v>0</v>
      </c>
      <c r="Y774" s="3">
        <v>0.17950549357115</v>
      </c>
      <c r="Z774" s="2"/>
    </row>
    <row r="775" spans="1:26">
      <c r="A775" s="2" t="s">
        <v>2234</v>
      </c>
      <c r="B775" s="2"/>
      <c r="C775" s="3">
        <v>0</v>
      </c>
      <c r="D775" s="3">
        <v>0</v>
      </c>
      <c r="E775" s="3">
        <v>0</v>
      </c>
      <c r="F775" s="3">
        <v>0</v>
      </c>
      <c r="G775" s="3">
        <v>0</v>
      </c>
      <c r="H775" s="3">
        <v>0</v>
      </c>
      <c r="I775" s="3">
        <v>0</v>
      </c>
      <c r="J775" s="3">
        <v>0</v>
      </c>
      <c r="K775" s="3">
        <v>3.3333333333333298E-2</v>
      </c>
      <c r="L775" s="3">
        <v>0</v>
      </c>
      <c r="M775" s="3">
        <v>3.3333333333333298E-2</v>
      </c>
      <c r="N775" s="2"/>
      <c r="O775" s="3">
        <v>0</v>
      </c>
      <c r="P775" s="3">
        <v>0</v>
      </c>
      <c r="Q775" s="3">
        <v>0</v>
      </c>
      <c r="R775" s="3">
        <v>0</v>
      </c>
      <c r="S775" s="3">
        <v>0</v>
      </c>
      <c r="T775" s="3">
        <v>0</v>
      </c>
      <c r="U775" s="3">
        <v>0</v>
      </c>
      <c r="V775" s="3">
        <v>0</v>
      </c>
      <c r="W775" s="3">
        <v>0.17950549357115</v>
      </c>
      <c r="X775" s="3">
        <v>0</v>
      </c>
      <c r="Y775" s="3">
        <v>0.17950549357115</v>
      </c>
      <c r="Z775" s="2"/>
    </row>
    <row r="776" spans="1:26">
      <c r="A776" s="2" t="s">
        <v>570</v>
      </c>
      <c r="B776" s="2"/>
      <c r="C776" s="3">
        <v>0</v>
      </c>
      <c r="D776" s="3">
        <v>0</v>
      </c>
      <c r="E776" s="3">
        <v>0</v>
      </c>
      <c r="F776" s="3">
        <v>0</v>
      </c>
      <c r="G776" s="3">
        <v>0</v>
      </c>
      <c r="H776" s="3">
        <v>0</v>
      </c>
      <c r="I776" s="3">
        <v>0</v>
      </c>
      <c r="J776" s="3">
        <v>0</v>
      </c>
      <c r="K776" s="3">
        <v>0</v>
      </c>
      <c r="L776" s="3">
        <v>6.6666666666666596E-2</v>
      </c>
      <c r="M776" s="3">
        <v>3.3333333333333298E-2</v>
      </c>
      <c r="N776" s="2"/>
      <c r="O776" s="3">
        <v>0</v>
      </c>
      <c r="P776" s="3">
        <v>0</v>
      </c>
      <c r="Q776" s="3">
        <v>0</v>
      </c>
      <c r="R776" s="3">
        <v>0</v>
      </c>
      <c r="S776" s="3">
        <v>0</v>
      </c>
      <c r="T776" s="3">
        <v>0</v>
      </c>
      <c r="U776" s="3">
        <v>0</v>
      </c>
      <c r="V776" s="3">
        <v>0</v>
      </c>
      <c r="W776" s="3">
        <v>0</v>
      </c>
      <c r="X776" s="3">
        <v>0.24944382578492899</v>
      </c>
      <c r="Y776" s="3">
        <v>0.17950549357115</v>
      </c>
      <c r="Z776" s="2"/>
    </row>
    <row r="777" spans="1:26">
      <c r="A777" s="2" t="s">
        <v>2235</v>
      </c>
      <c r="B777" s="2"/>
      <c r="C777" s="3">
        <v>0</v>
      </c>
      <c r="D777" s="3">
        <v>0</v>
      </c>
      <c r="E777" s="3">
        <v>0</v>
      </c>
      <c r="F777" s="3">
        <v>0</v>
      </c>
      <c r="G777" s="3">
        <v>0</v>
      </c>
      <c r="H777" s="3">
        <v>0</v>
      </c>
      <c r="I777" s="3">
        <v>0</v>
      </c>
      <c r="J777" s="3">
        <v>0</v>
      </c>
      <c r="K777" s="3">
        <v>0</v>
      </c>
      <c r="L777" s="3">
        <v>0</v>
      </c>
      <c r="M777" s="3">
        <v>3.3333333333333298E-2</v>
      </c>
      <c r="N777" s="2"/>
      <c r="O777" s="3">
        <v>0</v>
      </c>
      <c r="P777" s="3">
        <v>0</v>
      </c>
      <c r="Q777" s="3">
        <v>0</v>
      </c>
      <c r="R777" s="3">
        <v>0</v>
      </c>
      <c r="S777" s="3">
        <v>0</v>
      </c>
      <c r="T777" s="3">
        <v>0</v>
      </c>
      <c r="U777" s="3">
        <v>0</v>
      </c>
      <c r="V777" s="3">
        <v>0</v>
      </c>
      <c r="W777" s="3">
        <v>0</v>
      </c>
      <c r="X777" s="3">
        <v>0</v>
      </c>
      <c r="Y777" s="3">
        <v>0.17950549357115</v>
      </c>
      <c r="Z777" s="2"/>
    </row>
    <row r="778" spans="1:26">
      <c r="A778" s="2" t="s">
        <v>400</v>
      </c>
      <c r="B778" s="2"/>
      <c r="C778" s="3">
        <v>0</v>
      </c>
      <c r="D778" s="3">
        <v>0</v>
      </c>
      <c r="E778" s="3">
        <v>0</v>
      </c>
      <c r="F778" s="3">
        <v>0</v>
      </c>
      <c r="G778" s="3">
        <v>0</v>
      </c>
      <c r="H778" s="3">
        <v>0</v>
      </c>
      <c r="I778" s="3">
        <v>0</v>
      </c>
      <c r="J778" s="3">
        <v>0</v>
      </c>
      <c r="K778" s="3">
        <v>0</v>
      </c>
      <c r="L778" s="3">
        <v>0</v>
      </c>
      <c r="M778" s="3">
        <v>3.3333333333333298E-2</v>
      </c>
      <c r="N778" s="2"/>
      <c r="O778" s="3">
        <v>0</v>
      </c>
      <c r="P778" s="3">
        <v>0</v>
      </c>
      <c r="Q778" s="3">
        <v>0</v>
      </c>
      <c r="R778" s="3">
        <v>0</v>
      </c>
      <c r="S778" s="3">
        <v>0</v>
      </c>
      <c r="T778" s="3">
        <v>0</v>
      </c>
      <c r="U778" s="3">
        <v>0</v>
      </c>
      <c r="V778" s="3">
        <v>0</v>
      </c>
      <c r="W778" s="3">
        <v>0</v>
      </c>
      <c r="X778" s="3">
        <v>0</v>
      </c>
      <c r="Y778" s="3">
        <v>0.17950549357115</v>
      </c>
      <c r="Z778" s="2"/>
    </row>
    <row r="779" spans="1:26">
      <c r="A779" s="2" t="s">
        <v>2236</v>
      </c>
      <c r="B779" s="2"/>
      <c r="C779" s="3">
        <v>0</v>
      </c>
      <c r="D779" s="3">
        <v>0</v>
      </c>
      <c r="E779" s="3">
        <v>0</v>
      </c>
      <c r="F779" s="3">
        <v>0</v>
      </c>
      <c r="G779" s="3">
        <v>0</v>
      </c>
      <c r="H779" s="3">
        <v>0</v>
      </c>
      <c r="I779" s="3">
        <v>0</v>
      </c>
      <c r="J779" s="3">
        <v>0</v>
      </c>
      <c r="K779" s="3">
        <v>0</v>
      </c>
      <c r="L779" s="3">
        <v>0</v>
      </c>
      <c r="M779" s="3">
        <v>3.3333333333333298E-2</v>
      </c>
      <c r="N779" s="2"/>
      <c r="O779" s="3">
        <v>0</v>
      </c>
      <c r="P779" s="3">
        <v>0</v>
      </c>
      <c r="Q779" s="3">
        <v>0</v>
      </c>
      <c r="R779" s="3">
        <v>0</v>
      </c>
      <c r="S779" s="3">
        <v>0</v>
      </c>
      <c r="T779" s="3">
        <v>0</v>
      </c>
      <c r="U779" s="3">
        <v>0</v>
      </c>
      <c r="V779" s="3">
        <v>0</v>
      </c>
      <c r="W779" s="3">
        <v>0</v>
      </c>
      <c r="X779" s="3">
        <v>0</v>
      </c>
      <c r="Y779" s="3">
        <v>0.17950549357115</v>
      </c>
      <c r="Z779" s="2"/>
    </row>
    <row r="780" spans="1:26">
      <c r="A780" s="2" t="s">
        <v>2237</v>
      </c>
      <c r="B780" s="2"/>
      <c r="C780" s="3">
        <v>0</v>
      </c>
      <c r="D780" s="3">
        <v>0</v>
      </c>
      <c r="E780" s="3">
        <v>0</v>
      </c>
      <c r="F780" s="3">
        <v>0</v>
      </c>
      <c r="G780" s="3">
        <v>0</v>
      </c>
      <c r="H780" s="3">
        <v>0</v>
      </c>
      <c r="I780" s="3">
        <v>0</v>
      </c>
      <c r="J780" s="3">
        <v>0</v>
      </c>
      <c r="K780" s="3">
        <v>0</v>
      </c>
      <c r="L780" s="3">
        <v>0</v>
      </c>
      <c r="M780" s="3">
        <v>3.3333333333333298E-2</v>
      </c>
      <c r="N780" s="2"/>
      <c r="O780" s="3">
        <v>0</v>
      </c>
      <c r="P780" s="3">
        <v>0</v>
      </c>
      <c r="Q780" s="3">
        <v>0</v>
      </c>
      <c r="R780" s="3">
        <v>0</v>
      </c>
      <c r="S780" s="3">
        <v>0</v>
      </c>
      <c r="T780" s="3">
        <v>0</v>
      </c>
      <c r="U780" s="3">
        <v>0</v>
      </c>
      <c r="V780" s="3">
        <v>0</v>
      </c>
      <c r="W780" s="3">
        <v>0</v>
      </c>
      <c r="X780" s="3">
        <v>0</v>
      </c>
      <c r="Y780" s="3">
        <v>0.17950549357115</v>
      </c>
      <c r="Z780" s="2"/>
    </row>
    <row r="781" spans="1:26">
      <c r="A781" s="2" t="s">
        <v>2238</v>
      </c>
      <c r="B781" s="2"/>
      <c r="C781" s="3">
        <v>0</v>
      </c>
      <c r="D781" s="3">
        <v>0</v>
      </c>
      <c r="E781" s="3">
        <v>0</v>
      </c>
      <c r="F781" s="3">
        <v>0</v>
      </c>
      <c r="G781" s="3">
        <v>0</v>
      </c>
      <c r="H781" s="3">
        <v>0</v>
      </c>
      <c r="I781" s="3">
        <v>0</v>
      </c>
      <c r="J781" s="3">
        <v>0</v>
      </c>
      <c r="K781" s="3">
        <v>0</v>
      </c>
      <c r="L781" s="3">
        <v>3.3333333333333298E-2</v>
      </c>
      <c r="M781" s="3">
        <v>3.3333333333333298E-2</v>
      </c>
      <c r="N781" s="2"/>
      <c r="O781" s="3">
        <v>0</v>
      </c>
      <c r="P781" s="3">
        <v>0</v>
      </c>
      <c r="Q781" s="3">
        <v>0</v>
      </c>
      <c r="R781" s="3">
        <v>0</v>
      </c>
      <c r="S781" s="3">
        <v>0</v>
      </c>
      <c r="T781" s="3">
        <v>0</v>
      </c>
      <c r="U781" s="3">
        <v>0</v>
      </c>
      <c r="V781" s="3">
        <v>0</v>
      </c>
      <c r="W781" s="3">
        <v>0</v>
      </c>
      <c r="X781" s="3">
        <v>0.17950549357115</v>
      </c>
      <c r="Y781" s="3">
        <v>0.17950549357115</v>
      </c>
      <c r="Z781" s="2"/>
    </row>
    <row r="782" spans="1:26">
      <c r="A782" s="2" t="s">
        <v>2239</v>
      </c>
      <c r="B782" s="2"/>
      <c r="C782" s="3">
        <v>0</v>
      </c>
      <c r="D782" s="3">
        <v>0</v>
      </c>
      <c r="E782" s="3">
        <v>0</v>
      </c>
      <c r="F782" s="3">
        <v>0</v>
      </c>
      <c r="G782" s="3">
        <v>0</v>
      </c>
      <c r="H782" s="3">
        <v>0</v>
      </c>
      <c r="I782" s="3">
        <v>0</v>
      </c>
      <c r="J782" s="3">
        <v>0</v>
      </c>
      <c r="K782" s="3">
        <v>0</v>
      </c>
      <c r="L782" s="3">
        <v>0</v>
      </c>
      <c r="M782" s="3">
        <v>3.3333333333333298E-2</v>
      </c>
      <c r="N782" s="2"/>
      <c r="O782" s="3">
        <v>0</v>
      </c>
      <c r="P782" s="3">
        <v>0</v>
      </c>
      <c r="Q782" s="3">
        <v>0</v>
      </c>
      <c r="R782" s="3">
        <v>0</v>
      </c>
      <c r="S782" s="3">
        <v>0</v>
      </c>
      <c r="T782" s="3">
        <v>0</v>
      </c>
      <c r="U782" s="3">
        <v>0</v>
      </c>
      <c r="V782" s="3">
        <v>0</v>
      </c>
      <c r="W782" s="3">
        <v>0</v>
      </c>
      <c r="X782" s="3">
        <v>0</v>
      </c>
      <c r="Y782" s="3">
        <v>0.17950549357115</v>
      </c>
      <c r="Z782" s="2"/>
    </row>
    <row r="783" spans="1:26">
      <c r="A783" s="2" t="s">
        <v>2240</v>
      </c>
      <c r="B783" s="2"/>
      <c r="C783" s="3">
        <v>0</v>
      </c>
      <c r="D783" s="3">
        <v>0</v>
      </c>
      <c r="E783" s="3">
        <v>0</v>
      </c>
      <c r="F783" s="3">
        <v>0</v>
      </c>
      <c r="G783" s="3">
        <v>0</v>
      </c>
      <c r="H783" s="3">
        <v>0</v>
      </c>
      <c r="I783" s="3">
        <v>0</v>
      </c>
      <c r="J783" s="3">
        <v>0</v>
      </c>
      <c r="K783" s="3">
        <v>0</v>
      </c>
      <c r="L783" s="3">
        <v>0</v>
      </c>
      <c r="M783" s="3">
        <v>3.3333333333333298E-2</v>
      </c>
      <c r="N783" s="2"/>
      <c r="O783" s="3">
        <v>0</v>
      </c>
      <c r="P783" s="3">
        <v>0</v>
      </c>
      <c r="Q783" s="3">
        <v>0</v>
      </c>
      <c r="R783" s="3">
        <v>0</v>
      </c>
      <c r="S783" s="3">
        <v>0</v>
      </c>
      <c r="T783" s="3">
        <v>0</v>
      </c>
      <c r="U783" s="3">
        <v>0</v>
      </c>
      <c r="V783" s="3">
        <v>0</v>
      </c>
      <c r="W783" s="3">
        <v>0</v>
      </c>
      <c r="X783" s="3">
        <v>0</v>
      </c>
      <c r="Y783" s="3">
        <v>0.17950549357115</v>
      </c>
      <c r="Z783" s="2"/>
    </row>
    <row r="784" spans="1:26">
      <c r="A784" s="2" t="s">
        <v>2241</v>
      </c>
      <c r="B784" s="2"/>
      <c r="C784" s="3">
        <v>0</v>
      </c>
      <c r="D784" s="3">
        <v>0</v>
      </c>
      <c r="E784" s="3">
        <v>0</v>
      </c>
      <c r="F784" s="3">
        <v>0</v>
      </c>
      <c r="G784" s="3">
        <v>0</v>
      </c>
      <c r="H784" s="3">
        <v>0</v>
      </c>
      <c r="I784" s="3">
        <v>0</v>
      </c>
      <c r="J784" s="3">
        <v>0</v>
      </c>
      <c r="K784" s="3">
        <v>0</v>
      </c>
      <c r="L784" s="3">
        <v>3.3333333333333298E-2</v>
      </c>
      <c r="M784" s="3">
        <v>3.3333333333333298E-2</v>
      </c>
      <c r="N784" s="2"/>
      <c r="O784" s="3">
        <v>0</v>
      </c>
      <c r="P784" s="3">
        <v>0</v>
      </c>
      <c r="Q784" s="3">
        <v>0</v>
      </c>
      <c r="R784" s="3">
        <v>0</v>
      </c>
      <c r="S784" s="3">
        <v>0</v>
      </c>
      <c r="T784" s="3">
        <v>0</v>
      </c>
      <c r="U784" s="3">
        <v>0</v>
      </c>
      <c r="V784" s="3">
        <v>0</v>
      </c>
      <c r="W784" s="3">
        <v>0</v>
      </c>
      <c r="X784" s="3">
        <v>0.17950549357115</v>
      </c>
      <c r="Y784" s="3">
        <v>0.17950549357115</v>
      </c>
      <c r="Z784" s="2"/>
    </row>
    <row r="785" spans="1:26">
      <c r="A785" s="2" t="s">
        <v>2242</v>
      </c>
      <c r="B785" s="2"/>
      <c r="C785" s="3">
        <v>0</v>
      </c>
      <c r="D785" s="3">
        <v>0</v>
      </c>
      <c r="E785" s="3">
        <v>0</v>
      </c>
      <c r="F785" s="3">
        <v>0</v>
      </c>
      <c r="G785" s="3">
        <v>0</v>
      </c>
      <c r="H785" s="3">
        <v>0</v>
      </c>
      <c r="I785" s="3">
        <v>0</v>
      </c>
      <c r="J785" s="3">
        <v>0</v>
      </c>
      <c r="K785" s="3">
        <v>0</v>
      </c>
      <c r="L785" s="3">
        <v>0</v>
      </c>
      <c r="M785" s="3">
        <v>3.3333333333333298E-2</v>
      </c>
      <c r="N785" s="2"/>
      <c r="O785" s="3">
        <v>0</v>
      </c>
      <c r="P785" s="3">
        <v>0</v>
      </c>
      <c r="Q785" s="3">
        <v>0</v>
      </c>
      <c r="R785" s="3">
        <v>0</v>
      </c>
      <c r="S785" s="3">
        <v>0</v>
      </c>
      <c r="T785" s="3">
        <v>0</v>
      </c>
      <c r="U785" s="3">
        <v>0</v>
      </c>
      <c r="V785" s="3">
        <v>0</v>
      </c>
      <c r="W785" s="3">
        <v>0</v>
      </c>
      <c r="X785" s="3">
        <v>0</v>
      </c>
      <c r="Y785" s="3">
        <v>0.17950549357115</v>
      </c>
      <c r="Z785" s="2"/>
    </row>
    <row r="786" spans="1:26">
      <c r="A786" s="2" t="s">
        <v>2243</v>
      </c>
      <c r="B786" s="2"/>
      <c r="C786" s="3">
        <v>0</v>
      </c>
      <c r="D786" s="3">
        <v>0</v>
      </c>
      <c r="E786" s="3">
        <v>0</v>
      </c>
      <c r="F786" s="3">
        <v>0</v>
      </c>
      <c r="G786" s="3">
        <v>0</v>
      </c>
      <c r="H786" s="3">
        <v>0</v>
      </c>
      <c r="I786" s="3">
        <v>0</v>
      </c>
      <c r="J786" s="3">
        <v>0</v>
      </c>
      <c r="K786" s="3">
        <v>0</v>
      </c>
      <c r="L786" s="3">
        <v>0</v>
      </c>
      <c r="M786" s="3">
        <v>3.3333333333333298E-2</v>
      </c>
      <c r="N786" s="2"/>
      <c r="O786" s="3">
        <v>0</v>
      </c>
      <c r="P786" s="3">
        <v>0</v>
      </c>
      <c r="Q786" s="3">
        <v>0</v>
      </c>
      <c r="R786" s="3">
        <v>0</v>
      </c>
      <c r="S786" s="3">
        <v>0</v>
      </c>
      <c r="T786" s="3">
        <v>0</v>
      </c>
      <c r="U786" s="3">
        <v>0</v>
      </c>
      <c r="V786" s="3">
        <v>0</v>
      </c>
      <c r="W786" s="3">
        <v>0</v>
      </c>
      <c r="X786" s="3">
        <v>0</v>
      </c>
      <c r="Y786" s="3">
        <v>0.17950549357115</v>
      </c>
      <c r="Z786" s="2"/>
    </row>
    <row r="787" spans="1:26">
      <c r="A787" s="2" t="s">
        <v>2244</v>
      </c>
      <c r="B787" s="2"/>
      <c r="C787" s="3">
        <v>0</v>
      </c>
      <c r="D787" s="3">
        <v>0</v>
      </c>
      <c r="E787" s="3">
        <v>0</v>
      </c>
      <c r="F787" s="3">
        <v>0</v>
      </c>
      <c r="G787" s="3">
        <v>0</v>
      </c>
      <c r="H787" s="3">
        <v>0</v>
      </c>
      <c r="I787" s="3">
        <v>0</v>
      </c>
      <c r="J787" s="3">
        <v>0</v>
      </c>
      <c r="K787" s="3">
        <v>0</v>
      </c>
      <c r="L787" s="3">
        <v>0</v>
      </c>
      <c r="M787" s="3">
        <v>3.3333333333333298E-2</v>
      </c>
      <c r="N787" s="2"/>
      <c r="O787" s="3">
        <v>0</v>
      </c>
      <c r="P787" s="3">
        <v>0</v>
      </c>
      <c r="Q787" s="3">
        <v>0</v>
      </c>
      <c r="R787" s="3">
        <v>0</v>
      </c>
      <c r="S787" s="3">
        <v>0</v>
      </c>
      <c r="T787" s="3">
        <v>0</v>
      </c>
      <c r="U787" s="3">
        <v>0</v>
      </c>
      <c r="V787" s="3">
        <v>0</v>
      </c>
      <c r="W787" s="3">
        <v>0</v>
      </c>
      <c r="X787" s="3">
        <v>0</v>
      </c>
      <c r="Y787" s="3">
        <v>0.17950549357115</v>
      </c>
      <c r="Z787" s="2"/>
    </row>
    <row r="788" spans="1:26">
      <c r="A788" s="2" t="s">
        <v>2245</v>
      </c>
      <c r="B788" s="2"/>
      <c r="C788" s="3">
        <v>0</v>
      </c>
      <c r="D788" s="3">
        <v>0</v>
      </c>
      <c r="E788" s="3">
        <v>0</v>
      </c>
      <c r="F788" s="3">
        <v>3.3333333333333298E-2</v>
      </c>
      <c r="G788" s="3">
        <v>0</v>
      </c>
      <c r="H788" s="3">
        <v>0</v>
      </c>
      <c r="I788" s="3">
        <v>0</v>
      </c>
      <c r="J788" s="3">
        <v>3.3333333333333298E-2</v>
      </c>
      <c r="K788" s="3">
        <v>0</v>
      </c>
      <c r="L788" s="3">
        <v>0</v>
      </c>
      <c r="M788" s="3">
        <v>3.3333333333333298E-2</v>
      </c>
      <c r="N788" s="2"/>
      <c r="O788" s="3">
        <v>0</v>
      </c>
      <c r="P788" s="3">
        <v>0</v>
      </c>
      <c r="Q788" s="3">
        <v>0</v>
      </c>
      <c r="R788" s="3">
        <v>0.17950549357115</v>
      </c>
      <c r="S788" s="3">
        <v>0</v>
      </c>
      <c r="T788" s="3">
        <v>0</v>
      </c>
      <c r="U788" s="3">
        <v>0</v>
      </c>
      <c r="V788" s="3">
        <v>0.17950549357115</v>
      </c>
      <c r="W788" s="3">
        <v>0</v>
      </c>
      <c r="X788" s="3">
        <v>0</v>
      </c>
      <c r="Y788" s="3">
        <v>0.17950549357115</v>
      </c>
      <c r="Z788" s="2"/>
    </row>
    <row r="789" spans="1:26">
      <c r="A789" s="2" t="s">
        <v>2246</v>
      </c>
      <c r="B789" s="2"/>
      <c r="C789" s="3">
        <v>0</v>
      </c>
      <c r="D789" s="3">
        <v>0</v>
      </c>
      <c r="E789" s="3">
        <v>0</v>
      </c>
      <c r="F789" s="3">
        <v>0</v>
      </c>
      <c r="G789" s="3">
        <v>0</v>
      </c>
      <c r="H789" s="3">
        <v>0</v>
      </c>
      <c r="I789" s="3">
        <v>0</v>
      </c>
      <c r="J789" s="3">
        <v>0</v>
      </c>
      <c r="K789" s="3">
        <v>0.1</v>
      </c>
      <c r="L789" s="3">
        <v>3.3333333333333298E-2</v>
      </c>
      <c r="M789" s="3">
        <v>3.3333333333333298E-2</v>
      </c>
      <c r="N789" s="2"/>
      <c r="O789" s="3">
        <v>0</v>
      </c>
      <c r="P789" s="3">
        <v>0</v>
      </c>
      <c r="Q789" s="3">
        <v>0</v>
      </c>
      <c r="R789" s="3">
        <v>0</v>
      </c>
      <c r="S789" s="3">
        <v>0</v>
      </c>
      <c r="T789" s="3">
        <v>0</v>
      </c>
      <c r="U789" s="3">
        <v>0</v>
      </c>
      <c r="V789" s="3">
        <v>0</v>
      </c>
      <c r="W789" s="3">
        <v>0.3</v>
      </c>
      <c r="X789" s="3">
        <v>0.17950549357115</v>
      </c>
      <c r="Y789" s="3">
        <v>0.17950549357115</v>
      </c>
      <c r="Z789" s="2"/>
    </row>
    <row r="790" spans="1:26">
      <c r="A790" s="2" t="s">
        <v>2247</v>
      </c>
      <c r="B790" s="2"/>
      <c r="C790" s="3">
        <v>0</v>
      </c>
      <c r="D790" s="3">
        <v>0</v>
      </c>
      <c r="E790" s="3">
        <v>0</v>
      </c>
      <c r="F790" s="3">
        <v>6.6666666666666596E-2</v>
      </c>
      <c r="G790" s="3">
        <v>0</v>
      </c>
      <c r="H790" s="3">
        <v>3.3333333333333298E-2</v>
      </c>
      <c r="I790" s="3">
        <v>3.3333333333333298E-2</v>
      </c>
      <c r="J790" s="3">
        <v>0</v>
      </c>
      <c r="K790" s="3">
        <v>0</v>
      </c>
      <c r="L790" s="3">
        <v>0</v>
      </c>
      <c r="M790" s="3">
        <v>3.3333333333333298E-2</v>
      </c>
      <c r="N790" s="2"/>
      <c r="O790" s="3">
        <v>0</v>
      </c>
      <c r="P790" s="3">
        <v>0</v>
      </c>
      <c r="Q790" s="3">
        <v>0</v>
      </c>
      <c r="R790" s="3">
        <v>0.24944382578492899</v>
      </c>
      <c r="S790" s="3">
        <v>0</v>
      </c>
      <c r="T790" s="3">
        <v>0.17950549357115</v>
      </c>
      <c r="U790" s="3">
        <v>0.17950549357115</v>
      </c>
      <c r="V790" s="3">
        <v>0</v>
      </c>
      <c r="W790" s="3">
        <v>0</v>
      </c>
      <c r="X790" s="3">
        <v>0</v>
      </c>
      <c r="Y790" s="3">
        <v>0.17950549357115</v>
      </c>
      <c r="Z790" s="2"/>
    </row>
    <row r="791" spans="1:26">
      <c r="A791" s="2" t="s">
        <v>2248</v>
      </c>
      <c r="B791" s="2"/>
      <c r="C791" s="3">
        <v>0</v>
      </c>
      <c r="D791" s="3">
        <v>0</v>
      </c>
      <c r="E791" s="3">
        <v>0</v>
      </c>
      <c r="F791" s="3">
        <v>0</v>
      </c>
      <c r="G791" s="3">
        <v>0</v>
      </c>
      <c r="H791" s="3">
        <v>0</v>
      </c>
      <c r="I791" s="3">
        <v>0</v>
      </c>
      <c r="J791" s="3">
        <v>0</v>
      </c>
      <c r="K791" s="3">
        <v>0</v>
      </c>
      <c r="L791" s="3">
        <v>0</v>
      </c>
      <c r="M791" s="3">
        <v>3.3333333333333298E-2</v>
      </c>
      <c r="N791" s="2"/>
      <c r="O791" s="3">
        <v>0</v>
      </c>
      <c r="P791" s="3">
        <v>0</v>
      </c>
      <c r="Q791" s="3">
        <v>0</v>
      </c>
      <c r="R791" s="3">
        <v>0</v>
      </c>
      <c r="S791" s="3">
        <v>0</v>
      </c>
      <c r="T791" s="3">
        <v>0</v>
      </c>
      <c r="U791" s="3">
        <v>0</v>
      </c>
      <c r="V791" s="3">
        <v>0</v>
      </c>
      <c r="W791" s="3">
        <v>0</v>
      </c>
      <c r="X791" s="3">
        <v>0</v>
      </c>
      <c r="Y791" s="3">
        <v>0.17950549357115</v>
      </c>
      <c r="Z791" s="2"/>
    </row>
    <row r="792" spans="1:26">
      <c r="A792" s="2" t="s">
        <v>2249</v>
      </c>
      <c r="B792" s="2"/>
      <c r="C792" s="3">
        <v>0</v>
      </c>
      <c r="D792" s="3">
        <v>0</v>
      </c>
      <c r="E792" s="3">
        <v>0</v>
      </c>
      <c r="F792" s="3">
        <v>0</v>
      </c>
      <c r="G792" s="3">
        <v>0</v>
      </c>
      <c r="H792" s="3">
        <v>0</v>
      </c>
      <c r="I792" s="3">
        <v>0</v>
      </c>
      <c r="J792" s="3">
        <v>0</v>
      </c>
      <c r="K792" s="3">
        <v>0</v>
      </c>
      <c r="L792" s="3">
        <v>0</v>
      </c>
      <c r="M792" s="3">
        <v>3.3333333333333298E-2</v>
      </c>
      <c r="N792" s="2"/>
      <c r="O792" s="3">
        <v>0</v>
      </c>
      <c r="P792" s="3">
        <v>0</v>
      </c>
      <c r="Q792" s="3">
        <v>0</v>
      </c>
      <c r="R792" s="3">
        <v>0</v>
      </c>
      <c r="S792" s="3">
        <v>0</v>
      </c>
      <c r="T792" s="3">
        <v>0</v>
      </c>
      <c r="U792" s="3">
        <v>0</v>
      </c>
      <c r="V792" s="3">
        <v>0</v>
      </c>
      <c r="W792" s="3">
        <v>0</v>
      </c>
      <c r="X792" s="3">
        <v>0</v>
      </c>
      <c r="Y792" s="3">
        <v>0.17950549357115</v>
      </c>
      <c r="Z792" s="2"/>
    </row>
    <row r="793" spans="1:26">
      <c r="A793" s="2" t="s">
        <v>2250</v>
      </c>
      <c r="B793" s="2"/>
      <c r="C793" s="3">
        <v>0</v>
      </c>
      <c r="D793" s="3">
        <v>0</v>
      </c>
      <c r="E793" s="3">
        <v>0</v>
      </c>
      <c r="F793" s="3">
        <v>0</v>
      </c>
      <c r="G793" s="3">
        <v>0</v>
      </c>
      <c r="H793" s="3">
        <v>0</v>
      </c>
      <c r="I793" s="3">
        <v>0</v>
      </c>
      <c r="J793" s="3">
        <v>0</v>
      </c>
      <c r="K793" s="3">
        <v>0</v>
      </c>
      <c r="L793" s="3">
        <v>0</v>
      </c>
      <c r="M793" s="3">
        <v>3.3333333333333298E-2</v>
      </c>
      <c r="N793" s="2"/>
      <c r="O793" s="3">
        <v>0</v>
      </c>
      <c r="P793" s="3">
        <v>0</v>
      </c>
      <c r="Q793" s="3">
        <v>0</v>
      </c>
      <c r="R793" s="3">
        <v>0</v>
      </c>
      <c r="S793" s="3">
        <v>0</v>
      </c>
      <c r="T793" s="3">
        <v>0</v>
      </c>
      <c r="U793" s="3">
        <v>0</v>
      </c>
      <c r="V793" s="3">
        <v>0</v>
      </c>
      <c r="W793" s="3">
        <v>0</v>
      </c>
      <c r="X793" s="3">
        <v>0</v>
      </c>
      <c r="Y793" s="3">
        <v>0.17950549357115</v>
      </c>
      <c r="Z793" s="2"/>
    </row>
    <row r="794" spans="1:26">
      <c r="A794" s="2" t="s">
        <v>2251</v>
      </c>
      <c r="B794" s="2"/>
      <c r="C794" s="3">
        <v>0</v>
      </c>
      <c r="D794" s="3">
        <v>0</v>
      </c>
      <c r="E794" s="3">
        <v>0</v>
      </c>
      <c r="F794" s="3">
        <v>0</v>
      </c>
      <c r="G794" s="3">
        <v>0</v>
      </c>
      <c r="H794" s="3">
        <v>0</v>
      </c>
      <c r="I794" s="3">
        <v>0</v>
      </c>
      <c r="J794" s="3">
        <v>0</v>
      </c>
      <c r="K794" s="3">
        <v>0</v>
      </c>
      <c r="L794" s="3">
        <v>0</v>
      </c>
      <c r="M794" s="3">
        <v>3.3333333333333298E-2</v>
      </c>
      <c r="N794" s="2"/>
      <c r="O794" s="3">
        <v>0</v>
      </c>
      <c r="P794" s="3">
        <v>0</v>
      </c>
      <c r="Q794" s="3">
        <v>0</v>
      </c>
      <c r="R794" s="3">
        <v>0</v>
      </c>
      <c r="S794" s="3">
        <v>0</v>
      </c>
      <c r="T794" s="3">
        <v>0</v>
      </c>
      <c r="U794" s="3">
        <v>0</v>
      </c>
      <c r="V794" s="3">
        <v>0</v>
      </c>
      <c r="W794" s="3">
        <v>0</v>
      </c>
      <c r="X794" s="3">
        <v>0</v>
      </c>
      <c r="Y794" s="3">
        <v>0.17950549357115</v>
      </c>
      <c r="Z794" s="2"/>
    </row>
    <row r="795" spans="1:26">
      <c r="A795" s="2" t="s">
        <v>2252</v>
      </c>
      <c r="B795" s="2"/>
      <c r="C795" s="3">
        <v>0</v>
      </c>
      <c r="D795" s="3">
        <v>0</v>
      </c>
      <c r="E795" s="3">
        <v>0</v>
      </c>
      <c r="F795" s="3">
        <v>0</v>
      </c>
      <c r="G795" s="3">
        <v>0</v>
      </c>
      <c r="H795" s="3">
        <v>0</v>
      </c>
      <c r="I795" s="3">
        <v>0</v>
      </c>
      <c r="J795" s="3">
        <v>0</v>
      </c>
      <c r="K795" s="3">
        <v>0</v>
      </c>
      <c r="L795" s="3">
        <v>0</v>
      </c>
      <c r="M795" s="3">
        <v>3.3333333333333298E-2</v>
      </c>
      <c r="N795" s="2"/>
      <c r="O795" s="3">
        <v>0</v>
      </c>
      <c r="P795" s="3">
        <v>0</v>
      </c>
      <c r="Q795" s="3">
        <v>0</v>
      </c>
      <c r="R795" s="3">
        <v>0</v>
      </c>
      <c r="S795" s="3">
        <v>0</v>
      </c>
      <c r="T795" s="3">
        <v>0</v>
      </c>
      <c r="U795" s="3">
        <v>0</v>
      </c>
      <c r="V795" s="3">
        <v>0</v>
      </c>
      <c r="W795" s="3">
        <v>0</v>
      </c>
      <c r="X795" s="3">
        <v>0</v>
      </c>
      <c r="Y795" s="3">
        <v>0.17950549357115</v>
      </c>
      <c r="Z795" s="2"/>
    </row>
    <row r="796" spans="1:26">
      <c r="A796" s="2" t="s">
        <v>2253</v>
      </c>
      <c r="B796" s="2"/>
      <c r="C796" s="3">
        <v>0</v>
      </c>
      <c r="D796" s="3">
        <v>0</v>
      </c>
      <c r="E796" s="3">
        <v>0</v>
      </c>
      <c r="F796" s="3">
        <v>0</v>
      </c>
      <c r="G796" s="3">
        <v>0</v>
      </c>
      <c r="H796" s="3">
        <v>0</v>
      </c>
      <c r="I796" s="3">
        <v>0</v>
      </c>
      <c r="J796" s="3">
        <v>0</v>
      </c>
      <c r="K796" s="3">
        <v>0</v>
      </c>
      <c r="L796" s="3">
        <v>0</v>
      </c>
      <c r="M796" s="3">
        <v>3.3333333333333298E-2</v>
      </c>
      <c r="N796" s="2"/>
      <c r="O796" s="3">
        <v>0</v>
      </c>
      <c r="P796" s="3">
        <v>0</v>
      </c>
      <c r="Q796" s="3">
        <v>0</v>
      </c>
      <c r="R796" s="3">
        <v>0</v>
      </c>
      <c r="S796" s="3">
        <v>0</v>
      </c>
      <c r="T796" s="3">
        <v>0</v>
      </c>
      <c r="U796" s="3">
        <v>0</v>
      </c>
      <c r="V796" s="3">
        <v>0</v>
      </c>
      <c r="W796" s="3">
        <v>0</v>
      </c>
      <c r="X796" s="3">
        <v>0</v>
      </c>
      <c r="Y796" s="3">
        <v>0.17950549357115</v>
      </c>
      <c r="Z796" s="2"/>
    </row>
    <row r="797" spans="1:26">
      <c r="A797" s="2" t="s">
        <v>2254</v>
      </c>
      <c r="B797" s="2"/>
      <c r="C797" s="3">
        <v>0</v>
      </c>
      <c r="D797" s="3">
        <v>0</v>
      </c>
      <c r="E797" s="3">
        <v>0</v>
      </c>
      <c r="F797" s="3">
        <v>0</v>
      </c>
      <c r="G797" s="3">
        <v>0</v>
      </c>
      <c r="H797" s="3">
        <v>0</v>
      </c>
      <c r="I797" s="3">
        <v>0</v>
      </c>
      <c r="J797" s="3">
        <v>0</v>
      </c>
      <c r="K797" s="3">
        <v>0</v>
      </c>
      <c r="L797" s="3">
        <v>0</v>
      </c>
      <c r="M797" s="3">
        <v>3.3333333333333298E-2</v>
      </c>
      <c r="N797" s="2"/>
      <c r="O797" s="3">
        <v>0</v>
      </c>
      <c r="P797" s="3">
        <v>0</v>
      </c>
      <c r="Q797" s="3">
        <v>0</v>
      </c>
      <c r="R797" s="3">
        <v>0</v>
      </c>
      <c r="S797" s="3">
        <v>0</v>
      </c>
      <c r="T797" s="3">
        <v>0</v>
      </c>
      <c r="U797" s="3">
        <v>0</v>
      </c>
      <c r="V797" s="3">
        <v>0</v>
      </c>
      <c r="W797" s="3">
        <v>0</v>
      </c>
      <c r="X797" s="3">
        <v>0</v>
      </c>
      <c r="Y797" s="3">
        <v>0.17950549357115</v>
      </c>
      <c r="Z797" s="2"/>
    </row>
    <row r="798" spans="1:26">
      <c r="A798" s="2" t="s">
        <v>2255</v>
      </c>
      <c r="B798" s="2"/>
      <c r="C798" s="3">
        <v>0</v>
      </c>
      <c r="D798" s="3">
        <v>0</v>
      </c>
      <c r="E798" s="3">
        <v>0</v>
      </c>
      <c r="F798" s="3">
        <v>0</v>
      </c>
      <c r="G798" s="3">
        <v>0</v>
      </c>
      <c r="H798" s="3">
        <v>0</v>
      </c>
      <c r="I798" s="3">
        <v>0</v>
      </c>
      <c r="J798" s="3">
        <v>0</v>
      </c>
      <c r="K798" s="3">
        <v>0</v>
      </c>
      <c r="L798" s="3">
        <v>3.3333333333333298E-2</v>
      </c>
      <c r="M798" s="3">
        <v>3.3333333333333298E-2</v>
      </c>
      <c r="N798" s="2"/>
      <c r="O798" s="3">
        <v>0</v>
      </c>
      <c r="P798" s="3">
        <v>0</v>
      </c>
      <c r="Q798" s="3">
        <v>0</v>
      </c>
      <c r="R798" s="3">
        <v>0</v>
      </c>
      <c r="S798" s="3">
        <v>0</v>
      </c>
      <c r="T798" s="3">
        <v>0</v>
      </c>
      <c r="U798" s="3">
        <v>0</v>
      </c>
      <c r="V798" s="3">
        <v>0</v>
      </c>
      <c r="W798" s="3">
        <v>0</v>
      </c>
      <c r="X798" s="3">
        <v>0.17950549357115</v>
      </c>
      <c r="Y798" s="3">
        <v>0.17950549357115</v>
      </c>
      <c r="Z798" s="2"/>
    </row>
    <row r="799" spans="1:26">
      <c r="A799" s="2" t="s">
        <v>2256</v>
      </c>
      <c r="B799" s="2"/>
      <c r="C799" s="3">
        <v>0</v>
      </c>
      <c r="D799" s="3">
        <v>0.1</v>
      </c>
      <c r="E799" s="3">
        <v>0.5</v>
      </c>
      <c r="F799" s="3">
        <v>0.43333333333333302</v>
      </c>
      <c r="G799" s="3">
        <v>0.4</v>
      </c>
      <c r="H799" s="3">
        <v>0.133333333333333</v>
      </c>
      <c r="I799" s="3">
        <v>0.2</v>
      </c>
      <c r="J799" s="3">
        <v>0.133333333333333</v>
      </c>
      <c r="K799" s="3">
        <v>3.3333333333333298E-2</v>
      </c>
      <c r="L799" s="3">
        <v>3.3333333333333298E-2</v>
      </c>
      <c r="M799" s="3">
        <v>3.3333333333333298E-2</v>
      </c>
      <c r="N799" s="2"/>
      <c r="O799" s="3">
        <v>0</v>
      </c>
      <c r="P799" s="3">
        <v>0.39581140290126299</v>
      </c>
      <c r="Q799" s="3">
        <v>0.80622577482985502</v>
      </c>
      <c r="R799" s="3">
        <v>0.71569701845279599</v>
      </c>
      <c r="S799" s="3">
        <v>0.61101009266077799</v>
      </c>
      <c r="T799" s="3">
        <v>0.42687494916218999</v>
      </c>
      <c r="U799" s="3">
        <v>0.54160256030906395</v>
      </c>
      <c r="V799" s="3">
        <v>0.42687494916218899</v>
      </c>
      <c r="W799" s="3">
        <v>0.17950549357115</v>
      </c>
      <c r="X799" s="3">
        <v>0.17950549357115</v>
      </c>
      <c r="Y799" s="3">
        <v>0.17950549357115</v>
      </c>
      <c r="Z799" s="2"/>
    </row>
    <row r="800" spans="1:26">
      <c r="A800" s="2" t="s">
        <v>2257</v>
      </c>
      <c r="B800" s="2"/>
      <c r="C800" s="3">
        <v>0</v>
      </c>
      <c r="D800" s="3">
        <v>0</v>
      </c>
      <c r="E800" s="3">
        <v>0</v>
      </c>
      <c r="F800" s="3">
        <v>0</v>
      </c>
      <c r="G800" s="3">
        <v>0</v>
      </c>
      <c r="H800" s="3">
        <v>0</v>
      </c>
      <c r="I800" s="3">
        <v>0</v>
      </c>
      <c r="J800" s="3">
        <v>0</v>
      </c>
      <c r="K800" s="3">
        <v>0</v>
      </c>
      <c r="L800" s="3">
        <v>0</v>
      </c>
      <c r="M800" s="3">
        <v>3.3333333333333298E-2</v>
      </c>
      <c r="N800" s="2"/>
      <c r="O800" s="3">
        <v>0</v>
      </c>
      <c r="P800" s="3">
        <v>0</v>
      </c>
      <c r="Q800" s="3">
        <v>0</v>
      </c>
      <c r="R800" s="3">
        <v>0</v>
      </c>
      <c r="S800" s="3">
        <v>0</v>
      </c>
      <c r="T800" s="3">
        <v>0</v>
      </c>
      <c r="U800" s="3">
        <v>0</v>
      </c>
      <c r="V800" s="3">
        <v>0</v>
      </c>
      <c r="W800" s="3">
        <v>0</v>
      </c>
      <c r="X800" s="3">
        <v>0</v>
      </c>
      <c r="Y800" s="3">
        <v>0.17950549357115</v>
      </c>
      <c r="Z800" s="2"/>
    </row>
    <row r="801" spans="1:26">
      <c r="A801" s="2" t="s">
        <v>2258</v>
      </c>
      <c r="B801" s="2"/>
      <c r="C801" s="3">
        <v>0</v>
      </c>
      <c r="D801" s="3">
        <v>0</v>
      </c>
      <c r="E801" s="3">
        <v>0</v>
      </c>
      <c r="F801" s="3">
        <v>0</v>
      </c>
      <c r="G801" s="3">
        <v>0</v>
      </c>
      <c r="H801" s="3">
        <v>0</v>
      </c>
      <c r="I801" s="3">
        <v>0</v>
      </c>
      <c r="J801" s="3">
        <v>0</v>
      </c>
      <c r="K801" s="3">
        <v>0</v>
      </c>
      <c r="L801" s="3">
        <v>0</v>
      </c>
      <c r="M801" s="3">
        <v>3.3333333333333298E-2</v>
      </c>
      <c r="N801" s="2"/>
      <c r="O801" s="3">
        <v>0</v>
      </c>
      <c r="P801" s="3">
        <v>0</v>
      </c>
      <c r="Q801" s="3">
        <v>0</v>
      </c>
      <c r="R801" s="3">
        <v>0</v>
      </c>
      <c r="S801" s="3">
        <v>0</v>
      </c>
      <c r="T801" s="3">
        <v>0</v>
      </c>
      <c r="U801" s="3">
        <v>0</v>
      </c>
      <c r="V801" s="3">
        <v>0</v>
      </c>
      <c r="W801" s="3">
        <v>0</v>
      </c>
      <c r="X801" s="3">
        <v>0</v>
      </c>
      <c r="Y801" s="3">
        <v>0.17950549357115</v>
      </c>
      <c r="Z801" s="2"/>
    </row>
    <row r="802" spans="1:26">
      <c r="A802" s="2" t="s">
        <v>2259</v>
      </c>
      <c r="B802" s="2"/>
      <c r="C802" s="3">
        <v>0</v>
      </c>
      <c r="D802" s="3">
        <v>0</v>
      </c>
      <c r="E802" s="3">
        <v>0</v>
      </c>
      <c r="F802" s="3">
        <v>0</v>
      </c>
      <c r="G802" s="3">
        <v>0</v>
      </c>
      <c r="H802" s="3">
        <v>0</v>
      </c>
      <c r="I802" s="3">
        <v>0</v>
      </c>
      <c r="J802" s="3">
        <v>0</v>
      </c>
      <c r="K802" s="3">
        <v>0</v>
      </c>
      <c r="L802" s="3">
        <v>3.3333333333333298E-2</v>
      </c>
      <c r="M802" s="3">
        <v>3.3333333333333298E-2</v>
      </c>
      <c r="N802" s="2"/>
      <c r="O802" s="3">
        <v>0</v>
      </c>
      <c r="P802" s="3">
        <v>0</v>
      </c>
      <c r="Q802" s="3">
        <v>0</v>
      </c>
      <c r="R802" s="3">
        <v>0</v>
      </c>
      <c r="S802" s="3">
        <v>0</v>
      </c>
      <c r="T802" s="3">
        <v>0</v>
      </c>
      <c r="U802" s="3">
        <v>0</v>
      </c>
      <c r="V802" s="3">
        <v>0</v>
      </c>
      <c r="W802" s="3">
        <v>0</v>
      </c>
      <c r="X802" s="3">
        <v>0.17950549357115</v>
      </c>
      <c r="Y802" s="3">
        <v>0.17950549357115</v>
      </c>
      <c r="Z802" s="2"/>
    </row>
    <row r="803" spans="1:26">
      <c r="A803" s="2" t="s">
        <v>2260</v>
      </c>
      <c r="B803" s="2"/>
      <c r="C803" s="3">
        <v>0</v>
      </c>
      <c r="D803" s="3">
        <v>0</v>
      </c>
      <c r="E803" s="3">
        <v>0</v>
      </c>
      <c r="F803" s="3">
        <v>0</v>
      </c>
      <c r="G803" s="3">
        <v>0</v>
      </c>
      <c r="H803" s="3">
        <v>0</v>
      </c>
      <c r="I803" s="3">
        <v>0</v>
      </c>
      <c r="J803" s="3">
        <v>0</v>
      </c>
      <c r="K803" s="3">
        <v>0</v>
      </c>
      <c r="L803" s="3">
        <v>0</v>
      </c>
      <c r="M803" s="3">
        <v>3.3333333333333298E-2</v>
      </c>
      <c r="N803" s="2"/>
      <c r="O803" s="3">
        <v>0</v>
      </c>
      <c r="P803" s="3">
        <v>0</v>
      </c>
      <c r="Q803" s="3">
        <v>0</v>
      </c>
      <c r="R803" s="3">
        <v>0</v>
      </c>
      <c r="S803" s="3">
        <v>0</v>
      </c>
      <c r="T803" s="3">
        <v>0</v>
      </c>
      <c r="U803" s="3">
        <v>0</v>
      </c>
      <c r="V803" s="3">
        <v>0</v>
      </c>
      <c r="W803" s="3">
        <v>0</v>
      </c>
      <c r="X803" s="3">
        <v>0</v>
      </c>
      <c r="Y803" s="3">
        <v>0.17950549357115</v>
      </c>
      <c r="Z803" s="2"/>
    </row>
    <row r="804" spans="1:26">
      <c r="A804" s="2" t="s">
        <v>2261</v>
      </c>
      <c r="B804" s="2"/>
      <c r="C804" s="3">
        <v>0</v>
      </c>
      <c r="D804" s="3">
        <v>0</v>
      </c>
      <c r="E804" s="3">
        <v>0</v>
      </c>
      <c r="F804" s="3">
        <v>0</v>
      </c>
      <c r="G804" s="3">
        <v>0</v>
      </c>
      <c r="H804" s="3">
        <v>0</v>
      </c>
      <c r="I804" s="3">
        <v>0</v>
      </c>
      <c r="J804" s="3">
        <v>0.133333333333333</v>
      </c>
      <c r="K804" s="3">
        <v>6.6666666666666596E-2</v>
      </c>
      <c r="L804" s="3">
        <v>0</v>
      </c>
      <c r="M804" s="3">
        <v>3.3333333333333298E-2</v>
      </c>
      <c r="N804" s="2"/>
      <c r="O804" s="3">
        <v>0</v>
      </c>
      <c r="P804" s="3">
        <v>0</v>
      </c>
      <c r="Q804" s="3">
        <v>0</v>
      </c>
      <c r="R804" s="3">
        <v>0</v>
      </c>
      <c r="S804" s="3">
        <v>0</v>
      </c>
      <c r="T804" s="3">
        <v>0</v>
      </c>
      <c r="U804" s="3">
        <v>0</v>
      </c>
      <c r="V804" s="3">
        <v>0.33993463423951897</v>
      </c>
      <c r="W804" s="3">
        <v>0.24944382578492899</v>
      </c>
      <c r="X804" s="3">
        <v>0</v>
      </c>
      <c r="Y804" s="3">
        <v>0.17950549357115</v>
      </c>
      <c r="Z804" s="2"/>
    </row>
    <row r="805" spans="1:26">
      <c r="A805" s="2" t="s">
        <v>2262</v>
      </c>
      <c r="B805" s="2"/>
      <c r="C805" s="3">
        <v>0</v>
      </c>
      <c r="D805" s="3">
        <v>0</v>
      </c>
      <c r="E805" s="3">
        <v>0</v>
      </c>
      <c r="F805" s="3">
        <v>0</v>
      </c>
      <c r="G805" s="3">
        <v>0</v>
      </c>
      <c r="H805" s="3">
        <v>0</v>
      </c>
      <c r="I805" s="3">
        <v>0</v>
      </c>
      <c r="J805" s="3">
        <v>0</v>
      </c>
      <c r="K805" s="3">
        <v>0</v>
      </c>
      <c r="L805" s="3">
        <v>0</v>
      </c>
      <c r="M805" s="3">
        <v>3.3333333333333298E-2</v>
      </c>
      <c r="N805" s="2"/>
      <c r="O805" s="3">
        <v>0</v>
      </c>
      <c r="P805" s="3">
        <v>0</v>
      </c>
      <c r="Q805" s="3">
        <v>0</v>
      </c>
      <c r="R805" s="3">
        <v>0</v>
      </c>
      <c r="S805" s="3">
        <v>0</v>
      </c>
      <c r="T805" s="3">
        <v>0</v>
      </c>
      <c r="U805" s="3">
        <v>0</v>
      </c>
      <c r="V805" s="3">
        <v>0</v>
      </c>
      <c r="W805" s="3">
        <v>0</v>
      </c>
      <c r="X805" s="3">
        <v>0</v>
      </c>
      <c r="Y805" s="3">
        <v>0.17950549357115</v>
      </c>
      <c r="Z805" s="2"/>
    </row>
    <row r="806" spans="1:26">
      <c r="A806" s="2" t="s">
        <v>2263</v>
      </c>
      <c r="B806" s="2"/>
      <c r="C806" s="3">
        <v>0</v>
      </c>
      <c r="D806" s="3">
        <v>0</v>
      </c>
      <c r="E806" s="3">
        <v>3.3333333333333298E-2</v>
      </c>
      <c r="F806" s="3">
        <v>0</v>
      </c>
      <c r="G806" s="3">
        <v>0</v>
      </c>
      <c r="H806" s="3">
        <v>6.6666666666666596E-2</v>
      </c>
      <c r="I806" s="3">
        <v>0</v>
      </c>
      <c r="J806" s="3">
        <v>3.3333333333333298E-2</v>
      </c>
      <c r="K806" s="3">
        <v>3.3333333333333298E-2</v>
      </c>
      <c r="L806" s="3">
        <v>3.3333333333333298E-2</v>
      </c>
      <c r="M806" s="3">
        <v>3.3333333333333298E-2</v>
      </c>
      <c r="N806" s="2"/>
      <c r="O806" s="3">
        <v>0</v>
      </c>
      <c r="P806" s="3">
        <v>0</v>
      </c>
      <c r="Q806" s="3">
        <v>0.17950549357115</v>
      </c>
      <c r="R806" s="3">
        <v>0</v>
      </c>
      <c r="S806" s="3">
        <v>0</v>
      </c>
      <c r="T806" s="3">
        <v>0.24944382578492899</v>
      </c>
      <c r="U806" s="3">
        <v>0</v>
      </c>
      <c r="V806" s="3">
        <v>0.17950549357115</v>
      </c>
      <c r="W806" s="3">
        <v>0.17950549357115</v>
      </c>
      <c r="X806" s="3">
        <v>0.17950549357115</v>
      </c>
      <c r="Y806" s="3">
        <v>0.17950549357115</v>
      </c>
      <c r="Z806" s="2"/>
    </row>
    <row r="807" spans="1:26">
      <c r="A807" s="2" t="s">
        <v>2264</v>
      </c>
      <c r="B807" s="2"/>
      <c r="C807" s="3">
        <v>0</v>
      </c>
      <c r="D807" s="3">
        <v>0</v>
      </c>
      <c r="E807" s="3">
        <v>0</v>
      </c>
      <c r="F807" s="3">
        <v>0</v>
      </c>
      <c r="G807" s="3">
        <v>0</v>
      </c>
      <c r="H807" s="3">
        <v>0</v>
      </c>
      <c r="I807" s="3">
        <v>0</v>
      </c>
      <c r="J807" s="3">
        <v>0</v>
      </c>
      <c r="K807" s="3">
        <v>0</v>
      </c>
      <c r="L807" s="3">
        <v>0</v>
      </c>
      <c r="M807" s="3">
        <v>3.3333333333333298E-2</v>
      </c>
      <c r="N807" s="2"/>
      <c r="O807" s="3">
        <v>0</v>
      </c>
      <c r="P807" s="3">
        <v>0</v>
      </c>
      <c r="Q807" s="3">
        <v>0</v>
      </c>
      <c r="R807" s="3">
        <v>0</v>
      </c>
      <c r="S807" s="3">
        <v>0</v>
      </c>
      <c r="T807" s="3">
        <v>0</v>
      </c>
      <c r="U807" s="3">
        <v>0</v>
      </c>
      <c r="V807" s="3">
        <v>0</v>
      </c>
      <c r="W807" s="3">
        <v>0</v>
      </c>
      <c r="X807" s="3">
        <v>0</v>
      </c>
      <c r="Y807" s="3">
        <v>0.17950549357115</v>
      </c>
      <c r="Z807" s="2"/>
    </row>
    <row r="808" spans="1:26">
      <c r="A808" s="2" t="s">
        <v>2265</v>
      </c>
      <c r="B808" s="2"/>
      <c r="C808" s="3">
        <v>0</v>
      </c>
      <c r="D808" s="3">
        <v>0</v>
      </c>
      <c r="E808" s="3">
        <v>0</v>
      </c>
      <c r="F808" s="3">
        <v>0</v>
      </c>
      <c r="G808" s="3">
        <v>0</v>
      </c>
      <c r="H808" s="3">
        <v>0</v>
      </c>
      <c r="I808" s="3">
        <v>0</v>
      </c>
      <c r="J808" s="3">
        <v>0</v>
      </c>
      <c r="K808" s="3">
        <v>0</v>
      </c>
      <c r="L808" s="3">
        <v>0</v>
      </c>
      <c r="M808" s="3">
        <v>3.3333333333333298E-2</v>
      </c>
      <c r="N808" s="2"/>
      <c r="O808" s="3">
        <v>0</v>
      </c>
      <c r="P808" s="3">
        <v>0</v>
      </c>
      <c r="Q808" s="3">
        <v>0</v>
      </c>
      <c r="R808" s="3">
        <v>0</v>
      </c>
      <c r="S808" s="3">
        <v>0</v>
      </c>
      <c r="T808" s="3">
        <v>0</v>
      </c>
      <c r="U808" s="3">
        <v>0</v>
      </c>
      <c r="V808" s="3">
        <v>0</v>
      </c>
      <c r="W808" s="3">
        <v>0</v>
      </c>
      <c r="X808" s="3">
        <v>0</v>
      </c>
      <c r="Y808" s="3">
        <v>0.17950549357115</v>
      </c>
      <c r="Z808" s="2"/>
    </row>
    <row r="809" spans="1:26">
      <c r="A809" s="2" t="s">
        <v>2266</v>
      </c>
      <c r="B809" s="2" t="s">
        <v>2267</v>
      </c>
      <c r="C809" s="3">
        <v>0</v>
      </c>
      <c r="D809" s="3">
        <v>0</v>
      </c>
      <c r="E809" s="3">
        <v>0</v>
      </c>
      <c r="F809" s="3">
        <v>0</v>
      </c>
      <c r="G809" s="3">
        <v>0</v>
      </c>
      <c r="H809" s="3">
        <v>0</v>
      </c>
      <c r="I809" s="3">
        <v>0.1</v>
      </c>
      <c r="J809" s="3">
        <v>0.16666666666666599</v>
      </c>
      <c r="K809" s="3">
        <v>0</v>
      </c>
      <c r="L809" s="3">
        <v>6.6666666666666596E-2</v>
      </c>
      <c r="M809" s="3">
        <v>3.3333333333333298E-2</v>
      </c>
      <c r="N809" s="2"/>
      <c r="O809" s="3">
        <v>0</v>
      </c>
      <c r="P809" s="3">
        <v>0</v>
      </c>
      <c r="Q809" s="3">
        <v>0</v>
      </c>
      <c r="R809" s="3">
        <v>0</v>
      </c>
      <c r="S809" s="3">
        <v>0</v>
      </c>
      <c r="T809" s="3">
        <v>0</v>
      </c>
      <c r="U809" s="3">
        <v>0.3</v>
      </c>
      <c r="V809" s="3">
        <v>0.37267799624996401</v>
      </c>
      <c r="W809" s="3">
        <v>0</v>
      </c>
      <c r="X809" s="3">
        <v>0.24944382578492899</v>
      </c>
      <c r="Y809" s="3">
        <v>0.17950549357115</v>
      </c>
      <c r="Z809" s="2"/>
    </row>
    <row r="810" spans="1:26">
      <c r="A810" s="2" t="s">
        <v>2268</v>
      </c>
      <c r="B810" s="2"/>
      <c r="C810" s="3">
        <v>0</v>
      </c>
      <c r="D810" s="3">
        <v>0</v>
      </c>
      <c r="E810" s="3">
        <v>0</v>
      </c>
      <c r="F810" s="3">
        <v>0</v>
      </c>
      <c r="G810" s="3">
        <v>0</v>
      </c>
      <c r="H810" s="3">
        <v>0</v>
      </c>
      <c r="I810" s="3">
        <v>0</v>
      </c>
      <c r="J810" s="3">
        <v>0</v>
      </c>
      <c r="K810" s="3">
        <v>0</v>
      </c>
      <c r="L810" s="3">
        <v>0</v>
      </c>
      <c r="M810" s="3">
        <v>3.3333333333333298E-2</v>
      </c>
      <c r="N810" s="2"/>
      <c r="O810" s="3">
        <v>0</v>
      </c>
      <c r="P810" s="3">
        <v>0</v>
      </c>
      <c r="Q810" s="3">
        <v>0</v>
      </c>
      <c r="R810" s="3">
        <v>0</v>
      </c>
      <c r="S810" s="3">
        <v>0</v>
      </c>
      <c r="T810" s="3">
        <v>0</v>
      </c>
      <c r="U810" s="3">
        <v>0</v>
      </c>
      <c r="V810" s="3">
        <v>0</v>
      </c>
      <c r="W810" s="3">
        <v>0</v>
      </c>
      <c r="X810" s="3">
        <v>0</v>
      </c>
      <c r="Y810" s="3">
        <v>0.17950549357115</v>
      </c>
      <c r="Z810" s="2"/>
    </row>
    <row r="811" spans="1:26">
      <c r="A811" s="2" t="s">
        <v>2269</v>
      </c>
      <c r="B811" s="2"/>
      <c r="C811" s="3">
        <v>0</v>
      </c>
      <c r="D811" s="3">
        <v>0</v>
      </c>
      <c r="E811" s="3">
        <v>0</v>
      </c>
      <c r="F811" s="3">
        <v>0</v>
      </c>
      <c r="G811" s="3">
        <v>0</v>
      </c>
      <c r="H811" s="3">
        <v>0</v>
      </c>
      <c r="I811" s="3">
        <v>0</v>
      </c>
      <c r="J811" s="3">
        <v>0</v>
      </c>
      <c r="K811" s="3">
        <v>0</v>
      </c>
      <c r="L811" s="3">
        <v>0</v>
      </c>
      <c r="M811" s="3">
        <v>3.3333333333333298E-2</v>
      </c>
      <c r="N811" s="2"/>
      <c r="O811" s="3">
        <v>0</v>
      </c>
      <c r="P811" s="3">
        <v>0</v>
      </c>
      <c r="Q811" s="3">
        <v>0</v>
      </c>
      <c r="R811" s="3">
        <v>0</v>
      </c>
      <c r="S811" s="3">
        <v>0</v>
      </c>
      <c r="T811" s="3">
        <v>0</v>
      </c>
      <c r="U811" s="3">
        <v>0</v>
      </c>
      <c r="V811" s="3">
        <v>0</v>
      </c>
      <c r="W811" s="3">
        <v>0</v>
      </c>
      <c r="X811" s="3">
        <v>0</v>
      </c>
      <c r="Y811" s="3">
        <v>0.17950549357115</v>
      </c>
      <c r="Z811" s="2"/>
    </row>
    <row r="812" spans="1:26">
      <c r="A812" s="2" t="s">
        <v>2270</v>
      </c>
      <c r="B812" s="2"/>
      <c r="C812" s="3">
        <v>0</v>
      </c>
      <c r="D812" s="3">
        <v>0</v>
      </c>
      <c r="E812" s="3">
        <v>0</v>
      </c>
      <c r="F812" s="3">
        <v>0</v>
      </c>
      <c r="G812" s="3">
        <v>0</v>
      </c>
      <c r="H812" s="3">
        <v>0</v>
      </c>
      <c r="I812" s="3">
        <v>0</v>
      </c>
      <c r="J812" s="3">
        <v>0</v>
      </c>
      <c r="K812" s="3">
        <v>0</v>
      </c>
      <c r="L812" s="3">
        <v>0</v>
      </c>
      <c r="M812" s="3">
        <v>3.3333333333333298E-2</v>
      </c>
      <c r="N812" s="2"/>
      <c r="O812" s="3">
        <v>0</v>
      </c>
      <c r="P812" s="3">
        <v>0</v>
      </c>
      <c r="Q812" s="3">
        <v>0</v>
      </c>
      <c r="R812" s="3">
        <v>0</v>
      </c>
      <c r="S812" s="3">
        <v>0</v>
      </c>
      <c r="T812" s="3">
        <v>0</v>
      </c>
      <c r="U812" s="3">
        <v>0</v>
      </c>
      <c r="V812" s="3">
        <v>0</v>
      </c>
      <c r="W812" s="3">
        <v>0</v>
      </c>
      <c r="X812" s="3">
        <v>0</v>
      </c>
      <c r="Y812" s="3">
        <v>0.17950549357115</v>
      </c>
      <c r="Z812" s="2"/>
    </row>
    <row r="813" spans="1:26">
      <c r="A813" s="2" t="s">
        <v>2271</v>
      </c>
      <c r="B813" s="2"/>
      <c r="C813" s="3">
        <v>0</v>
      </c>
      <c r="D813" s="3">
        <v>0</v>
      </c>
      <c r="E813" s="3">
        <v>0</v>
      </c>
      <c r="F813" s="3">
        <v>0</v>
      </c>
      <c r="G813" s="3">
        <v>0</v>
      </c>
      <c r="H813" s="3">
        <v>0</v>
      </c>
      <c r="I813" s="3">
        <v>0</v>
      </c>
      <c r="J813" s="3">
        <v>0</v>
      </c>
      <c r="K813" s="3">
        <v>0</v>
      </c>
      <c r="L813" s="3">
        <v>0</v>
      </c>
      <c r="M813" s="3">
        <v>3.3333333333333298E-2</v>
      </c>
      <c r="N813" s="2"/>
      <c r="O813" s="3">
        <v>0</v>
      </c>
      <c r="P813" s="3">
        <v>0</v>
      </c>
      <c r="Q813" s="3">
        <v>0</v>
      </c>
      <c r="R813" s="3">
        <v>0</v>
      </c>
      <c r="S813" s="3">
        <v>0</v>
      </c>
      <c r="T813" s="3">
        <v>0</v>
      </c>
      <c r="U813" s="3">
        <v>0</v>
      </c>
      <c r="V813" s="3">
        <v>0</v>
      </c>
      <c r="W813" s="3">
        <v>0</v>
      </c>
      <c r="X813" s="3">
        <v>0</v>
      </c>
      <c r="Y813" s="3">
        <v>0.17950549357115</v>
      </c>
      <c r="Z813" s="2"/>
    </row>
    <row r="814" spans="1:26">
      <c r="A814" s="2" t="s">
        <v>2272</v>
      </c>
      <c r="B814" s="2"/>
      <c r="C814" s="3">
        <v>0</v>
      </c>
      <c r="D814" s="3">
        <v>0</v>
      </c>
      <c r="E814" s="3">
        <v>0</v>
      </c>
      <c r="F814" s="3">
        <v>0</v>
      </c>
      <c r="G814" s="3">
        <v>0</v>
      </c>
      <c r="H814" s="3">
        <v>0</v>
      </c>
      <c r="I814" s="3">
        <v>0</v>
      </c>
      <c r="J814" s="3">
        <v>0</v>
      </c>
      <c r="K814" s="3">
        <v>0</v>
      </c>
      <c r="L814" s="3">
        <v>0</v>
      </c>
      <c r="M814" s="3">
        <v>3.3333333333333298E-2</v>
      </c>
      <c r="N814" s="2"/>
      <c r="O814" s="3">
        <v>0</v>
      </c>
      <c r="P814" s="3">
        <v>0</v>
      </c>
      <c r="Q814" s="3">
        <v>0</v>
      </c>
      <c r="R814" s="3">
        <v>0</v>
      </c>
      <c r="S814" s="3">
        <v>0</v>
      </c>
      <c r="T814" s="3">
        <v>0</v>
      </c>
      <c r="U814" s="3">
        <v>0</v>
      </c>
      <c r="V814" s="3">
        <v>0</v>
      </c>
      <c r="W814" s="3">
        <v>0</v>
      </c>
      <c r="X814" s="3">
        <v>0</v>
      </c>
      <c r="Y814" s="3">
        <v>0.17950549357115</v>
      </c>
      <c r="Z814" s="2"/>
    </row>
    <row r="815" spans="1:26">
      <c r="A815" s="2" t="s">
        <v>2273</v>
      </c>
      <c r="B815" s="2" t="s">
        <v>2274</v>
      </c>
      <c r="C815" s="3">
        <v>0</v>
      </c>
      <c r="D815" s="3">
        <v>0</v>
      </c>
      <c r="E815" s="3">
        <v>0</v>
      </c>
      <c r="F815" s="3">
        <v>0</v>
      </c>
      <c r="G815" s="3">
        <v>0</v>
      </c>
      <c r="H815" s="3">
        <v>0</v>
      </c>
      <c r="I815" s="3">
        <v>0</v>
      </c>
      <c r="J815" s="3">
        <v>3.3333333333333298E-2</v>
      </c>
      <c r="K815" s="3">
        <v>3.3333333333333298E-2</v>
      </c>
      <c r="L815" s="3">
        <v>0</v>
      </c>
      <c r="M815" s="3">
        <v>3.3333333333333298E-2</v>
      </c>
      <c r="N815" s="2"/>
      <c r="O815" s="3">
        <v>0</v>
      </c>
      <c r="P815" s="3">
        <v>0</v>
      </c>
      <c r="Q815" s="3">
        <v>0</v>
      </c>
      <c r="R815" s="3">
        <v>0</v>
      </c>
      <c r="S815" s="3">
        <v>0</v>
      </c>
      <c r="T815" s="3">
        <v>0</v>
      </c>
      <c r="U815" s="3">
        <v>0</v>
      </c>
      <c r="V815" s="3">
        <v>0.17950549357115</v>
      </c>
      <c r="W815" s="3">
        <v>0.17950549357115</v>
      </c>
      <c r="X815" s="3">
        <v>0</v>
      </c>
      <c r="Y815" s="3">
        <v>0.17950549357115</v>
      </c>
      <c r="Z815" s="2"/>
    </row>
    <row r="816" spans="1:26">
      <c r="A816" s="2" t="s">
        <v>2275</v>
      </c>
      <c r="B816" s="2"/>
      <c r="C816" s="3">
        <v>0</v>
      </c>
      <c r="D816" s="3">
        <v>0</v>
      </c>
      <c r="E816" s="3">
        <v>0</v>
      </c>
      <c r="F816" s="3">
        <v>0</v>
      </c>
      <c r="G816" s="3">
        <v>0</v>
      </c>
      <c r="H816" s="3">
        <v>0</v>
      </c>
      <c r="I816" s="3">
        <v>0</v>
      </c>
      <c r="J816" s="3">
        <v>0</v>
      </c>
      <c r="K816" s="3">
        <v>0</v>
      </c>
      <c r="L816" s="3">
        <v>0</v>
      </c>
      <c r="M816" s="3">
        <v>3.3333333333333298E-2</v>
      </c>
      <c r="N816" s="2"/>
      <c r="O816" s="3">
        <v>0</v>
      </c>
      <c r="P816" s="3">
        <v>0</v>
      </c>
      <c r="Q816" s="3">
        <v>0</v>
      </c>
      <c r="R816" s="3">
        <v>0</v>
      </c>
      <c r="S816" s="3">
        <v>0</v>
      </c>
      <c r="T816" s="3">
        <v>0</v>
      </c>
      <c r="U816" s="3">
        <v>0</v>
      </c>
      <c r="V816" s="3">
        <v>0</v>
      </c>
      <c r="W816" s="3">
        <v>0</v>
      </c>
      <c r="X816" s="3">
        <v>0</v>
      </c>
      <c r="Y816" s="3">
        <v>0.17950549357115</v>
      </c>
      <c r="Z816" s="2"/>
    </row>
    <row r="817" spans="1:26">
      <c r="A817" s="2" t="s">
        <v>2276</v>
      </c>
      <c r="B817" s="2"/>
      <c r="C817" s="3">
        <v>0</v>
      </c>
      <c r="D817" s="3">
        <v>0</v>
      </c>
      <c r="E817" s="3">
        <v>0</v>
      </c>
      <c r="F817" s="3">
        <v>0</v>
      </c>
      <c r="G817" s="3">
        <v>0</v>
      </c>
      <c r="H817" s="3">
        <v>0</v>
      </c>
      <c r="I817" s="3">
        <v>0</v>
      </c>
      <c r="J817" s="3">
        <v>0</v>
      </c>
      <c r="K817" s="3">
        <v>0</v>
      </c>
      <c r="L817" s="3">
        <v>0</v>
      </c>
      <c r="M817" s="3">
        <v>3.3333333333333298E-2</v>
      </c>
      <c r="N817" s="2"/>
      <c r="O817" s="3">
        <v>0</v>
      </c>
      <c r="P817" s="3">
        <v>0</v>
      </c>
      <c r="Q817" s="3">
        <v>0</v>
      </c>
      <c r="R817" s="3">
        <v>0</v>
      </c>
      <c r="S817" s="3">
        <v>0</v>
      </c>
      <c r="T817" s="3">
        <v>0</v>
      </c>
      <c r="U817" s="3">
        <v>0</v>
      </c>
      <c r="V817" s="3">
        <v>0</v>
      </c>
      <c r="W817" s="3">
        <v>0</v>
      </c>
      <c r="X817" s="3">
        <v>0</v>
      </c>
      <c r="Y817" s="3">
        <v>0.17950549357115</v>
      </c>
      <c r="Z817" s="2"/>
    </row>
    <row r="818" spans="1:26">
      <c r="A818" s="2" t="s">
        <v>2277</v>
      </c>
      <c r="B818" s="2"/>
      <c r="C818" s="3">
        <v>0</v>
      </c>
      <c r="D818" s="3">
        <v>0</v>
      </c>
      <c r="E818" s="3">
        <v>0</v>
      </c>
      <c r="F818" s="3">
        <v>0</v>
      </c>
      <c r="G818" s="3">
        <v>0</v>
      </c>
      <c r="H818" s="3">
        <v>0</v>
      </c>
      <c r="I818" s="3">
        <v>0</v>
      </c>
      <c r="J818" s="3">
        <v>0</v>
      </c>
      <c r="K818" s="3">
        <v>0</v>
      </c>
      <c r="L818" s="3">
        <v>0</v>
      </c>
      <c r="M818" s="3">
        <v>3.3333333333333298E-2</v>
      </c>
      <c r="N818" s="2"/>
      <c r="O818" s="3">
        <v>0</v>
      </c>
      <c r="P818" s="3">
        <v>0</v>
      </c>
      <c r="Q818" s="3">
        <v>0</v>
      </c>
      <c r="R818" s="3">
        <v>0</v>
      </c>
      <c r="S818" s="3">
        <v>0</v>
      </c>
      <c r="T818" s="3">
        <v>0</v>
      </c>
      <c r="U818" s="3">
        <v>0</v>
      </c>
      <c r="V818" s="3">
        <v>0</v>
      </c>
      <c r="W818" s="3">
        <v>0</v>
      </c>
      <c r="X818" s="3">
        <v>0</v>
      </c>
      <c r="Y818" s="3">
        <v>0.17950549357115</v>
      </c>
      <c r="Z818" s="2"/>
    </row>
    <row r="819" spans="1:26">
      <c r="A819" s="2" t="s">
        <v>2278</v>
      </c>
      <c r="B819" s="2"/>
      <c r="C819" s="3">
        <v>0</v>
      </c>
      <c r="D819" s="3">
        <v>0</v>
      </c>
      <c r="E819" s="3">
        <v>0</v>
      </c>
      <c r="F819" s="3">
        <v>0</v>
      </c>
      <c r="G819" s="3">
        <v>0</v>
      </c>
      <c r="H819" s="3">
        <v>0</v>
      </c>
      <c r="I819" s="3">
        <v>0</v>
      </c>
      <c r="J819" s="3">
        <v>0</v>
      </c>
      <c r="K819" s="3">
        <v>0</v>
      </c>
      <c r="L819" s="3">
        <v>0</v>
      </c>
      <c r="M819" s="3">
        <v>3.3333333333333298E-2</v>
      </c>
      <c r="N819" s="2"/>
      <c r="O819" s="3">
        <v>0</v>
      </c>
      <c r="P819" s="3">
        <v>0</v>
      </c>
      <c r="Q819" s="3">
        <v>0</v>
      </c>
      <c r="R819" s="3">
        <v>0</v>
      </c>
      <c r="S819" s="3">
        <v>0</v>
      </c>
      <c r="T819" s="3">
        <v>0</v>
      </c>
      <c r="U819" s="3">
        <v>0</v>
      </c>
      <c r="V819" s="3">
        <v>0</v>
      </c>
      <c r="W819" s="3">
        <v>0</v>
      </c>
      <c r="X819" s="3">
        <v>0</v>
      </c>
      <c r="Y819" s="3">
        <v>0.17950549357115</v>
      </c>
      <c r="Z819" s="2"/>
    </row>
    <row r="820" spans="1:26">
      <c r="A820" s="2" t="s">
        <v>2279</v>
      </c>
      <c r="B820" s="2"/>
      <c r="C820" s="3">
        <v>0</v>
      </c>
      <c r="D820" s="3">
        <v>0</v>
      </c>
      <c r="E820" s="3">
        <v>0</v>
      </c>
      <c r="F820" s="3">
        <v>0</v>
      </c>
      <c r="G820" s="3">
        <v>0</v>
      </c>
      <c r="H820" s="3">
        <v>0</v>
      </c>
      <c r="I820" s="3">
        <v>0</v>
      </c>
      <c r="J820" s="3">
        <v>0</v>
      </c>
      <c r="K820" s="3">
        <v>0</v>
      </c>
      <c r="L820" s="3">
        <v>0</v>
      </c>
      <c r="M820" s="3">
        <v>3.3333333333333298E-2</v>
      </c>
      <c r="N820" s="2"/>
      <c r="O820" s="3">
        <v>0</v>
      </c>
      <c r="P820" s="3">
        <v>0</v>
      </c>
      <c r="Q820" s="3">
        <v>0</v>
      </c>
      <c r="R820" s="3">
        <v>0</v>
      </c>
      <c r="S820" s="3">
        <v>0</v>
      </c>
      <c r="T820" s="3">
        <v>0</v>
      </c>
      <c r="U820" s="3">
        <v>0</v>
      </c>
      <c r="V820" s="3">
        <v>0</v>
      </c>
      <c r="W820" s="3">
        <v>0</v>
      </c>
      <c r="X820" s="3">
        <v>0</v>
      </c>
      <c r="Y820" s="3">
        <v>0.17950549357115</v>
      </c>
      <c r="Z820" s="2"/>
    </row>
    <row r="821" spans="1:26">
      <c r="A821" s="2" t="s">
        <v>2280</v>
      </c>
      <c r="B821" s="2"/>
      <c r="C821" s="3">
        <v>0</v>
      </c>
      <c r="D821" s="3">
        <v>0</v>
      </c>
      <c r="E821" s="3">
        <v>0</v>
      </c>
      <c r="F821" s="3">
        <v>0</v>
      </c>
      <c r="G821" s="3">
        <v>0</v>
      </c>
      <c r="H821" s="3">
        <v>0</v>
      </c>
      <c r="I821" s="3">
        <v>0</v>
      </c>
      <c r="J821" s="3">
        <v>0</v>
      </c>
      <c r="K821" s="3">
        <v>0</v>
      </c>
      <c r="L821" s="3">
        <v>0</v>
      </c>
      <c r="M821" s="3">
        <v>3.3333333333333298E-2</v>
      </c>
      <c r="N821" s="2"/>
      <c r="O821" s="3">
        <v>0</v>
      </c>
      <c r="P821" s="3">
        <v>0</v>
      </c>
      <c r="Q821" s="3">
        <v>0</v>
      </c>
      <c r="R821" s="3">
        <v>0</v>
      </c>
      <c r="S821" s="3">
        <v>0</v>
      </c>
      <c r="T821" s="3">
        <v>0</v>
      </c>
      <c r="U821" s="3">
        <v>0</v>
      </c>
      <c r="V821" s="3">
        <v>0</v>
      </c>
      <c r="W821" s="3">
        <v>0</v>
      </c>
      <c r="X821" s="3">
        <v>0</v>
      </c>
      <c r="Y821" s="3">
        <v>0.17950549357115</v>
      </c>
      <c r="Z821" s="2"/>
    </row>
    <row r="822" spans="1:26">
      <c r="A822" s="2" t="s">
        <v>2281</v>
      </c>
      <c r="B822" s="2"/>
      <c r="C822" s="3">
        <v>0</v>
      </c>
      <c r="D822" s="3">
        <v>0</v>
      </c>
      <c r="E822" s="3">
        <v>0</v>
      </c>
      <c r="F822" s="3">
        <v>0</v>
      </c>
      <c r="G822" s="3">
        <v>0</v>
      </c>
      <c r="H822" s="3">
        <v>0</v>
      </c>
      <c r="I822" s="3">
        <v>0</v>
      </c>
      <c r="J822" s="3">
        <v>0</v>
      </c>
      <c r="K822" s="3">
        <v>0</v>
      </c>
      <c r="L822" s="3">
        <v>0</v>
      </c>
      <c r="M822" s="3">
        <v>3.3333333333333298E-2</v>
      </c>
      <c r="N822" s="2"/>
      <c r="O822" s="3">
        <v>0</v>
      </c>
      <c r="P822" s="3">
        <v>0</v>
      </c>
      <c r="Q822" s="3">
        <v>0</v>
      </c>
      <c r="R822" s="3">
        <v>0</v>
      </c>
      <c r="S822" s="3">
        <v>0</v>
      </c>
      <c r="T822" s="3">
        <v>0</v>
      </c>
      <c r="U822" s="3">
        <v>0</v>
      </c>
      <c r="V822" s="3">
        <v>0</v>
      </c>
      <c r="W822" s="3">
        <v>0</v>
      </c>
      <c r="X822" s="3">
        <v>0</v>
      </c>
      <c r="Y822" s="3">
        <v>0.17950549357115</v>
      </c>
      <c r="Z822" s="2"/>
    </row>
    <row r="823" spans="1:26">
      <c r="A823" s="2" t="s">
        <v>2282</v>
      </c>
      <c r="B823" s="2"/>
      <c r="C823" s="3">
        <v>0</v>
      </c>
      <c r="D823" s="3">
        <v>0</v>
      </c>
      <c r="E823" s="3">
        <v>0</v>
      </c>
      <c r="F823" s="3">
        <v>0</v>
      </c>
      <c r="G823" s="3">
        <v>0</v>
      </c>
      <c r="H823" s="3">
        <v>0</v>
      </c>
      <c r="I823" s="3">
        <v>0</v>
      </c>
      <c r="J823" s="3">
        <v>0</v>
      </c>
      <c r="K823" s="3">
        <v>0</v>
      </c>
      <c r="L823" s="3">
        <v>0</v>
      </c>
      <c r="M823" s="3">
        <v>3.3333333333333298E-2</v>
      </c>
      <c r="N823" s="2"/>
      <c r="O823" s="3">
        <v>0</v>
      </c>
      <c r="P823" s="3">
        <v>0</v>
      </c>
      <c r="Q823" s="3">
        <v>0</v>
      </c>
      <c r="R823" s="3">
        <v>0</v>
      </c>
      <c r="S823" s="3">
        <v>0</v>
      </c>
      <c r="T823" s="3">
        <v>0</v>
      </c>
      <c r="U823" s="3">
        <v>0</v>
      </c>
      <c r="V823" s="3">
        <v>0</v>
      </c>
      <c r="W823" s="3">
        <v>0</v>
      </c>
      <c r="X823" s="3">
        <v>0</v>
      </c>
      <c r="Y823" s="3">
        <v>0.17950549357115</v>
      </c>
      <c r="Z823" s="2"/>
    </row>
    <row r="824" spans="1:26">
      <c r="A824" s="2" t="s">
        <v>387</v>
      </c>
      <c r="B824" s="2"/>
      <c r="C824" s="3">
        <v>0</v>
      </c>
      <c r="D824" s="3">
        <v>0</v>
      </c>
      <c r="E824" s="3">
        <v>0</v>
      </c>
      <c r="F824" s="3">
        <v>0</v>
      </c>
      <c r="G824" s="3">
        <v>0</v>
      </c>
      <c r="H824" s="3">
        <v>0</v>
      </c>
      <c r="I824" s="3">
        <v>0</v>
      </c>
      <c r="J824" s="3">
        <v>0</v>
      </c>
      <c r="K824" s="3">
        <v>3.3333333333333298E-2</v>
      </c>
      <c r="L824" s="3">
        <v>3.3333333333333298E-2</v>
      </c>
      <c r="M824" s="3">
        <v>3.3333333333333298E-2</v>
      </c>
      <c r="N824" s="2"/>
      <c r="O824" s="3">
        <v>0</v>
      </c>
      <c r="P824" s="3">
        <v>0</v>
      </c>
      <c r="Q824" s="3">
        <v>0</v>
      </c>
      <c r="R824" s="3">
        <v>0</v>
      </c>
      <c r="S824" s="3">
        <v>0</v>
      </c>
      <c r="T824" s="3">
        <v>0</v>
      </c>
      <c r="U824" s="3">
        <v>0</v>
      </c>
      <c r="V824" s="3">
        <v>0</v>
      </c>
      <c r="W824" s="3">
        <v>0.17950549357115</v>
      </c>
      <c r="X824" s="3">
        <v>0.17950549357115</v>
      </c>
      <c r="Y824" s="3">
        <v>0.17950549357115</v>
      </c>
      <c r="Z824" s="2"/>
    </row>
    <row r="825" spans="1:26">
      <c r="A825" s="2" t="s">
        <v>2283</v>
      </c>
      <c r="B825" s="2"/>
      <c r="C825" s="3">
        <v>0</v>
      </c>
      <c r="D825" s="3">
        <v>0</v>
      </c>
      <c r="E825" s="3">
        <v>0</v>
      </c>
      <c r="F825" s="3">
        <v>0</v>
      </c>
      <c r="G825" s="3">
        <v>0</v>
      </c>
      <c r="H825" s="3">
        <v>0</v>
      </c>
      <c r="I825" s="3">
        <v>0</v>
      </c>
      <c r="J825" s="3">
        <v>0</v>
      </c>
      <c r="K825" s="3">
        <v>0</v>
      </c>
      <c r="L825" s="3">
        <v>3.3333333333333298E-2</v>
      </c>
      <c r="M825" s="3">
        <v>0</v>
      </c>
      <c r="N825" s="2"/>
      <c r="O825" s="3">
        <v>0</v>
      </c>
      <c r="P825" s="3">
        <v>0</v>
      </c>
      <c r="Q825" s="3">
        <v>0</v>
      </c>
      <c r="R825" s="3">
        <v>0</v>
      </c>
      <c r="S825" s="3">
        <v>0</v>
      </c>
      <c r="T825" s="3">
        <v>0</v>
      </c>
      <c r="U825" s="3">
        <v>0</v>
      </c>
      <c r="V825" s="3">
        <v>0</v>
      </c>
      <c r="W825" s="3">
        <v>0</v>
      </c>
      <c r="X825" s="3">
        <v>0.17950549357115</v>
      </c>
      <c r="Y825" s="3">
        <v>0</v>
      </c>
      <c r="Z825" s="2"/>
    </row>
    <row r="826" spans="1:26">
      <c r="A826" s="2" t="s">
        <v>2284</v>
      </c>
      <c r="B826" s="2"/>
      <c r="C826" s="3">
        <v>0</v>
      </c>
      <c r="D826" s="3">
        <v>0</v>
      </c>
      <c r="E826" s="3">
        <v>0</v>
      </c>
      <c r="F826" s="3">
        <v>0</v>
      </c>
      <c r="G826" s="3">
        <v>0</v>
      </c>
      <c r="H826" s="3">
        <v>0</v>
      </c>
      <c r="I826" s="3">
        <v>0</v>
      </c>
      <c r="J826" s="3">
        <v>0</v>
      </c>
      <c r="K826" s="3">
        <v>0</v>
      </c>
      <c r="L826" s="3">
        <v>3.3333333333333298E-2</v>
      </c>
      <c r="M826" s="3">
        <v>0</v>
      </c>
      <c r="N826" s="2"/>
      <c r="O826" s="3">
        <v>0</v>
      </c>
      <c r="P826" s="3">
        <v>0</v>
      </c>
      <c r="Q826" s="3">
        <v>0</v>
      </c>
      <c r="R826" s="3">
        <v>0</v>
      </c>
      <c r="S826" s="3">
        <v>0</v>
      </c>
      <c r="T826" s="3">
        <v>0</v>
      </c>
      <c r="U826" s="3">
        <v>0</v>
      </c>
      <c r="V826" s="3">
        <v>0</v>
      </c>
      <c r="W826" s="3">
        <v>0</v>
      </c>
      <c r="X826" s="3">
        <v>0.17950549357115</v>
      </c>
      <c r="Y826" s="3">
        <v>0</v>
      </c>
      <c r="Z826" s="2"/>
    </row>
    <row r="827" spans="1:26">
      <c r="A827" s="2" t="s">
        <v>2285</v>
      </c>
      <c r="B827" s="2"/>
      <c r="C827" s="3">
        <v>0</v>
      </c>
      <c r="D827" s="3">
        <v>0</v>
      </c>
      <c r="E827" s="3">
        <v>0</v>
      </c>
      <c r="F827" s="3">
        <v>3.3333333333333298E-2</v>
      </c>
      <c r="G827" s="3">
        <v>0</v>
      </c>
      <c r="H827" s="3">
        <v>0</v>
      </c>
      <c r="I827" s="3">
        <v>0</v>
      </c>
      <c r="J827" s="3">
        <v>0</v>
      </c>
      <c r="K827" s="3">
        <v>0</v>
      </c>
      <c r="L827" s="3">
        <v>0</v>
      </c>
      <c r="M827" s="3">
        <v>0</v>
      </c>
      <c r="N827" s="2"/>
      <c r="O827" s="3">
        <v>0</v>
      </c>
      <c r="P827" s="3">
        <v>0</v>
      </c>
      <c r="Q827" s="3">
        <v>0</v>
      </c>
      <c r="R827" s="3">
        <v>0.17950549357115</v>
      </c>
      <c r="S827" s="3">
        <v>0</v>
      </c>
      <c r="T827" s="3">
        <v>0</v>
      </c>
      <c r="U827" s="3">
        <v>0</v>
      </c>
      <c r="V827" s="3">
        <v>0</v>
      </c>
      <c r="W827" s="3">
        <v>0</v>
      </c>
      <c r="X827" s="3">
        <v>0</v>
      </c>
      <c r="Y827" s="3">
        <v>0</v>
      </c>
      <c r="Z827" s="2"/>
    </row>
    <row r="828" spans="1:26">
      <c r="A828" s="2" t="s">
        <v>2286</v>
      </c>
      <c r="B828" s="2"/>
      <c r="C828" s="3">
        <v>0</v>
      </c>
      <c r="D828" s="3">
        <v>0</v>
      </c>
      <c r="E828" s="3">
        <v>0</v>
      </c>
      <c r="F828" s="3">
        <v>3.3333333333333298E-2</v>
      </c>
      <c r="G828" s="3">
        <v>0</v>
      </c>
      <c r="H828" s="3">
        <v>0</v>
      </c>
      <c r="I828" s="3">
        <v>0</v>
      </c>
      <c r="J828" s="3">
        <v>0</v>
      </c>
      <c r="K828" s="3">
        <v>0</v>
      </c>
      <c r="L828" s="3">
        <v>0</v>
      </c>
      <c r="M828" s="3">
        <v>0</v>
      </c>
      <c r="N828" s="2"/>
      <c r="O828" s="3">
        <v>0</v>
      </c>
      <c r="P828" s="3">
        <v>0</v>
      </c>
      <c r="Q828" s="3">
        <v>0</v>
      </c>
      <c r="R828" s="3">
        <v>0.17950549357115</v>
      </c>
      <c r="S828" s="3">
        <v>0</v>
      </c>
      <c r="T828" s="3">
        <v>0</v>
      </c>
      <c r="U828" s="3">
        <v>0</v>
      </c>
      <c r="V828" s="3">
        <v>0</v>
      </c>
      <c r="W828" s="3">
        <v>0</v>
      </c>
      <c r="X828" s="3">
        <v>0</v>
      </c>
      <c r="Y828" s="3">
        <v>0</v>
      </c>
      <c r="Z828" s="2"/>
    </row>
    <row r="829" spans="1:26">
      <c r="A829" s="2" t="s">
        <v>2287</v>
      </c>
      <c r="B829" s="2"/>
      <c r="C829" s="3">
        <v>0</v>
      </c>
      <c r="D829" s="3">
        <v>0</v>
      </c>
      <c r="E829" s="3">
        <v>0</v>
      </c>
      <c r="F829" s="3">
        <v>3.3333333333333298E-2</v>
      </c>
      <c r="G829" s="3">
        <v>0</v>
      </c>
      <c r="H829" s="3">
        <v>0</v>
      </c>
      <c r="I829" s="3">
        <v>0</v>
      </c>
      <c r="J829" s="3">
        <v>0</v>
      </c>
      <c r="K829" s="3">
        <v>0</v>
      </c>
      <c r="L829" s="3">
        <v>0</v>
      </c>
      <c r="M829" s="3">
        <v>0</v>
      </c>
      <c r="N829" s="2"/>
      <c r="O829" s="3">
        <v>0</v>
      </c>
      <c r="P829" s="3">
        <v>0</v>
      </c>
      <c r="Q829" s="3">
        <v>0</v>
      </c>
      <c r="R829" s="3">
        <v>0.17950549357115</v>
      </c>
      <c r="S829" s="3">
        <v>0</v>
      </c>
      <c r="T829" s="3">
        <v>0</v>
      </c>
      <c r="U829" s="3">
        <v>0</v>
      </c>
      <c r="V829" s="3">
        <v>0</v>
      </c>
      <c r="W829" s="3">
        <v>0</v>
      </c>
      <c r="X829" s="3">
        <v>0</v>
      </c>
      <c r="Y829" s="3">
        <v>0</v>
      </c>
      <c r="Z829" s="2"/>
    </row>
    <row r="830" spans="1:26">
      <c r="A830" s="2" t="s">
        <v>2288</v>
      </c>
      <c r="B830" s="2"/>
      <c r="C830" s="3">
        <v>0</v>
      </c>
      <c r="D830" s="3">
        <v>0</v>
      </c>
      <c r="E830" s="3">
        <v>0</v>
      </c>
      <c r="F830" s="3">
        <v>0</v>
      </c>
      <c r="G830" s="3">
        <v>0</v>
      </c>
      <c r="H830" s="3">
        <v>0</v>
      </c>
      <c r="I830" s="3">
        <v>0</v>
      </c>
      <c r="J830" s="3">
        <v>0</v>
      </c>
      <c r="K830" s="3">
        <v>3.3333333333333298E-2</v>
      </c>
      <c r="L830" s="3">
        <v>0</v>
      </c>
      <c r="M830" s="3">
        <v>0</v>
      </c>
      <c r="N830" s="2"/>
      <c r="O830" s="3">
        <v>0</v>
      </c>
      <c r="P830" s="3">
        <v>0</v>
      </c>
      <c r="Q830" s="3">
        <v>0</v>
      </c>
      <c r="R830" s="3">
        <v>0</v>
      </c>
      <c r="S830" s="3">
        <v>0</v>
      </c>
      <c r="T830" s="3">
        <v>0</v>
      </c>
      <c r="U830" s="3">
        <v>0</v>
      </c>
      <c r="V830" s="3">
        <v>0</v>
      </c>
      <c r="W830" s="3">
        <v>0.17950549357115</v>
      </c>
      <c r="X830" s="3">
        <v>0</v>
      </c>
      <c r="Y830" s="3">
        <v>0</v>
      </c>
      <c r="Z830" s="2"/>
    </row>
    <row r="831" spans="1:26">
      <c r="A831" s="2" t="s">
        <v>2289</v>
      </c>
      <c r="B831" s="2"/>
      <c r="C831" s="3">
        <v>0</v>
      </c>
      <c r="D831" s="3">
        <v>3.3333333333333298E-2</v>
      </c>
      <c r="E831" s="3">
        <v>0.53333333333333299</v>
      </c>
      <c r="F831" s="3">
        <v>0.9</v>
      </c>
      <c r="G831" s="3">
        <v>0.83333333333333304</v>
      </c>
      <c r="H831" s="3">
        <v>0.66666666666666596</v>
      </c>
      <c r="I831" s="3">
        <v>0.233333333333333</v>
      </c>
      <c r="J831" s="3">
        <v>0.16666666666666599</v>
      </c>
      <c r="K831" s="3">
        <v>0.133333333333333</v>
      </c>
      <c r="L831" s="3">
        <v>0</v>
      </c>
      <c r="M831" s="3">
        <v>0</v>
      </c>
      <c r="N831" s="2"/>
      <c r="O831" s="3">
        <v>0</v>
      </c>
      <c r="P831" s="3">
        <v>0.17950549357115</v>
      </c>
      <c r="Q831" s="3">
        <v>0.56174331821175705</v>
      </c>
      <c r="R831" s="3">
        <v>0.94339811320566003</v>
      </c>
      <c r="S831" s="3">
        <v>0.93392838174145898</v>
      </c>
      <c r="T831" s="3">
        <v>0.82999330653258196</v>
      </c>
      <c r="U831" s="3">
        <v>0.42295258468164998</v>
      </c>
      <c r="V831" s="3">
        <v>0.45338235029118101</v>
      </c>
      <c r="W831" s="3">
        <v>0.42687494916218899</v>
      </c>
      <c r="X831" s="3">
        <v>0</v>
      </c>
      <c r="Y831" s="3">
        <v>0</v>
      </c>
      <c r="Z831" s="2"/>
    </row>
    <row r="832" spans="1:26">
      <c r="A832" s="2" t="s">
        <v>2290</v>
      </c>
      <c r="B832" s="2"/>
      <c r="C832" s="3">
        <v>0</v>
      </c>
      <c r="D832" s="3">
        <v>0</v>
      </c>
      <c r="E832" s="3">
        <v>0</v>
      </c>
      <c r="F832" s="3">
        <v>0</v>
      </c>
      <c r="G832" s="3">
        <v>0</v>
      </c>
      <c r="H832" s="3">
        <v>0</v>
      </c>
      <c r="I832" s="3">
        <v>0</v>
      </c>
      <c r="J832" s="3">
        <v>3.3333333333333298E-2</v>
      </c>
      <c r="K832" s="3">
        <v>3.3333333333333298E-2</v>
      </c>
      <c r="L832" s="3">
        <v>0</v>
      </c>
      <c r="M832" s="3">
        <v>0</v>
      </c>
      <c r="N832" s="2"/>
      <c r="O832" s="3">
        <v>0</v>
      </c>
      <c r="P832" s="3">
        <v>0</v>
      </c>
      <c r="Q832" s="3">
        <v>0</v>
      </c>
      <c r="R832" s="3">
        <v>0</v>
      </c>
      <c r="S832" s="3">
        <v>0</v>
      </c>
      <c r="T832" s="3">
        <v>0</v>
      </c>
      <c r="U832" s="3">
        <v>0</v>
      </c>
      <c r="V832" s="3">
        <v>0.17950549357115</v>
      </c>
      <c r="W832" s="3">
        <v>0.17950549357115</v>
      </c>
      <c r="X832" s="3">
        <v>0</v>
      </c>
      <c r="Y832" s="3">
        <v>0</v>
      </c>
      <c r="Z832" s="2"/>
    </row>
    <row r="833" spans="1:26">
      <c r="A833" s="2" t="s">
        <v>2291</v>
      </c>
      <c r="B833" s="2"/>
      <c r="C833" s="3">
        <v>0</v>
      </c>
      <c r="D833" s="3">
        <v>3.3333333333333298E-2</v>
      </c>
      <c r="E833" s="3">
        <v>0.4</v>
      </c>
      <c r="F833" s="3">
        <v>0.36666666666666597</v>
      </c>
      <c r="G833" s="3">
        <v>0.3</v>
      </c>
      <c r="H833" s="3">
        <v>0.1</v>
      </c>
      <c r="I833" s="3">
        <v>0.133333333333333</v>
      </c>
      <c r="J833" s="3">
        <v>6.6666666666666596E-2</v>
      </c>
      <c r="K833" s="3">
        <v>3.3333333333333298E-2</v>
      </c>
      <c r="L833" s="3">
        <v>0</v>
      </c>
      <c r="M833" s="3">
        <v>0</v>
      </c>
      <c r="N833" s="2"/>
      <c r="O833" s="3">
        <v>0</v>
      </c>
      <c r="P833" s="3">
        <v>0.17950549357115</v>
      </c>
      <c r="Q833" s="3">
        <v>0.553774924194538</v>
      </c>
      <c r="R833" s="3">
        <v>0.70632067001390297</v>
      </c>
      <c r="S833" s="3">
        <v>0.52599112793531599</v>
      </c>
      <c r="T833" s="3">
        <v>0.3</v>
      </c>
      <c r="U833" s="3">
        <v>0.33993463423951897</v>
      </c>
      <c r="V833" s="3">
        <v>0.24944382578492899</v>
      </c>
      <c r="W833" s="3">
        <v>0.17950549357115</v>
      </c>
      <c r="X833" s="3">
        <v>0</v>
      </c>
      <c r="Y833" s="3">
        <v>0</v>
      </c>
      <c r="Z833" s="2"/>
    </row>
    <row r="834" spans="1:26">
      <c r="A834" s="2" t="s">
        <v>2292</v>
      </c>
      <c r="B834" s="2"/>
      <c r="C834" s="3">
        <v>0</v>
      </c>
      <c r="D834" s="3">
        <v>3.3333333333333298E-2</v>
      </c>
      <c r="E834" s="3">
        <v>0.4</v>
      </c>
      <c r="F834" s="3">
        <v>0.4</v>
      </c>
      <c r="G834" s="3">
        <v>0.36666666666666597</v>
      </c>
      <c r="H834" s="3">
        <v>0.133333333333333</v>
      </c>
      <c r="I834" s="3">
        <v>0.233333333333333</v>
      </c>
      <c r="J834" s="3">
        <v>0.1</v>
      </c>
      <c r="K834" s="3">
        <v>3.3333333333333298E-2</v>
      </c>
      <c r="L834" s="3">
        <v>0</v>
      </c>
      <c r="M834" s="3">
        <v>0</v>
      </c>
      <c r="N834" s="2"/>
      <c r="O834" s="3">
        <v>0</v>
      </c>
      <c r="P834" s="3">
        <v>0.17950549357115</v>
      </c>
      <c r="Q834" s="3">
        <v>0.553774924194538</v>
      </c>
      <c r="R834" s="3">
        <v>0.71180521680208697</v>
      </c>
      <c r="S834" s="3">
        <v>0.54670731556189001</v>
      </c>
      <c r="T834" s="3">
        <v>0.33993463423951897</v>
      </c>
      <c r="U834" s="3">
        <v>0.49553562491061598</v>
      </c>
      <c r="V834" s="3">
        <v>0.3</v>
      </c>
      <c r="W834" s="3">
        <v>0.17950549357115</v>
      </c>
      <c r="X834" s="3">
        <v>0</v>
      </c>
      <c r="Y834" s="3">
        <v>0</v>
      </c>
      <c r="Z834" s="2"/>
    </row>
    <row r="835" spans="1:26">
      <c r="A835" s="2" t="s">
        <v>2293</v>
      </c>
      <c r="B835" s="2"/>
      <c r="C835" s="3">
        <v>0</v>
      </c>
      <c r="D835" s="3">
        <v>0</v>
      </c>
      <c r="E835" s="3">
        <v>0</v>
      </c>
      <c r="F835" s="3">
        <v>3.3333333333333298E-2</v>
      </c>
      <c r="G835" s="3">
        <v>0</v>
      </c>
      <c r="H835" s="3">
        <v>0.1</v>
      </c>
      <c r="I835" s="3">
        <v>0</v>
      </c>
      <c r="J835" s="3">
        <v>3.3333333333333298E-2</v>
      </c>
      <c r="K835" s="3">
        <v>0</v>
      </c>
      <c r="L835" s="3">
        <v>0</v>
      </c>
      <c r="M835" s="3">
        <v>0</v>
      </c>
      <c r="N835" s="2"/>
      <c r="O835" s="3">
        <v>0</v>
      </c>
      <c r="P835" s="3">
        <v>0</v>
      </c>
      <c r="Q835" s="3">
        <v>0</v>
      </c>
      <c r="R835" s="3">
        <v>0.17950549357115</v>
      </c>
      <c r="S835" s="3">
        <v>0</v>
      </c>
      <c r="T835" s="3">
        <v>0.3</v>
      </c>
      <c r="U835" s="3">
        <v>0</v>
      </c>
      <c r="V835" s="3">
        <v>0.17950549357115</v>
      </c>
      <c r="W835" s="3">
        <v>0</v>
      </c>
      <c r="X835" s="3">
        <v>0</v>
      </c>
      <c r="Y835" s="3">
        <v>0</v>
      </c>
      <c r="Z835" s="2"/>
    </row>
    <row r="836" spans="1:26">
      <c r="A836" s="2" t="s">
        <v>2294</v>
      </c>
      <c r="B836" s="2"/>
      <c r="C836" s="3">
        <v>0</v>
      </c>
      <c r="D836" s="3">
        <v>0</v>
      </c>
      <c r="E836" s="3">
        <v>0</v>
      </c>
      <c r="F836" s="3">
        <v>3.3333333333333298E-2</v>
      </c>
      <c r="G836" s="3">
        <v>0</v>
      </c>
      <c r="H836" s="3">
        <v>0</v>
      </c>
      <c r="I836" s="3">
        <v>0</v>
      </c>
      <c r="J836" s="3">
        <v>0</v>
      </c>
      <c r="K836" s="3">
        <v>0</v>
      </c>
      <c r="L836" s="3">
        <v>0</v>
      </c>
      <c r="M836" s="3">
        <v>0</v>
      </c>
      <c r="N836" s="2"/>
      <c r="O836" s="3">
        <v>0</v>
      </c>
      <c r="P836" s="3">
        <v>0</v>
      </c>
      <c r="Q836" s="3">
        <v>0</v>
      </c>
      <c r="R836" s="3">
        <v>0.17950549357115</v>
      </c>
      <c r="S836" s="3">
        <v>0</v>
      </c>
      <c r="T836" s="3">
        <v>0</v>
      </c>
      <c r="U836" s="3">
        <v>0</v>
      </c>
      <c r="V836" s="3">
        <v>0</v>
      </c>
      <c r="W836" s="3">
        <v>0</v>
      </c>
      <c r="X836" s="3">
        <v>0</v>
      </c>
      <c r="Y836" s="3">
        <v>0</v>
      </c>
      <c r="Z836" s="2"/>
    </row>
    <row r="837" spans="1:26">
      <c r="A837" s="2" t="s">
        <v>2295</v>
      </c>
      <c r="B837" s="2"/>
      <c r="C837" s="3">
        <v>0</v>
      </c>
      <c r="D837" s="3">
        <v>0</v>
      </c>
      <c r="E837" s="3">
        <v>0</v>
      </c>
      <c r="F837" s="3">
        <v>3.3333333333333298E-2</v>
      </c>
      <c r="G837" s="3">
        <v>0</v>
      </c>
      <c r="H837" s="3">
        <v>0</v>
      </c>
      <c r="I837" s="3">
        <v>0</v>
      </c>
      <c r="J837" s="3">
        <v>0</v>
      </c>
      <c r="K837" s="3">
        <v>0</v>
      </c>
      <c r="L837" s="3">
        <v>0</v>
      </c>
      <c r="M837" s="3">
        <v>0</v>
      </c>
      <c r="N837" s="2"/>
      <c r="O837" s="3">
        <v>0</v>
      </c>
      <c r="P837" s="3">
        <v>0</v>
      </c>
      <c r="Q837" s="3">
        <v>0</v>
      </c>
      <c r="R837" s="3">
        <v>0.17950549357115</v>
      </c>
      <c r="S837" s="3">
        <v>0</v>
      </c>
      <c r="T837" s="3">
        <v>0</v>
      </c>
      <c r="U837" s="3">
        <v>0</v>
      </c>
      <c r="V837" s="3">
        <v>0</v>
      </c>
      <c r="W837" s="3">
        <v>0</v>
      </c>
      <c r="X837" s="3">
        <v>0</v>
      </c>
      <c r="Y837" s="3">
        <v>0</v>
      </c>
      <c r="Z837" s="2"/>
    </row>
    <row r="838" spans="1:26">
      <c r="A838" s="2" t="s">
        <v>2296</v>
      </c>
      <c r="B838" s="2"/>
      <c r="C838" s="3">
        <v>0</v>
      </c>
      <c r="D838" s="3">
        <v>0</v>
      </c>
      <c r="E838" s="3">
        <v>0</v>
      </c>
      <c r="F838" s="3">
        <v>3.3333333333333298E-2</v>
      </c>
      <c r="G838" s="3">
        <v>0</v>
      </c>
      <c r="H838" s="3">
        <v>0</v>
      </c>
      <c r="I838" s="3">
        <v>0</v>
      </c>
      <c r="J838" s="3">
        <v>0</v>
      </c>
      <c r="K838" s="3">
        <v>0</v>
      </c>
      <c r="L838" s="3">
        <v>0</v>
      </c>
      <c r="M838" s="3">
        <v>0</v>
      </c>
      <c r="N838" s="2"/>
      <c r="O838" s="3">
        <v>0</v>
      </c>
      <c r="P838" s="3">
        <v>0</v>
      </c>
      <c r="Q838" s="3">
        <v>0</v>
      </c>
      <c r="R838" s="3">
        <v>0.17950549357115</v>
      </c>
      <c r="S838" s="3">
        <v>0</v>
      </c>
      <c r="T838" s="3">
        <v>0</v>
      </c>
      <c r="U838" s="3">
        <v>0</v>
      </c>
      <c r="V838" s="3">
        <v>0</v>
      </c>
      <c r="W838" s="3">
        <v>0</v>
      </c>
      <c r="X838" s="3">
        <v>0</v>
      </c>
      <c r="Y838" s="3">
        <v>0</v>
      </c>
      <c r="Z838" s="2"/>
    </row>
    <row r="839" spans="1:26">
      <c r="A839" s="2" t="s">
        <v>2297</v>
      </c>
      <c r="B839" s="2"/>
      <c r="C839" s="3">
        <v>0</v>
      </c>
      <c r="D839" s="3">
        <v>0</v>
      </c>
      <c r="E839" s="3">
        <v>0</v>
      </c>
      <c r="F839" s="3">
        <v>3.3333333333333298E-2</v>
      </c>
      <c r="G839" s="3">
        <v>0</v>
      </c>
      <c r="H839" s="3">
        <v>0</v>
      </c>
      <c r="I839" s="3">
        <v>0</v>
      </c>
      <c r="J839" s="3">
        <v>0</v>
      </c>
      <c r="K839" s="3">
        <v>0</v>
      </c>
      <c r="L839" s="3">
        <v>0</v>
      </c>
      <c r="M839" s="3">
        <v>0</v>
      </c>
      <c r="N839" s="2"/>
      <c r="O839" s="3">
        <v>0</v>
      </c>
      <c r="P839" s="3">
        <v>0</v>
      </c>
      <c r="Q839" s="3">
        <v>0</v>
      </c>
      <c r="R839" s="3">
        <v>0.17950549357115</v>
      </c>
      <c r="S839" s="3">
        <v>0</v>
      </c>
      <c r="T839" s="3">
        <v>0</v>
      </c>
      <c r="U839" s="3">
        <v>0</v>
      </c>
      <c r="V839" s="3">
        <v>0</v>
      </c>
      <c r="W839" s="3">
        <v>0</v>
      </c>
      <c r="X839" s="3">
        <v>0</v>
      </c>
      <c r="Y839" s="3">
        <v>0</v>
      </c>
      <c r="Z839" s="2"/>
    </row>
    <row r="840" spans="1:26">
      <c r="A840" s="2" t="s">
        <v>2298</v>
      </c>
      <c r="B840" s="2"/>
      <c r="C840" s="3">
        <v>0</v>
      </c>
      <c r="D840" s="3">
        <v>0.1</v>
      </c>
      <c r="E840" s="3">
        <v>0.1</v>
      </c>
      <c r="F840" s="3">
        <v>0</v>
      </c>
      <c r="G840" s="3">
        <v>0</v>
      </c>
      <c r="H840" s="3">
        <v>0</v>
      </c>
      <c r="I840" s="3">
        <v>0</v>
      </c>
      <c r="J840" s="3">
        <v>6.6666666666666596E-2</v>
      </c>
      <c r="K840" s="3">
        <v>3.3333333333333298E-2</v>
      </c>
      <c r="L840" s="3">
        <v>6.6666666666666596E-2</v>
      </c>
      <c r="M840" s="3">
        <v>0</v>
      </c>
      <c r="N840" s="2"/>
      <c r="O840" s="3">
        <v>0</v>
      </c>
      <c r="P840" s="3">
        <v>0.3</v>
      </c>
      <c r="Q840" s="3">
        <v>0.39581140290126299</v>
      </c>
      <c r="R840" s="3">
        <v>0</v>
      </c>
      <c r="S840" s="3">
        <v>0</v>
      </c>
      <c r="T840" s="3">
        <v>0</v>
      </c>
      <c r="U840" s="3">
        <v>0</v>
      </c>
      <c r="V840" s="3">
        <v>0.24944382578492899</v>
      </c>
      <c r="W840" s="3">
        <v>0.17950549357115</v>
      </c>
      <c r="X840" s="3">
        <v>0.24944382578492899</v>
      </c>
      <c r="Y840" s="3">
        <v>0</v>
      </c>
      <c r="Z840" s="2"/>
    </row>
    <row r="841" spans="1:26">
      <c r="A841" s="2" t="s">
        <v>2299</v>
      </c>
      <c r="B841" s="2"/>
      <c r="C841" s="3">
        <v>0</v>
      </c>
      <c r="D841" s="3">
        <v>0</v>
      </c>
      <c r="E841" s="3">
        <v>0</v>
      </c>
      <c r="F841" s="3">
        <v>0</v>
      </c>
      <c r="G841" s="3">
        <v>0</v>
      </c>
      <c r="H841" s="3">
        <v>0</v>
      </c>
      <c r="I841" s="3">
        <v>0</v>
      </c>
      <c r="J841" s="3">
        <v>3.3333333333333298E-2</v>
      </c>
      <c r="K841" s="3">
        <v>0</v>
      </c>
      <c r="L841" s="3">
        <v>0</v>
      </c>
      <c r="M841" s="3">
        <v>0</v>
      </c>
      <c r="N841" s="2"/>
      <c r="O841" s="3">
        <v>0</v>
      </c>
      <c r="P841" s="3">
        <v>0</v>
      </c>
      <c r="Q841" s="3">
        <v>0</v>
      </c>
      <c r="R841" s="3">
        <v>0</v>
      </c>
      <c r="S841" s="3">
        <v>0</v>
      </c>
      <c r="T841" s="3">
        <v>0</v>
      </c>
      <c r="U841" s="3">
        <v>0</v>
      </c>
      <c r="V841" s="3">
        <v>0.17950549357115</v>
      </c>
      <c r="W841" s="3">
        <v>0</v>
      </c>
      <c r="X841" s="3">
        <v>0</v>
      </c>
      <c r="Y841" s="3">
        <v>0</v>
      </c>
      <c r="Z841" s="2"/>
    </row>
    <row r="842" spans="1:26">
      <c r="A842" s="2" t="s">
        <v>2300</v>
      </c>
      <c r="B842" s="2"/>
      <c r="C842" s="3">
        <v>0</v>
      </c>
      <c r="D842" s="3">
        <v>0</v>
      </c>
      <c r="E842" s="3">
        <v>0</v>
      </c>
      <c r="F842" s="3">
        <v>0</v>
      </c>
      <c r="G842" s="3">
        <v>0</v>
      </c>
      <c r="H842" s="3">
        <v>0</v>
      </c>
      <c r="I842" s="3">
        <v>0</v>
      </c>
      <c r="J842" s="3">
        <v>0</v>
      </c>
      <c r="K842" s="3">
        <v>0</v>
      </c>
      <c r="L842" s="3">
        <v>3.3333333333333298E-2</v>
      </c>
      <c r="M842" s="3">
        <v>0</v>
      </c>
      <c r="N842" s="2"/>
      <c r="O842" s="3">
        <v>0</v>
      </c>
      <c r="P842" s="3">
        <v>0</v>
      </c>
      <c r="Q842" s="3">
        <v>0</v>
      </c>
      <c r="R842" s="3">
        <v>0</v>
      </c>
      <c r="S842" s="3">
        <v>0</v>
      </c>
      <c r="T842" s="3">
        <v>0</v>
      </c>
      <c r="U842" s="3">
        <v>0</v>
      </c>
      <c r="V842" s="3">
        <v>0</v>
      </c>
      <c r="W842" s="3">
        <v>0</v>
      </c>
      <c r="X842" s="3">
        <v>0.17950549357115</v>
      </c>
      <c r="Y842" s="3">
        <v>0</v>
      </c>
      <c r="Z842" s="2"/>
    </row>
    <row r="843" spans="1:26">
      <c r="A843" s="2" t="s">
        <v>2301</v>
      </c>
      <c r="B843" s="2"/>
      <c r="C843" s="3">
        <v>0</v>
      </c>
      <c r="D843" s="3">
        <v>0</v>
      </c>
      <c r="E843" s="3">
        <v>0</v>
      </c>
      <c r="F843" s="3">
        <v>0</v>
      </c>
      <c r="G843" s="3">
        <v>0</v>
      </c>
      <c r="H843" s="3">
        <v>0</v>
      </c>
      <c r="I843" s="3">
        <v>0</v>
      </c>
      <c r="J843" s="3">
        <v>0</v>
      </c>
      <c r="K843" s="3">
        <v>3.3333333333333298E-2</v>
      </c>
      <c r="L843" s="3">
        <v>0</v>
      </c>
      <c r="M843" s="3">
        <v>0</v>
      </c>
      <c r="N843" s="2"/>
      <c r="O843" s="3">
        <v>0</v>
      </c>
      <c r="P843" s="3">
        <v>0</v>
      </c>
      <c r="Q843" s="3">
        <v>0</v>
      </c>
      <c r="R843" s="3">
        <v>0</v>
      </c>
      <c r="S843" s="3">
        <v>0</v>
      </c>
      <c r="T843" s="3">
        <v>0</v>
      </c>
      <c r="U843" s="3">
        <v>0</v>
      </c>
      <c r="V843" s="3">
        <v>0</v>
      </c>
      <c r="W843" s="3">
        <v>0.17950549357115</v>
      </c>
      <c r="X843" s="3">
        <v>0</v>
      </c>
      <c r="Y843" s="3">
        <v>0</v>
      </c>
      <c r="Z843" s="2"/>
    </row>
    <row r="844" spans="1:26">
      <c r="A844" s="2" t="s">
        <v>2302</v>
      </c>
      <c r="B844" s="2"/>
      <c r="C844" s="3">
        <v>0</v>
      </c>
      <c r="D844" s="3">
        <v>3.3333333333333298E-2</v>
      </c>
      <c r="E844" s="3">
        <v>0.4</v>
      </c>
      <c r="F844" s="3">
        <v>0.4</v>
      </c>
      <c r="G844" s="3">
        <v>0.33333333333333298</v>
      </c>
      <c r="H844" s="3">
        <v>0.133333333333333</v>
      </c>
      <c r="I844" s="3">
        <v>0.2</v>
      </c>
      <c r="J844" s="3">
        <v>0.1</v>
      </c>
      <c r="K844" s="3">
        <v>3.3333333333333298E-2</v>
      </c>
      <c r="L844" s="3">
        <v>0</v>
      </c>
      <c r="M844" s="3">
        <v>0</v>
      </c>
      <c r="N844" s="2"/>
      <c r="O844" s="3">
        <v>0</v>
      </c>
      <c r="P844" s="3">
        <v>0.17950549357115</v>
      </c>
      <c r="Q844" s="3">
        <v>0.553774924194538</v>
      </c>
      <c r="R844" s="3">
        <v>0.71180521680208697</v>
      </c>
      <c r="S844" s="3">
        <v>0.53748384988656905</v>
      </c>
      <c r="T844" s="3">
        <v>0.33993463423951897</v>
      </c>
      <c r="U844" s="3">
        <v>0.47609522856952302</v>
      </c>
      <c r="V844" s="3">
        <v>0.3</v>
      </c>
      <c r="W844" s="3">
        <v>0.17950549357115</v>
      </c>
      <c r="X844" s="3">
        <v>0</v>
      </c>
      <c r="Y844" s="3">
        <v>0</v>
      </c>
      <c r="Z844" s="2"/>
    </row>
    <row r="845" spans="1:26">
      <c r="A845" s="2" t="s">
        <v>2303</v>
      </c>
      <c r="B845" s="2"/>
      <c r="C845" s="3">
        <v>0</v>
      </c>
      <c r="D845" s="3">
        <v>0</v>
      </c>
      <c r="E845" s="3">
        <v>0</v>
      </c>
      <c r="F845" s="3">
        <v>3.3333333333333298E-2</v>
      </c>
      <c r="G845" s="3">
        <v>0</v>
      </c>
      <c r="H845" s="3">
        <v>0</v>
      </c>
      <c r="I845" s="3">
        <v>0</v>
      </c>
      <c r="J845" s="3">
        <v>0</v>
      </c>
      <c r="K845" s="3">
        <v>0</v>
      </c>
      <c r="L845" s="3">
        <v>0</v>
      </c>
      <c r="M845" s="3">
        <v>0</v>
      </c>
      <c r="N845" s="2"/>
      <c r="O845" s="3">
        <v>0</v>
      </c>
      <c r="P845" s="3">
        <v>0</v>
      </c>
      <c r="Q845" s="3">
        <v>0</v>
      </c>
      <c r="R845" s="3">
        <v>0.17950549357115</v>
      </c>
      <c r="S845" s="3">
        <v>0</v>
      </c>
      <c r="T845" s="3">
        <v>0</v>
      </c>
      <c r="U845" s="3">
        <v>0</v>
      </c>
      <c r="V845" s="3">
        <v>0</v>
      </c>
      <c r="W845" s="3">
        <v>0</v>
      </c>
      <c r="X845" s="3">
        <v>0</v>
      </c>
      <c r="Y845" s="3">
        <v>0</v>
      </c>
      <c r="Z845" s="2"/>
    </row>
    <row r="846" spans="1:26">
      <c r="A846" s="2" t="s">
        <v>2304</v>
      </c>
      <c r="B846" s="2"/>
      <c r="C846" s="3">
        <v>0</v>
      </c>
      <c r="D846" s="3">
        <v>1.8</v>
      </c>
      <c r="E846" s="3">
        <v>2.93333333333333</v>
      </c>
      <c r="F846" s="3">
        <v>1.1666666666666601</v>
      </c>
      <c r="G846" s="3">
        <v>0.73333333333333295</v>
      </c>
      <c r="H846" s="3">
        <v>0.3</v>
      </c>
      <c r="I846" s="3">
        <v>0.2</v>
      </c>
      <c r="J846" s="3">
        <v>0.1</v>
      </c>
      <c r="K846" s="3">
        <v>0.133333333333333</v>
      </c>
      <c r="L846" s="3">
        <v>6.6666666666666596E-2</v>
      </c>
      <c r="M846" s="3">
        <v>0</v>
      </c>
      <c r="N846" s="2"/>
      <c r="O846" s="3">
        <v>0</v>
      </c>
      <c r="P846" s="3">
        <v>1.4922019523732899</v>
      </c>
      <c r="Q846" s="3">
        <v>1.4590712418826099</v>
      </c>
      <c r="R846" s="3">
        <v>1.12792828771257</v>
      </c>
      <c r="S846" s="3">
        <v>0.81377037438224598</v>
      </c>
      <c r="T846" s="3">
        <v>0.52599112793531599</v>
      </c>
      <c r="U846" s="3">
        <v>0.47609522856952302</v>
      </c>
      <c r="V846" s="3">
        <v>0.3</v>
      </c>
      <c r="W846" s="3">
        <v>0.33993463423951897</v>
      </c>
      <c r="X846" s="3">
        <v>0.24944382578492899</v>
      </c>
      <c r="Y846" s="3">
        <v>0</v>
      </c>
      <c r="Z846" s="2"/>
    </row>
    <row r="847" spans="1:26">
      <c r="A847" s="2" t="s">
        <v>2305</v>
      </c>
      <c r="B847" s="2"/>
      <c r="C847" s="3">
        <v>0</v>
      </c>
      <c r="D847" s="3">
        <v>0</v>
      </c>
      <c r="E847" s="3">
        <v>0</v>
      </c>
      <c r="F847" s="3">
        <v>0</v>
      </c>
      <c r="G847" s="3">
        <v>0</v>
      </c>
      <c r="H847" s="3">
        <v>0</v>
      </c>
      <c r="I847" s="3">
        <v>0</v>
      </c>
      <c r="J847" s="3">
        <v>0</v>
      </c>
      <c r="K847" s="3">
        <v>0</v>
      </c>
      <c r="L847" s="3">
        <v>3.3333333333333298E-2</v>
      </c>
      <c r="M847" s="3">
        <v>0</v>
      </c>
      <c r="N847" s="2"/>
      <c r="O847" s="3">
        <v>0</v>
      </c>
      <c r="P847" s="3">
        <v>0</v>
      </c>
      <c r="Q847" s="3">
        <v>0</v>
      </c>
      <c r="R847" s="3">
        <v>0</v>
      </c>
      <c r="S847" s="3">
        <v>0</v>
      </c>
      <c r="T847" s="3">
        <v>0</v>
      </c>
      <c r="U847" s="3">
        <v>0</v>
      </c>
      <c r="V847" s="3">
        <v>0</v>
      </c>
      <c r="W847" s="3">
        <v>0</v>
      </c>
      <c r="X847" s="3">
        <v>0.17950549357115</v>
      </c>
      <c r="Y847" s="3">
        <v>0</v>
      </c>
      <c r="Z847" s="2"/>
    </row>
    <row r="848" spans="1:26">
      <c r="A848" s="2" t="s">
        <v>2306</v>
      </c>
      <c r="B848" s="2"/>
      <c r="C848" s="3">
        <v>0</v>
      </c>
      <c r="D848" s="3">
        <v>0</v>
      </c>
      <c r="E848" s="3">
        <v>0</v>
      </c>
      <c r="F848" s="3">
        <v>3.3333333333333298E-2</v>
      </c>
      <c r="G848" s="3">
        <v>0</v>
      </c>
      <c r="H848" s="3">
        <v>0</v>
      </c>
      <c r="I848" s="3">
        <v>0</v>
      </c>
      <c r="J848" s="3">
        <v>0</v>
      </c>
      <c r="K848" s="3">
        <v>0</v>
      </c>
      <c r="L848" s="3">
        <v>0</v>
      </c>
      <c r="M848" s="3">
        <v>0</v>
      </c>
      <c r="N848" s="2"/>
      <c r="O848" s="3">
        <v>0</v>
      </c>
      <c r="P848" s="3">
        <v>0</v>
      </c>
      <c r="Q848" s="3">
        <v>0</v>
      </c>
      <c r="R848" s="3">
        <v>0.17950549357115</v>
      </c>
      <c r="S848" s="3">
        <v>0</v>
      </c>
      <c r="T848" s="3">
        <v>0</v>
      </c>
      <c r="U848" s="3">
        <v>0</v>
      </c>
      <c r="V848" s="3">
        <v>0</v>
      </c>
      <c r="W848" s="3">
        <v>0</v>
      </c>
      <c r="X848" s="3">
        <v>0</v>
      </c>
      <c r="Y848" s="3">
        <v>0</v>
      </c>
      <c r="Z848" s="2"/>
    </row>
    <row r="849" spans="1:26">
      <c r="A849" s="2" t="s">
        <v>2307</v>
      </c>
      <c r="B849" s="2"/>
      <c r="C849" s="3">
        <v>0</v>
      </c>
      <c r="D849" s="3">
        <v>3.3333333333333298E-2</v>
      </c>
      <c r="E849" s="3">
        <v>0.4</v>
      </c>
      <c r="F849" s="3">
        <v>0.36666666666666597</v>
      </c>
      <c r="G849" s="3">
        <v>0.3</v>
      </c>
      <c r="H849" s="3">
        <v>0.1</v>
      </c>
      <c r="I849" s="3">
        <v>0.1</v>
      </c>
      <c r="J849" s="3">
        <v>6.6666666666666596E-2</v>
      </c>
      <c r="K849" s="3">
        <v>3.3333333333333298E-2</v>
      </c>
      <c r="L849" s="3">
        <v>0</v>
      </c>
      <c r="M849" s="3">
        <v>0</v>
      </c>
      <c r="N849" s="2"/>
      <c r="O849" s="3">
        <v>0</v>
      </c>
      <c r="P849" s="3">
        <v>0.17950549357115</v>
      </c>
      <c r="Q849" s="3">
        <v>0.553774924194538</v>
      </c>
      <c r="R849" s="3">
        <v>0.70632067001390297</v>
      </c>
      <c r="S849" s="3">
        <v>0.52599112793531599</v>
      </c>
      <c r="T849" s="3">
        <v>0.3</v>
      </c>
      <c r="U849" s="3">
        <v>0.3</v>
      </c>
      <c r="V849" s="3">
        <v>0.24944382578492899</v>
      </c>
      <c r="W849" s="3">
        <v>0.17950549357115</v>
      </c>
      <c r="X849" s="3">
        <v>0</v>
      </c>
      <c r="Y849" s="3">
        <v>0</v>
      </c>
      <c r="Z849" s="2"/>
    </row>
    <row r="850" spans="1:26">
      <c r="A850" s="2" t="s">
        <v>2308</v>
      </c>
      <c r="B850" s="2"/>
      <c r="C850" s="3">
        <v>0</v>
      </c>
      <c r="D850" s="3">
        <v>0</v>
      </c>
      <c r="E850" s="3">
        <v>0</v>
      </c>
      <c r="F850" s="3">
        <v>0</v>
      </c>
      <c r="G850" s="3">
        <v>0</v>
      </c>
      <c r="H850" s="3">
        <v>3.3333333333333298E-2</v>
      </c>
      <c r="I850" s="3">
        <v>0</v>
      </c>
      <c r="J850" s="3">
        <v>3.3333333333333298E-2</v>
      </c>
      <c r="K850" s="3">
        <v>0</v>
      </c>
      <c r="L850" s="3">
        <v>3.3333333333333298E-2</v>
      </c>
      <c r="M850" s="3">
        <v>0</v>
      </c>
      <c r="N850" s="2"/>
      <c r="O850" s="3">
        <v>0</v>
      </c>
      <c r="P850" s="3">
        <v>0</v>
      </c>
      <c r="Q850" s="3">
        <v>0</v>
      </c>
      <c r="R850" s="3">
        <v>0</v>
      </c>
      <c r="S850" s="3">
        <v>0</v>
      </c>
      <c r="T850" s="3">
        <v>0.17950549357115</v>
      </c>
      <c r="U850" s="3">
        <v>0</v>
      </c>
      <c r="V850" s="3">
        <v>0.17950549357115</v>
      </c>
      <c r="W850" s="3">
        <v>0</v>
      </c>
      <c r="X850" s="3">
        <v>0.17950549357115</v>
      </c>
      <c r="Y850" s="3">
        <v>0</v>
      </c>
      <c r="Z850" s="2"/>
    </row>
    <row r="851" spans="1:26">
      <c r="A851" s="2" t="s">
        <v>2309</v>
      </c>
      <c r="B851" s="2"/>
      <c r="C851" s="3">
        <v>0</v>
      </c>
      <c r="D851" s="3">
        <v>0</v>
      </c>
      <c r="E851" s="3">
        <v>0</v>
      </c>
      <c r="F851" s="3">
        <v>3.3333333333333298E-2</v>
      </c>
      <c r="G851" s="3">
        <v>0</v>
      </c>
      <c r="H851" s="3">
        <v>0</v>
      </c>
      <c r="I851" s="3">
        <v>0</v>
      </c>
      <c r="J851" s="3">
        <v>0</v>
      </c>
      <c r="K851" s="3">
        <v>0</v>
      </c>
      <c r="L851" s="3">
        <v>0</v>
      </c>
      <c r="M851" s="3">
        <v>0</v>
      </c>
      <c r="N851" s="2"/>
      <c r="O851" s="3">
        <v>0</v>
      </c>
      <c r="P851" s="3">
        <v>0</v>
      </c>
      <c r="Q851" s="3">
        <v>0</v>
      </c>
      <c r="R851" s="3">
        <v>0.17950549357115</v>
      </c>
      <c r="S851" s="3">
        <v>0</v>
      </c>
      <c r="T851" s="3">
        <v>0</v>
      </c>
      <c r="U851" s="3">
        <v>0</v>
      </c>
      <c r="V851" s="3">
        <v>0</v>
      </c>
      <c r="W851" s="3">
        <v>0</v>
      </c>
      <c r="X851" s="3">
        <v>0</v>
      </c>
      <c r="Y851" s="3">
        <v>0</v>
      </c>
      <c r="Z851" s="2"/>
    </row>
    <row r="852" spans="1:26">
      <c r="A852" s="2" t="s">
        <v>2310</v>
      </c>
      <c r="B852" s="2"/>
      <c r="C852" s="3">
        <v>0</v>
      </c>
      <c r="D852" s="3">
        <v>0</v>
      </c>
      <c r="E852" s="3">
        <v>0</v>
      </c>
      <c r="F852" s="3">
        <v>3.3333333333333298E-2</v>
      </c>
      <c r="G852" s="3">
        <v>0</v>
      </c>
      <c r="H852" s="3">
        <v>0</v>
      </c>
      <c r="I852" s="3">
        <v>3.3333333333333298E-2</v>
      </c>
      <c r="J852" s="3">
        <v>0</v>
      </c>
      <c r="K852" s="3">
        <v>0</v>
      </c>
      <c r="L852" s="3">
        <v>0</v>
      </c>
      <c r="M852" s="3">
        <v>0</v>
      </c>
      <c r="N852" s="2"/>
      <c r="O852" s="3">
        <v>0</v>
      </c>
      <c r="P852" s="3">
        <v>0</v>
      </c>
      <c r="Q852" s="3">
        <v>0</v>
      </c>
      <c r="R852" s="3">
        <v>0.17950549357115</v>
      </c>
      <c r="S852" s="3">
        <v>0</v>
      </c>
      <c r="T852" s="3">
        <v>0</v>
      </c>
      <c r="U852" s="3">
        <v>0.17950549357115</v>
      </c>
      <c r="V852" s="3">
        <v>0</v>
      </c>
      <c r="W852" s="3">
        <v>0</v>
      </c>
      <c r="X852" s="3">
        <v>0</v>
      </c>
      <c r="Y852" s="3">
        <v>0</v>
      </c>
      <c r="Z852" s="2"/>
    </row>
    <row r="853" spans="1:26">
      <c r="A853" s="2" t="s">
        <v>2311</v>
      </c>
      <c r="B853" s="2"/>
      <c r="C853" s="3">
        <v>0</v>
      </c>
      <c r="D853" s="3">
        <v>0</v>
      </c>
      <c r="E853" s="3">
        <v>0</v>
      </c>
      <c r="F853" s="3">
        <v>3.3333333333333298E-2</v>
      </c>
      <c r="G853" s="3">
        <v>0</v>
      </c>
      <c r="H853" s="3">
        <v>0</v>
      </c>
      <c r="I853" s="3">
        <v>0</v>
      </c>
      <c r="J853" s="3">
        <v>0</v>
      </c>
      <c r="K853" s="3">
        <v>0</v>
      </c>
      <c r="L853" s="3">
        <v>0</v>
      </c>
      <c r="M853" s="3">
        <v>0</v>
      </c>
      <c r="N853" s="2"/>
      <c r="O853" s="3">
        <v>0</v>
      </c>
      <c r="P853" s="3">
        <v>0</v>
      </c>
      <c r="Q853" s="3">
        <v>0</v>
      </c>
      <c r="R853" s="3">
        <v>0.17950549357115</v>
      </c>
      <c r="S853" s="3">
        <v>0</v>
      </c>
      <c r="T853" s="3">
        <v>0</v>
      </c>
      <c r="U853" s="3">
        <v>0</v>
      </c>
      <c r="V853" s="3">
        <v>0</v>
      </c>
      <c r="W853" s="3">
        <v>0</v>
      </c>
      <c r="X853" s="3">
        <v>0</v>
      </c>
      <c r="Y853" s="3">
        <v>0</v>
      </c>
      <c r="Z853" s="2"/>
    </row>
    <row r="854" spans="1:26">
      <c r="A854" s="2" t="s">
        <v>2312</v>
      </c>
      <c r="B854" s="2"/>
      <c r="C854" s="3">
        <v>0</v>
      </c>
      <c r="D854" s="3">
        <v>0</v>
      </c>
      <c r="E854" s="3">
        <v>0</v>
      </c>
      <c r="F854" s="3">
        <v>0</v>
      </c>
      <c r="G854" s="3">
        <v>0</v>
      </c>
      <c r="H854" s="3">
        <v>0</v>
      </c>
      <c r="I854" s="3">
        <v>0</v>
      </c>
      <c r="J854" s="3">
        <v>0</v>
      </c>
      <c r="K854" s="3">
        <v>0</v>
      </c>
      <c r="L854" s="3">
        <v>3.3333333333333298E-2</v>
      </c>
      <c r="M854" s="3">
        <v>0</v>
      </c>
      <c r="N854" s="2"/>
      <c r="O854" s="3">
        <v>0</v>
      </c>
      <c r="P854" s="3">
        <v>0</v>
      </c>
      <c r="Q854" s="3">
        <v>0</v>
      </c>
      <c r="R854" s="3">
        <v>0</v>
      </c>
      <c r="S854" s="3">
        <v>0</v>
      </c>
      <c r="T854" s="3">
        <v>0</v>
      </c>
      <c r="U854" s="3">
        <v>0</v>
      </c>
      <c r="V854" s="3">
        <v>0</v>
      </c>
      <c r="W854" s="3">
        <v>0</v>
      </c>
      <c r="X854" s="3">
        <v>0.17950549357115</v>
      </c>
      <c r="Y854" s="3">
        <v>0</v>
      </c>
      <c r="Z854" s="2"/>
    </row>
    <row r="855" spans="1:26">
      <c r="A855" s="2" t="s">
        <v>2313</v>
      </c>
      <c r="B855" s="2"/>
      <c r="C855" s="3">
        <v>0</v>
      </c>
      <c r="D855" s="3">
        <v>0</v>
      </c>
      <c r="E855" s="3">
        <v>0</v>
      </c>
      <c r="F855" s="3">
        <v>0</v>
      </c>
      <c r="G855" s="3">
        <v>0</v>
      </c>
      <c r="H855" s="3">
        <v>0</v>
      </c>
      <c r="I855" s="3">
        <v>0</v>
      </c>
      <c r="J855" s="3">
        <v>0</v>
      </c>
      <c r="K855" s="3">
        <v>3.3333333333333298E-2</v>
      </c>
      <c r="L855" s="3">
        <v>0</v>
      </c>
      <c r="M855" s="3">
        <v>0</v>
      </c>
      <c r="N855" s="2"/>
      <c r="O855" s="3">
        <v>0</v>
      </c>
      <c r="P855" s="3">
        <v>0</v>
      </c>
      <c r="Q855" s="3">
        <v>0</v>
      </c>
      <c r="R855" s="3">
        <v>0</v>
      </c>
      <c r="S855" s="3">
        <v>0</v>
      </c>
      <c r="T855" s="3">
        <v>0</v>
      </c>
      <c r="U855" s="3">
        <v>0</v>
      </c>
      <c r="V855" s="3">
        <v>0</v>
      </c>
      <c r="W855" s="3">
        <v>0.17950549357115</v>
      </c>
      <c r="X855" s="3">
        <v>0</v>
      </c>
      <c r="Y855" s="3">
        <v>0</v>
      </c>
      <c r="Z855" s="2"/>
    </row>
    <row r="856" spans="1:26">
      <c r="A856" s="2" t="s">
        <v>2314</v>
      </c>
      <c r="B856" s="2"/>
      <c r="C856" s="3">
        <v>0</v>
      </c>
      <c r="D856" s="3">
        <v>0</v>
      </c>
      <c r="E856" s="3">
        <v>0</v>
      </c>
      <c r="F856" s="3">
        <v>0</v>
      </c>
      <c r="G856" s="3">
        <v>0</v>
      </c>
      <c r="H856" s="3">
        <v>0</v>
      </c>
      <c r="I856" s="3">
        <v>0</v>
      </c>
      <c r="J856" s="3">
        <v>0</v>
      </c>
      <c r="K856" s="3">
        <v>0</v>
      </c>
      <c r="L856" s="3">
        <v>3.3333333333333298E-2</v>
      </c>
      <c r="M856" s="3">
        <v>0</v>
      </c>
      <c r="N856" s="2"/>
      <c r="O856" s="3">
        <v>0</v>
      </c>
      <c r="P856" s="3">
        <v>0</v>
      </c>
      <c r="Q856" s="3">
        <v>0</v>
      </c>
      <c r="R856" s="3">
        <v>0</v>
      </c>
      <c r="S856" s="3">
        <v>0</v>
      </c>
      <c r="T856" s="3">
        <v>0</v>
      </c>
      <c r="U856" s="3">
        <v>0</v>
      </c>
      <c r="V856" s="3">
        <v>0</v>
      </c>
      <c r="W856" s="3">
        <v>0</v>
      </c>
      <c r="X856" s="3">
        <v>0.17950549357115</v>
      </c>
      <c r="Y856" s="3">
        <v>0</v>
      </c>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Y1000"/>
  <sheetViews>
    <sheetView workbookViewId="0"/>
  </sheetViews>
  <sheetFormatPr defaultColWidth="12.6640625" defaultRowHeight="15.75" customHeight="1"/>
  <sheetData>
    <row r="1" spans="1:25">
      <c r="A1" s="2"/>
      <c r="B1" s="2"/>
      <c r="C1" s="2" t="s">
        <v>2315</v>
      </c>
      <c r="D1" s="3">
        <v>25</v>
      </c>
      <c r="E1" s="3">
        <v>50</v>
      </c>
      <c r="F1" s="3">
        <v>75</v>
      </c>
      <c r="G1" s="3">
        <v>100</v>
      </c>
      <c r="H1" s="3">
        <v>125</v>
      </c>
      <c r="I1" s="3">
        <v>150</v>
      </c>
      <c r="J1" s="3">
        <v>175</v>
      </c>
      <c r="K1" s="3">
        <v>200</v>
      </c>
      <c r="L1" s="2" t="s">
        <v>22</v>
      </c>
      <c r="M1" s="3">
        <v>25</v>
      </c>
      <c r="N1" s="3">
        <v>50</v>
      </c>
      <c r="O1" s="3">
        <v>75</v>
      </c>
      <c r="P1" s="3">
        <v>100</v>
      </c>
      <c r="Q1" s="3">
        <v>125</v>
      </c>
      <c r="R1" s="3">
        <v>150</v>
      </c>
      <c r="S1" s="3">
        <v>175</v>
      </c>
      <c r="T1" s="3">
        <v>200</v>
      </c>
      <c r="U1" s="2"/>
      <c r="V1" s="2"/>
      <c r="W1" s="2"/>
      <c r="X1" s="2"/>
      <c r="Y1" s="2"/>
    </row>
    <row r="2" spans="1:25">
      <c r="A2" s="2" t="s">
        <v>1351</v>
      </c>
      <c r="B2" s="2" t="s">
        <v>1352</v>
      </c>
      <c r="C2" s="2" t="s">
        <v>1351</v>
      </c>
      <c r="D2" s="3">
        <v>0</v>
      </c>
      <c r="E2" s="3">
        <v>0</v>
      </c>
      <c r="F2" s="3">
        <v>0</v>
      </c>
      <c r="G2" s="3">
        <v>0</v>
      </c>
      <c r="H2" s="3">
        <v>0</v>
      </c>
      <c r="I2" s="3">
        <v>0</v>
      </c>
      <c r="J2" s="3">
        <v>0</v>
      </c>
      <c r="K2" s="3">
        <v>0</v>
      </c>
      <c r="L2" s="2"/>
      <c r="M2" s="3">
        <v>0</v>
      </c>
      <c r="N2" s="3">
        <v>0</v>
      </c>
      <c r="O2" s="3">
        <v>0</v>
      </c>
      <c r="P2" s="3">
        <v>0</v>
      </c>
      <c r="Q2" s="3">
        <v>0</v>
      </c>
      <c r="R2" s="3">
        <v>0</v>
      </c>
      <c r="S2" s="3">
        <v>0</v>
      </c>
      <c r="T2" s="3">
        <v>0</v>
      </c>
      <c r="U2" s="2"/>
      <c r="V2" s="2"/>
      <c r="W2" s="2"/>
      <c r="X2" s="2"/>
      <c r="Y2" s="2"/>
    </row>
    <row r="3" spans="1:25">
      <c r="A3" s="2" t="s">
        <v>1353</v>
      </c>
      <c r="B3" s="2" t="s">
        <v>1354</v>
      </c>
      <c r="C3" s="2" t="s">
        <v>1353</v>
      </c>
      <c r="D3" s="3">
        <v>0</v>
      </c>
      <c r="E3" s="3">
        <v>0</v>
      </c>
      <c r="F3" s="3">
        <v>0</v>
      </c>
      <c r="G3" s="3">
        <v>0</v>
      </c>
      <c r="H3" s="3">
        <v>0</v>
      </c>
      <c r="I3" s="3">
        <v>0</v>
      </c>
      <c r="J3" s="3">
        <v>0</v>
      </c>
      <c r="K3" s="3">
        <v>0</v>
      </c>
      <c r="L3" s="2"/>
      <c r="M3" s="3">
        <v>0</v>
      </c>
      <c r="N3" s="3">
        <v>0</v>
      </c>
      <c r="O3" s="3">
        <v>0</v>
      </c>
      <c r="P3" s="3">
        <v>0</v>
      </c>
      <c r="Q3" s="3">
        <v>0</v>
      </c>
      <c r="R3" s="3">
        <v>0</v>
      </c>
      <c r="S3" s="3">
        <v>0</v>
      </c>
      <c r="T3" s="3">
        <v>0</v>
      </c>
      <c r="U3" s="2"/>
      <c r="V3" s="2"/>
      <c r="W3" s="2"/>
      <c r="X3" s="2"/>
      <c r="Y3" s="2"/>
    </row>
    <row r="4" spans="1:25">
      <c r="A4" s="2" t="s">
        <v>1355</v>
      </c>
      <c r="B4" s="2" t="s">
        <v>1356</v>
      </c>
      <c r="C4" s="2" t="s">
        <v>1355</v>
      </c>
      <c r="D4" s="3">
        <v>0</v>
      </c>
      <c r="E4" s="3">
        <v>0</v>
      </c>
      <c r="F4" s="3">
        <v>0</v>
      </c>
      <c r="G4" s="3">
        <v>0</v>
      </c>
      <c r="H4" s="3">
        <v>0</v>
      </c>
      <c r="I4" s="3">
        <v>0</v>
      </c>
      <c r="J4" s="3">
        <v>0</v>
      </c>
      <c r="K4" s="3">
        <v>0</v>
      </c>
      <c r="L4" s="2"/>
      <c r="M4" s="3">
        <v>0</v>
      </c>
      <c r="N4" s="3">
        <v>0</v>
      </c>
      <c r="O4" s="3">
        <v>0</v>
      </c>
      <c r="P4" s="3">
        <v>0</v>
      </c>
      <c r="Q4" s="3">
        <v>0</v>
      </c>
      <c r="R4" s="3">
        <v>0</v>
      </c>
      <c r="S4" s="3">
        <v>0</v>
      </c>
      <c r="T4" s="3">
        <v>0</v>
      </c>
      <c r="U4" s="2"/>
      <c r="V4" s="2"/>
      <c r="W4" s="2"/>
      <c r="X4" s="2"/>
      <c r="Y4" s="2"/>
    </row>
    <row r="5" spans="1:25">
      <c r="A5" s="2" t="s">
        <v>1357</v>
      </c>
      <c r="B5" s="2" t="s">
        <v>1358</v>
      </c>
      <c r="C5" s="2" t="s">
        <v>1357</v>
      </c>
      <c r="D5" s="3">
        <v>0</v>
      </c>
      <c r="E5" s="3">
        <v>0</v>
      </c>
      <c r="F5" s="3">
        <v>0</v>
      </c>
      <c r="G5" s="3">
        <v>0</v>
      </c>
      <c r="H5" s="3">
        <v>0</v>
      </c>
      <c r="I5" s="3">
        <v>0</v>
      </c>
      <c r="J5" s="3">
        <v>0</v>
      </c>
      <c r="K5" s="3">
        <v>0</v>
      </c>
      <c r="L5" s="2"/>
      <c r="M5" s="3">
        <v>0</v>
      </c>
      <c r="N5" s="3">
        <v>0</v>
      </c>
      <c r="O5" s="3">
        <v>0</v>
      </c>
      <c r="P5" s="3">
        <v>0</v>
      </c>
      <c r="Q5" s="3">
        <v>0</v>
      </c>
      <c r="R5" s="3">
        <v>0</v>
      </c>
      <c r="S5" s="3">
        <v>0</v>
      </c>
      <c r="T5" s="3">
        <v>0</v>
      </c>
      <c r="U5" s="2"/>
      <c r="V5" s="2"/>
      <c r="W5" s="2"/>
      <c r="X5" s="2"/>
      <c r="Y5" s="2"/>
    </row>
    <row r="6" spans="1:25">
      <c r="A6" s="2" t="s">
        <v>1359</v>
      </c>
      <c r="B6" s="2" t="s">
        <v>1360</v>
      </c>
      <c r="C6" s="2" t="s">
        <v>1359</v>
      </c>
      <c r="D6" s="3">
        <v>0</v>
      </c>
      <c r="E6" s="3">
        <v>0</v>
      </c>
      <c r="F6" s="3">
        <v>0</v>
      </c>
      <c r="G6" s="3">
        <v>0</v>
      </c>
      <c r="H6" s="3">
        <v>0</v>
      </c>
      <c r="I6" s="3">
        <v>0</v>
      </c>
      <c r="J6" s="3">
        <v>0</v>
      </c>
      <c r="K6" s="3">
        <v>0</v>
      </c>
      <c r="L6" s="2"/>
      <c r="M6" s="3">
        <v>0</v>
      </c>
      <c r="N6" s="3">
        <v>0</v>
      </c>
      <c r="O6" s="3">
        <v>0</v>
      </c>
      <c r="P6" s="3">
        <v>0</v>
      </c>
      <c r="Q6" s="3">
        <v>0</v>
      </c>
      <c r="R6" s="3">
        <v>0</v>
      </c>
      <c r="S6" s="3">
        <v>0</v>
      </c>
      <c r="T6" s="3">
        <v>0</v>
      </c>
      <c r="U6" s="2"/>
      <c r="V6" s="2"/>
      <c r="W6" s="2"/>
      <c r="X6" s="2"/>
      <c r="Y6" s="2"/>
    </row>
    <row r="7" spans="1:25">
      <c r="A7" s="2" t="s">
        <v>1361</v>
      </c>
      <c r="B7" s="2" t="s">
        <v>1362</v>
      </c>
      <c r="C7" s="2" t="s">
        <v>1361</v>
      </c>
      <c r="D7" s="3">
        <v>0</v>
      </c>
      <c r="E7" s="3">
        <v>0</v>
      </c>
      <c r="F7" s="3">
        <v>0</v>
      </c>
      <c r="G7" s="3">
        <v>0</v>
      </c>
      <c r="H7" s="3">
        <v>0</v>
      </c>
      <c r="I7" s="3">
        <v>0</v>
      </c>
      <c r="J7" s="3">
        <v>0</v>
      </c>
      <c r="K7" s="3">
        <v>0</v>
      </c>
      <c r="L7" s="2"/>
      <c r="M7" s="3">
        <v>0</v>
      </c>
      <c r="N7" s="3">
        <v>0</v>
      </c>
      <c r="O7" s="3">
        <v>0</v>
      </c>
      <c r="P7" s="3">
        <v>0</v>
      </c>
      <c r="Q7" s="3">
        <v>0</v>
      </c>
      <c r="R7" s="3">
        <v>0</v>
      </c>
      <c r="S7" s="3">
        <v>0</v>
      </c>
      <c r="T7" s="3">
        <v>0</v>
      </c>
      <c r="U7" s="2"/>
      <c r="V7" s="2"/>
      <c r="W7" s="2"/>
      <c r="X7" s="2"/>
      <c r="Y7" s="2"/>
    </row>
    <row r="8" spans="1:25">
      <c r="A8" s="2" t="s">
        <v>1363</v>
      </c>
      <c r="B8" s="2" t="s">
        <v>1364</v>
      </c>
      <c r="C8" s="2" t="s">
        <v>1363</v>
      </c>
      <c r="D8" s="3">
        <v>0</v>
      </c>
      <c r="E8" s="3">
        <v>0</v>
      </c>
      <c r="F8" s="3">
        <v>0</v>
      </c>
      <c r="G8" s="3">
        <v>0</v>
      </c>
      <c r="H8" s="3">
        <v>0</v>
      </c>
      <c r="I8" s="3">
        <v>0</v>
      </c>
      <c r="J8" s="3">
        <v>0</v>
      </c>
      <c r="K8" s="3">
        <v>0</v>
      </c>
      <c r="L8" s="2"/>
      <c r="M8" s="3">
        <v>0</v>
      </c>
      <c r="N8" s="3">
        <v>0</v>
      </c>
      <c r="O8" s="3">
        <v>0</v>
      </c>
      <c r="P8" s="3">
        <v>0</v>
      </c>
      <c r="Q8" s="3">
        <v>0</v>
      </c>
      <c r="R8" s="3">
        <v>0</v>
      </c>
      <c r="S8" s="3">
        <v>0</v>
      </c>
      <c r="T8" s="3">
        <v>0</v>
      </c>
      <c r="U8" s="2"/>
      <c r="V8" s="2"/>
      <c r="W8" s="2"/>
      <c r="X8" s="2"/>
      <c r="Y8" s="2"/>
    </row>
    <row r="9" spans="1:25">
      <c r="A9" s="2" t="s">
        <v>1365</v>
      </c>
      <c r="B9" s="2" t="s">
        <v>1366</v>
      </c>
      <c r="C9" s="2" t="s">
        <v>1365</v>
      </c>
      <c r="D9" s="3">
        <v>0</v>
      </c>
      <c r="E9" s="3">
        <v>0</v>
      </c>
      <c r="F9" s="3">
        <v>0</v>
      </c>
      <c r="G9" s="3">
        <v>0</v>
      </c>
      <c r="H9" s="3">
        <v>0</v>
      </c>
      <c r="I9" s="3">
        <v>0</v>
      </c>
      <c r="J9" s="3">
        <v>0</v>
      </c>
      <c r="K9" s="3">
        <v>0</v>
      </c>
      <c r="L9" s="2"/>
      <c r="M9" s="3">
        <v>0</v>
      </c>
      <c r="N9" s="3">
        <v>0</v>
      </c>
      <c r="O9" s="3">
        <v>0</v>
      </c>
      <c r="P9" s="3">
        <v>0</v>
      </c>
      <c r="Q9" s="3">
        <v>0</v>
      </c>
      <c r="R9" s="3">
        <v>0</v>
      </c>
      <c r="S9" s="3">
        <v>0</v>
      </c>
      <c r="T9" s="3">
        <v>0</v>
      </c>
      <c r="U9" s="2"/>
      <c r="V9" s="2"/>
      <c r="W9" s="2"/>
      <c r="X9" s="2"/>
      <c r="Y9" s="2"/>
    </row>
    <row r="10" spans="1:25">
      <c r="A10" s="2" t="s">
        <v>1367</v>
      </c>
      <c r="B10" s="2" t="s">
        <v>1368</v>
      </c>
      <c r="C10" s="2" t="s">
        <v>1367</v>
      </c>
      <c r="D10" s="3">
        <v>0</v>
      </c>
      <c r="E10" s="3">
        <v>0</v>
      </c>
      <c r="F10" s="3">
        <v>0</v>
      </c>
      <c r="G10" s="3">
        <v>0</v>
      </c>
      <c r="H10" s="3">
        <v>0</v>
      </c>
      <c r="I10" s="3">
        <v>0</v>
      </c>
      <c r="J10" s="3">
        <v>0</v>
      </c>
      <c r="K10" s="3">
        <v>0</v>
      </c>
      <c r="L10" s="2"/>
      <c r="M10" s="3">
        <v>0</v>
      </c>
      <c r="N10" s="3">
        <v>0</v>
      </c>
      <c r="O10" s="3">
        <v>0</v>
      </c>
      <c r="P10" s="3">
        <v>0</v>
      </c>
      <c r="Q10" s="3">
        <v>0</v>
      </c>
      <c r="R10" s="3">
        <v>0</v>
      </c>
      <c r="S10" s="3">
        <v>0</v>
      </c>
      <c r="T10" s="3">
        <v>0</v>
      </c>
      <c r="U10" s="2"/>
      <c r="V10" s="2"/>
      <c r="W10" s="2"/>
      <c r="X10" s="2"/>
      <c r="Y10" s="2"/>
    </row>
    <row r="11" spans="1:25">
      <c r="A11" s="2" t="s">
        <v>1369</v>
      </c>
      <c r="B11" s="2" t="s">
        <v>1370</v>
      </c>
      <c r="C11" s="2" t="s">
        <v>1369</v>
      </c>
      <c r="D11" s="3">
        <v>0</v>
      </c>
      <c r="E11" s="3">
        <v>0</v>
      </c>
      <c r="F11" s="3">
        <v>0</v>
      </c>
      <c r="G11" s="3">
        <v>0</v>
      </c>
      <c r="H11" s="3">
        <v>0</v>
      </c>
      <c r="I11" s="3">
        <v>0</v>
      </c>
      <c r="J11" s="3">
        <v>0</v>
      </c>
      <c r="K11" s="3">
        <v>0</v>
      </c>
      <c r="L11" s="2"/>
      <c r="M11" s="3">
        <v>0</v>
      </c>
      <c r="N11" s="3">
        <v>0</v>
      </c>
      <c r="O11" s="3">
        <v>0</v>
      </c>
      <c r="P11" s="3">
        <v>0</v>
      </c>
      <c r="Q11" s="3">
        <v>0</v>
      </c>
      <c r="R11" s="3">
        <v>0</v>
      </c>
      <c r="S11" s="3">
        <v>0</v>
      </c>
      <c r="T11" s="3">
        <v>0</v>
      </c>
      <c r="U11" s="2"/>
      <c r="V11" s="2"/>
      <c r="W11" s="2"/>
      <c r="X11" s="2"/>
      <c r="Y11" s="2"/>
    </row>
    <row r="12" spans="1:25">
      <c r="A12" s="2" t="s">
        <v>1371</v>
      </c>
      <c r="B12" s="2" t="s">
        <v>1372</v>
      </c>
      <c r="C12" s="2" t="s">
        <v>1371</v>
      </c>
      <c r="D12" s="3">
        <v>0</v>
      </c>
      <c r="E12" s="3">
        <v>0</v>
      </c>
      <c r="F12" s="3">
        <v>0</v>
      </c>
      <c r="G12" s="3">
        <v>0</v>
      </c>
      <c r="H12" s="3">
        <v>0</v>
      </c>
      <c r="I12" s="3">
        <v>0</v>
      </c>
      <c r="J12" s="3">
        <v>0</v>
      </c>
      <c r="K12" s="3">
        <v>0</v>
      </c>
      <c r="L12" s="2"/>
      <c r="M12" s="3">
        <v>0</v>
      </c>
      <c r="N12" s="3">
        <v>0</v>
      </c>
      <c r="O12" s="3">
        <v>0</v>
      </c>
      <c r="P12" s="3">
        <v>0</v>
      </c>
      <c r="Q12" s="3">
        <v>0</v>
      </c>
      <c r="R12" s="3">
        <v>0</v>
      </c>
      <c r="S12" s="3">
        <v>0</v>
      </c>
      <c r="T12" s="3">
        <v>0</v>
      </c>
      <c r="U12" s="2"/>
      <c r="V12" s="2"/>
      <c r="W12" s="2"/>
      <c r="X12" s="2"/>
      <c r="Y12" s="2"/>
    </row>
    <row r="13" spans="1:25">
      <c r="A13" s="2" t="s">
        <v>1373</v>
      </c>
      <c r="B13" s="2" t="s">
        <v>1374</v>
      </c>
      <c r="C13" s="2" t="s">
        <v>1373</v>
      </c>
      <c r="D13" s="3">
        <v>0</v>
      </c>
      <c r="E13" s="3">
        <v>0</v>
      </c>
      <c r="F13" s="3">
        <v>0</v>
      </c>
      <c r="G13" s="3">
        <v>0</v>
      </c>
      <c r="H13" s="3">
        <v>0</v>
      </c>
      <c r="I13" s="3">
        <v>0</v>
      </c>
      <c r="J13" s="3">
        <v>0</v>
      </c>
      <c r="K13" s="3">
        <v>0</v>
      </c>
      <c r="L13" s="2"/>
      <c r="M13" s="3">
        <v>0</v>
      </c>
      <c r="N13" s="3">
        <v>0</v>
      </c>
      <c r="O13" s="3">
        <v>0</v>
      </c>
      <c r="P13" s="3">
        <v>0</v>
      </c>
      <c r="Q13" s="3">
        <v>0</v>
      </c>
      <c r="R13" s="3">
        <v>0</v>
      </c>
      <c r="S13" s="3">
        <v>0</v>
      </c>
      <c r="T13" s="3">
        <v>0</v>
      </c>
      <c r="U13" s="2"/>
      <c r="V13" s="2"/>
      <c r="W13" s="2"/>
      <c r="X13" s="2"/>
      <c r="Y13" s="2"/>
    </row>
    <row r="14" spans="1:25">
      <c r="A14" s="2" t="s">
        <v>1375</v>
      </c>
      <c r="B14" s="2" t="s">
        <v>1376</v>
      </c>
      <c r="C14" s="2" t="s">
        <v>1375</v>
      </c>
      <c r="D14" s="3">
        <v>0</v>
      </c>
      <c r="E14" s="3">
        <v>0</v>
      </c>
      <c r="F14" s="3">
        <v>0</v>
      </c>
      <c r="G14" s="3">
        <v>0</v>
      </c>
      <c r="H14" s="3">
        <v>0</v>
      </c>
      <c r="I14" s="3">
        <v>0</v>
      </c>
      <c r="J14" s="3">
        <v>0</v>
      </c>
      <c r="K14" s="3">
        <v>0</v>
      </c>
      <c r="L14" s="2"/>
      <c r="M14" s="3">
        <v>0</v>
      </c>
      <c r="N14" s="3">
        <v>0</v>
      </c>
      <c r="O14" s="3">
        <v>0</v>
      </c>
      <c r="P14" s="3">
        <v>0</v>
      </c>
      <c r="Q14" s="3">
        <v>0</v>
      </c>
      <c r="R14" s="3">
        <v>0</v>
      </c>
      <c r="S14" s="3">
        <v>0</v>
      </c>
      <c r="T14" s="3">
        <v>0</v>
      </c>
      <c r="U14" s="2"/>
      <c r="V14" s="2"/>
      <c r="W14" s="2"/>
      <c r="X14" s="2"/>
      <c r="Y14" s="2"/>
    </row>
    <row r="15" spans="1:25">
      <c r="A15" s="2" t="s">
        <v>1377</v>
      </c>
      <c r="B15" s="2" t="s">
        <v>1378</v>
      </c>
      <c r="C15" s="2" t="s">
        <v>1377</v>
      </c>
      <c r="D15" s="3">
        <v>0</v>
      </c>
      <c r="E15" s="3">
        <v>0</v>
      </c>
      <c r="F15" s="3">
        <v>0</v>
      </c>
      <c r="G15" s="3">
        <v>0</v>
      </c>
      <c r="H15" s="3">
        <v>0</v>
      </c>
      <c r="I15" s="3">
        <v>0</v>
      </c>
      <c r="J15" s="3">
        <v>0</v>
      </c>
      <c r="K15" s="3">
        <v>0</v>
      </c>
      <c r="L15" s="2"/>
      <c r="M15" s="3">
        <v>0</v>
      </c>
      <c r="N15" s="3">
        <v>0</v>
      </c>
      <c r="O15" s="3">
        <v>0</v>
      </c>
      <c r="P15" s="3">
        <v>0</v>
      </c>
      <c r="Q15" s="3">
        <v>0</v>
      </c>
      <c r="R15" s="3">
        <v>0</v>
      </c>
      <c r="S15" s="3">
        <v>0</v>
      </c>
      <c r="T15" s="3">
        <v>0</v>
      </c>
      <c r="U15" s="2"/>
      <c r="V15" s="2"/>
      <c r="W15" s="2"/>
      <c r="X15" s="2"/>
      <c r="Y15" s="2"/>
    </row>
    <row r="16" spans="1:25">
      <c r="A16" s="2" t="s">
        <v>1379</v>
      </c>
      <c r="B16" s="2" t="s">
        <v>1380</v>
      </c>
      <c r="C16" s="2" t="s">
        <v>1379</v>
      </c>
      <c r="D16" s="3">
        <v>0</v>
      </c>
      <c r="E16" s="3">
        <v>0</v>
      </c>
      <c r="F16" s="3">
        <v>0</v>
      </c>
      <c r="G16" s="3">
        <v>0</v>
      </c>
      <c r="H16" s="3">
        <v>0</v>
      </c>
      <c r="I16" s="3">
        <v>0</v>
      </c>
      <c r="J16" s="3">
        <v>0</v>
      </c>
      <c r="K16" s="3">
        <v>0</v>
      </c>
      <c r="L16" s="2"/>
      <c r="M16" s="3">
        <v>0</v>
      </c>
      <c r="N16" s="3">
        <v>0</v>
      </c>
      <c r="O16" s="3">
        <v>0</v>
      </c>
      <c r="P16" s="3">
        <v>0</v>
      </c>
      <c r="Q16" s="3">
        <v>0</v>
      </c>
      <c r="R16" s="3">
        <v>0</v>
      </c>
      <c r="S16" s="3">
        <v>0</v>
      </c>
      <c r="T16" s="3">
        <v>0</v>
      </c>
      <c r="U16" s="2"/>
      <c r="V16" s="2"/>
      <c r="W16" s="2"/>
      <c r="X16" s="2"/>
      <c r="Y16" s="2"/>
    </row>
    <row r="17" spans="1:25">
      <c r="A17" s="2" t="s">
        <v>1381</v>
      </c>
      <c r="B17" s="2" t="s">
        <v>1382</v>
      </c>
      <c r="C17" s="2" t="s">
        <v>1381</v>
      </c>
      <c r="D17" s="3">
        <v>0</v>
      </c>
      <c r="E17" s="3">
        <v>0</v>
      </c>
      <c r="F17" s="3">
        <v>0</v>
      </c>
      <c r="G17" s="3">
        <v>0</v>
      </c>
      <c r="H17" s="3">
        <v>0</v>
      </c>
      <c r="I17" s="3">
        <v>0</v>
      </c>
      <c r="J17" s="3">
        <v>0</v>
      </c>
      <c r="K17" s="3">
        <v>0</v>
      </c>
      <c r="L17" s="2"/>
      <c r="M17" s="3">
        <v>0</v>
      </c>
      <c r="N17" s="3">
        <v>0</v>
      </c>
      <c r="O17" s="3">
        <v>0</v>
      </c>
      <c r="P17" s="3">
        <v>0</v>
      </c>
      <c r="Q17" s="3">
        <v>0</v>
      </c>
      <c r="R17" s="3">
        <v>0</v>
      </c>
      <c r="S17" s="3">
        <v>0</v>
      </c>
      <c r="T17" s="3">
        <v>0</v>
      </c>
      <c r="U17" s="2"/>
      <c r="V17" s="2"/>
      <c r="W17" s="2"/>
      <c r="X17" s="2"/>
      <c r="Y17" s="2"/>
    </row>
    <row r="18" spans="1:25">
      <c r="A18" s="2" t="s">
        <v>1383</v>
      </c>
      <c r="B18" s="2" t="s">
        <v>1384</v>
      </c>
      <c r="C18" s="2" t="s">
        <v>1383</v>
      </c>
      <c r="D18" s="3">
        <v>0</v>
      </c>
      <c r="E18" s="3">
        <v>0</v>
      </c>
      <c r="F18" s="3">
        <v>0</v>
      </c>
      <c r="G18" s="3">
        <v>0</v>
      </c>
      <c r="H18" s="3">
        <v>0</v>
      </c>
      <c r="I18" s="3">
        <v>0</v>
      </c>
      <c r="J18" s="3">
        <v>0</v>
      </c>
      <c r="K18" s="3">
        <v>0</v>
      </c>
      <c r="L18" s="2"/>
      <c r="M18" s="3">
        <v>0</v>
      </c>
      <c r="N18" s="3">
        <v>0</v>
      </c>
      <c r="O18" s="3">
        <v>0</v>
      </c>
      <c r="P18" s="3">
        <v>0</v>
      </c>
      <c r="Q18" s="3">
        <v>0</v>
      </c>
      <c r="R18" s="3">
        <v>0</v>
      </c>
      <c r="S18" s="3">
        <v>0</v>
      </c>
      <c r="T18" s="3">
        <v>0</v>
      </c>
      <c r="U18" s="2"/>
      <c r="V18" s="2"/>
      <c r="W18" s="2"/>
      <c r="X18" s="2"/>
      <c r="Y18" s="2"/>
    </row>
    <row r="19" spans="1:25">
      <c r="A19" s="2" t="s">
        <v>1385</v>
      </c>
      <c r="B19" s="2" t="s">
        <v>1386</v>
      </c>
      <c r="C19" s="2" t="s">
        <v>1385</v>
      </c>
      <c r="D19" s="3">
        <v>0</v>
      </c>
      <c r="E19" s="3">
        <v>0</v>
      </c>
      <c r="F19" s="3">
        <v>0</v>
      </c>
      <c r="G19" s="3">
        <v>0</v>
      </c>
      <c r="H19" s="3">
        <v>0</v>
      </c>
      <c r="I19" s="3">
        <v>0</v>
      </c>
      <c r="J19" s="3">
        <v>0</v>
      </c>
      <c r="K19" s="3">
        <v>0</v>
      </c>
      <c r="L19" s="2"/>
      <c r="M19" s="3">
        <v>0</v>
      </c>
      <c r="N19" s="3">
        <v>0</v>
      </c>
      <c r="O19" s="3">
        <v>0</v>
      </c>
      <c r="P19" s="3">
        <v>0</v>
      </c>
      <c r="Q19" s="3">
        <v>0</v>
      </c>
      <c r="R19" s="3">
        <v>0</v>
      </c>
      <c r="S19" s="3">
        <v>0</v>
      </c>
      <c r="T19" s="3">
        <v>0</v>
      </c>
      <c r="U19" s="2"/>
      <c r="V19" s="2"/>
      <c r="W19" s="2"/>
      <c r="X19" s="2"/>
      <c r="Y19" s="2"/>
    </row>
    <row r="20" spans="1:25">
      <c r="A20" s="2" t="s">
        <v>1387</v>
      </c>
      <c r="B20" s="2" t="s">
        <v>1388</v>
      </c>
      <c r="C20" s="2" t="s">
        <v>1387</v>
      </c>
      <c r="D20" s="3">
        <v>0</v>
      </c>
      <c r="E20" s="3">
        <v>0</v>
      </c>
      <c r="F20" s="3">
        <v>0</v>
      </c>
      <c r="G20" s="3">
        <v>0</v>
      </c>
      <c r="H20" s="3">
        <v>0</v>
      </c>
      <c r="I20" s="3">
        <v>0</v>
      </c>
      <c r="J20" s="3">
        <v>0</v>
      </c>
      <c r="K20" s="3">
        <v>0</v>
      </c>
      <c r="L20" s="2"/>
      <c r="M20" s="3">
        <v>0</v>
      </c>
      <c r="N20" s="3">
        <v>0</v>
      </c>
      <c r="O20" s="3">
        <v>0</v>
      </c>
      <c r="P20" s="3">
        <v>0</v>
      </c>
      <c r="Q20" s="3">
        <v>0</v>
      </c>
      <c r="R20" s="3">
        <v>0</v>
      </c>
      <c r="S20" s="3">
        <v>0</v>
      </c>
      <c r="T20" s="3">
        <v>0</v>
      </c>
      <c r="U20" s="2"/>
      <c r="V20" s="2"/>
      <c r="W20" s="2"/>
      <c r="X20" s="2"/>
      <c r="Y20" s="2"/>
    </row>
    <row r="21" spans="1:25">
      <c r="A21" s="2" t="s">
        <v>1389</v>
      </c>
      <c r="B21" s="2" t="s">
        <v>1390</v>
      </c>
      <c r="C21" s="2" t="s">
        <v>1389</v>
      </c>
      <c r="D21" s="3">
        <v>0</v>
      </c>
      <c r="E21" s="3">
        <v>0</v>
      </c>
      <c r="F21" s="3">
        <v>0</v>
      </c>
      <c r="G21" s="3">
        <v>0</v>
      </c>
      <c r="H21" s="3">
        <v>0</v>
      </c>
      <c r="I21" s="3">
        <v>0</v>
      </c>
      <c r="J21" s="3">
        <v>0</v>
      </c>
      <c r="K21" s="3">
        <v>0</v>
      </c>
      <c r="L21" s="2"/>
      <c r="M21" s="3">
        <v>0</v>
      </c>
      <c r="N21" s="3">
        <v>0</v>
      </c>
      <c r="O21" s="3">
        <v>0</v>
      </c>
      <c r="P21" s="3">
        <v>0</v>
      </c>
      <c r="Q21" s="3">
        <v>0</v>
      </c>
      <c r="R21" s="3">
        <v>0</v>
      </c>
      <c r="S21" s="3">
        <v>0</v>
      </c>
      <c r="T21" s="3">
        <v>0</v>
      </c>
      <c r="U21" s="2"/>
      <c r="V21" s="2"/>
      <c r="W21" s="2"/>
      <c r="X21" s="2"/>
      <c r="Y21" s="2"/>
    </row>
    <row r="22" spans="1:25">
      <c r="A22" s="2" t="s">
        <v>1391</v>
      </c>
      <c r="B22" s="2" t="s">
        <v>1392</v>
      </c>
      <c r="C22" s="2" t="s">
        <v>1391</v>
      </c>
      <c r="D22" s="3">
        <v>0</v>
      </c>
      <c r="E22" s="3">
        <v>0</v>
      </c>
      <c r="F22" s="3">
        <v>0</v>
      </c>
      <c r="G22" s="3">
        <v>0</v>
      </c>
      <c r="H22" s="3">
        <v>0</v>
      </c>
      <c r="I22" s="3">
        <v>0</v>
      </c>
      <c r="J22" s="3">
        <v>0</v>
      </c>
      <c r="K22" s="3">
        <v>0</v>
      </c>
      <c r="L22" s="2"/>
      <c r="M22" s="3">
        <v>0</v>
      </c>
      <c r="N22" s="3">
        <v>0</v>
      </c>
      <c r="O22" s="3">
        <v>0</v>
      </c>
      <c r="P22" s="3">
        <v>0</v>
      </c>
      <c r="Q22" s="3">
        <v>0</v>
      </c>
      <c r="R22" s="3">
        <v>0</v>
      </c>
      <c r="S22" s="3">
        <v>0</v>
      </c>
      <c r="T22" s="3">
        <v>0</v>
      </c>
      <c r="U22" s="2"/>
      <c r="V22" s="2"/>
      <c r="W22" s="2"/>
      <c r="X22" s="2"/>
      <c r="Y22" s="2"/>
    </row>
    <row r="23" spans="1:25">
      <c r="A23" s="2" t="s">
        <v>1393</v>
      </c>
      <c r="B23" s="2" t="s">
        <v>1394</v>
      </c>
      <c r="C23" s="2" t="s">
        <v>1393</v>
      </c>
      <c r="D23" s="3">
        <v>0</v>
      </c>
      <c r="E23" s="3">
        <v>0</v>
      </c>
      <c r="F23" s="3">
        <v>0</v>
      </c>
      <c r="G23" s="3">
        <v>0</v>
      </c>
      <c r="H23" s="3">
        <v>0</v>
      </c>
      <c r="I23" s="3">
        <v>0</v>
      </c>
      <c r="J23" s="3">
        <v>0</v>
      </c>
      <c r="K23" s="3">
        <v>0</v>
      </c>
      <c r="L23" s="2"/>
      <c r="M23" s="3">
        <v>0</v>
      </c>
      <c r="N23" s="3">
        <v>0</v>
      </c>
      <c r="O23" s="3">
        <v>0</v>
      </c>
      <c r="P23" s="3">
        <v>0</v>
      </c>
      <c r="Q23" s="3">
        <v>0</v>
      </c>
      <c r="R23" s="3">
        <v>0</v>
      </c>
      <c r="S23" s="3">
        <v>0</v>
      </c>
      <c r="T23" s="3">
        <v>0</v>
      </c>
      <c r="U23" s="2"/>
      <c r="V23" s="2"/>
      <c r="W23" s="2"/>
      <c r="X23" s="2"/>
      <c r="Y23" s="2"/>
    </row>
    <row r="24" spans="1:25">
      <c r="A24" s="2" t="s">
        <v>1395</v>
      </c>
      <c r="B24" s="2" t="s">
        <v>1396</v>
      </c>
      <c r="C24" s="2" t="s">
        <v>1395</v>
      </c>
      <c r="D24" s="3">
        <v>0</v>
      </c>
      <c r="E24" s="3">
        <v>0</v>
      </c>
      <c r="F24" s="3">
        <v>0</v>
      </c>
      <c r="G24" s="3">
        <v>0</v>
      </c>
      <c r="H24" s="3">
        <v>0</v>
      </c>
      <c r="I24" s="3">
        <v>0</v>
      </c>
      <c r="J24" s="3">
        <v>0</v>
      </c>
      <c r="K24" s="3">
        <v>0</v>
      </c>
      <c r="L24" s="2"/>
      <c r="M24" s="3">
        <v>0</v>
      </c>
      <c r="N24" s="3">
        <v>0</v>
      </c>
      <c r="O24" s="3">
        <v>0</v>
      </c>
      <c r="P24" s="3">
        <v>0</v>
      </c>
      <c r="Q24" s="3">
        <v>0</v>
      </c>
      <c r="R24" s="3">
        <v>0</v>
      </c>
      <c r="S24" s="3">
        <v>0</v>
      </c>
      <c r="T24" s="3">
        <v>0</v>
      </c>
      <c r="U24" s="2"/>
      <c r="V24" s="2"/>
      <c r="W24" s="2"/>
      <c r="X24" s="2"/>
      <c r="Y24" s="2"/>
    </row>
    <row r="25" spans="1:25">
      <c r="A25" s="2" t="s">
        <v>1397</v>
      </c>
      <c r="B25" s="2" t="s">
        <v>1398</v>
      </c>
      <c r="C25" s="2" t="s">
        <v>1397</v>
      </c>
      <c r="D25" s="3">
        <v>0</v>
      </c>
      <c r="E25" s="3">
        <v>0</v>
      </c>
      <c r="F25" s="3">
        <v>0</v>
      </c>
      <c r="G25" s="3">
        <v>0</v>
      </c>
      <c r="H25" s="3">
        <v>0</v>
      </c>
      <c r="I25" s="3">
        <v>0</v>
      </c>
      <c r="J25" s="3">
        <v>0</v>
      </c>
      <c r="K25" s="3">
        <v>0</v>
      </c>
      <c r="L25" s="2"/>
      <c r="M25" s="3">
        <v>0</v>
      </c>
      <c r="N25" s="3">
        <v>0</v>
      </c>
      <c r="O25" s="3">
        <v>0</v>
      </c>
      <c r="P25" s="3">
        <v>0</v>
      </c>
      <c r="Q25" s="3">
        <v>0</v>
      </c>
      <c r="R25" s="3">
        <v>0</v>
      </c>
      <c r="S25" s="3">
        <v>0</v>
      </c>
      <c r="T25" s="3">
        <v>0</v>
      </c>
      <c r="U25" s="2"/>
      <c r="V25" s="2"/>
      <c r="W25" s="2"/>
      <c r="X25" s="2"/>
      <c r="Y25" s="2"/>
    </row>
    <row r="26" spans="1:25">
      <c r="A26" s="2" t="s">
        <v>1399</v>
      </c>
      <c r="B26" s="2" t="s">
        <v>1400</v>
      </c>
      <c r="C26" s="2" t="s">
        <v>1399</v>
      </c>
      <c r="D26" s="3">
        <v>0</v>
      </c>
      <c r="E26" s="3">
        <v>0</v>
      </c>
      <c r="F26" s="3">
        <v>0</v>
      </c>
      <c r="G26" s="3">
        <v>0</v>
      </c>
      <c r="H26" s="3">
        <v>0</v>
      </c>
      <c r="I26" s="3">
        <v>0</v>
      </c>
      <c r="J26" s="3">
        <v>0</v>
      </c>
      <c r="K26" s="3">
        <v>0</v>
      </c>
      <c r="L26" s="2"/>
      <c r="M26" s="3">
        <v>0</v>
      </c>
      <c r="N26" s="3">
        <v>0</v>
      </c>
      <c r="O26" s="3">
        <v>0</v>
      </c>
      <c r="P26" s="3">
        <v>0</v>
      </c>
      <c r="Q26" s="3">
        <v>0</v>
      </c>
      <c r="R26" s="3">
        <v>0</v>
      </c>
      <c r="S26" s="3">
        <v>0</v>
      </c>
      <c r="T26" s="3">
        <v>0</v>
      </c>
      <c r="U26" s="2"/>
      <c r="V26" s="2"/>
      <c r="W26" s="2"/>
      <c r="X26" s="2"/>
      <c r="Y26" s="2"/>
    </row>
    <row r="27" spans="1:25">
      <c r="A27" s="2" t="s">
        <v>1401</v>
      </c>
      <c r="B27" s="2" t="s">
        <v>1402</v>
      </c>
      <c r="C27" s="2" t="s">
        <v>1401</v>
      </c>
      <c r="D27" s="3">
        <v>0</v>
      </c>
      <c r="E27" s="3">
        <v>0</v>
      </c>
      <c r="F27" s="3">
        <v>0</v>
      </c>
      <c r="G27" s="3">
        <v>0</v>
      </c>
      <c r="H27" s="3">
        <v>0</v>
      </c>
      <c r="I27" s="3">
        <v>0</v>
      </c>
      <c r="J27" s="3">
        <v>0</v>
      </c>
      <c r="K27" s="3">
        <v>0</v>
      </c>
      <c r="L27" s="2"/>
      <c r="M27" s="3">
        <v>0</v>
      </c>
      <c r="N27" s="3">
        <v>0</v>
      </c>
      <c r="O27" s="3">
        <v>0</v>
      </c>
      <c r="P27" s="3">
        <v>0</v>
      </c>
      <c r="Q27" s="3">
        <v>0</v>
      </c>
      <c r="R27" s="3">
        <v>0</v>
      </c>
      <c r="S27" s="3">
        <v>0</v>
      </c>
      <c r="T27" s="3">
        <v>0</v>
      </c>
      <c r="U27" s="2"/>
      <c r="V27" s="2"/>
      <c r="W27" s="2"/>
      <c r="X27" s="2"/>
      <c r="Y27" s="2"/>
    </row>
    <row r="28" spans="1:25">
      <c r="A28" s="2" t="s">
        <v>1403</v>
      </c>
      <c r="B28" s="2" t="s">
        <v>1404</v>
      </c>
      <c r="C28" s="2" t="s">
        <v>1403</v>
      </c>
      <c r="D28" s="3">
        <v>0</v>
      </c>
      <c r="E28" s="3">
        <v>0</v>
      </c>
      <c r="F28" s="3">
        <v>0</v>
      </c>
      <c r="G28" s="3">
        <v>0</v>
      </c>
      <c r="H28" s="3">
        <v>0</v>
      </c>
      <c r="I28" s="3">
        <v>0</v>
      </c>
      <c r="J28" s="3">
        <v>0</v>
      </c>
      <c r="K28" s="3">
        <v>0</v>
      </c>
      <c r="L28" s="2"/>
      <c r="M28" s="3">
        <v>0</v>
      </c>
      <c r="N28" s="3">
        <v>0</v>
      </c>
      <c r="O28" s="3">
        <v>0</v>
      </c>
      <c r="P28" s="3">
        <v>0</v>
      </c>
      <c r="Q28" s="3">
        <v>0</v>
      </c>
      <c r="R28" s="3">
        <v>0</v>
      </c>
      <c r="S28" s="3">
        <v>0</v>
      </c>
      <c r="T28" s="3">
        <v>0</v>
      </c>
      <c r="U28" s="2"/>
      <c r="V28" s="2"/>
      <c r="W28" s="2"/>
      <c r="X28" s="2"/>
      <c r="Y28" s="2"/>
    </row>
    <row r="29" spans="1:25">
      <c r="A29" s="2" t="s">
        <v>1405</v>
      </c>
      <c r="B29" s="2" t="s">
        <v>1406</v>
      </c>
      <c r="C29" s="2" t="s">
        <v>1405</v>
      </c>
      <c r="D29" s="3">
        <v>0</v>
      </c>
      <c r="E29" s="3">
        <v>0</v>
      </c>
      <c r="F29" s="3">
        <v>0</v>
      </c>
      <c r="G29" s="3">
        <v>0</v>
      </c>
      <c r="H29" s="3">
        <v>0</v>
      </c>
      <c r="I29" s="3">
        <v>0</v>
      </c>
      <c r="J29" s="3">
        <v>0</v>
      </c>
      <c r="K29" s="3">
        <v>0</v>
      </c>
      <c r="L29" s="2"/>
      <c r="M29" s="3">
        <v>0</v>
      </c>
      <c r="N29" s="3">
        <v>0</v>
      </c>
      <c r="O29" s="3">
        <v>0</v>
      </c>
      <c r="P29" s="3">
        <v>0</v>
      </c>
      <c r="Q29" s="3">
        <v>0</v>
      </c>
      <c r="R29" s="3">
        <v>0</v>
      </c>
      <c r="S29" s="3">
        <v>0</v>
      </c>
      <c r="T29" s="3">
        <v>0</v>
      </c>
      <c r="U29" s="2"/>
      <c r="V29" s="2"/>
      <c r="W29" s="2"/>
      <c r="X29" s="2"/>
      <c r="Y29" s="2"/>
    </row>
    <row r="30" spans="1:25">
      <c r="A30" s="2" t="s">
        <v>1407</v>
      </c>
      <c r="B30" s="2" t="s">
        <v>1408</v>
      </c>
      <c r="C30" s="2" t="s">
        <v>1407</v>
      </c>
      <c r="D30" s="3">
        <v>0</v>
      </c>
      <c r="E30" s="3">
        <v>0</v>
      </c>
      <c r="F30" s="3">
        <v>0</v>
      </c>
      <c r="G30" s="3">
        <v>0</v>
      </c>
      <c r="H30" s="3">
        <v>0</v>
      </c>
      <c r="I30" s="3">
        <v>0</v>
      </c>
      <c r="J30" s="3">
        <v>0</v>
      </c>
      <c r="K30" s="3">
        <v>0</v>
      </c>
      <c r="L30" s="2"/>
      <c r="M30" s="3">
        <v>0</v>
      </c>
      <c r="N30" s="3">
        <v>0</v>
      </c>
      <c r="O30" s="3">
        <v>0</v>
      </c>
      <c r="P30" s="3">
        <v>0</v>
      </c>
      <c r="Q30" s="3">
        <v>0</v>
      </c>
      <c r="R30" s="3">
        <v>0</v>
      </c>
      <c r="S30" s="3">
        <v>0</v>
      </c>
      <c r="T30" s="3">
        <v>0</v>
      </c>
      <c r="U30" s="2"/>
      <c r="V30" s="2"/>
      <c r="W30" s="2"/>
      <c r="X30" s="2"/>
      <c r="Y30" s="2"/>
    </row>
    <row r="31" spans="1:25">
      <c r="A31" s="2" t="s">
        <v>1409</v>
      </c>
      <c r="B31" s="2" t="s">
        <v>1410</v>
      </c>
      <c r="C31" s="2" t="s">
        <v>1409</v>
      </c>
      <c r="D31" s="3">
        <v>0</v>
      </c>
      <c r="E31" s="3">
        <v>0</v>
      </c>
      <c r="F31" s="3">
        <v>0</v>
      </c>
      <c r="G31" s="3">
        <v>0</v>
      </c>
      <c r="H31" s="3">
        <v>0</v>
      </c>
      <c r="I31" s="3">
        <v>0</v>
      </c>
      <c r="J31" s="3">
        <v>0</v>
      </c>
      <c r="K31" s="3">
        <v>0</v>
      </c>
      <c r="L31" s="2"/>
      <c r="M31" s="3">
        <v>0</v>
      </c>
      <c r="N31" s="3">
        <v>0</v>
      </c>
      <c r="O31" s="3">
        <v>0</v>
      </c>
      <c r="P31" s="3">
        <v>0</v>
      </c>
      <c r="Q31" s="3">
        <v>0</v>
      </c>
      <c r="R31" s="3">
        <v>0</v>
      </c>
      <c r="S31" s="3">
        <v>0</v>
      </c>
      <c r="T31" s="3">
        <v>0</v>
      </c>
      <c r="U31" s="2"/>
      <c r="V31" s="2"/>
      <c r="W31" s="2"/>
      <c r="X31" s="2"/>
      <c r="Y31" s="2"/>
    </row>
    <row r="32" spans="1:25">
      <c r="A32" s="2" t="s">
        <v>1411</v>
      </c>
      <c r="B32" s="2" t="s">
        <v>1412</v>
      </c>
      <c r="C32" s="2" t="s">
        <v>1411</v>
      </c>
      <c r="D32" s="3">
        <v>0</v>
      </c>
      <c r="E32" s="3">
        <v>0</v>
      </c>
      <c r="F32" s="3">
        <v>0</v>
      </c>
      <c r="G32" s="3">
        <v>0</v>
      </c>
      <c r="H32" s="3">
        <v>0</v>
      </c>
      <c r="I32" s="3">
        <v>0</v>
      </c>
      <c r="J32" s="3">
        <v>0</v>
      </c>
      <c r="K32" s="3">
        <v>0</v>
      </c>
      <c r="L32" s="2"/>
      <c r="M32" s="3">
        <v>0</v>
      </c>
      <c r="N32" s="3">
        <v>0</v>
      </c>
      <c r="O32" s="3">
        <v>0</v>
      </c>
      <c r="P32" s="3">
        <v>0</v>
      </c>
      <c r="Q32" s="3">
        <v>0</v>
      </c>
      <c r="R32" s="3">
        <v>0</v>
      </c>
      <c r="S32" s="3">
        <v>0</v>
      </c>
      <c r="T32" s="3">
        <v>0</v>
      </c>
      <c r="U32" s="2"/>
      <c r="V32" s="2"/>
      <c r="W32" s="2"/>
      <c r="X32" s="2"/>
      <c r="Y32" s="2"/>
    </row>
    <row r="33" spans="1:25">
      <c r="A33" s="2" t="s">
        <v>1413</v>
      </c>
      <c r="B33" s="2" t="s">
        <v>1414</v>
      </c>
      <c r="C33" s="2" t="s">
        <v>1413</v>
      </c>
      <c r="D33" s="3">
        <v>0</v>
      </c>
      <c r="E33" s="3">
        <v>0</v>
      </c>
      <c r="F33" s="3">
        <v>0</v>
      </c>
      <c r="G33" s="3">
        <v>0</v>
      </c>
      <c r="H33" s="3">
        <v>0</v>
      </c>
      <c r="I33" s="3">
        <v>0</v>
      </c>
      <c r="J33" s="3">
        <v>0</v>
      </c>
      <c r="K33" s="3">
        <v>0</v>
      </c>
      <c r="L33" s="2"/>
      <c r="M33" s="3">
        <v>0</v>
      </c>
      <c r="N33" s="3">
        <v>0</v>
      </c>
      <c r="O33" s="3">
        <v>0</v>
      </c>
      <c r="P33" s="3">
        <v>0</v>
      </c>
      <c r="Q33" s="3">
        <v>0</v>
      </c>
      <c r="R33" s="3">
        <v>0</v>
      </c>
      <c r="S33" s="3">
        <v>0</v>
      </c>
      <c r="T33" s="3">
        <v>0</v>
      </c>
      <c r="U33" s="2"/>
      <c r="V33" s="2"/>
      <c r="W33" s="2"/>
      <c r="X33" s="2"/>
      <c r="Y33" s="2"/>
    </row>
    <row r="34" spans="1:25">
      <c r="A34" s="2" t="s">
        <v>1415</v>
      </c>
      <c r="B34" s="2" t="s">
        <v>1416</v>
      </c>
      <c r="C34" s="2" t="s">
        <v>1415</v>
      </c>
      <c r="D34" s="3">
        <v>0</v>
      </c>
      <c r="E34" s="3">
        <v>0</v>
      </c>
      <c r="F34" s="3">
        <v>0</v>
      </c>
      <c r="G34" s="3">
        <v>0</v>
      </c>
      <c r="H34" s="3">
        <v>0</v>
      </c>
      <c r="I34" s="3">
        <v>0</v>
      </c>
      <c r="J34" s="3">
        <v>0</v>
      </c>
      <c r="K34" s="3">
        <v>0</v>
      </c>
      <c r="L34" s="2"/>
      <c r="M34" s="3">
        <v>0</v>
      </c>
      <c r="N34" s="3">
        <v>0</v>
      </c>
      <c r="O34" s="3">
        <v>0</v>
      </c>
      <c r="P34" s="3">
        <v>0</v>
      </c>
      <c r="Q34" s="3">
        <v>0</v>
      </c>
      <c r="R34" s="3">
        <v>0</v>
      </c>
      <c r="S34" s="3">
        <v>0</v>
      </c>
      <c r="T34" s="3">
        <v>0</v>
      </c>
      <c r="U34" s="2"/>
      <c r="V34" s="2"/>
      <c r="W34" s="2"/>
      <c r="X34" s="2"/>
      <c r="Y34" s="2"/>
    </row>
    <row r="35" spans="1:25">
      <c r="A35" s="2" t="s">
        <v>1417</v>
      </c>
      <c r="B35" s="2" t="s">
        <v>1418</v>
      </c>
      <c r="C35" s="2" t="s">
        <v>1417</v>
      </c>
      <c r="D35" s="3">
        <v>0</v>
      </c>
      <c r="E35" s="3">
        <v>0</v>
      </c>
      <c r="F35" s="3">
        <v>0</v>
      </c>
      <c r="G35" s="3">
        <v>0</v>
      </c>
      <c r="H35" s="3">
        <v>0</v>
      </c>
      <c r="I35" s="3">
        <v>0</v>
      </c>
      <c r="J35" s="3">
        <v>0</v>
      </c>
      <c r="K35" s="3">
        <v>0</v>
      </c>
      <c r="L35" s="2"/>
      <c r="M35" s="3">
        <v>0</v>
      </c>
      <c r="N35" s="3">
        <v>0</v>
      </c>
      <c r="O35" s="3">
        <v>0</v>
      </c>
      <c r="P35" s="3">
        <v>0</v>
      </c>
      <c r="Q35" s="3">
        <v>0</v>
      </c>
      <c r="R35" s="3">
        <v>0</v>
      </c>
      <c r="S35" s="3">
        <v>0</v>
      </c>
      <c r="T35" s="3">
        <v>0</v>
      </c>
      <c r="U35" s="2"/>
      <c r="V35" s="2"/>
      <c r="W35" s="2"/>
      <c r="X35" s="2"/>
      <c r="Y35" s="2"/>
    </row>
    <row r="36" spans="1:25">
      <c r="A36" s="2" t="s">
        <v>1419</v>
      </c>
      <c r="B36" s="2" t="s">
        <v>1420</v>
      </c>
      <c r="C36" s="2" t="s">
        <v>1419</v>
      </c>
      <c r="D36" s="3">
        <v>0</v>
      </c>
      <c r="E36" s="3">
        <v>0</v>
      </c>
      <c r="F36" s="3">
        <v>0</v>
      </c>
      <c r="G36" s="3">
        <v>0</v>
      </c>
      <c r="H36" s="3">
        <v>0</v>
      </c>
      <c r="I36" s="3">
        <v>0</v>
      </c>
      <c r="J36" s="3">
        <v>0</v>
      </c>
      <c r="K36" s="3">
        <v>0</v>
      </c>
      <c r="L36" s="2"/>
      <c r="M36" s="3">
        <v>0</v>
      </c>
      <c r="N36" s="3">
        <v>0</v>
      </c>
      <c r="O36" s="3">
        <v>0</v>
      </c>
      <c r="P36" s="3">
        <v>0</v>
      </c>
      <c r="Q36" s="3">
        <v>0</v>
      </c>
      <c r="R36" s="3">
        <v>0</v>
      </c>
      <c r="S36" s="3">
        <v>0</v>
      </c>
      <c r="T36" s="3">
        <v>0</v>
      </c>
      <c r="U36" s="2"/>
      <c r="V36" s="2"/>
      <c r="W36" s="2"/>
      <c r="X36" s="2"/>
      <c r="Y36" s="2"/>
    </row>
    <row r="37" spans="1:25">
      <c r="A37" s="2" t="s">
        <v>1421</v>
      </c>
      <c r="B37" s="2" t="s">
        <v>1422</v>
      </c>
      <c r="C37" s="2" t="s">
        <v>1421</v>
      </c>
      <c r="D37" s="3">
        <v>0</v>
      </c>
      <c r="E37" s="3">
        <v>0</v>
      </c>
      <c r="F37" s="3">
        <v>0</v>
      </c>
      <c r="G37" s="3">
        <v>0</v>
      </c>
      <c r="H37" s="3">
        <v>0</v>
      </c>
      <c r="I37" s="3">
        <v>0</v>
      </c>
      <c r="J37" s="3">
        <v>0</v>
      </c>
      <c r="K37" s="3">
        <v>0</v>
      </c>
      <c r="L37" s="2"/>
      <c r="M37" s="3">
        <v>0</v>
      </c>
      <c r="N37" s="3">
        <v>0</v>
      </c>
      <c r="O37" s="3">
        <v>0</v>
      </c>
      <c r="P37" s="3">
        <v>0</v>
      </c>
      <c r="Q37" s="3">
        <v>0</v>
      </c>
      <c r="R37" s="3">
        <v>0</v>
      </c>
      <c r="S37" s="3">
        <v>0</v>
      </c>
      <c r="T37" s="3">
        <v>0</v>
      </c>
      <c r="U37" s="2"/>
      <c r="V37" s="2"/>
      <c r="W37" s="2"/>
      <c r="X37" s="2"/>
      <c r="Y37" s="2"/>
    </row>
    <row r="38" spans="1:25">
      <c r="A38" s="2" t="s">
        <v>1423</v>
      </c>
      <c r="B38" s="2" t="s">
        <v>1424</v>
      </c>
      <c r="C38" s="2" t="s">
        <v>1423</v>
      </c>
      <c r="D38" s="3">
        <v>0</v>
      </c>
      <c r="E38" s="3">
        <v>0</v>
      </c>
      <c r="F38" s="3">
        <v>0</v>
      </c>
      <c r="G38" s="3">
        <v>0</v>
      </c>
      <c r="H38" s="3">
        <v>0</v>
      </c>
      <c r="I38" s="3">
        <v>0</v>
      </c>
      <c r="J38" s="3">
        <v>0</v>
      </c>
      <c r="K38" s="3">
        <v>0</v>
      </c>
      <c r="L38" s="2"/>
      <c r="M38" s="3">
        <v>0</v>
      </c>
      <c r="N38" s="3">
        <v>0</v>
      </c>
      <c r="O38" s="3">
        <v>0</v>
      </c>
      <c r="P38" s="3">
        <v>0</v>
      </c>
      <c r="Q38" s="3">
        <v>0</v>
      </c>
      <c r="R38" s="3">
        <v>0</v>
      </c>
      <c r="S38" s="3">
        <v>0</v>
      </c>
      <c r="T38" s="3">
        <v>0</v>
      </c>
      <c r="U38" s="2"/>
      <c r="V38" s="2"/>
      <c r="W38" s="2"/>
      <c r="X38" s="2"/>
      <c r="Y38" s="2"/>
    </row>
    <row r="39" spans="1:25">
      <c r="A39" s="2" t="s">
        <v>1425</v>
      </c>
      <c r="B39" s="2" t="s">
        <v>1426</v>
      </c>
      <c r="C39" s="2" t="s">
        <v>1425</v>
      </c>
      <c r="D39" s="3">
        <v>0</v>
      </c>
      <c r="E39" s="3">
        <v>0</v>
      </c>
      <c r="F39" s="3">
        <v>0</v>
      </c>
      <c r="G39" s="3">
        <v>0</v>
      </c>
      <c r="H39" s="3">
        <v>0</v>
      </c>
      <c r="I39" s="3">
        <v>0</v>
      </c>
      <c r="J39" s="3">
        <v>0</v>
      </c>
      <c r="K39" s="3">
        <v>0</v>
      </c>
      <c r="L39" s="2"/>
      <c r="M39" s="3">
        <v>0</v>
      </c>
      <c r="N39" s="3">
        <v>0</v>
      </c>
      <c r="O39" s="3">
        <v>0</v>
      </c>
      <c r="P39" s="3">
        <v>0</v>
      </c>
      <c r="Q39" s="3">
        <v>0</v>
      </c>
      <c r="R39" s="3">
        <v>0</v>
      </c>
      <c r="S39" s="3">
        <v>0</v>
      </c>
      <c r="T39" s="3">
        <v>0</v>
      </c>
      <c r="U39" s="2"/>
      <c r="V39" s="2"/>
      <c r="W39" s="2"/>
      <c r="X39" s="2"/>
      <c r="Y39" s="2"/>
    </row>
    <row r="40" spans="1:25">
      <c r="A40" s="2" t="s">
        <v>1427</v>
      </c>
      <c r="B40" s="2" t="s">
        <v>1428</v>
      </c>
      <c r="C40" s="2" t="s">
        <v>1427</v>
      </c>
      <c r="D40" s="3">
        <v>0</v>
      </c>
      <c r="E40" s="3">
        <v>0</v>
      </c>
      <c r="F40" s="3">
        <v>0</v>
      </c>
      <c r="G40" s="3">
        <v>0</v>
      </c>
      <c r="H40" s="3">
        <v>0</v>
      </c>
      <c r="I40" s="3">
        <v>0</v>
      </c>
      <c r="J40" s="3">
        <v>0</v>
      </c>
      <c r="K40" s="3">
        <v>0</v>
      </c>
      <c r="L40" s="2"/>
      <c r="M40" s="3">
        <v>0</v>
      </c>
      <c r="N40" s="3">
        <v>0</v>
      </c>
      <c r="O40" s="3">
        <v>0</v>
      </c>
      <c r="P40" s="3">
        <v>0</v>
      </c>
      <c r="Q40" s="3">
        <v>0</v>
      </c>
      <c r="R40" s="3">
        <v>0</v>
      </c>
      <c r="S40" s="3">
        <v>0</v>
      </c>
      <c r="T40" s="3">
        <v>0</v>
      </c>
      <c r="U40" s="2"/>
      <c r="V40" s="2"/>
      <c r="W40" s="2"/>
      <c r="X40" s="2"/>
      <c r="Y40" s="2"/>
    </row>
    <row r="41" spans="1:25">
      <c r="A41" s="2" t="s">
        <v>1429</v>
      </c>
      <c r="B41" s="2" t="s">
        <v>1430</v>
      </c>
      <c r="C41" s="2" t="s">
        <v>1429</v>
      </c>
      <c r="D41" s="3">
        <v>0</v>
      </c>
      <c r="E41" s="3">
        <v>0</v>
      </c>
      <c r="F41" s="3">
        <v>0</v>
      </c>
      <c r="G41" s="3">
        <v>0</v>
      </c>
      <c r="H41" s="3">
        <v>0</v>
      </c>
      <c r="I41" s="3">
        <v>0</v>
      </c>
      <c r="J41" s="3">
        <v>0</v>
      </c>
      <c r="K41" s="3">
        <v>0</v>
      </c>
      <c r="L41" s="2"/>
      <c r="M41" s="3">
        <v>0</v>
      </c>
      <c r="N41" s="3">
        <v>0</v>
      </c>
      <c r="O41" s="3">
        <v>0</v>
      </c>
      <c r="P41" s="3">
        <v>0</v>
      </c>
      <c r="Q41" s="3">
        <v>0</v>
      </c>
      <c r="R41" s="3">
        <v>0</v>
      </c>
      <c r="S41" s="3">
        <v>0</v>
      </c>
      <c r="T41" s="3">
        <v>0</v>
      </c>
      <c r="U41" s="2"/>
      <c r="V41" s="2"/>
      <c r="W41" s="2"/>
      <c r="X41" s="2"/>
      <c r="Y41" s="2"/>
    </row>
    <row r="42" spans="1:25">
      <c r="A42" s="2" t="s">
        <v>1431</v>
      </c>
      <c r="B42" s="2" t="s">
        <v>1432</v>
      </c>
      <c r="C42" s="2" t="s">
        <v>1431</v>
      </c>
      <c r="D42" s="3">
        <v>0</v>
      </c>
      <c r="E42" s="3">
        <v>0</v>
      </c>
      <c r="F42" s="3">
        <v>0</v>
      </c>
      <c r="G42" s="3">
        <v>0</v>
      </c>
      <c r="H42" s="3">
        <v>0</v>
      </c>
      <c r="I42" s="3">
        <v>0</v>
      </c>
      <c r="J42" s="3">
        <v>0</v>
      </c>
      <c r="K42" s="3">
        <v>0</v>
      </c>
      <c r="L42" s="2"/>
      <c r="M42" s="3">
        <v>0</v>
      </c>
      <c r="N42" s="3">
        <v>0</v>
      </c>
      <c r="O42" s="3">
        <v>0</v>
      </c>
      <c r="P42" s="3">
        <v>0</v>
      </c>
      <c r="Q42" s="3">
        <v>0</v>
      </c>
      <c r="R42" s="3">
        <v>0</v>
      </c>
      <c r="S42" s="3">
        <v>0</v>
      </c>
      <c r="T42" s="3">
        <v>0</v>
      </c>
      <c r="U42" s="2"/>
      <c r="V42" s="2"/>
      <c r="W42" s="2"/>
      <c r="X42" s="2"/>
      <c r="Y42" s="2"/>
    </row>
    <row r="43" spans="1:25">
      <c r="A43" s="2" t="s">
        <v>1433</v>
      </c>
      <c r="B43" s="2" t="s">
        <v>1434</v>
      </c>
      <c r="C43" s="2" t="s">
        <v>1433</v>
      </c>
      <c r="D43" s="3">
        <v>0</v>
      </c>
      <c r="E43" s="3">
        <v>0</v>
      </c>
      <c r="F43" s="3">
        <v>0</v>
      </c>
      <c r="G43" s="3">
        <v>0</v>
      </c>
      <c r="H43" s="3">
        <v>0</v>
      </c>
      <c r="I43" s="3">
        <v>0</v>
      </c>
      <c r="J43" s="3">
        <v>0</v>
      </c>
      <c r="K43" s="3">
        <v>0</v>
      </c>
      <c r="L43" s="2"/>
      <c r="M43" s="3">
        <v>0</v>
      </c>
      <c r="N43" s="3">
        <v>0</v>
      </c>
      <c r="O43" s="3">
        <v>0</v>
      </c>
      <c r="P43" s="3">
        <v>0</v>
      </c>
      <c r="Q43" s="3">
        <v>0</v>
      </c>
      <c r="R43" s="3">
        <v>0</v>
      </c>
      <c r="S43" s="3">
        <v>0</v>
      </c>
      <c r="T43" s="3">
        <v>0</v>
      </c>
      <c r="U43" s="2"/>
      <c r="V43" s="2"/>
      <c r="W43" s="2"/>
      <c r="X43" s="2"/>
      <c r="Y43" s="2"/>
    </row>
    <row r="44" spans="1:25">
      <c r="A44" s="2" t="s">
        <v>1435</v>
      </c>
      <c r="B44" s="2" t="s">
        <v>1436</v>
      </c>
      <c r="C44" s="2" t="s">
        <v>1435</v>
      </c>
      <c r="D44" s="3">
        <v>0</v>
      </c>
      <c r="E44" s="3">
        <v>0</v>
      </c>
      <c r="F44" s="3">
        <v>0</v>
      </c>
      <c r="G44" s="3">
        <v>0</v>
      </c>
      <c r="H44" s="3">
        <v>0</v>
      </c>
      <c r="I44" s="3">
        <v>0</v>
      </c>
      <c r="J44" s="3">
        <v>0</v>
      </c>
      <c r="K44" s="3">
        <v>0</v>
      </c>
      <c r="L44" s="2"/>
      <c r="M44" s="3">
        <v>0</v>
      </c>
      <c r="N44" s="3">
        <v>0</v>
      </c>
      <c r="O44" s="3">
        <v>0</v>
      </c>
      <c r="P44" s="3">
        <v>0</v>
      </c>
      <c r="Q44" s="3">
        <v>0</v>
      </c>
      <c r="R44" s="3">
        <v>0</v>
      </c>
      <c r="S44" s="3">
        <v>0</v>
      </c>
      <c r="T44" s="3">
        <v>0</v>
      </c>
      <c r="U44" s="2"/>
      <c r="V44" s="2"/>
      <c r="W44" s="2"/>
      <c r="X44" s="2"/>
      <c r="Y44" s="2"/>
    </row>
    <row r="45" spans="1:25">
      <c r="A45" s="2" t="s">
        <v>1437</v>
      </c>
      <c r="B45" s="2" t="s">
        <v>1438</v>
      </c>
      <c r="C45" s="2" t="s">
        <v>1437</v>
      </c>
      <c r="D45" s="3">
        <v>0</v>
      </c>
      <c r="E45" s="3">
        <v>0</v>
      </c>
      <c r="F45" s="3">
        <v>0</v>
      </c>
      <c r="G45" s="3">
        <v>0</v>
      </c>
      <c r="H45" s="3">
        <v>0</v>
      </c>
      <c r="I45" s="3">
        <v>0</v>
      </c>
      <c r="J45" s="3">
        <v>0</v>
      </c>
      <c r="K45" s="3">
        <v>0</v>
      </c>
      <c r="L45" s="2"/>
      <c r="M45" s="3">
        <v>0</v>
      </c>
      <c r="N45" s="3">
        <v>0</v>
      </c>
      <c r="O45" s="3">
        <v>0</v>
      </c>
      <c r="P45" s="3">
        <v>0</v>
      </c>
      <c r="Q45" s="3">
        <v>0</v>
      </c>
      <c r="R45" s="3">
        <v>0</v>
      </c>
      <c r="S45" s="3">
        <v>0</v>
      </c>
      <c r="T45" s="3">
        <v>0</v>
      </c>
      <c r="U45" s="2"/>
      <c r="V45" s="2"/>
      <c r="W45" s="2"/>
      <c r="X45" s="2"/>
      <c r="Y45" s="2"/>
    </row>
    <row r="46" spans="1:25">
      <c r="A46" s="2" t="s">
        <v>1439</v>
      </c>
      <c r="B46" s="2" t="s">
        <v>1440</v>
      </c>
      <c r="C46" s="2" t="s">
        <v>1439</v>
      </c>
      <c r="D46" s="3">
        <v>0</v>
      </c>
      <c r="E46" s="3">
        <v>0</v>
      </c>
      <c r="F46" s="3">
        <v>0</v>
      </c>
      <c r="G46" s="3">
        <v>0</v>
      </c>
      <c r="H46" s="3">
        <v>0</v>
      </c>
      <c r="I46" s="3">
        <v>0</v>
      </c>
      <c r="J46" s="3">
        <v>0</v>
      </c>
      <c r="K46" s="3">
        <v>0</v>
      </c>
      <c r="L46" s="2"/>
      <c r="M46" s="3">
        <v>0</v>
      </c>
      <c r="N46" s="3">
        <v>0</v>
      </c>
      <c r="O46" s="3">
        <v>0</v>
      </c>
      <c r="P46" s="3">
        <v>0</v>
      </c>
      <c r="Q46" s="3">
        <v>0</v>
      </c>
      <c r="R46" s="3">
        <v>0</v>
      </c>
      <c r="S46" s="3">
        <v>0</v>
      </c>
      <c r="T46" s="3">
        <v>0</v>
      </c>
      <c r="U46" s="2"/>
      <c r="V46" s="2"/>
      <c r="W46" s="2"/>
      <c r="X46" s="2"/>
      <c r="Y46" s="2"/>
    </row>
    <row r="47" spans="1:25">
      <c r="A47" s="2" t="s">
        <v>1441</v>
      </c>
      <c r="B47" s="2" t="s">
        <v>1442</v>
      </c>
      <c r="C47" s="2" t="s">
        <v>1441</v>
      </c>
      <c r="D47" s="3">
        <v>0</v>
      </c>
      <c r="E47" s="3">
        <v>0</v>
      </c>
      <c r="F47" s="3">
        <v>0</v>
      </c>
      <c r="G47" s="3">
        <v>0</v>
      </c>
      <c r="H47" s="3">
        <v>0</v>
      </c>
      <c r="I47" s="3">
        <v>0</v>
      </c>
      <c r="J47" s="3">
        <v>0</v>
      </c>
      <c r="K47" s="3">
        <v>0</v>
      </c>
      <c r="L47" s="2"/>
      <c r="M47" s="3">
        <v>0</v>
      </c>
      <c r="N47" s="3">
        <v>0</v>
      </c>
      <c r="O47" s="3">
        <v>0</v>
      </c>
      <c r="P47" s="3">
        <v>0</v>
      </c>
      <c r="Q47" s="3">
        <v>0</v>
      </c>
      <c r="R47" s="3">
        <v>0</v>
      </c>
      <c r="S47" s="3">
        <v>0</v>
      </c>
      <c r="T47" s="3">
        <v>0</v>
      </c>
      <c r="U47" s="2"/>
      <c r="V47" s="2"/>
      <c r="W47" s="2"/>
      <c r="X47" s="2"/>
      <c r="Y47" s="2"/>
    </row>
    <row r="48" spans="1:25">
      <c r="A48" s="2" t="s">
        <v>1443</v>
      </c>
      <c r="B48" s="2" t="s">
        <v>1444</v>
      </c>
      <c r="C48" s="2" t="s">
        <v>1443</v>
      </c>
      <c r="D48" s="3">
        <v>0</v>
      </c>
      <c r="E48" s="3">
        <v>0</v>
      </c>
      <c r="F48" s="3">
        <v>0</v>
      </c>
      <c r="G48" s="3">
        <v>0</v>
      </c>
      <c r="H48" s="3">
        <v>0</v>
      </c>
      <c r="I48" s="3">
        <v>0</v>
      </c>
      <c r="J48" s="3">
        <v>0</v>
      </c>
      <c r="K48" s="3">
        <v>0</v>
      </c>
      <c r="L48" s="2"/>
      <c r="M48" s="3">
        <v>0</v>
      </c>
      <c r="N48" s="3">
        <v>0</v>
      </c>
      <c r="O48" s="3">
        <v>0</v>
      </c>
      <c r="P48" s="3">
        <v>0</v>
      </c>
      <c r="Q48" s="3">
        <v>0</v>
      </c>
      <c r="R48" s="3">
        <v>0</v>
      </c>
      <c r="S48" s="3">
        <v>0</v>
      </c>
      <c r="T48" s="3">
        <v>0</v>
      </c>
      <c r="U48" s="2"/>
      <c r="V48" s="2"/>
      <c r="W48" s="2"/>
      <c r="X48" s="2"/>
      <c r="Y48" s="2"/>
    </row>
    <row r="49" spans="1:25">
      <c r="A49" s="2" t="s">
        <v>1445</v>
      </c>
      <c r="B49" s="2" t="s">
        <v>1446</v>
      </c>
      <c r="C49" s="2" t="s">
        <v>1445</v>
      </c>
      <c r="D49" s="3">
        <v>0</v>
      </c>
      <c r="E49" s="3">
        <v>0</v>
      </c>
      <c r="F49" s="3">
        <v>0</v>
      </c>
      <c r="G49" s="3">
        <v>0</v>
      </c>
      <c r="H49" s="3">
        <v>0</v>
      </c>
      <c r="I49" s="3">
        <v>0</v>
      </c>
      <c r="J49" s="3">
        <v>0</v>
      </c>
      <c r="K49" s="3">
        <v>0</v>
      </c>
      <c r="L49" s="2"/>
      <c r="M49" s="3">
        <v>0</v>
      </c>
      <c r="N49" s="3">
        <v>0</v>
      </c>
      <c r="O49" s="3">
        <v>0</v>
      </c>
      <c r="P49" s="3">
        <v>0</v>
      </c>
      <c r="Q49" s="3">
        <v>0</v>
      </c>
      <c r="R49" s="3">
        <v>0</v>
      </c>
      <c r="S49" s="3">
        <v>0</v>
      </c>
      <c r="T49" s="3">
        <v>0</v>
      </c>
      <c r="U49" s="2"/>
      <c r="V49" s="2"/>
      <c r="W49" s="2"/>
      <c r="X49" s="2"/>
      <c r="Y49" s="2"/>
    </row>
    <row r="50" spans="1:25">
      <c r="A50" s="2" t="s">
        <v>1447</v>
      </c>
      <c r="B50" s="2" t="s">
        <v>1448</v>
      </c>
      <c r="C50" s="2" t="s">
        <v>1447</v>
      </c>
      <c r="D50" s="3">
        <v>0</v>
      </c>
      <c r="E50" s="3">
        <v>0</v>
      </c>
      <c r="F50" s="3">
        <v>0</v>
      </c>
      <c r="G50" s="3">
        <v>0</v>
      </c>
      <c r="H50" s="3">
        <v>0</v>
      </c>
      <c r="I50" s="3">
        <v>0</v>
      </c>
      <c r="J50" s="3">
        <v>0</v>
      </c>
      <c r="K50" s="3">
        <v>0</v>
      </c>
      <c r="L50" s="2"/>
      <c r="M50" s="3">
        <v>0</v>
      </c>
      <c r="N50" s="3">
        <v>0</v>
      </c>
      <c r="O50" s="3">
        <v>0</v>
      </c>
      <c r="P50" s="3">
        <v>0</v>
      </c>
      <c r="Q50" s="3">
        <v>0</v>
      </c>
      <c r="R50" s="3">
        <v>0</v>
      </c>
      <c r="S50" s="3">
        <v>0</v>
      </c>
      <c r="T50" s="3">
        <v>0</v>
      </c>
      <c r="U50" s="2"/>
      <c r="V50" s="2"/>
      <c r="W50" s="2"/>
      <c r="X50" s="2"/>
      <c r="Y50" s="2"/>
    </row>
    <row r="51" spans="1:25">
      <c r="A51" s="2" t="s">
        <v>1449</v>
      </c>
      <c r="B51" s="2" t="s">
        <v>1450</v>
      </c>
      <c r="C51" s="2" t="s">
        <v>1449</v>
      </c>
      <c r="D51" s="3">
        <v>0</v>
      </c>
      <c r="E51" s="3">
        <v>0</v>
      </c>
      <c r="F51" s="3">
        <v>0</v>
      </c>
      <c r="G51" s="3">
        <v>0</v>
      </c>
      <c r="H51" s="3">
        <v>0</v>
      </c>
      <c r="I51" s="3">
        <v>0</v>
      </c>
      <c r="J51" s="3">
        <v>0</v>
      </c>
      <c r="K51" s="3">
        <v>0</v>
      </c>
      <c r="L51" s="2"/>
      <c r="M51" s="3">
        <v>0</v>
      </c>
      <c r="N51" s="3">
        <v>0</v>
      </c>
      <c r="O51" s="3">
        <v>0</v>
      </c>
      <c r="P51" s="3">
        <v>0</v>
      </c>
      <c r="Q51" s="3">
        <v>0</v>
      </c>
      <c r="R51" s="3">
        <v>0</v>
      </c>
      <c r="S51" s="3">
        <v>0</v>
      </c>
      <c r="T51" s="3">
        <v>0</v>
      </c>
      <c r="U51" s="2"/>
      <c r="V51" s="2"/>
      <c r="W51" s="2"/>
      <c r="X51" s="2"/>
      <c r="Y51" s="2"/>
    </row>
    <row r="52" spans="1:25">
      <c r="A52" s="2" t="s">
        <v>1451</v>
      </c>
      <c r="B52" s="2" t="s">
        <v>1452</v>
      </c>
      <c r="C52" s="2" t="s">
        <v>1451</v>
      </c>
      <c r="D52" s="3">
        <v>0</v>
      </c>
      <c r="E52" s="3">
        <v>0</v>
      </c>
      <c r="F52" s="3">
        <v>0</v>
      </c>
      <c r="G52" s="3">
        <v>0</v>
      </c>
      <c r="H52" s="3">
        <v>0</v>
      </c>
      <c r="I52" s="3">
        <v>0</v>
      </c>
      <c r="J52" s="3">
        <v>0</v>
      </c>
      <c r="K52" s="3">
        <v>0</v>
      </c>
      <c r="L52" s="2"/>
      <c r="M52" s="3">
        <v>0</v>
      </c>
      <c r="N52" s="3">
        <v>0</v>
      </c>
      <c r="O52" s="3">
        <v>0</v>
      </c>
      <c r="P52" s="3">
        <v>0</v>
      </c>
      <c r="Q52" s="3">
        <v>0</v>
      </c>
      <c r="R52" s="3">
        <v>0</v>
      </c>
      <c r="S52" s="3">
        <v>0</v>
      </c>
      <c r="T52" s="3">
        <v>0</v>
      </c>
      <c r="U52" s="2"/>
      <c r="V52" s="2"/>
      <c r="W52" s="2"/>
      <c r="X52" s="2"/>
      <c r="Y52" s="2"/>
    </row>
    <row r="53" spans="1:25">
      <c r="A53" s="2" t="s">
        <v>1453</v>
      </c>
      <c r="B53" s="2" t="s">
        <v>1454</v>
      </c>
      <c r="C53" s="2" t="s">
        <v>1453</v>
      </c>
      <c r="D53" s="3">
        <v>0</v>
      </c>
      <c r="E53" s="3">
        <v>0</v>
      </c>
      <c r="F53" s="3">
        <v>0</v>
      </c>
      <c r="G53" s="3">
        <v>0</v>
      </c>
      <c r="H53" s="3">
        <v>0</v>
      </c>
      <c r="I53" s="3">
        <v>0</v>
      </c>
      <c r="J53" s="3">
        <v>0</v>
      </c>
      <c r="K53" s="3">
        <v>0</v>
      </c>
      <c r="L53" s="2"/>
      <c r="M53" s="3">
        <v>0</v>
      </c>
      <c r="N53" s="3">
        <v>0</v>
      </c>
      <c r="O53" s="3">
        <v>0</v>
      </c>
      <c r="P53" s="3">
        <v>0</v>
      </c>
      <c r="Q53" s="3">
        <v>0</v>
      </c>
      <c r="R53" s="3">
        <v>0</v>
      </c>
      <c r="S53" s="3">
        <v>0</v>
      </c>
      <c r="T53" s="3">
        <v>0</v>
      </c>
      <c r="U53" s="2"/>
      <c r="V53" s="2"/>
      <c r="W53" s="2"/>
      <c r="X53" s="2"/>
      <c r="Y53" s="2"/>
    </row>
    <row r="54" spans="1:25">
      <c r="A54" s="2" t="s">
        <v>1455</v>
      </c>
      <c r="B54" s="2" t="s">
        <v>1456</v>
      </c>
      <c r="C54" s="2" t="s">
        <v>1455</v>
      </c>
      <c r="D54" s="3">
        <v>0</v>
      </c>
      <c r="E54" s="3">
        <v>0</v>
      </c>
      <c r="F54" s="3">
        <v>0</v>
      </c>
      <c r="G54" s="3">
        <v>0</v>
      </c>
      <c r="H54" s="3">
        <v>0</v>
      </c>
      <c r="I54" s="3">
        <v>0</v>
      </c>
      <c r="J54" s="3">
        <v>0</v>
      </c>
      <c r="K54" s="3">
        <v>0</v>
      </c>
      <c r="L54" s="2"/>
      <c r="M54" s="3">
        <v>0</v>
      </c>
      <c r="N54" s="3">
        <v>0</v>
      </c>
      <c r="O54" s="3">
        <v>0</v>
      </c>
      <c r="P54" s="3">
        <v>0</v>
      </c>
      <c r="Q54" s="3">
        <v>0</v>
      </c>
      <c r="R54" s="3">
        <v>0</v>
      </c>
      <c r="S54" s="3">
        <v>0</v>
      </c>
      <c r="T54" s="3">
        <v>0</v>
      </c>
      <c r="U54" s="2"/>
      <c r="V54" s="2"/>
      <c r="W54" s="2"/>
      <c r="X54" s="2"/>
      <c r="Y54" s="2"/>
    </row>
    <row r="55" spans="1:25">
      <c r="A55" s="2" t="s">
        <v>1457</v>
      </c>
      <c r="B55" s="2" t="s">
        <v>1458</v>
      </c>
      <c r="C55" s="2" t="s">
        <v>1457</v>
      </c>
      <c r="D55" s="3">
        <v>0</v>
      </c>
      <c r="E55" s="3">
        <v>0</v>
      </c>
      <c r="F55" s="3">
        <v>0</v>
      </c>
      <c r="G55" s="3">
        <v>0</v>
      </c>
      <c r="H55" s="3">
        <v>0</v>
      </c>
      <c r="I55" s="3">
        <v>0</v>
      </c>
      <c r="J55" s="3">
        <v>0</v>
      </c>
      <c r="K55" s="3">
        <v>0</v>
      </c>
      <c r="L55" s="2"/>
      <c r="M55" s="3">
        <v>0</v>
      </c>
      <c r="N55" s="3">
        <v>0</v>
      </c>
      <c r="O55" s="3">
        <v>0</v>
      </c>
      <c r="P55" s="3">
        <v>0</v>
      </c>
      <c r="Q55" s="3">
        <v>0</v>
      </c>
      <c r="R55" s="3">
        <v>0</v>
      </c>
      <c r="S55" s="3">
        <v>0</v>
      </c>
      <c r="T55" s="3">
        <v>0</v>
      </c>
      <c r="U55" s="2"/>
      <c r="V55" s="2"/>
      <c r="W55" s="2"/>
      <c r="X55" s="2"/>
      <c r="Y55" s="2"/>
    </row>
    <row r="56" spans="1:25">
      <c r="A56" s="2" t="s">
        <v>1459</v>
      </c>
      <c r="B56" s="2" t="s">
        <v>1460</v>
      </c>
      <c r="C56" s="2" t="s">
        <v>1459</v>
      </c>
      <c r="D56" s="3">
        <v>0</v>
      </c>
      <c r="E56" s="3">
        <v>0</v>
      </c>
      <c r="F56" s="3">
        <v>0</v>
      </c>
      <c r="G56" s="3">
        <v>0</v>
      </c>
      <c r="H56" s="3">
        <v>0</v>
      </c>
      <c r="I56" s="3">
        <v>0</v>
      </c>
      <c r="J56" s="3">
        <v>0</v>
      </c>
      <c r="K56" s="3">
        <v>0</v>
      </c>
      <c r="L56" s="2"/>
      <c r="M56" s="3">
        <v>0</v>
      </c>
      <c r="N56" s="3">
        <v>0</v>
      </c>
      <c r="O56" s="3">
        <v>0</v>
      </c>
      <c r="P56" s="3">
        <v>0</v>
      </c>
      <c r="Q56" s="3">
        <v>0</v>
      </c>
      <c r="R56" s="3">
        <v>0</v>
      </c>
      <c r="S56" s="3">
        <v>0</v>
      </c>
      <c r="T56" s="3">
        <v>0</v>
      </c>
      <c r="U56" s="2"/>
      <c r="V56" s="2"/>
      <c r="W56" s="2"/>
      <c r="X56" s="2"/>
      <c r="Y56" s="2"/>
    </row>
    <row r="57" spans="1:25">
      <c r="A57" s="2" t="s">
        <v>1461</v>
      </c>
      <c r="B57" s="2" t="s">
        <v>1462</v>
      </c>
      <c r="C57" s="2" t="s">
        <v>1461</v>
      </c>
      <c r="D57" s="3">
        <v>0</v>
      </c>
      <c r="E57" s="3">
        <v>0</v>
      </c>
      <c r="F57" s="3">
        <v>0</v>
      </c>
      <c r="G57" s="3">
        <v>0</v>
      </c>
      <c r="H57" s="3">
        <v>0</v>
      </c>
      <c r="I57" s="3">
        <v>0</v>
      </c>
      <c r="J57" s="3">
        <v>0</v>
      </c>
      <c r="K57" s="3">
        <v>0</v>
      </c>
      <c r="L57" s="2"/>
      <c r="M57" s="3">
        <v>0</v>
      </c>
      <c r="N57" s="3">
        <v>0</v>
      </c>
      <c r="O57" s="3">
        <v>0</v>
      </c>
      <c r="P57" s="3">
        <v>0</v>
      </c>
      <c r="Q57" s="3">
        <v>0</v>
      </c>
      <c r="R57" s="3">
        <v>0</v>
      </c>
      <c r="S57" s="3">
        <v>0</v>
      </c>
      <c r="T57" s="3">
        <v>0</v>
      </c>
      <c r="U57" s="2"/>
      <c r="V57" s="2"/>
      <c r="W57" s="2"/>
      <c r="X57" s="2"/>
      <c r="Y57" s="2"/>
    </row>
    <row r="58" spans="1:25">
      <c r="A58" s="2" t="s">
        <v>1463</v>
      </c>
      <c r="B58" s="2" t="s">
        <v>1464</v>
      </c>
      <c r="C58" s="2" t="s">
        <v>1463</v>
      </c>
      <c r="D58" s="3">
        <v>0</v>
      </c>
      <c r="E58" s="3">
        <v>0</v>
      </c>
      <c r="F58" s="3">
        <v>0</v>
      </c>
      <c r="G58" s="3">
        <v>0</v>
      </c>
      <c r="H58" s="3">
        <v>0</v>
      </c>
      <c r="I58" s="3">
        <v>0</v>
      </c>
      <c r="J58" s="3">
        <v>0</v>
      </c>
      <c r="K58" s="3">
        <v>0</v>
      </c>
      <c r="L58" s="2"/>
      <c r="M58" s="3">
        <v>0</v>
      </c>
      <c r="N58" s="3">
        <v>0</v>
      </c>
      <c r="O58" s="3">
        <v>0</v>
      </c>
      <c r="P58" s="3">
        <v>0</v>
      </c>
      <c r="Q58" s="3">
        <v>0</v>
      </c>
      <c r="R58" s="3">
        <v>0</v>
      </c>
      <c r="S58" s="3">
        <v>0</v>
      </c>
      <c r="T58" s="3">
        <v>0</v>
      </c>
      <c r="U58" s="2"/>
      <c r="V58" s="2"/>
      <c r="W58" s="2"/>
      <c r="X58" s="2"/>
      <c r="Y58" s="2"/>
    </row>
    <row r="59" spans="1:25">
      <c r="A59" s="2" t="s">
        <v>1465</v>
      </c>
      <c r="B59" s="2" t="s">
        <v>1466</v>
      </c>
      <c r="C59" s="2" t="s">
        <v>1465</v>
      </c>
      <c r="D59" s="3">
        <v>0</v>
      </c>
      <c r="E59" s="3">
        <v>0</v>
      </c>
      <c r="F59" s="3">
        <v>0</v>
      </c>
      <c r="G59" s="3">
        <v>0</v>
      </c>
      <c r="H59" s="3">
        <v>0</v>
      </c>
      <c r="I59" s="3">
        <v>0</v>
      </c>
      <c r="J59" s="3">
        <v>0</v>
      </c>
      <c r="K59" s="3">
        <v>0</v>
      </c>
      <c r="L59" s="2"/>
      <c r="M59" s="3">
        <v>0</v>
      </c>
      <c r="N59" s="3">
        <v>0</v>
      </c>
      <c r="O59" s="3">
        <v>0</v>
      </c>
      <c r="P59" s="3">
        <v>0</v>
      </c>
      <c r="Q59" s="3">
        <v>0</v>
      </c>
      <c r="R59" s="3">
        <v>0</v>
      </c>
      <c r="S59" s="3">
        <v>0</v>
      </c>
      <c r="T59" s="3">
        <v>0</v>
      </c>
      <c r="U59" s="2"/>
      <c r="V59" s="2"/>
      <c r="W59" s="2"/>
      <c r="X59" s="2"/>
      <c r="Y59" s="2"/>
    </row>
    <row r="60" spans="1:25">
      <c r="A60" s="2" t="s">
        <v>1467</v>
      </c>
      <c r="B60" s="2" t="s">
        <v>1468</v>
      </c>
      <c r="C60" s="2" t="s">
        <v>1467</v>
      </c>
      <c r="D60" s="3">
        <v>0</v>
      </c>
      <c r="E60" s="3">
        <v>0</v>
      </c>
      <c r="F60" s="3">
        <v>0</v>
      </c>
      <c r="G60" s="3">
        <v>0</v>
      </c>
      <c r="H60" s="3">
        <v>0</v>
      </c>
      <c r="I60" s="3">
        <v>0</v>
      </c>
      <c r="J60" s="3">
        <v>0</v>
      </c>
      <c r="K60" s="3">
        <v>0</v>
      </c>
      <c r="L60" s="2"/>
      <c r="M60" s="3">
        <v>0</v>
      </c>
      <c r="N60" s="3">
        <v>0</v>
      </c>
      <c r="O60" s="3">
        <v>0</v>
      </c>
      <c r="P60" s="3">
        <v>0</v>
      </c>
      <c r="Q60" s="3">
        <v>0</v>
      </c>
      <c r="R60" s="3">
        <v>0</v>
      </c>
      <c r="S60" s="3">
        <v>0</v>
      </c>
      <c r="T60" s="3">
        <v>0</v>
      </c>
      <c r="U60" s="2"/>
      <c r="V60" s="2"/>
      <c r="W60" s="2"/>
      <c r="X60" s="2"/>
      <c r="Y60" s="2"/>
    </row>
    <row r="61" spans="1:25">
      <c r="A61" s="2" t="s">
        <v>1469</v>
      </c>
      <c r="B61" s="2" t="s">
        <v>1470</v>
      </c>
      <c r="C61" s="2" t="s">
        <v>1469</v>
      </c>
      <c r="D61" s="3">
        <v>0</v>
      </c>
      <c r="E61" s="3">
        <v>0</v>
      </c>
      <c r="F61" s="3">
        <v>0</v>
      </c>
      <c r="G61" s="3">
        <v>0</v>
      </c>
      <c r="H61" s="3">
        <v>0</v>
      </c>
      <c r="I61" s="3">
        <v>0</v>
      </c>
      <c r="J61" s="3">
        <v>0</v>
      </c>
      <c r="K61" s="3">
        <v>0</v>
      </c>
      <c r="L61" s="2"/>
      <c r="M61" s="3">
        <v>0</v>
      </c>
      <c r="N61" s="3">
        <v>0</v>
      </c>
      <c r="O61" s="3">
        <v>0</v>
      </c>
      <c r="P61" s="3">
        <v>0</v>
      </c>
      <c r="Q61" s="3">
        <v>0</v>
      </c>
      <c r="R61" s="3">
        <v>0</v>
      </c>
      <c r="S61" s="3">
        <v>0</v>
      </c>
      <c r="T61" s="3">
        <v>0</v>
      </c>
      <c r="U61" s="2"/>
      <c r="V61" s="2"/>
      <c r="W61" s="2"/>
      <c r="X61" s="2"/>
      <c r="Y61" s="2"/>
    </row>
    <row r="62" spans="1:25">
      <c r="A62" s="2" t="s">
        <v>1471</v>
      </c>
      <c r="B62" s="2" t="s">
        <v>1472</v>
      </c>
      <c r="C62" s="2" t="s">
        <v>1471</v>
      </c>
      <c r="D62" s="3">
        <v>0</v>
      </c>
      <c r="E62" s="3">
        <v>0</v>
      </c>
      <c r="F62" s="3">
        <v>0</v>
      </c>
      <c r="G62" s="3">
        <v>0</v>
      </c>
      <c r="H62" s="3">
        <v>0</v>
      </c>
      <c r="I62" s="3">
        <v>0</v>
      </c>
      <c r="J62" s="3">
        <v>0</v>
      </c>
      <c r="K62" s="3">
        <v>0</v>
      </c>
      <c r="L62" s="2"/>
      <c r="M62" s="3">
        <v>0</v>
      </c>
      <c r="N62" s="3">
        <v>0</v>
      </c>
      <c r="O62" s="3">
        <v>0</v>
      </c>
      <c r="P62" s="3">
        <v>0</v>
      </c>
      <c r="Q62" s="3">
        <v>0</v>
      </c>
      <c r="R62" s="3">
        <v>0</v>
      </c>
      <c r="S62" s="3">
        <v>0</v>
      </c>
      <c r="T62" s="3">
        <v>0</v>
      </c>
      <c r="U62" s="2"/>
      <c r="V62" s="2"/>
      <c r="W62" s="2"/>
      <c r="X62" s="2"/>
      <c r="Y62" s="2"/>
    </row>
    <row r="63" spans="1:25">
      <c r="A63" s="2" t="s">
        <v>1473</v>
      </c>
      <c r="B63" s="2" t="s">
        <v>1474</v>
      </c>
      <c r="C63" s="2" t="s">
        <v>1473</v>
      </c>
      <c r="D63" s="3">
        <v>0</v>
      </c>
      <c r="E63" s="3">
        <v>0</v>
      </c>
      <c r="F63" s="3">
        <v>0</v>
      </c>
      <c r="G63" s="3">
        <v>0</v>
      </c>
      <c r="H63" s="3">
        <v>0</v>
      </c>
      <c r="I63" s="3">
        <v>0</v>
      </c>
      <c r="J63" s="3">
        <v>0</v>
      </c>
      <c r="K63" s="3">
        <v>0</v>
      </c>
      <c r="L63" s="2"/>
      <c r="M63" s="3">
        <v>0</v>
      </c>
      <c r="N63" s="3">
        <v>0</v>
      </c>
      <c r="O63" s="3">
        <v>0</v>
      </c>
      <c r="P63" s="3">
        <v>0</v>
      </c>
      <c r="Q63" s="3">
        <v>0</v>
      </c>
      <c r="R63" s="3">
        <v>0</v>
      </c>
      <c r="S63" s="3">
        <v>0</v>
      </c>
      <c r="T63" s="3">
        <v>0</v>
      </c>
      <c r="U63" s="2"/>
      <c r="V63" s="2"/>
      <c r="W63" s="2"/>
      <c r="X63" s="2"/>
      <c r="Y63" s="2"/>
    </row>
    <row r="64" spans="1:25">
      <c r="A64" s="2" t="s">
        <v>1475</v>
      </c>
      <c r="B64" s="2" t="s">
        <v>1476</v>
      </c>
      <c r="C64" s="2" t="s">
        <v>1475</v>
      </c>
      <c r="D64" s="3">
        <v>0</v>
      </c>
      <c r="E64" s="3">
        <v>0</v>
      </c>
      <c r="F64" s="3">
        <v>0</v>
      </c>
      <c r="G64" s="3">
        <v>0</v>
      </c>
      <c r="H64" s="3">
        <v>0</v>
      </c>
      <c r="I64" s="3">
        <v>0</v>
      </c>
      <c r="J64" s="3">
        <v>0</v>
      </c>
      <c r="K64" s="3">
        <v>0</v>
      </c>
      <c r="L64" s="2"/>
      <c r="M64" s="3">
        <v>0</v>
      </c>
      <c r="N64" s="3">
        <v>0</v>
      </c>
      <c r="O64" s="3">
        <v>0</v>
      </c>
      <c r="P64" s="3">
        <v>0</v>
      </c>
      <c r="Q64" s="3">
        <v>0</v>
      </c>
      <c r="R64" s="3">
        <v>0</v>
      </c>
      <c r="S64" s="3">
        <v>0</v>
      </c>
      <c r="T64" s="3">
        <v>0</v>
      </c>
      <c r="U64" s="2"/>
      <c r="V64" s="2"/>
      <c r="W64" s="2"/>
      <c r="X64" s="2"/>
      <c r="Y64" s="2"/>
    </row>
    <row r="65" spans="1:25">
      <c r="A65" s="2" t="s">
        <v>1477</v>
      </c>
      <c r="B65" s="2" t="s">
        <v>1478</v>
      </c>
      <c r="C65" s="2" t="s">
        <v>1477</v>
      </c>
      <c r="D65" s="3">
        <v>0</v>
      </c>
      <c r="E65" s="3">
        <v>0</v>
      </c>
      <c r="F65" s="3">
        <v>0</v>
      </c>
      <c r="G65" s="3">
        <v>0</v>
      </c>
      <c r="H65" s="3">
        <v>0</v>
      </c>
      <c r="I65" s="3">
        <v>0</v>
      </c>
      <c r="J65" s="3">
        <v>0</v>
      </c>
      <c r="K65" s="3">
        <v>0</v>
      </c>
      <c r="L65" s="2"/>
      <c r="M65" s="3">
        <v>0</v>
      </c>
      <c r="N65" s="3">
        <v>0</v>
      </c>
      <c r="O65" s="3">
        <v>0</v>
      </c>
      <c r="P65" s="3">
        <v>0</v>
      </c>
      <c r="Q65" s="3">
        <v>0</v>
      </c>
      <c r="R65" s="3">
        <v>0</v>
      </c>
      <c r="S65" s="3">
        <v>0</v>
      </c>
      <c r="T65" s="3">
        <v>0</v>
      </c>
      <c r="U65" s="2"/>
      <c r="V65" s="2"/>
      <c r="W65" s="2"/>
      <c r="X65" s="2"/>
      <c r="Y65" s="2"/>
    </row>
    <row r="66" spans="1:25">
      <c r="A66" s="2" t="s">
        <v>1479</v>
      </c>
      <c r="B66" s="2" t="s">
        <v>1480</v>
      </c>
      <c r="C66" s="2" t="s">
        <v>1479</v>
      </c>
      <c r="D66" s="3">
        <v>0</v>
      </c>
      <c r="E66" s="3">
        <v>0</v>
      </c>
      <c r="F66" s="3">
        <v>0</v>
      </c>
      <c r="G66" s="3">
        <v>0</v>
      </c>
      <c r="H66" s="3">
        <v>0</v>
      </c>
      <c r="I66" s="3">
        <v>0</v>
      </c>
      <c r="J66" s="3">
        <v>0</v>
      </c>
      <c r="K66" s="3">
        <v>0</v>
      </c>
      <c r="L66" s="2"/>
      <c r="M66" s="3">
        <v>0</v>
      </c>
      <c r="N66" s="3">
        <v>0</v>
      </c>
      <c r="O66" s="3">
        <v>0</v>
      </c>
      <c r="P66" s="3">
        <v>0</v>
      </c>
      <c r="Q66" s="3">
        <v>0</v>
      </c>
      <c r="R66" s="3">
        <v>0</v>
      </c>
      <c r="S66" s="3">
        <v>0</v>
      </c>
      <c r="T66" s="3">
        <v>0</v>
      </c>
      <c r="U66" s="2"/>
      <c r="V66" s="2"/>
      <c r="W66" s="2"/>
      <c r="X66" s="2"/>
      <c r="Y66" s="2"/>
    </row>
    <row r="67" spans="1:25">
      <c r="A67" s="2" t="s">
        <v>1481</v>
      </c>
      <c r="B67" s="2" t="s">
        <v>1482</v>
      </c>
      <c r="C67" s="2" t="s">
        <v>1481</v>
      </c>
      <c r="D67" s="3">
        <v>0</v>
      </c>
      <c r="E67" s="3">
        <v>0</v>
      </c>
      <c r="F67" s="3">
        <v>0</v>
      </c>
      <c r="G67" s="3">
        <v>0</v>
      </c>
      <c r="H67" s="3">
        <v>0</v>
      </c>
      <c r="I67" s="3">
        <v>0</v>
      </c>
      <c r="J67" s="3">
        <v>0</v>
      </c>
      <c r="K67" s="3">
        <v>0</v>
      </c>
      <c r="L67" s="2"/>
      <c r="M67" s="3">
        <v>0</v>
      </c>
      <c r="N67" s="3">
        <v>0</v>
      </c>
      <c r="O67" s="3">
        <v>0</v>
      </c>
      <c r="P67" s="3">
        <v>0</v>
      </c>
      <c r="Q67" s="3">
        <v>0</v>
      </c>
      <c r="R67" s="3">
        <v>0</v>
      </c>
      <c r="S67" s="3">
        <v>0</v>
      </c>
      <c r="T67" s="3">
        <v>0</v>
      </c>
      <c r="U67" s="2"/>
      <c r="V67" s="2"/>
      <c r="W67" s="2"/>
      <c r="X67" s="2"/>
      <c r="Y67" s="2"/>
    </row>
    <row r="68" spans="1:25">
      <c r="A68" s="2" t="s">
        <v>1483</v>
      </c>
      <c r="B68" s="2" t="s">
        <v>1484</v>
      </c>
      <c r="C68" s="2" t="s">
        <v>1483</v>
      </c>
      <c r="D68" s="3">
        <v>0</v>
      </c>
      <c r="E68" s="3">
        <v>0</v>
      </c>
      <c r="F68" s="3">
        <v>0</v>
      </c>
      <c r="G68" s="3">
        <v>0</v>
      </c>
      <c r="H68" s="3">
        <v>0</v>
      </c>
      <c r="I68" s="3">
        <v>0</v>
      </c>
      <c r="J68" s="3">
        <v>0</v>
      </c>
      <c r="K68" s="3">
        <v>0</v>
      </c>
      <c r="L68" s="2"/>
      <c r="M68" s="3">
        <v>0</v>
      </c>
      <c r="N68" s="3">
        <v>0</v>
      </c>
      <c r="O68" s="3">
        <v>0</v>
      </c>
      <c r="P68" s="3">
        <v>0</v>
      </c>
      <c r="Q68" s="3">
        <v>0</v>
      </c>
      <c r="R68" s="3">
        <v>0</v>
      </c>
      <c r="S68" s="3">
        <v>0</v>
      </c>
      <c r="T68" s="3">
        <v>0</v>
      </c>
      <c r="U68" s="2"/>
      <c r="V68" s="2"/>
      <c r="W68" s="2"/>
      <c r="X68" s="2"/>
      <c r="Y68" s="2"/>
    </row>
    <row r="69" spans="1:25">
      <c r="A69" s="2" t="s">
        <v>1485</v>
      </c>
      <c r="B69" s="2" t="s">
        <v>1486</v>
      </c>
      <c r="C69" s="2" t="s">
        <v>1485</v>
      </c>
      <c r="D69" s="3">
        <v>0</v>
      </c>
      <c r="E69" s="3">
        <v>0</v>
      </c>
      <c r="F69" s="3">
        <v>0</v>
      </c>
      <c r="G69" s="3">
        <v>0</v>
      </c>
      <c r="H69" s="3">
        <v>0</v>
      </c>
      <c r="I69" s="3">
        <v>0</v>
      </c>
      <c r="J69" s="3">
        <v>0</v>
      </c>
      <c r="K69" s="3">
        <v>0</v>
      </c>
      <c r="L69" s="2"/>
      <c r="M69" s="3">
        <v>0</v>
      </c>
      <c r="N69" s="3">
        <v>0</v>
      </c>
      <c r="O69" s="3">
        <v>0</v>
      </c>
      <c r="P69" s="3">
        <v>0</v>
      </c>
      <c r="Q69" s="3">
        <v>0</v>
      </c>
      <c r="R69" s="3">
        <v>0</v>
      </c>
      <c r="S69" s="3">
        <v>0</v>
      </c>
      <c r="T69" s="3">
        <v>0</v>
      </c>
      <c r="U69" s="2"/>
      <c r="V69" s="2"/>
      <c r="W69" s="2"/>
      <c r="X69" s="2"/>
      <c r="Y69" s="2"/>
    </row>
    <row r="70" spans="1:25">
      <c r="A70" s="2" t="s">
        <v>1487</v>
      </c>
      <c r="B70" s="2" t="s">
        <v>1488</v>
      </c>
      <c r="C70" s="2" t="s">
        <v>1487</v>
      </c>
      <c r="D70" s="3">
        <v>0</v>
      </c>
      <c r="E70" s="3">
        <v>0</v>
      </c>
      <c r="F70" s="3">
        <v>0</v>
      </c>
      <c r="G70" s="3">
        <v>0</v>
      </c>
      <c r="H70" s="3">
        <v>0</v>
      </c>
      <c r="I70" s="3">
        <v>0</v>
      </c>
      <c r="J70" s="3">
        <v>0</v>
      </c>
      <c r="K70" s="3">
        <v>0</v>
      </c>
      <c r="L70" s="2"/>
      <c r="M70" s="3">
        <v>0</v>
      </c>
      <c r="N70" s="3">
        <v>0</v>
      </c>
      <c r="O70" s="3">
        <v>0</v>
      </c>
      <c r="P70" s="3">
        <v>0</v>
      </c>
      <c r="Q70" s="3">
        <v>0</v>
      </c>
      <c r="R70" s="3">
        <v>0</v>
      </c>
      <c r="S70" s="3">
        <v>0</v>
      </c>
      <c r="T70" s="3">
        <v>0</v>
      </c>
      <c r="U70" s="2"/>
      <c r="V70" s="2"/>
      <c r="W70" s="2"/>
      <c r="X70" s="2"/>
      <c r="Y70" s="2"/>
    </row>
    <row r="71" spans="1:25">
      <c r="A71" s="2" t="s">
        <v>1489</v>
      </c>
      <c r="B71" s="2" t="s">
        <v>1490</v>
      </c>
      <c r="C71" s="2" t="s">
        <v>1489</v>
      </c>
      <c r="D71" s="3">
        <v>0</v>
      </c>
      <c r="E71" s="3">
        <v>0</v>
      </c>
      <c r="F71" s="3">
        <v>0</v>
      </c>
      <c r="G71" s="3">
        <v>0</v>
      </c>
      <c r="H71" s="3">
        <v>0</v>
      </c>
      <c r="I71" s="3">
        <v>0</v>
      </c>
      <c r="J71" s="3">
        <v>0</v>
      </c>
      <c r="K71" s="3">
        <v>0</v>
      </c>
      <c r="L71" s="2"/>
      <c r="M71" s="3">
        <v>0</v>
      </c>
      <c r="N71" s="3">
        <v>0</v>
      </c>
      <c r="O71" s="3">
        <v>0</v>
      </c>
      <c r="P71" s="3">
        <v>0</v>
      </c>
      <c r="Q71" s="3">
        <v>0</v>
      </c>
      <c r="R71" s="3">
        <v>0</v>
      </c>
      <c r="S71" s="3">
        <v>0</v>
      </c>
      <c r="T71" s="3">
        <v>0</v>
      </c>
      <c r="U71" s="2"/>
      <c r="V71" s="2"/>
      <c r="W71" s="2"/>
      <c r="X71" s="2"/>
      <c r="Y71" s="2"/>
    </row>
    <row r="72" spans="1:25">
      <c r="A72" s="2" t="s">
        <v>1491</v>
      </c>
      <c r="B72" s="2" t="s">
        <v>1492</v>
      </c>
      <c r="C72" s="2" t="s">
        <v>1491</v>
      </c>
      <c r="D72" s="3">
        <v>0</v>
      </c>
      <c r="E72" s="3">
        <v>0</v>
      </c>
      <c r="F72" s="3">
        <v>0</v>
      </c>
      <c r="G72" s="3">
        <v>0</v>
      </c>
      <c r="H72" s="3">
        <v>0</v>
      </c>
      <c r="I72" s="3">
        <v>0</v>
      </c>
      <c r="J72" s="3">
        <v>0</v>
      </c>
      <c r="K72" s="3">
        <v>0</v>
      </c>
      <c r="L72" s="2"/>
      <c r="M72" s="3">
        <v>0</v>
      </c>
      <c r="N72" s="3">
        <v>0</v>
      </c>
      <c r="O72" s="3">
        <v>0</v>
      </c>
      <c r="P72" s="3">
        <v>0</v>
      </c>
      <c r="Q72" s="3">
        <v>0</v>
      </c>
      <c r="R72" s="3">
        <v>0</v>
      </c>
      <c r="S72" s="3">
        <v>0</v>
      </c>
      <c r="T72" s="3">
        <v>0</v>
      </c>
      <c r="U72" s="2"/>
      <c r="V72" s="2"/>
      <c r="W72" s="2"/>
      <c r="X72" s="2"/>
      <c r="Y72" s="2"/>
    </row>
    <row r="73" spans="1:25">
      <c r="A73" s="2" t="s">
        <v>1493</v>
      </c>
      <c r="B73" s="2" t="s">
        <v>1494</v>
      </c>
      <c r="C73" s="2" t="s">
        <v>1493</v>
      </c>
      <c r="D73" s="3">
        <v>0</v>
      </c>
      <c r="E73" s="3">
        <v>0</v>
      </c>
      <c r="F73" s="3">
        <v>0</v>
      </c>
      <c r="G73" s="3">
        <v>0</v>
      </c>
      <c r="H73" s="3">
        <v>0</v>
      </c>
      <c r="I73" s="3">
        <v>0</v>
      </c>
      <c r="J73" s="3">
        <v>0</v>
      </c>
      <c r="K73" s="3">
        <v>0</v>
      </c>
      <c r="L73" s="2"/>
      <c r="M73" s="3">
        <v>0</v>
      </c>
      <c r="N73" s="3">
        <v>0</v>
      </c>
      <c r="O73" s="3">
        <v>0</v>
      </c>
      <c r="P73" s="3">
        <v>0</v>
      </c>
      <c r="Q73" s="3">
        <v>0</v>
      </c>
      <c r="R73" s="3">
        <v>0</v>
      </c>
      <c r="S73" s="3">
        <v>0</v>
      </c>
      <c r="T73" s="3">
        <v>0</v>
      </c>
      <c r="U73" s="2"/>
      <c r="V73" s="2"/>
      <c r="W73" s="2"/>
      <c r="X73" s="2"/>
      <c r="Y73" s="2"/>
    </row>
    <row r="74" spans="1:25">
      <c r="A74" s="2" t="s">
        <v>1495</v>
      </c>
      <c r="B74" s="2" t="s">
        <v>1496</v>
      </c>
      <c r="C74" s="2" t="s">
        <v>1495</v>
      </c>
      <c r="D74" s="3">
        <v>0</v>
      </c>
      <c r="E74" s="3">
        <v>0</v>
      </c>
      <c r="F74" s="3">
        <v>0</v>
      </c>
      <c r="G74" s="3">
        <v>0</v>
      </c>
      <c r="H74" s="3">
        <v>0</v>
      </c>
      <c r="I74" s="3">
        <v>0</v>
      </c>
      <c r="J74" s="3">
        <v>0</v>
      </c>
      <c r="K74" s="3">
        <v>0</v>
      </c>
      <c r="L74" s="2"/>
      <c r="M74" s="3">
        <v>0</v>
      </c>
      <c r="N74" s="3">
        <v>0</v>
      </c>
      <c r="O74" s="3">
        <v>0</v>
      </c>
      <c r="P74" s="3">
        <v>0</v>
      </c>
      <c r="Q74" s="3">
        <v>0</v>
      </c>
      <c r="R74" s="3">
        <v>0</v>
      </c>
      <c r="S74" s="3">
        <v>0</v>
      </c>
      <c r="T74" s="3">
        <v>0</v>
      </c>
      <c r="U74" s="2"/>
      <c r="V74" s="2"/>
      <c r="W74" s="2"/>
      <c r="X74" s="2"/>
      <c r="Y74" s="2"/>
    </row>
    <row r="75" spans="1:25">
      <c r="A75" s="2" t="s">
        <v>1497</v>
      </c>
      <c r="B75" s="2" t="s">
        <v>1498</v>
      </c>
      <c r="C75" s="2" t="s">
        <v>1497</v>
      </c>
      <c r="D75" s="3">
        <v>0</v>
      </c>
      <c r="E75" s="3">
        <v>0</v>
      </c>
      <c r="F75" s="3">
        <v>0</v>
      </c>
      <c r="G75" s="3">
        <v>0</v>
      </c>
      <c r="H75" s="3">
        <v>0</v>
      </c>
      <c r="I75" s="3">
        <v>0</v>
      </c>
      <c r="J75" s="3">
        <v>0</v>
      </c>
      <c r="K75" s="3">
        <v>0</v>
      </c>
      <c r="L75" s="2"/>
      <c r="M75" s="3">
        <v>0</v>
      </c>
      <c r="N75" s="3">
        <v>0</v>
      </c>
      <c r="O75" s="3">
        <v>0</v>
      </c>
      <c r="P75" s="3">
        <v>0</v>
      </c>
      <c r="Q75" s="3">
        <v>0</v>
      </c>
      <c r="R75" s="3">
        <v>0</v>
      </c>
      <c r="S75" s="3">
        <v>0</v>
      </c>
      <c r="T75" s="3">
        <v>0</v>
      </c>
      <c r="U75" s="2"/>
      <c r="V75" s="2"/>
      <c r="W75" s="2"/>
      <c r="X75" s="2"/>
      <c r="Y75" s="2"/>
    </row>
    <row r="76" spans="1:25">
      <c r="A76" s="2" t="s">
        <v>1499</v>
      </c>
      <c r="B76" s="2" t="s">
        <v>1500</v>
      </c>
      <c r="C76" s="2" t="s">
        <v>1499</v>
      </c>
      <c r="D76" s="3">
        <v>0</v>
      </c>
      <c r="E76" s="3">
        <v>0</v>
      </c>
      <c r="F76" s="3">
        <v>0</v>
      </c>
      <c r="G76" s="3">
        <v>0</v>
      </c>
      <c r="H76" s="3">
        <v>0</v>
      </c>
      <c r="I76" s="3">
        <v>0</v>
      </c>
      <c r="J76" s="3">
        <v>0</v>
      </c>
      <c r="K76" s="3">
        <v>0</v>
      </c>
      <c r="L76" s="2"/>
      <c r="M76" s="3">
        <v>0</v>
      </c>
      <c r="N76" s="3">
        <v>0</v>
      </c>
      <c r="O76" s="3">
        <v>0</v>
      </c>
      <c r="P76" s="3">
        <v>0</v>
      </c>
      <c r="Q76" s="3">
        <v>0</v>
      </c>
      <c r="R76" s="3">
        <v>0</v>
      </c>
      <c r="S76" s="3">
        <v>0</v>
      </c>
      <c r="T76" s="3">
        <v>0</v>
      </c>
      <c r="U76" s="2"/>
      <c r="V76" s="2"/>
      <c r="W76" s="2"/>
      <c r="X76" s="2"/>
      <c r="Y76" s="2"/>
    </row>
    <row r="77" spans="1:25">
      <c r="A77" s="2" t="s">
        <v>1501</v>
      </c>
      <c r="B77" s="2" t="s">
        <v>1502</v>
      </c>
      <c r="C77" s="2" t="s">
        <v>1501</v>
      </c>
      <c r="D77" s="3">
        <v>0</v>
      </c>
      <c r="E77" s="3">
        <v>0</v>
      </c>
      <c r="F77" s="3">
        <v>0</v>
      </c>
      <c r="G77" s="3">
        <v>0</v>
      </c>
      <c r="H77" s="3">
        <v>0</v>
      </c>
      <c r="I77" s="3">
        <v>0</v>
      </c>
      <c r="J77" s="3">
        <v>0</v>
      </c>
      <c r="K77" s="3">
        <v>0</v>
      </c>
      <c r="L77" s="2"/>
      <c r="M77" s="3">
        <v>0</v>
      </c>
      <c r="N77" s="3">
        <v>0</v>
      </c>
      <c r="O77" s="3">
        <v>0</v>
      </c>
      <c r="P77" s="3">
        <v>0</v>
      </c>
      <c r="Q77" s="3">
        <v>0</v>
      </c>
      <c r="R77" s="3">
        <v>0</v>
      </c>
      <c r="S77" s="3">
        <v>0</v>
      </c>
      <c r="T77" s="3">
        <v>0</v>
      </c>
      <c r="U77" s="2"/>
      <c r="V77" s="2"/>
      <c r="W77" s="2"/>
      <c r="X77" s="2"/>
      <c r="Y77" s="2"/>
    </row>
    <row r="78" spans="1:25">
      <c r="A78" s="2" t="s">
        <v>1503</v>
      </c>
      <c r="B78" s="2" t="s">
        <v>1504</v>
      </c>
      <c r="C78" s="2" t="s">
        <v>1503</v>
      </c>
      <c r="D78" s="3">
        <v>0</v>
      </c>
      <c r="E78" s="3">
        <v>0</v>
      </c>
      <c r="F78" s="3">
        <v>0</v>
      </c>
      <c r="G78" s="3">
        <v>0</v>
      </c>
      <c r="H78" s="3">
        <v>0</v>
      </c>
      <c r="I78" s="3">
        <v>0</v>
      </c>
      <c r="J78" s="3">
        <v>0</v>
      </c>
      <c r="K78" s="3">
        <v>0</v>
      </c>
      <c r="L78" s="2"/>
      <c r="M78" s="3">
        <v>0</v>
      </c>
      <c r="N78" s="3">
        <v>0</v>
      </c>
      <c r="O78" s="3">
        <v>0</v>
      </c>
      <c r="P78" s="3">
        <v>0</v>
      </c>
      <c r="Q78" s="3">
        <v>0</v>
      </c>
      <c r="R78" s="3">
        <v>0</v>
      </c>
      <c r="S78" s="3">
        <v>0</v>
      </c>
      <c r="T78" s="3">
        <v>0</v>
      </c>
      <c r="U78" s="2"/>
      <c r="V78" s="2"/>
      <c r="W78" s="2"/>
      <c r="X78" s="2"/>
      <c r="Y78" s="2"/>
    </row>
    <row r="79" spans="1:25">
      <c r="A79" s="2" t="s">
        <v>1505</v>
      </c>
      <c r="B79" s="2" t="s">
        <v>1506</v>
      </c>
      <c r="C79" s="2" t="s">
        <v>1505</v>
      </c>
      <c r="D79" s="3">
        <v>0</v>
      </c>
      <c r="E79" s="3">
        <v>0</v>
      </c>
      <c r="F79" s="3">
        <v>0</v>
      </c>
      <c r="G79" s="3">
        <v>0</v>
      </c>
      <c r="H79" s="3">
        <v>0</v>
      </c>
      <c r="I79" s="3">
        <v>0</v>
      </c>
      <c r="J79" s="3">
        <v>0</v>
      </c>
      <c r="K79" s="3">
        <v>0</v>
      </c>
      <c r="L79" s="2"/>
      <c r="M79" s="3">
        <v>0</v>
      </c>
      <c r="N79" s="3">
        <v>0</v>
      </c>
      <c r="O79" s="3">
        <v>0</v>
      </c>
      <c r="P79" s="3">
        <v>0</v>
      </c>
      <c r="Q79" s="3">
        <v>0</v>
      </c>
      <c r="R79" s="3">
        <v>0</v>
      </c>
      <c r="S79" s="3">
        <v>0</v>
      </c>
      <c r="T79" s="3">
        <v>0</v>
      </c>
      <c r="U79" s="2"/>
      <c r="V79" s="2"/>
      <c r="W79" s="2"/>
      <c r="X79" s="2"/>
      <c r="Y79" s="2"/>
    </row>
    <row r="80" spans="1:25">
      <c r="A80" s="2" t="s">
        <v>1507</v>
      </c>
      <c r="B80" s="2" t="s">
        <v>1508</v>
      </c>
      <c r="C80" s="2" t="s">
        <v>1507</v>
      </c>
      <c r="D80" s="3">
        <v>0</v>
      </c>
      <c r="E80" s="3">
        <v>0</v>
      </c>
      <c r="F80" s="3">
        <v>0</v>
      </c>
      <c r="G80" s="3">
        <v>0</v>
      </c>
      <c r="H80" s="3">
        <v>0</v>
      </c>
      <c r="I80" s="3">
        <v>0</v>
      </c>
      <c r="J80" s="3">
        <v>0</v>
      </c>
      <c r="K80" s="3">
        <v>0</v>
      </c>
      <c r="L80" s="2"/>
      <c r="M80" s="3">
        <v>0</v>
      </c>
      <c r="N80" s="3">
        <v>0</v>
      </c>
      <c r="O80" s="3">
        <v>0</v>
      </c>
      <c r="P80" s="3">
        <v>0</v>
      </c>
      <c r="Q80" s="3">
        <v>0</v>
      </c>
      <c r="R80" s="3">
        <v>0</v>
      </c>
      <c r="S80" s="3">
        <v>0</v>
      </c>
      <c r="T80" s="3">
        <v>0</v>
      </c>
      <c r="U80" s="2"/>
      <c r="V80" s="2"/>
      <c r="W80" s="2"/>
      <c r="X80" s="2"/>
      <c r="Y80" s="2"/>
    </row>
    <row r="81" spans="1:25">
      <c r="A81" s="2" t="s">
        <v>1509</v>
      </c>
      <c r="B81" s="2" t="s">
        <v>1510</v>
      </c>
      <c r="C81" s="2" t="s">
        <v>1509</v>
      </c>
      <c r="D81" s="3">
        <v>0</v>
      </c>
      <c r="E81" s="3">
        <v>0</v>
      </c>
      <c r="F81" s="3">
        <v>0</v>
      </c>
      <c r="G81" s="3">
        <v>0</v>
      </c>
      <c r="H81" s="3">
        <v>0</v>
      </c>
      <c r="I81" s="3">
        <v>0</v>
      </c>
      <c r="J81" s="3">
        <v>0</v>
      </c>
      <c r="K81" s="3">
        <v>0</v>
      </c>
      <c r="L81" s="2"/>
      <c r="M81" s="3">
        <v>0</v>
      </c>
      <c r="N81" s="3">
        <v>0</v>
      </c>
      <c r="O81" s="3">
        <v>0</v>
      </c>
      <c r="P81" s="3">
        <v>0</v>
      </c>
      <c r="Q81" s="3">
        <v>0</v>
      </c>
      <c r="R81" s="3">
        <v>0</v>
      </c>
      <c r="S81" s="3">
        <v>0</v>
      </c>
      <c r="T81" s="3">
        <v>0</v>
      </c>
      <c r="U81" s="2"/>
      <c r="V81" s="2"/>
      <c r="W81" s="2"/>
      <c r="X81" s="2"/>
      <c r="Y81" s="2"/>
    </row>
    <row r="82" spans="1:25">
      <c r="A82" s="2" t="s">
        <v>1511</v>
      </c>
      <c r="B82" s="2" t="s">
        <v>1512</v>
      </c>
      <c r="C82" s="2" t="s">
        <v>1511</v>
      </c>
      <c r="D82" s="3">
        <v>0</v>
      </c>
      <c r="E82" s="3">
        <v>0</v>
      </c>
      <c r="F82" s="3">
        <v>0</v>
      </c>
      <c r="G82" s="3">
        <v>0</v>
      </c>
      <c r="H82" s="3">
        <v>0</v>
      </c>
      <c r="I82" s="3">
        <v>0</v>
      </c>
      <c r="J82" s="3">
        <v>0</v>
      </c>
      <c r="K82" s="3">
        <v>0</v>
      </c>
      <c r="L82" s="2"/>
      <c r="M82" s="3">
        <v>0</v>
      </c>
      <c r="N82" s="3">
        <v>0</v>
      </c>
      <c r="O82" s="3">
        <v>0</v>
      </c>
      <c r="P82" s="3">
        <v>0</v>
      </c>
      <c r="Q82" s="3">
        <v>0</v>
      </c>
      <c r="R82" s="3">
        <v>0</v>
      </c>
      <c r="S82" s="3">
        <v>0</v>
      </c>
      <c r="T82" s="3">
        <v>0</v>
      </c>
      <c r="U82" s="2"/>
      <c r="V82" s="2"/>
      <c r="W82" s="2"/>
      <c r="X82" s="2"/>
      <c r="Y82" s="2"/>
    </row>
    <row r="83" spans="1:25">
      <c r="A83" s="2" t="s">
        <v>1513</v>
      </c>
      <c r="B83" s="2" t="s">
        <v>1514</v>
      </c>
      <c r="C83" s="2" t="s">
        <v>1513</v>
      </c>
      <c r="D83" s="3">
        <v>0</v>
      </c>
      <c r="E83" s="3">
        <v>0</v>
      </c>
      <c r="F83" s="3">
        <v>0</v>
      </c>
      <c r="G83" s="3">
        <v>0</v>
      </c>
      <c r="H83" s="3">
        <v>0</v>
      </c>
      <c r="I83" s="3">
        <v>0</v>
      </c>
      <c r="J83" s="3">
        <v>0</v>
      </c>
      <c r="K83" s="3">
        <v>0</v>
      </c>
      <c r="L83" s="2"/>
      <c r="M83" s="3">
        <v>0</v>
      </c>
      <c r="N83" s="3">
        <v>0</v>
      </c>
      <c r="O83" s="3">
        <v>0</v>
      </c>
      <c r="P83" s="3">
        <v>0</v>
      </c>
      <c r="Q83" s="3">
        <v>0</v>
      </c>
      <c r="R83" s="3">
        <v>0</v>
      </c>
      <c r="S83" s="3">
        <v>0</v>
      </c>
      <c r="T83" s="3">
        <v>0</v>
      </c>
      <c r="U83" s="2"/>
      <c r="V83" s="2"/>
      <c r="W83" s="2"/>
      <c r="X83" s="2"/>
      <c r="Y83" s="2"/>
    </row>
    <row r="84" spans="1:25">
      <c r="A84" s="2" t="s">
        <v>1515</v>
      </c>
      <c r="B84" s="2" t="s">
        <v>1516</v>
      </c>
      <c r="C84" s="2" t="s">
        <v>1515</v>
      </c>
      <c r="D84" s="3">
        <v>0</v>
      </c>
      <c r="E84" s="3">
        <v>0</v>
      </c>
      <c r="F84" s="3">
        <v>0</v>
      </c>
      <c r="G84" s="3">
        <v>0</v>
      </c>
      <c r="H84" s="3">
        <v>0</v>
      </c>
      <c r="I84" s="3">
        <v>0</v>
      </c>
      <c r="J84" s="3">
        <v>0</v>
      </c>
      <c r="K84" s="3">
        <v>0</v>
      </c>
      <c r="L84" s="2"/>
      <c r="M84" s="3">
        <v>0</v>
      </c>
      <c r="N84" s="3">
        <v>0</v>
      </c>
      <c r="O84" s="3">
        <v>0</v>
      </c>
      <c r="P84" s="3">
        <v>0</v>
      </c>
      <c r="Q84" s="3">
        <v>0</v>
      </c>
      <c r="R84" s="3">
        <v>0</v>
      </c>
      <c r="S84" s="3">
        <v>0</v>
      </c>
      <c r="T84" s="3">
        <v>0</v>
      </c>
      <c r="U84" s="2"/>
      <c r="V84" s="2"/>
      <c r="W84" s="2"/>
      <c r="X84" s="2"/>
      <c r="Y84" s="2"/>
    </row>
    <row r="85" spans="1:25">
      <c r="A85" s="2" t="s">
        <v>1517</v>
      </c>
      <c r="B85" s="2" t="s">
        <v>1518</v>
      </c>
      <c r="C85" s="2" t="s">
        <v>1517</v>
      </c>
      <c r="D85" s="3">
        <v>0</v>
      </c>
      <c r="E85" s="3">
        <v>0</v>
      </c>
      <c r="F85" s="3">
        <v>0</v>
      </c>
      <c r="G85" s="3">
        <v>0</v>
      </c>
      <c r="H85" s="3">
        <v>0</v>
      </c>
      <c r="I85" s="3">
        <v>0</v>
      </c>
      <c r="J85" s="3">
        <v>0</v>
      </c>
      <c r="K85" s="3">
        <v>0</v>
      </c>
      <c r="L85" s="2"/>
      <c r="M85" s="3">
        <v>0</v>
      </c>
      <c r="N85" s="3">
        <v>0</v>
      </c>
      <c r="O85" s="3">
        <v>0</v>
      </c>
      <c r="P85" s="3">
        <v>0</v>
      </c>
      <c r="Q85" s="3">
        <v>0</v>
      </c>
      <c r="R85" s="3">
        <v>0</v>
      </c>
      <c r="S85" s="3">
        <v>0</v>
      </c>
      <c r="T85" s="3">
        <v>0</v>
      </c>
      <c r="U85" s="2"/>
      <c r="V85" s="2"/>
      <c r="W85" s="2"/>
      <c r="X85" s="2"/>
      <c r="Y85" s="2"/>
    </row>
    <row r="86" spans="1:25">
      <c r="A86" s="2" t="s">
        <v>1519</v>
      </c>
      <c r="B86" s="2" t="s">
        <v>1520</v>
      </c>
      <c r="C86" s="2" t="s">
        <v>1519</v>
      </c>
      <c r="D86" s="3">
        <v>0</v>
      </c>
      <c r="E86" s="3">
        <v>0</v>
      </c>
      <c r="F86" s="3">
        <v>0</v>
      </c>
      <c r="G86" s="3">
        <v>0</v>
      </c>
      <c r="H86" s="3">
        <v>0</v>
      </c>
      <c r="I86" s="3">
        <v>0</v>
      </c>
      <c r="J86" s="3">
        <v>0</v>
      </c>
      <c r="K86" s="3">
        <v>0</v>
      </c>
      <c r="L86" s="2"/>
      <c r="M86" s="3">
        <v>0</v>
      </c>
      <c r="N86" s="3">
        <v>0</v>
      </c>
      <c r="O86" s="3">
        <v>0</v>
      </c>
      <c r="P86" s="3">
        <v>0</v>
      </c>
      <c r="Q86" s="3">
        <v>0</v>
      </c>
      <c r="R86" s="3">
        <v>0</v>
      </c>
      <c r="S86" s="3">
        <v>0</v>
      </c>
      <c r="T86" s="3">
        <v>0</v>
      </c>
      <c r="U86" s="2"/>
      <c r="V86" s="2"/>
      <c r="W86" s="2"/>
      <c r="X86" s="2"/>
      <c r="Y86" s="2"/>
    </row>
    <row r="87" spans="1:25">
      <c r="A87" s="2" t="s">
        <v>1521</v>
      </c>
      <c r="B87" s="2" t="s">
        <v>1522</v>
      </c>
      <c r="C87" s="2" t="s">
        <v>1521</v>
      </c>
      <c r="D87" s="3">
        <v>0</v>
      </c>
      <c r="E87" s="3">
        <v>0</v>
      </c>
      <c r="F87" s="3">
        <v>0</v>
      </c>
      <c r="G87" s="3">
        <v>0</v>
      </c>
      <c r="H87" s="3">
        <v>0</v>
      </c>
      <c r="I87" s="3">
        <v>0</v>
      </c>
      <c r="J87" s="3">
        <v>0</v>
      </c>
      <c r="K87" s="3">
        <v>0</v>
      </c>
      <c r="L87" s="2"/>
      <c r="M87" s="3">
        <v>0</v>
      </c>
      <c r="N87" s="3">
        <v>0</v>
      </c>
      <c r="O87" s="3">
        <v>0</v>
      </c>
      <c r="P87" s="3">
        <v>0</v>
      </c>
      <c r="Q87" s="3">
        <v>0</v>
      </c>
      <c r="R87" s="3">
        <v>0</v>
      </c>
      <c r="S87" s="3">
        <v>0</v>
      </c>
      <c r="T87" s="3">
        <v>0</v>
      </c>
      <c r="U87" s="2"/>
      <c r="V87" s="2"/>
      <c r="W87" s="2"/>
      <c r="X87" s="2"/>
      <c r="Y87" s="2"/>
    </row>
    <row r="88" spans="1:25">
      <c r="A88" s="2" t="s">
        <v>1523</v>
      </c>
      <c r="B88" s="2" t="s">
        <v>1524</v>
      </c>
      <c r="C88" s="2" t="s">
        <v>1523</v>
      </c>
      <c r="D88" s="3">
        <v>0</v>
      </c>
      <c r="E88" s="3">
        <v>0</v>
      </c>
      <c r="F88" s="3">
        <v>0</v>
      </c>
      <c r="G88" s="3">
        <v>0</v>
      </c>
      <c r="H88" s="3">
        <v>0</v>
      </c>
      <c r="I88" s="3">
        <v>0</v>
      </c>
      <c r="J88" s="3">
        <v>0</v>
      </c>
      <c r="K88" s="3">
        <v>0</v>
      </c>
      <c r="L88" s="2"/>
      <c r="M88" s="3">
        <v>0</v>
      </c>
      <c r="N88" s="3">
        <v>0</v>
      </c>
      <c r="O88" s="3">
        <v>0</v>
      </c>
      <c r="P88" s="3">
        <v>0</v>
      </c>
      <c r="Q88" s="3">
        <v>0</v>
      </c>
      <c r="R88" s="3">
        <v>0</v>
      </c>
      <c r="S88" s="3">
        <v>0</v>
      </c>
      <c r="T88" s="3">
        <v>0</v>
      </c>
      <c r="U88" s="2"/>
      <c r="V88" s="2"/>
      <c r="W88" s="2"/>
      <c r="X88" s="2"/>
      <c r="Y88" s="2"/>
    </row>
    <row r="89" spans="1:25">
      <c r="A89" s="2" t="s">
        <v>1525</v>
      </c>
      <c r="B89" s="2" t="s">
        <v>1526</v>
      </c>
      <c r="C89" s="2" t="s">
        <v>1525</v>
      </c>
      <c r="D89" s="3">
        <v>0</v>
      </c>
      <c r="E89" s="3">
        <v>0</v>
      </c>
      <c r="F89" s="3">
        <v>0</v>
      </c>
      <c r="G89" s="3">
        <v>0</v>
      </c>
      <c r="H89" s="3">
        <v>0</v>
      </c>
      <c r="I89" s="3">
        <v>0</v>
      </c>
      <c r="J89" s="3">
        <v>0</v>
      </c>
      <c r="K89" s="3">
        <v>0</v>
      </c>
      <c r="L89" s="2"/>
      <c r="M89" s="3">
        <v>0</v>
      </c>
      <c r="N89" s="3">
        <v>0</v>
      </c>
      <c r="O89" s="3">
        <v>0</v>
      </c>
      <c r="P89" s="3">
        <v>0</v>
      </c>
      <c r="Q89" s="3">
        <v>0</v>
      </c>
      <c r="R89" s="3">
        <v>0</v>
      </c>
      <c r="S89" s="3">
        <v>0</v>
      </c>
      <c r="T89" s="3">
        <v>0</v>
      </c>
      <c r="U89" s="2"/>
      <c r="V89" s="2"/>
      <c r="W89" s="2"/>
      <c r="X89" s="2"/>
      <c r="Y89" s="2"/>
    </row>
    <row r="90" spans="1:25">
      <c r="A90" s="2" t="s">
        <v>1527</v>
      </c>
      <c r="B90" s="2" t="s">
        <v>1528</v>
      </c>
      <c r="C90" s="2" t="s">
        <v>1527</v>
      </c>
      <c r="D90" s="3">
        <v>0</v>
      </c>
      <c r="E90" s="3">
        <v>0</v>
      </c>
      <c r="F90" s="3">
        <v>0</v>
      </c>
      <c r="G90" s="3">
        <v>0</v>
      </c>
      <c r="H90" s="3">
        <v>0</v>
      </c>
      <c r="I90" s="3">
        <v>0</v>
      </c>
      <c r="J90" s="3">
        <v>0</v>
      </c>
      <c r="K90" s="3">
        <v>0</v>
      </c>
      <c r="L90" s="2"/>
      <c r="M90" s="3">
        <v>0</v>
      </c>
      <c r="N90" s="3">
        <v>0</v>
      </c>
      <c r="O90" s="3">
        <v>0</v>
      </c>
      <c r="P90" s="3">
        <v>0</v>
      </c>
      <c r="Q90" s="3">
        <v>0</v>
      </c>
      <c r="R90" s="3">
        <v>0</v>
      </c>
      <c r="S90" s="3">
        <v>0</v>
      </c>
      <c r="T90" s="3">
        <v>0</v>
      </c>
      <c r="U90" s="2"/>
      <c r="V90" s="2"/>
      <c r="W90" s="2"/>
      <c r="X90" s="2"/>
      <c r="Y90" s="2"/>
    </row>
    <row r="91" spans="1:25">
      <c r="A91" s="2" t="s">
        <v>1529</v>
      </c>
      <c r="B91" s="2" t="s">
        <v>1530</v>
      </c>
      <c r="C91" s="2" t="s">
        <v>1529</v>
      </c>
      <c r="D91" s="3">
        <v>0</v>
      </c>
      <c r="E91" s="3">
        <v>0</v>
      </c>
      <c r="F91" s="3">
        <v>0</v>
      </c>
      <c r="G91" s="3">
        <v>0</v>
      </c>
      <c r="H91" s="3">
        <v>0</v>
      </c>
      <c r="I91" s="3">
        <v>0</v>
      </c>
      <c r="J91" s="3">
        <v>0</v>
      </c>
      <c r="K91" s="3">
        <v>0</v>
      </c>
      <c r="L91" s="2"/>
      <c r="M91" s="3">
        <v>0</v>
      </c>
      <c r="N91" s="3">
        <v>0</v>
      </c>
      <c r="O91" s="3">
        <v>0</v>
      </c>
      <c r="P91" s="3">
        <v>0</v>
      </c>
      <c r="Q91" s="3">
        <v>0</v>
      </c>
      <c r="R91" s="3">
        <v>0</v>
      </c>
      <c r="S91" s="3">
        <v>0</v>
      </c>
      <c r="T91" s="3">
        <v>0</v>
      </c>
      <c r="U91" s="2"/>
      <c r="V91" s="2"/>
      <c r="W91" s="2"/>
      <c r="X91" s="2"/>
      <c r="Y91" s="2"/>
    </row>
    <row r="92" spans="1:25">
      <c r="A92" s="2" t="s">
        <v>1531</v>
      </c>
      <c r="B92" s="2" t="s">
        <v>1532</v>
      </c>
      <c r="C92" s="2" t="s">
        <v>1531</v>
      </c>
      <c r="D92" s="3">
        <v>0</v>
      </c>
      <c r="E92" s="3">
        <v>0</v>
      </c>
      <c r="F92" s="3">
        <v>0</v>
      </c>
      <c r="G92" s="3">
        <v>0</v>
      </c>
      <c r="H92" s="3">
        <v>0</v>
      </c>
      <c r="I92" s="3">
        <v>0</v>
      </c>
      <c r="J92" s="3">
        <v>0</v>
      </c>
      <c r="K92" s="3">
        <v>0</v>
      </c>
      <c r="L92" s="2"/>
      <c r="M92" s="3">
        <v>0</v>
      </c>
      <c r="N92" s="3">
        <v>0</v>
      </c>
      <c r="O92" s="3">
        <v>0</v>
      </c>
      <c r="P92" s="3">
        <v>0</v>
      </c>
      <c r="Q92" s="3">
        <v>0</v>
      </c>
      <c r="R92" s="3">
        <v>0</v>
      </c>
      <c r="S92" s="3">
        <v>0</v>
      </c>
      <c r="T92" s="3">
        <v>0</v>
      </c>
      <c r="U92" s="2"/>
      <c r="V92" s="2"/>
      <c r="W92" s="2"/>
      <c r="X92" s="2"/>
      <c r="Y92" s="2"/>
    </row>
    <row r="93" spans="1:25">
      <c r="A93" s="2" t="s">
        <v>1533</v>
      </c>
      <c r="B93" s="2" t="s">
        <v>1534</v>
      </c>
      <c r="C93" s="2" t="s">
        <v>1533</v>
      </c>
      <c r="D93" s="3">
        <v>0</v>
      </c>
      <c r="E93" s="3">
        <v>0</v>
      </c>
      <c r="F93" s="3">
        <v>0</v>
      </c>
      <c r="G93" s="3">
        <v>0</v>
      </c>
      <c r="H93" s="3">
        <v>0</v>
      </c>
      <c r="I93" s="3">
        <v>0</v>
      </c>
      <c r="J93" s="3">
        <v>0</v>
      </c>
      <c r="K93" s="3">
        <v>0</v>
      </c>
      <c r="L93" s="2"/>
      <c r="M93" s="3">
        <v>0</v>
      </c>
      <c r="N93" s="3">
        <v>0</v>
      </c>
      <c r="O93" s="3">
        <v>0</v>
      </c>
      <c r="P93" s="3">
        <v>0</v>
      </c>
      <c r="Q93" s="3">
        <v>0</v>
      </c>
      <c r="R93" s="3">
        <v>0</v>
      </c>
      <c r="S93" s="3">
        <v>0</v>
      </c>
      <c r="T93" s="3">
        <v>0</v>
      </c>
      <c r="U93" s="2"/>
      <c r="V93" s="2"/>
      <c r="W93" s="2"/>
      <c r="X93" s="2"/>
      <c r="Y93" s="2"/>
    </row>
    <row r="94" spans="1:25">
      <c r="A94" s="2" t="s">
        <v>1535</v>
      </c>
      <c r="B94" s="2" t="s">
        <v>1536</v>
      </c>
      <c r="C94" s="2" t="s">
        <v>1535</v>
      </c>
      <c r="D94" s="3">
        <v>0</v>
      </c>
      <c r="E94" s="3">
        <v>0</v>
      </c>
      <c r="F94" s="3">
        <v>0</v>
      </c>
      <c r="G94" s="3">
        <v>0</v>
      </c>
      <c r="H94" s="3">
        <v>0</v>
      </c>
      <c r="I94" s="3">
        <v>0</v>
      </c>
      <c r="J94" s="3">
        <v>0</v>
      </c>
      <c r="K94" s="3">
        <v>0</v>
      </c>
      <c r="L94" s="2"/>
      <c r="M94" s="3">
        <v>0</v>
      </c>
      <c r="N94" s="3">
        <v>0</v>
      </c>
      <c r="O94" s="3">
        <v>0</v>
      </c>
      <c r="P94" s="3">
        <v>0</v>
      </c>
      <c r="Q94" s="3">
        <v>0</v>
      </c>
      <c r="R94" s="3">
        <v>0</v>
      </c>
      <c r="S94" s="3">
        <v>0</v>
      </c>
      <c r="T94" s="3">
        <v>0</v>
      </c>
      <c r="U94" s="2"/>
      <c r="V94" s="2"/>
      <c r="W94" s="2"/>
      <c r="X94" s="2"/>
      <c r="Y94" s="2"/>
    </row>
    <row r="95" spans="1:25">
      <c r="A95" s="2" t="s">
        <v>1537</v>
      </c>
      <c r="B95" s="2" t="s">
        <v>1538</v>
      </c>
      <c r="C95" s="2" t="s">
        <v>1537</v>
      </c>
      <c r="D95" s="3">
        <v>0</v>
      </c>
      <c r="E95" s="3">
        <v>0</v>
      </c>
      <c r="F95" s="3">
        <v>0</v>
      </c>
      <c r="G95" s="3">
        <v>0</v>
      </c>
      <c r="H95" s="3">
        <v>0</v>
      </c>
      <c r="I95" s="3">
        <v>0</v>
      </c>
      <c r="J95" s="3">
        <v>0</v>
      </c>
      <c r="K95" s="3">
        <v>0</v>
      </c>
      <c r="L95" s="2"/>
      <c r="M95" s="3">
        <v>0</v>
      </c>
      <c r="N95" s="3">
        <v>0</v>
      </c>
      <c r="O95" s="3">
        <v>0</v>
      </c>
      <c r="P95" s="3">
        <v>0</v>
      </c>
      <c r="Q95" s="3">
        <v>0</v>
      </c>
      <c r="R95" s="3">
        <v>0</v>
      </c>
      <c r="S95" s="3">
        <v>0</v>
      </c>
      <c r="T95" s="3">
        <v>0</v>
      </c>
      <c r="U95" s="2"/>
      <c r="V95" s="2"/>
      <c r="W95" s="2"/>
      <c r="X95" s="2"/>
      <c r="Y95" s="2"/>
    </row>
    <row r="96" spans="1:25">
      <c r="A96" s="2" t="s">
        <v>1539</v>
      </c>
      <c r="B96" s="2" t="s">
        <v>1540</v>
      </c>
      <c r="C96" s="2" t="s">
        <v>1539</v>
      </c>
      <c r="D96" s="3">
        <v>0</v>
      </c>
      <c r="E96" s="3">
        <v>0</v>
      </c>
      <c r="F96" s="3">
        <v>0</v>
      </c>
      <c r="G96" s="3">
        <v>0</v>
      </c>
      <c r="H96" s="3">
        <v>0</v>
      </c>
      <c r="I96" s="3">
        <v>0</v>
      </c>
      <c r="J96" s="3">
        <v>0</v>
      </c>
      <c r="K96" s="3">
        <v>0</v>
      </c>
      <c r="L96" s="2"/>
      <c r="M96" s="3">
        <v>0</v>
      </c>
      <c r="N96" s="3">
        <v>0</v>
      </c>
      <c r="O96" s="3">
        <v>0</v>
      </c>
      <c r="P96" s="3">
        <v>0</v>
      </c>
      <c r="Q96" s="3">
        <v>0</v>
      </c>
      <c r="R96" s="3">
        <v>0</v>
      </c>
      <c r="S96" s="3">
        <v>0</v>
      </c>
      <c r="T96" s="3">
        <v>0</v>
      </c>
      <c r="U96" s="2"/>
      <c r="V96" s="2"/>
      <c r="W96" s="2"/>
      <c r="X96" s="2"/>
      <c r="Y96" s="2"/>
    </row>
    <row r="97" spans="1:25">
      <c r="A97" s="2" t="s">
        <v>1541</v>
      </c>
      <c r="B97" s="2" t="s">
        <v>1542</v>
      </c>
      <c r="C97" s="2" t="s">
        <v>1541</v>
      </c>
      <c r="D97" s="3">
        <v>0</v>
      </c>
      <c r="E97" s="3">
        <v>0</v>
      </c>
      <c r="F97" s="3">
        <v>0</v>
      </c>
      <c r="G97" s="3">
        <v>0</v>
      </c>
      <c r="H97" s="3">
        <v>0</v>
      </c>
      <c r="I97" s="3">
        <v>0</v>
      </c>
      <c r="J97" s="3">
        <v>0</v>
      </c>
      <c r="K97" s="3">
        <v>0</v>
      </c>
      <c r="L97" s="2"/>
      <c r="M97" s="3">
        <v>0</v>
      </c>
      <c r="N97" s="3">
        <v>0</v>
      </c>
      <c r="O97" s="3">
        <v>0</v>
      </c>
      <c r="P97" s="3">
        <v>0</v>
      </c>
      <c r="Q97" s="3">
        <v>0</v>
      </c>
      <c r="R97" s="3">
        <v>0</v>
      </c>
      <c r="S97" s="3">
        <v>0</v>
      </c>
      <c r="T97" s="3">
        <v>0</v>
      </c>
      <c r="U97" s="2"/>
      <c r="V97" s="2"/>
      <c r="W97" s="2"/>
      <c r="X97" s="2"/>
      <c r="Y97" s="2"/>
    </row>
    <row r="98" spans="1:25">
      <c r="A98" s="2" t="s">
        <v>1543</v>
      </c>
      <c r="B98" s="2" t="s">
        <v>1544</v>
      </c>
      <c r="C98" s="2" t="s">
        <v>1543</v>
      </c>
      <c r="D98" s="3">
        <v>0</v>
      </c>
      <c r="E98" s="3">
        <v>0</v>
      </c>
      <c r="F98" s="3">
        <v>0</v>
      </c>
      <c r="G98" s="3">
        <v>0</v>
      </c>
      <c r="H98" s="3">
        <v>0</v>
      </c>
      <c r="I98" s="3">
        <v>0</v>
      </c>
      <c r="J98" s="3">
        <v>0</v>
      </c>
      <c r="K98" s="3">
        <v>0</v>
      </c>
      <c r="L98" s="2"/>
      <c r="M98" s="3">
        <v>0</v>
      </c>
      <c r="N98" s="3">
        <v>0</v>
      </c>
      <c r="O98" s="3">
        <v>0</v>
      </c>
      <c r="P98" s="3">
        <v>0</v>
      </c>
      <c r="Q98" s="3">
        <v>0</v>
      </c>
      <c r="R98" s="3">
        <v>0</v>
      </c>
      <c r="S98" s="3">
        <v>0</v>
      </c>
      <c r="T98" s="3">
        <v>0</v>
      </c>
      <c r="U98" s="2"/>
      <c r="V98" s="2"/>
      <c r="W98" s="2"/>
      <c r="X98" s="2"/>
      <c r="Y98" s="2"/>
    </row>
    <row r="99" spans="1:25">
      <c r="A99" s="2" t="s">
        <v>1545</v>
      </c>
      <c r="B99" s="2" t="s">
        <v>1546</v>
      </c>
      <c r="C99" s="2" t="s">
        <v>1545</v>
      </c>
      <c r="D99" s="3">
        <v>0</v>
      </c>
      <c r="E99" s="3">
        <v>0</v>
      </c>
      <c r="F99" s="3">
        <v>0</v>
      </c>
      <c r="G99" s="3">
        <v>0</v>
      </c>
      <c r="H99" s="3">
        <v>0</v>
      </c>
      <c r="I99" s="3">
        <v>0</v>
      </c>
      <c r="J99" s="3">
        <v>0</v>
      </c>
      <c r="K99" s="3">
        <v>0</v>
      </c>
      <c r="L99" s="2"/>
      <c r="M99" s="3">
        <v>0</v>
      </c>
      <c r="N99" s="3">
        <v>0</v>
      </c>
      <c r="O99" s="3">
        <v>0</v>
      </c>
      <c r="P99" s="3">
        <v>0</v>
      </c>
      <c r="Q99" s="3">
        <v>0</v>
      </c>
      <c r="R99" s="3">
        <v>0</v>
      </c>
      <c r="S99" s="3">
        <v>0</v>
      </c>
      <c r="T99" s="3">
        <v>0</v>
      </c>
      <c r="U99" s="2"/>
      <c r="V99" s="2"/>
      <c r="W99" s="2"/>
      <c r="X99" s="2"/>
      <c r="Y99" s="2"/>
    </row>
    <row r="100" spans="1:25">
      <c r="A100" s="2" t="s">
        <v>1547</v>
      </c>
      <c r="B100" s="2" t="s">
        <v>1548</v>
      </c>
      <c r="C100" s="2" t="s">
        <v>1547</v>
      </c>
      <c r="D100" s="3">
        <v>0</v>
      </c>
      <c r="E100" s="3">
        <v>0</v>
      </c>
      <c r="F100" s="3">
        <v>0</v>
      </c>
      <c r="G100" s="3">
        <v>0</v>
      </c>
      <c r="H100" s="3">
        <v>0</v>
      </c>
      <c r="I100" s="3">
        <v>0</v>
      </c>
      <c r="J100" s="3">
        <v>0</v>
      </c>
      <c r="K100" s="3">
        <v>0</v>
      </c>
      <c r="L100" s="2"/>
      <c r="M100" s="3">
        <v>0</v>
      </c>
      <c r="N100" s="3">
        <v>0</v>
      </c>
      <c r="O100" s="3">
        <v>0</v>
      </c>
      <c r="P100" s="3">
        <v>0</v>
      </c>
      <c r="Q100" s="3">
        <v>0</v>
      </c>
      <c r="R100" s="3">
        <v>0</v>
      </c>
      <c r="S100" s="3">
        <v>0</v>
      </c>
      <c r="T100" s="3">
        <v>0</v>
      </c>
      <c r="U100" s="2"/>
      <c r="V100" s="2"/>
      <c r="W100" s="2"/>
      <c r="X100" s="2"/>
      <c r="Y100" s="2"/>
    </row>
    <row r="101" spans="1:25">
      <c r="A101" s="2" t="s">
        <v>1549</v>
      </c>
      <c r="B101" s="2" t="s">
        <v>1550</v>
      </c>
      <c r="C101" s="2" t="s">
        <v>1549</v>
      </c>
      <c r="D101" s="3">
        <v>0</v>
      </c>
      <c r="E101" s="3">
        <v>0</v>
      </c>
      <c r="F101" s="3">
        <v>0</v>
      </c>
      <c r="G101" s="3">
        <v>0</v>
      </c>
      <c r="H101" s="3">
        <v>0</v>
      </c>
      <c r="I101" s="3">
        <v>0</v>
      </c>
      <c r="J101" s="3">
        <v>0</v>
      </c>
      <c r="K101" s="3">
        <v>0</v>
      </c>
      <c r="L101" s="2"/>
      <c r="M101" s="3">
        <v>0</v>
      </c>
      <c r="N101" s="3">
        <v>0</v>
      </c>
      <c r="O101" s="3">
        <v>0</v>
      </c>
      <c r="P101" s="3">
        <v>0</v>
      </c>
      <c r="Q101" s="3">
        <v>0</v>
      </c>
      <c r="R101" s="3">
        <v>0</v>
      </c>
      <c r="S101" s="3">
        <v>0</v>
      </c>
      <c r="T101" s="3">
        <v>0</v>
      </c>
      <c r="U101" s="2"/>
      <c r="V101" s="2"/>
      <c r="W101" s="2"/>
      <c r="X101" s="2"/>
      <c r="Y101" s="2"/>
    </row>
    <row r="102" spans="1:25">
      <c r="A102" s="2" t="s">
        <v>1551</v>
      </c>
      <c r="B102" s="2" t="s">
        <v>1552</v>
      </c>
      <c r="C102" s="2" t="s">
        <v>1551</v>
      </c>
      <c r="D102" s="3">
        <v>0</v>
      </c>
      <c r="E102" s="3">
        <v>0</v>
      </c>
      <c r="F102" s="3">
        <v>0</v>
      </c>
      <c r="G102" s="3">
        <v>0</v>
      </c>
      <c r="H102" s="3">
        <v>0</v>
      </c>
      <c r="I102" s="3">
        <v>0</v>
      </c>
      <c r="J102" s="3">
        <v>0</v>
      </c>
      <c r="K102" s="3">
        <v>0</v>
      </c>
      <c r="L102" s="2"/>
      <c r="M102" s="3">
        <v>0</v>
      </c>
      <c r="N102" s="3">
        <v>0</v>
      </c>
      <c r="O102" s="3">
        <v>0</v>
      </c>
      <c r="P102" s="3">
        <v>0</v>
      </c>
      <c r="Q102" s="3">
        <v>0</v>
      </c>
      <c r="R102" s="3">
        <v>0</v>
      </c>
      <c r="S102" s="3">
        <v>0</v>
      </c>
      <c r="T102" s="3">
        <v>0</v>
      </c>
      <c r="U102" s="2"/>
      <c r="V102" s="2"/>
      <c r="W102" s="2"/>
      <c r="X102" s="2"/>
      <c r="Y102" s="2"/>
    </row>
    <row r="103" spans="1:25">
      <c r="A103" s="2" t="s">
        <v>1553</v>
      </c>
      <c r="B103" s="2" t="s">
        <v>1554</v>
      </c>
      <c r="C103" s="2" t="s">
        <v>1553</v>
      </c>
      <c r="D103" s="3">
        <v>0</v>
      </c>
      <c r="E103" s="3">
        <v>0</v>
      </c>
      <c r="F103" s="3">
        <v>0</v>
      </c>
      <c r="G103" s="3">
        <v>0</v>
      </c>
      <c r="H103" s="3">
        <v>0</v>
      </c>
      <c r="I103" s="3">
        <v>0</v>
      </c>
      <c r="J103" s="3">
        <v>0</v>
      </c>
      <c r="K103" s="3">
        <v>0</v>
      </c>
      <c r="L103" s="2"/>
      <c r="M103" s="3">
        <v>0</v>
      </c>
      <c r="N103" s="3">
        <v>0</v>
      </c>
      <c r="O103" s="3">
        <v>0</v>
      </c>
      <c r="P103" s="3">
        <v>0</v>
      </c>
      <c r="Q103" s="3">
        <v>0</v>
      </c>
      <c r="R103" s="3">
        <v>0</v>
      </c>
      <c r="S103" s="3">
        <v>0</v>
      </c>
      <c r="T103" s="3">
        <v>0</v>
      </c>
      <c r="U103" s="2"/>
      <c r="V103" s="2"/>
      <c r="W103" s="2"/>
      <c r="X103" s="2"/>
      <c r="Y103" s="2"/>
    </row>
    <row r="104" spans="1:25">
      <c r="A104" s="2" t="s">
        <v>1555</v>
      </c>
      <c r="B104" s="2" t="s">
        <v>1556</v>
      </c>
      <c r="C104" s="2" t="s">
        <v>1555</v>
      </c>
      <c r="D104" s="3">
        <v>0</v>
      </c>
      <c r="E104" s="3">
        <v>0</v>
      </c>
      <c r="F104" s="3">
        <v>0</v>
      </c>
      <c r="G104" s="3">
        <v>0</v>
      </c>
      <c r="H104" s="3">
        <v>0</v>
      </c>
      <c r="I104" s="3">
        <v>0</v>
      </c>
      <c r="J104" s="3">
        <v>0</v>
      </c>
      <c r="K104" s="3">
        <v>0</v>
      </c>
      <c r="L104" s="2"/>
      <c r="M104" s="3">
        <v>0</v>
      </c>
      <c r="N104" s="3">
        <v>0</v>
      </c>
      <c r="O104" s="3">
        <v>0</v>
      </c>
      <c r="P104" s="3">
        <v>0</v>
      </c>
      <c r="Q104" s="3">
        <v>0</v>
      </c>
      <c r="R104" s="3">
        <v>0</v>
      </c>
      <c r="S104" s="3">
        <v>0</v>
      </c>
      <c r="T104" s="3">
        <v>0</v>
      </c>
      <c r="U104" s="2"/>
      <c r="V104" s="2"/>
      <c r="W104" s="2"/>
      <c r="X104" s="2"/>
      <c r="Y104" s="2"/>
    </row>
    <row r="105" spans="1:25">
      <c r="A105" s="2" t="s">
        <v>1557</v>
      </c>
      <c r="B105" s="2" t="s">
        <v>1558</v>
      </c>
      <c r="C105" s="2" t="s">
        <v>1557</v>
      </c>
      <c r="D105" s="3">
        <v>0</v>
      </c>
      <c r="E105" s="3">
        <v>0</v>
      </c>
      <c r="F105" s="3">
        <v>0</v>
      </c>
      <c r="G105" s="3">
        <v>0</v>
      </c>
      <c r="H105" s="3">
        <v>0</v>
      </c>
      <c r="I105" s="3">
        <v>0</v>
      </c>
      <c r="J105" s="3">
        <v>0</v>
      </c>
      <c r="K105" s="3">
        <v>0</v>
      </c>
      <c r="L105" s="2"/>
      <c r="M105" s="3">
        <v>0</v>
      </c>
      <c r="N105" s="3">
        <v>0</v>
      </c>
      <c r="O105" s="3">
        <v>0</v>
      </c>
      <c r="P105" s="3">
        <v>0</v>
      </c>
      <c r="Q105" s="3">
        <v>0</v>
      </c>
      <c r="R105" s="3">
        <v>0</v>
      </c>
      <c r="S105" s="3">
        <v>0</v>
      </c>
      <c r="T105" s="3">
        <v>0</v>
      </c>
      <c r="U105" s="2"/>
      <c r="V105" s="2"/>
      <c r="W105" s="2"/>
      <c r="X105" s="2"/>
      <c r="Y105" s="2"/>
    </row>
    <row r="106" spans="1:25">
      <c r="A106" s="2" t="s">
        <v>1559</v>
      </c>
      <c r="B106" s="2" t="s">
        <v>1560</v>
      </c>
      <c r="C106" s="2" t="s">
        <v>1559</v>
      </c>
      <c r="D106" s="3">
        <v>0</v>
      </c>
      <c r="E106" s="3">
        <v>0</v>
      </c>
      <c r="F106" s="3">
        <v>0</v>
      </c>
      <c r="G106" s="3">
        <v>0</v>
      </c>
      <c r="H106" s="3">
        <v>0</v>
      </c>
      <c r="I106" s="3">
        <v>0</v>
      </c>
      <c r="J106" s="3">
        <v>0</v>
      </c>
      <c r="K106" s="3">
        <v>0</v>
      </c>
      <c r="L106" s="2"/>
      <c r="M106" s="3">
        <v>0</v>
      </c>
      <c r="N106" s="3">
        <v>0</v>
      </c>
      <c r="O106" s="3">
        <v>0</v>
      </c>
      <c r="P106" s="3">
        <v>0</v>
      </c>
      <c r="Q106" s="3">
        <v>0</v>
      </c>
      <c r="R106" s="3">
        <v>0</v>
      </c>
      <c r="S106" s="3">
        <v>0</v>
      </c>
      <c r="T106" s="3">
        <v>0</v>
      </c>
      <c r="U106" s="2"/>
      <c r="V106" s="2"/>
      <c r="W106" s="2"/>
      <c r="X106" s="2"/>
      <c r="Y106" s="2"/>
    </row>
    <row r="107" spans="1:25">
      <c r="A107" s="2" t="s">
        <v>1561</v>
      </c>
      <c r="B107" s="2" t="s">
        <v>1562</v>
      </c>
      <c r="C107" s="2" t="s">
        <v>1561</v>
      </c>
      <c r="D107" s="3">
        <v>0</v>
      </c>
      <c r="E107" s="3">
        <v>0</v>
      </c>
      <c r="F107" s="3">
        <v>0</v>
      </c>
      <c r="G107" s="3">
        <v>0</v>
      </c>
      <c r="H107" s="3">
        <v>0</v>
      </c>
      <c r="I107" s="3">
        <v>0</v>
      </c>
      <c r="J107" s="3">
        <v>0</v>
      </c>
      <c r="K107" s="3">
        <v>0</v>
      </c>
      <c r="L107" s="2"/>
      <c r="M107" s="3">
        <v>0</v>
      </c>
      <c r="N107" s="3">
        <v>0</v>
      </c>
      <c r="O107" s="3">
        <v>0</v>
      </c>
      <c r="P107" s="3">
        <v>0</v>
      </c>
      <c r="Q107" s="3">
        <v>0</v>
      </c>
      <c r="R107" s="3">
        <v>0</v>
      </c>
      <c r="S107" s="3">
        <v>0</v>
      </c>
      <c r="T107" s="3">
        <v>0</v>
      </c>
      <c r="U107" s="2"/>
      <c r="V107" s="2"/>
      <c r="W107" s="2"/>
      <c r="X107" s="2"/>
      <c r="Y107" s="2"/>
    </row>
    <row r="108" spans="1:25">
      <c r="A108" s="2" t="s">
        <v>1563</v>
      </c>
      <c r="B108" s="2" t="s">
        <v>1564</v>
      </c>
      <c r="C108" s="2" t="s">
        <v>1563</v>
      </c>
      <c r="D108" s="3">
        <v>0</v>
      </c>
      <c r="E108" s="3">
        <v>0</v>
      </c>
      <c r="F108" s="3">
        <v>0</v>
      </c>
      <c r="G108" s="3">
        <v>0</v>
      </c>
      <c r="H108" s="3">
        <v>0</v>
      </c>
      <c r="I108" s="3">
        <v>0</v>
      </c>
      <c r="J108" s="3">
        <v>0</v>
      </c>
      <c r="K108" s="3">
        <v>0</v>
      </c>
      <c r="L108" s="2"/>
      <c r="M108" s="3">
        <v>0</v>
      </c>
      <c r="N108" s="3">
        <v>0</v>
      </c>
      <c r="O108" s="3">
        <v>0</v>
      </c>
      <c r="P108" s="3">
        <v>0</v>
      </c>
      <c r="Q108" s="3">
        <v>0</v>
      </c>
      <c r="R108" s="3">
        <v>0</v>
      </c>
      <c r="S108" s="3">
        <v>0</v>
      </c>
      <c r="T108" s="3">
        <v>0</v>
      </c>
      <c r="U108" s="2"/>
      <c r="V108" s="2"/>
      <c r="W108" s="2"/>
      <c r="X108" s="2"/>
      <c r="Y108" s="2"/>
    </row>
    <row r="109" spans="1:25">
      <c r="A109" s="2" t="s">
        <v>1565</v>
      </c>
      <c r="B109" s="2" t="s">
        <v>1566</v>
      </c>
      <c r="C109" s="2" t="s">
        <v>1565</v>
      </c>
      <c r="D109" s="3">
        <v>0</v>
      </c>
      <c r="E109" s="3">
        <v>0</v>
      </c>
      <c r="F109" s="3">
        <v>0</v>
      </c>
      <c r="G109" s="3">
        <v>0</v>
      </c>
      <c r="H109" s="3">
        <v>0</v>
      </c>
      <c r="I109" s="3">
        <v>0</v>
      </c>
      <c r="J109" s="3">
        <v>0</v>
      </c>
      <c r="K109" s="3">
        <v>0</v>
      </c>
      <c r="L109" s="2"/>
      <c r="M109" s="3">
        <v>0</v>
      </c>
      <c r="N109" s="3">
        <v>0</v>
      </c>
      <c r="O109" s="3">
        <v>0</v>
      </c>
      <c r="P109" s="3">
        <v>0</v>
      </c>
      <c r="Q109" s="3">
        <v>0</v>
      </c>
      <c r="R109" s="3">
        <v>0</v>
      </c>
      <c r="S109" s="3">
        <v>0</v>
      </c>
      <c r="T109" s="3">
        <v>0</v>
      </c>
      <c r="U109" s="2"/>
      <c r="V109" s="2"/>
      <c r="W109" s="2"/>
      <c r="X109" s="2"/>
      <c r="Y109" s="2"/>
    </row>
    <row r="110" spans="1:25">
      <c r="A110" s="2" t="s">
        <v>1567</v>
      </c>
      <c r="B110" s="2" t="s">
        <v>1568</v>
      </c>
      <c r="C110" s="2" t="s">
        <v>1567</v>
      </c>
      <c r="D110" s="3">
        <v>0</v>
      </c>
      <c r="E110" s="3">
        <v>0</v>
      </c>
      <c r="F110" s="3">
        <v>0</v>
      </c>
      <c r="G110" s="3">
        <v>0</v>
      </c>
      <c r="H110" s="3">
        <v>0</v>
      </c>
      <c r="I110" s="3">
        <v>0</v>
      </c>
      <c r="J110" s="3">
        <v>0</v>
      </c>
      <c r="K110" s="3">
        <v>0</v>
      </c>
      <c r="L110" s="2"/>
      <c r="M110" s="3">
        <v>0</v>
      </c>
      <c r="N110" s="3">
        <v>0</v>
      </c>
      <c r="O110" s="3">
        <v>0</v>
      </c>
      <c r="P110" s="3">
        <v>0</v>
      </c>
      <c r="Q110" s="3">
        <v>0</v>
      </c>
      <c r="R110" s="3">
        <v>0</v>
      </c>
      <c r="S110" s="3">
        <v>0</v>
      </c>
      <c r="T110" s="3">
        <v>0</v>
      </c>
      <c r="U110" s="2"/>
      <c r="V110" s="2"/>
      <c r="W110" s="2"/>
      <c r="X110" s="2"/>
      <c r="Y110" s="2"/>
    </row>
    <row r="111" spans="1:25">
      <c r="A111" s="2" t="s">
        <v>1569</v>
      </c>
      <c r="B111" s="2" t="s">
        <v>1570</v>
      </c>
      <c r="C111" s="2" t="s">
        <v>1569</v>
      </c>
      <c r="D111" s="3">
        <v>0</v>
      </c>
      <c r="E111" s="3">
        <v>0</v>
      </c>
      <c r="F111" s="3">
        <v>0</v>
      </c>
      <c r="G111" s="3">
        <v>0</v>
      </c>
      <c r="H111" s="3">
        <v>0</v>
      </c>
      <c r="I111" s="3">
        <v>0</v>
      </c>
      <c r="J111" s="3">
        <v>0</v>
      </c>
      <c r="K111" s="3">
        <v>0</v>
      </c>
      <c r="L111" s="2"/>
      <c r="M111" s="3">
        <v>0</v>
      </c>
      <c r="N111" s="3">
        <v>0</v>
      </c>
      <c r="O111" s="3">
        <v>0</v>
      </c>
      <c r="P111" s="3">
        <v>0</v>
      </c>
      <c r="Q111" s="3">
        <v>0</v>
      </c>
      <c r="R111" s="3">
        <v>0</v>
      </c>
      <c r="S111" s="3">
        <v>0</v>
      </c>
      <c r="T111" s="3">
        <v>0</v>
      </c>
      <c r="U111" s="2"/>
      <c r="V111" s="2"/>
      <c r="W111" s="2"/>
      <c r="X111" s="2"/>
      <c r="Y111" s="2"/>
    </row>
    <row r="112" spans="1:25">
      <c r="A112" s="2" t="s">
        <v>1571</v>
      </c>
      <c r="B112" s="2" t="s">
        <v>1572</v>
      </c>
      <c r="C112" s="2" t="s">
        <v>1571</v>
      </c>
      <c r="D112" s="3">
        <v>0</v>
      </c>
      <c r="E112" s="3">
        <v>0</v>
      </c>
      <c r="F112" s="3">
        <v>0</v>
      </c>
      <c r="G112" s="3">
        <v>0</v>
      </c>
      <c r="H112" s="3">
        <v>0</v>
      </c>
      <c r="I112" s="3">
        <v>0</v>
      </c>
      <c r="J112" s="3">
        <v>0</v>
      </c>
      <c r="K112" s="3">
        <v>0</v>
      </c>
      <c r="L112" s="2"/>
      <c r="M112" s="3">
        <v>0</v>
      </c>
      <c r="N112" s="3">
        <v>0</v>
      </c>
      <c r="O112" s="3">
        <v>0</v>
      </c>
      <c r="P112" s="3">
        <v>0</v>
      </c>
      <c r="Q112" s="3">
        <v>0</v>
      </c>
      <c r="R112" s="3">
        <v>0</v>
      </c>
      <c r="S112" s="3">
        <v>0</v>
      </c>
      <c r="T112" s="3">
        <v>0</v>
      </c>
      <c r="U112" s="2"/>
      <c r="V112" s="2"/>
      <c r="W112" s="2"/>
      <c r="X112" s="2"/>
      <c r="Y112" s="2"/>
    </row>
    <row r="113" spans="1:25">
      <c r="A113" s="2" t="s">
        <v>1573</v>
      </c>
      <c r="B113" s="2" t="s">
        <v>1574</v>
      </c>
      <c r="C113" s="2" t="s">
        <v>1573</v>
      </c>
      <c r="D113" s="3">
        <v>0</v>
      </c>
      <c r="E113" s="3">
        <v>0</v>
      </c>
      <c r="F113" s="3">
        <v>0</v>
      </c>
      <c r="G113" s="3">
        <v>0</v>
      </c>
      <c r="H113" s="3">
        <v>0</v>
      </c>
      <c r="I113" s="3">
        <v>0</v>
      </c>
      <c r="J113" s="3">
        <v>0</v>
      </c>
      <c r="K113" s="3">
        <v>0</v>
      </c>
      <c r="L113" s="2"/>
      <c r="M113" s="3">
        <v>0</v>
      </c>
      <c r="N113" s="3">
        <v>0</v>
      </c>
      <c r="O113" s="3">
        <v>0</v>
      </c>
      <c r="P113" s="3">
        <v>0</v>
      </c>
      <c r="Q113" s="3">
        <v>0</v>
      </c>
      <c r="R113" s="3">
        <v>0</v>
      </c>
      <c r="S113" s="3">
        <v>0</v>
      </c>
      <c r="T113" s="3">
        <v>0</v>
      </c>
      <c r="U113" s="2"/>
      <c r="V113" s="2"/>
      <c r="W113" s="2"/>
      <c r="X113" s="2"/>
      <c r="Y113" s="2"/>
    </row>
    <row r="114" spans="1:25">
      <c r="A114" s="2" t="s">
        <v>1575</v>
      </c>
      <c r="B114" s="2" t="s">
        <v>1576</v>
      </c>
      <c r="C114" s="2" t="s">
        <v>1575</v>
      </c>
      <c r="D114" s="3">
        <v>0</v>
      </c>
      <c r="E114" s="3">
        <v>0</v>
      </c>
      <c r="F114" s="3">
        <v>0</v>
      </c>
      <c r="G114" s="3">
        <v>0</v>
      </c>
      <c r="H114" s="3">
        <v>0</v>
      </c>
      <c r="I114" s="3">
        <v>0</v>
      </c>
      <c r="J114" s="3">
        <v>0</v>
      </c>
      <c r="K114" s="3">
        <v>0</v>
      </c>
      <c r="L114" s="2"/>
      <c r="M114" s="3">
        <v>0</v>
      </c>
      <c r="N114" s="3">
        <v>0</v>
      </c>
      <c r="O114" s="3">
        <v>0</v>
      </c>
      <c r="P114" s="3">
        <v>0</v>
      </c>
      <c r="Q114" s="3">
        <v>0</v>
      </c>
      <c r="R114" s="3">
        <v>0</v>
      </c>
      <c r="S114" s="3">
        <v>0</v>
      </c>
      <c r="T114" s="3">
        <v>0</v>
      </c>
      <c r="U114" s="2"/>
      <c r="V114" s="2"/>
      <c r="W114" s="2"/>
      <c r="X114" s="2"/>
      <c r="Y114" s="2"/>
    </row>
    <row r="115" spans="1:25">
      <c r="A115" s="2" t="s">
        <v>1577</v>
      </c>
      <c r="B115" s="2" t="s">
        <v>1578</v>
      </c>
      <c r="C115" s="2" t="s">
        <v>1577</v>
      </c>
      <c r="D115" s="3">
        <v>0</v>
      </c>
      <c r="E115" s="3">
        <v>0</v>
      </c>
      <c r="F115" s="3">
        <v>0</v>
      </c>
      <c r="G115" s="3">
        <v>0</v>
      </c>
      <c r="H115" s="3">
        <v>0</v>
      </c>
      <c r="I115" s="3">
        <v>0</v>
      </c>
      <c r="J115" s="3">
        <v>0</v>
      </c>
      <c r="K115" s="3">
        <v>0</v>
      </c>
      <c r="L115" s="2"/>
      <c r="M115" s="3">
        <v>0</v>
      </c>
      <c r="N115" s="3">
        <v>0</v>
      </c>
      <c r="O115" s="3">
        <v>0</v>
      </c>
      <c r="P115" s="3">
        <v>0</v>
      </c>
      <c r="Q115" s="3">
        <v>0</v>
      </c>
      <c r="R115" s="3">
        <v>0</v>
      </c>
      <c r="S115" s="3">
        <v>0</v>
      </c>
      <c r="T115" s="3">
        <v>0</v>
      </c>
      <c r="U115" s="2"/>
      <c r="V115" s="2"/>
      <c r="W115" s="2"/>
      <c r="X115" s="2"/>
      <c r="Y115" s="2"/>
    </row>
    <row r="116" spans="1:25">
      <c r="A116" s="2" t="s">
        <v>1579</v>
      </c>
      <c r="B116" s="2" t="s">
        <v>1580</v>
      </c>
      <c r="C116" s="2" t="s">
        <v>1579</v>
      </c>
      <c r="D116" s="3">
        <v>0</v>
      </c>
      <c r="E116" s="3">
        <v>0</v>
      </c>
      <c r="F116" s="3">
        <v>0</v>
      </c>
      <c r="G116" s="3">
        <v>0</v>
      </c>
      <c r="H116" s="3">
        <v>0</v>
      </c>
      <c r="I116" s="3">
        <v>0</v>
      </c>
      <c r="J116" s="3">
        <v>0</v>
      </c>
      <c r="K116" s="3">
        <v>0</v>
      </c>
      <c r="L116" s="2"/>
      <c r="M116" s="3">
        <v>0</v>
      </c>
      <c r="N116" s="3">
        <v>0</v>
      </c>
      <c r="O116" s="3">
        <v>0</v>
      </c>
      <c r="P116" s="3">
        <v>0</v>
      </c>
      <c r="Q116" s="3">
        <v>0</v>
      </c>
      <c r="R116" s="3">
        <v>0</v>
      </c>
      <c r="S116" s="3">
        <v>0</v>
      </c>
      <c r="T116" s="3">
        <v>0</v>
      </c>
      <c r="U116" s="2"/>
      <c r="V116" s="2"/>
      <c r="W116" s="2"/>
      <c r="X116" s="2"/>
      <c r="Y116" s="2"/>
    </row>
    <row r="117" spans="1:25">
      <c r="A117" s="2" t="s">
        <v>1581</v>
      </c>
      <c r="B117" s="2" t="s">
        <v>1582</v>
      </c>
      <c r="C117" s="2" t="s">
        <v>1581</v>
      </c>
      <c r="D117" s="3">
        <v>0</v>
      </c>
      <c r="E117" s="3">
        <v>0</v>
      </c>
      <c r="F117" s="3">
        <v>0</v>
      </c>
      <c r="G117" s="3">
        <v>0</v>
      </c>
      <c r="H117" s="3">
        <v>0</v>
      </c>
      <c r="I117" s="3">
        <v>0</v>
      </c>
      <c r="J117" s="3">
        <v>0</v>
      </c>
      <c r="K117" s="3">
        <v>0</v>
      </c>
      <c r="L117" s="2"/>
      <c r="M117" s="3">
        <v>0</v>
      </c>
      <c r="N117" s="3">
        <v>0</v>
      </c>
      <c r="O117" s="3">
        <v>0</v>
      </c>
      <c r="P117" s="3">
        <v>0</v>
      </c>
      <c r="Q117" s="3">
        <v>0</v>
      </c>
      <c r="R117" s="3">
        <v>0</v>
      </c>
      <c r="S117" s="3">
        <v>0</v>
      </c>
      <c r="T117" s="3">
        <v>0</v>
      </c>
      <c r="U117" s="2"/>
      <c r="V117" s="2"/>
      <c r="W117" s="2"/>
      <c r="X117" s="2"/>
      <c r="Y117" s="2"/>
    </row>
    <row r="118" spans="1:25">
      <c r="A118" s="2" t="s">
        <v>1583</v>
      </c>
      <c r="B118" s="2" t="s">
        <v>1584</v>
      </c>
      <c r="C118" s="2" t="s">
        <v>1583</v>
      </c>
      <c r="D118" s="3">
        <v>0</v>
      </c>
      <c r="E118" s="3">
        <v>0</v>
      </c>
      <c r="F118" s="3">
        <v>0</v>
      </c>
      <c r="G118" s="3">
        <v>0</v>
      </c>
      <c r="H118" s="3">
        <v>0</v>
      </c>
      <c r="I118" s="3">
        <v>0</v>
      </c>
      <c r="J118" s="3">
        <v>0</v>
      </c>
      <c r="K118" s="3">
        <v>0</v>
      </c>
      <c r="L118" s="2"/>
      <c r="M118" s="3">
        <v>0</v>
      </c>
      <c r="N118" s="3">
        <v>0</v>
      </c>
      <c r="O118" s="3">
        <v>0</v>
      </c>
      <c r="P118" s="3">
        <v>0</v>
      </c>
      <c r="Q118" s="3">
        <v>0</v>
      </c>
      <c r="R118" s="3">
        <v>0</v>
      </c>
      <c r="S118" s="3">
        <v>0</v>
      </c>
      <c r="T118" s="3">
        <v>0</v>
      </c>
      <c r="U118" s="2"/>
      <c r="V118" s="2"/>
      <c r="W118" s="2"/>
      <c r="X118" s="2"/>
      <c r="Y118" s="2"/>
    </row>
    <row r="119" spans="1:25">
      <c r="A119" s="2" t="s">
        <v>1585</v>
      </c>
      <c r="B119" s="2" t="s">
        <v>1586</v>
      </c>
      <c r="C119" s="2" t="s">
        <v>1585</v>
      </c>
      <c r="D119" s="3">
        <v>0</v>
      </c>
      <c r="E119" s="3">
        <v>0</v>
      </c>
      <c r="F119" s="3">
        <v>0</v>
      </c>
      <c r="G119" s="3">
        <v>0</v>
      </c>
      <c r="H119" s="3">
        <v>0</v>
      </c>
      <c r="I119" s="3">
        <v>0</v>
      </c>
      <c r="J119" s="3">
        <v>0</v>
      </c>
      <c r="K119" s="3">
        <v>0</v>
      </c>
      <c r="L119" s="2"/>
      <c r="M119" s="3">
        <v>0</v>
      </c>
      <c r="N119" s="3">
        <v>0</v>
      </c>
      <c r="O119" s="3">
        <v>0</v>
      </c>
      <c r="P119" s="3">
        <v>0</v>
      </c>
      <c r="Q119" s="3">
        <v>0</v>
      </c>
      <c r="R119" s="3">
        <v>0</v>
      </c>
      <c r="S119" s="3">
        <v>0</v>
      </c>
      <c r="T119" s="3">
        <v>0</v>
      </c>
      <c r="U119" s="2"/>
      <c r="V119" s="2"/>
      <c r="W119" s="2"/>
      <c r="X119" s="2"/>
      <c r="Y119" s="2"/>
    </row>
    <row r="120" spans="1:25">
      <c r="A120" s="2" t="s">
        <v>1587</v>
      </c>
      <c r="B120" s="2" t="s">
        <v>1588</v>
      </c>
      <c r="C120" s="2" t="s">
        <v>1587</v>
      </c>
      <c r="D120" s="3">
        <v>0</v>
      </c>
      <c r="E120" s="3">
        <v>0</v>
      </c>
      <c r="F120" s="3">
        <v>0</v>
      </c>
      <c r="G120" s="3">
        <v>0</v>
      </c>
      <c r="H120" s="3">
        <v>0</v>
      </c>
      <c r="I120" s="3">
        <v>0</v>
      </c>
      <c r="J120" s="3">
        <v>0</v>
      </c>
      <c r="K120" s="3">
        <v>0</v>
      </c>
      <c r="L120" s="2"/>
      <c r="M120" s="3">
        <v>0</v>
      </c>
      <c r="N120" s="3">
        <v>0</v>
      </c>
      <c r="O120" s="3">
        <v>0</v>
      </c>
      <c r="P120" s="3">
        <v>0</v>
      </c>
      <c r="Q120" s="3">
        <v>0</v>
      </c>
      <c r="R120" s="3">
        <v>0</v>
      </c>
      <c r="S120" s="3">
        <v>0</v>
      </c>
      <c r="T120" s="3">
        <v>0</v>
      </c>
      <c r="U120" s="2"/>
      <c r="V120" s="2"/>
      <c r="W120" s="2"/>
      <c r="X120" s="2"/>
      <c r="Y120" s="2"/>
    </row>
    <row r="121" spans="1:25">
      <c r="A121" s="2" t="s">
        <v>1589</v>
      </c>
      <c r="B121" s="2" t="s">
        <v>1590</v>
      </c>
      <c r="C121" s="2" t="s">
        <v>1589</v>
      </c>
      <c r="D121" s="3">
        <v>0</v>
      </c>
      <c r="E121" s="3">
        <v>0</v>
      </c>
      <c r="F121" s="3">
        <v>0</v>
      </c>
      <c r="G121" s="3">
        <v>0</v>
      </c>
      <c r="H121" s="3">
        <v>0</v>
      </c>
      <c r="I121" s="3">
        <v>0</v>
      </c>
      <c r="J121" s="3">
        <v>0</v>
      </c>
      <c r="K121" s="3">
        <v>0</v>
      </c>
      <c r="L121" s="2"/>
      <c r="M121" s="3">
        <v>0</v>
      </c>
      <c r="N121" s="3">
        <v>0</v>
      </c>
      <c r="O121" s="3">
        <v>0</v>
      </c>
      <c r="P121" s="3">
        <v>0</v>
      </c>
      <c r="Q121" s="3">
        <v>0</v>
      </c>
      <c r="R121" s="3">
        <v>0</v>
      </c>
      <c r="S121" s="3">
        <v>0</v>
      </c>
      <c r="T121" s="3">
        <v>0</v>
      </c>
      <c r="U121" s="2"/>
      <c r="V121" s="2"/>
      <c r="W121" s="2"/>
      <c r="X121" s="2"/>
      <c r="Y121" s="2"/>
    </row>
    <row r="122" spans="1:25">
      <c r="A122" s="2" t="s">
        <v>1591</v>
      </c>
      <c r="B122" s="2" t="s">
        <v>1592</v>
      </c>
      <c r="C122" s="2" t="s">
        <v>1591</v>
      </c>
      <c r="D122" s="3">
        <v>0</v>
      </c>
      <c r="E122" s="3">
        <v>0</v>
      </c>
      <c r="F122" s="3">
        <v>0</v>
      </c>
      <c r="G122" s="3">
        <v>0</v>
      </c>
      <c r="H122" s="3">
        <v>0</v>
      </c>
      <c r="I122" s="3">
        <v>0</v>
      </c>
      <c r="J122" s="3">
        <v>0</v>
      </c>
      <c r="K122" s="3">
        <v>0</v>
      </c>
      <c r="L122" s="2"/>
      <c r="M122" s="3">
        <v>0</v>
      </c>
      <c r="N122" s="3">
        <v>0</v>
      </c>
      <c r="O122" s="3">
        <v>0</v>
      </c>
      <c r="P122" s="3">
        <v>0</v>
      </c>
      <c r="Q122" s="3">
        <v>0</v>
      </c>
      <c r="R122" s="3">
        <v>0</v>
      </c>
      <c r="S122" s="3">
        <v>0</v>
      </c>
      <c r="T122" s="3">
        <v>0</v>
      </c>
      <c r="U122" s="2"/>
      <c r="V122" s="2"/>
      <c r="W122" s="2"/>
      <c r="X122" s="2"/>
      <c r="Y122" s="2"/>
    </row>
    <row r="123" spans="1:25">
      <c r="A123" s="2" t="s">
        <v>1593</v>
      </c>
      <c r="B123" s="2" t="s">
        <v>1594</v>
      </c>
      <c r="C123" s="2" t="s">
        <v>1593</v>
      </c>
      <c r="D123" s="3">
        <v>0</v>
      </c>
      <c r="E123" s="3">
        <v>0</v>
      </c>
      <c r="F123" s="3">
        <v>0</v>
      </c>
      <c r="G123" s="3">
        <v>0</v>
      </c>
      <c r="H123" s="3">
        <v>0</v>
      </c>
      <c r="I123" s="3">
        <v>0</v>
      </c>
      <c r="J123" s="3">
        <v>0</v>
      </c>
      <c r="K123" s="3">
        <v>0</v>
      </c>
      <c r="L123" s="2"/>
      <c r="M123" s="3">
        <v>0</v>
      </c>
      <c r="N123" s="3">
        <v>0</v>
      </c>
      <c r="O123" s="3">
        <v>0</v>
      </c>
      <c r="P123" s="3">
        <v>0</v>
      </c>
      <c r="Q123" s="3">
        <v>0</v>
      </c>
      <c r="R123" s="3">
        <v>0</v>
      </c>
      <c r="S123" s="3">
        <v>0</v>
      </c>
      <c r="T123" s="3">
        <v>0</v>
      </c>
      <c r="U123" s="2"/>
      <c r="V123" s="2"/>
      <c r="W123" s="2"/>
      <c r="X123" s="2"/>
      <c r="Y123" s="2"/>
    </row>
    <row r="124" spans="1:25">
      <c r="A124" s="2" t="s">
        <v>1595</v>
      </c>
      <c r="B124" s="2" t="s">
        <v>1596</v>
      </c>
      <c r="C124" s="2" t="s">
        <v>1595</v>
      </c>
      <c r="D124" s="3">
        <v>0</v>
      </c>
      <c r="E124" s="3">
        <v>0</v>
      </c>
      <c r="F124" s="3">
        <v>0</v>
      </c>
      <c r="G124" s="3">
        <v>0</v>
      </c>
      <c r="H124" s="3">
        <v>0</v>
      </c>
      <c r="I124" s="3">
        <v>0</v>
      </c>
      <c r="J124" s="3">
        <v>0</v>
      </c>
      <c r="K124" s="3">
        <v>0</v>
      </c>
      <c r="L124" s="2"/>
      <c r="M124" s="3">
        <v>0</v>
      </c>
      <c r="N124" s="3">
        <v>0</v>
      </c>
      <c r="O124" s="3">
        <v>0</v>
      </c>
      <c r="P124" s="3">
        <v>0</v>
      </c>
      <c r="Q124" s="3">
        <v>0</v>
      </c>
      <c r="R124" s="3">
        <v>0</v>
      </c>
      <c r="S124" s="3">
        <v>0</v>
      </c>
      <c r="T124" s="3">
        <v>0</v>
      </c>
      <c r="U124" s="2"/>
      <c r="V124" s="2"/>
      <c r="W124" s="2"/>
      <c r="X124" s="2"/>
      <c r="Y124" s="2"/>
    </row>
    <row r="125" spans="1:25">
      <c r="A125" s="2" t="s">
        <v>1597</v>
      </c>
      <c r="B125" s="2" t="s">
        <v>1598</v>
      </c>
      <c r="C125" s="2" t="s">
        <v>1597</v>
      </c>
      <c r="D125" s="3">
        <v>0</v>
      </c>
      <c r="E125" s="3">
        <v>0</v>
      </c>
      <c r="F125" s="3">
        <v>0</v>
      </c>
      <c r="G125" s="3">
        <v>0</v>
      </c>
      <c r="H125" s="3">
        <v>0</v>
      </c>
      <c r="I125" s="3">
        <v>0</v>
      </c>
      <c r="J125" s="3">
        <v>0</v>
      </c>
      <c r="K125" s="3">
        <v>0</v>
      </c>
      <c r="L125" s="2"/>
      <c r="M125" s="3">
        <v>0</v>
      </c>
      <c r="N125" s="3">
        <v>0</v>
      </c>
      <c r="O125" s="3">
        <v>0</v>
      </c>
      <c r="P125" s="3">
        <v>0</v>
      </c>
      <c r="Q125" s="3">
        <v>0</v>
      </c>
      <c r="R125" s="3">
        <v>0</v>
      </c>
      <c r="S125" s="3">
        <v>0</v>
      </c>
      <c r="T125" s="3">
        <v>0</v>
      </c>
      <c r="U125" s="2"/>
      <c r="V125" s="2"/>
      <c r="W125" s="2"/>
      <c r="X125" s="2"/>
      <c r="Y125" s="2"/>
    </row>
    <row r="126" spans="1:25">
      <c r="A126" s="2" t="s">
        <v>1599</v>
      </c>
      <c r="B126" s="2" t="s">
        <v>1600</v>
      </c>
      <c r="C126" s="2" t="s">
        <v>1599</v>
      </c>
      <c r="D126" s="3">
        <v>0</v>
      </c>
      <c r="E126" s="3">
        <v>0</v>
      </c>
      <c r="F126" s="3">
        <v>0</v>
      </c>
      <c r="G126" s="3">
        <v>0</v>
      </c>
      <c r="H126" s="3">
        <v>0</v>
      </c>
      <c r="I126" s="3">
        <v>0</v>
      </c>
      <c r="J126" s="3">
        <v>0</v>
      </c>
      <c r="K126" s="3">
        <v>0</v>
      </c>
      <c r="L126" s="2"/>
      <c r="M126" s="3">
        <v>0</v>
      </c>
      <c r="N126" s="3">
        <v>0</v>
      </c>
      <c r="O126" s="3">
        <v>0</v>
      </c>
      <c r="P126" s="3">
        <v>0</v>
      </c>
      <c r="Q126" s="3">
        <v>0</v>
      </c>
      <c r="R126" s="3">
        <v>0</v>
      </c>
      <c r="S126" s="3">
        <v>0</v>
      </c>
      <c r="T126" s="3">
        <v>0</v>
      </c>
      <c r="U126" s="2"/>
      <c r="V126" s="2"/>
      <c r="W126" s="2"/>
      <c r="X126" s="2"/>
      <c r="Y126" s="2"/>
    </row>
    <row r="127" spans="1:25">
      <c r="A127" s="2" t="s">
        <v>1601</v>
      </c>
      <c r="B127" s="2" t="s">
        <v>1602</v>
      </c>
      <c r="C127" s="2" t="s">
        <v>1601</v>
      </c>
      <c r="D127" s="3">
        <v>0</v>
      </c>
      <c r="E127" s="3">
        <v>0</v>
      </c>
      <c r="F127" s="3">
        <v>0</v>
      </c>
      <c r="G127" s="3">
        <v>0</v>
      </c>
      <c r="H127" s="3">
        <v>0</v>
      </c>
      <c r="I127" s="3">
        <v>0</v>
      </c>
      <c r="J127" s="3">
        <v>0</v>
      </c>
      <c r="K127" s="3">
        <v>0</v>
      </c>
      <c r="L127" s="2"/>
      <c r="M127" s="3">
        <v>0</v>
      </c>
      <c r="N127" s="3">
        <v>0</v>
      </c>
      <c r="O127" s="3">
        <v>0</v>
      </c>
      <c r="P127" s="3">
        <v>0</v>
      </c>
      <c r="Q127" s="3">
        <v>0</v>
      </c>
      <c r="R127" s="3">
        <v>0</v>
      </c>
      <c r="S127" s="3">
        <v>0</v>
      </c>
      <c r="T127" s="3">
        <v>0</v>
      </c>
      <c r="U127" s="2"/>
      <c r="V127" s="2"/>
      <c r="W127" s="2"/>
      <c r="X127" s="2"/>
      <c r="Y127" s="2"/>
    </row>
    <row r="128" spans="1:25">
      <c r="A128" s="2" t="s">
        <v>1603</v>
      </c>
      <c r="B128" s="2" t="s">
        <v>1604</v>
      </c>
      <c r="C128" s="2" t="s">
        <v>1603</v>
      </c>
      <c r="D128" s="3">
        <v>0</v>
      </c>
      <c r="E128" s="3">
        <v>0</v>
      </c>
      <c r="F128" s="3">
        <v>0</v>
      </c>
      <c r="G128" s="3">
        <v>0</v>
      </c>
      <c r="H128" s="3">
        <v>0</v>
      </c>
      <c r="I128" s="3">
        <v>0</v>
      </c>
      <c r="J128" s="3">
        <v>0</v>
      </c>
      <c r="K128" s="3">
        <v>0</v>
      </c>
      <c r="L128" s="2"/>
      <c r="M128" s="3">
        <v>0</v>
      </c>
      <c r="N128" s="3">
        <v>0</v>
      </c>
      <c r="O128" s="3">
        <v>0</v>
      </c>
      <c r="P128" s="3">
        <v>0</v>
      </c>
      <c r="Q128" s="3">
        <v>0</v>
      </c>
      <c r="R128" s="3">
        <v>0</v>
      </c>
      <c r="S128" s="3">
        <v>0</v>
      </c>
      <c r="T128" s="3">
        <v>0</v>
      </c>
      <c r="U128" s="2"/>
      <c r="V128" s="2"/>
      <c r="W128" s="2"/>
      <c r="X128" s="2"/>
      <c r="Y128" s="2"/>
    </row>
    <row r="129" spans="1:25">
      <c r="A129" s="2" t="s">
        <v>1605</v>
      </c>
      <c r="B129" s="2" t="s">
        <v>1606</v>
      </c>
      <c r="C129" s="2" t="s">
        <v>1605</v>
      </c>
      <c r="D129" s="3">
        <v>0</v>
      </c>
      <c r="E129" s="3">
        <v>0</v>
      </c>
      <c r="F129" s="3">
        <v>0</v>
      </c>
      <c r="G129" s="3">
        <v>0</v>
      </c>
      <c r="H129" s="3">
        <v>0</v>
      </c>
      <c r="I129" s="3">
        <v>0</v>
      </c>
      <c r="J129" s="3">
        <v>0</v>
      </c>
      <c r="K129" s="3">
        <v>0</v>
      </c>
      <c r="L129" s="2"/>
      <c r="M129" s="3">
        <v>0</v>
      </c>
      <c r="N129" s="3">
        <v>0</v>
      </c>
      <c r="O129" s="3">
        <v>0</v>
      </c>
      <c r="P129" s="3">
        <v>0</v>
      </c>
      <c r="Q129" s="3">
        <v>0</v>
      </c>
      <c r="R129" s="3">
        <v>0</v>
      </c>
      <c r="S129" s="3">
        <v>0</v>
      </c>
      <c r="T129" s="3">
        <v>0</v>
      </c>
      <c r="U129" s="2"/>
      <c r="V129" s="2"/>
      <c r="W129" s="2"/>
      <c r="X129" s="2"/>
      <c r="Y129" s="2"/>
    </row>
    <row r="130" spans="1:25">
      <c r="A130" s="2" t="s">
        <v>1607</v>
      </c>
      <c r="B130" s="2" t="s">
        <v>1608</v>
      </c>
      <c r="C130" s="2" t="s">
        <v>1607</v>
      </c>
      <c r="D130" s="3">
        <v>0</v>
      </c>
      <c r="E130" s="3">
        <v>0</v>
      </c>
      <c r="F130" s="3">
        <v>0</v>
      </c>
      <c r="G130" s="3">
        <v>0</v>
      </c>
      <c r="H130" s="3">
        <v>0</v>
      </c>
      <c r="I130" s="3">
        <v>0</v>
      </c>
      <c r="J130" s="3">
        <v>0</v>
      </c>
      <c r="K130" s="3">
        <v>0</v>
      </c>
      <c r="L130" s="2"/>
      <c r="M130" s="3">
        <v>0</v>
      </c>
      <c r="N130" s="3">
        <v>0</v>
      </c>
      <c r="O130" s="3">
        <v>0</v>
      </c>
      <c r="P130" s="3">
        <v>0</v>
      </c>
      <c r="Q130" s="3">
        <v>0</v>
      </c>
      <c r="R130" s="3">
        <v>0</v>
      </c>
      <c r="S130" s="3">
        <v>0</v>
      </c>
      <c r="T130" s="3">
        <v>0</v>
      </c>
      <c r="U130" s="2"/>
      <c r="V130" s="2"/>
      <c r="W130" s="2"/>
      <c r="X130" s="2"/>
      <c r="Y130" s="2"/>
    </row>
    <row r="131" spans="1:25">
      <c r="A131" s="2" t="s">
        <v>1609</v>
      </c>
      <c r="B131" s="2" t="s">
        <v>1610</v>
      </c>
      <c r="C131" s="2" t="s">
        <v>1609</v>
      </c>
      <c r="D131" s="3">
        <v>0</v>
      </c>
      <c r="E131" s="3">
        <v>0</v>
      </c>
      <c r="F131" s="3">
        <v>0</v>
      </c>
      <c r="G131" s="3">
        <v>0</v>
      </c>
      <c r="H131" s="3">
        <v>0</v>
      </c>
      <c r="I131" s="3">
        <v>0</v>
      </c>
      <c r="J131" s="3">
        <v>0</v>
      </c>
      <c r="K131" s="3">
        <v>0</v>
      </c>
      <c r="L131" s="2"/>
      <c r="M131" s="3">
        <v>0</v>
      </c>
      <c r="N131" s="3">
        <v>0</v>
      </c>
      <c r="O131" s="3">
        <v>0</v>
      </c>
      <c r="P131" s="3">
        <v>0</v>
      </c>
      <c r="Q131" s="3">
        <v>0</v>
      </c>
      <c r="R131" s="3">
        <v>0</v>
      </c>
      <c r="S131" s="3">
        <v>0</v>
      </c>
      <c r="T131" s="3">
        <v>0</v>
      </c>
      <c r="U131" s="2"/>
      <c r="V131" s="2"/>
      <c r="W131" s="2"/>
      <c r="X131" s="2"/>
      <c r="Y131" s="2"/>
    </row>
    <row r="132" spans="1:25">
      <c r="A132" s="2" t="s">
        <v>1611</v>
      </c>
      <c r="B132" s="2" t="s">
        <v>1612</v>
      </c>
      <c r="C132" s="2" t="s">
        <v>1611</v>
      </c>
      <c r="D132" s="3">
        <v>0</v>
      </c>
      <c r="E132" s="3">
        <v>0</v>
      </c>
      <c r="F132" s="3">
        <v>0</v>
      </c>
      <c r="G132" s="3">
        <v>0</v>
      </c>
      <c r="H132" s="3">
        <v>0</v>
      </c>
      <c r="I132" s="3">
        <v>0</v>
      </c>
      <c r="J132" s="3">
        <v>0</v>
      </c>
      <c r="K132" s="3">
        <v>0</v>
      </c>
      <c r="L132" s="2"/>
      <c r="M132" s="3">
        <v>0</v>
      </c>
      <c r="N132" s="3">
        <v>0</v>
      </c>
      <c r="O132" s="3">
        <v>0</v>
      </c>
      <c r="P132" s="3">
        <v>0</v>
      </c>
      <c r="Q132" s="3">
        <v>0</v>
      </c>
      <c r="R132" s="3">
        <v>0</v>
      </c>
      <c r="S132" s="3">
        <v>0</v>
      </c>
      <c r="T132" s="3">
        <v>0</v>
      </c>
      <c r="U132" s="2"/>
      <c r="V132" s="2"/>
      <c r="W132" s="2"/>
      <c r="X132" s="2"/>
      <c r="Y132" s="2"/>
    </row>
    <row r="133" spans="1:25">
      <c r="A133" s="2" t="s">
        <v>1613</v>
      </c>
      <c r="B133" s="2" t="s">
        <v>1614</v>
      </c>
      <c r="C133" s="2" t="s">
        <v>1613</v>
      </c>
      <c r="D133" s="3">
        <v>0</v>
      </c>
      <c r="E133" s="3">
        <v>0</v>
      </c>
      <c r="F133" s="3">
        <v>0</v>
      </c>
      <c r="G133" s="3">
        <v>0</v>
      </c>
      <c r="H133" s="3">
        <v>0</v>
      </c>
      <c r="I133" s="3">
        <v>0</v>
      </c>
      <c r="J133" s="3">
        <v>0</v>
      </c>
      <c r="K133" s="3">
        <v>0</v>
      </c>
      <c r="L133" s="2"/>
      <c r="M133" s="3">
        <v>0</v>
      </c>
      <c r="N133" s="3">
        <v>0</v>
      </c>
      <c r="O133" s="3">
        <v>0</v>
      </c>
      <c r="P133" s="3">
        <v>0</v>
      </c>
      <c r="Q133" s="3">
        <v>0</v>
      </c>
      <c r="R133" s="3">
        <v>0</v>
      </c>
      <c r="S133" s="3">
        <v>0</v>
      </c>
      <c r="T133" s="3">
        <v>0</v>
      </c>
      <c r="U133" s="2"/>
      <c r="V133" s="2"/>
      <c r="W133" s="2"/>
      <c r="X133" s="2"/>
      <c r="Y133" s="2"/>
    </row>
    <row r="134" spans="1:25">
      <c r="A134" s="2" t="s">
        <v>1615</v>
      </c>
      <c r="B134" s="2" t="s">
        <v>1616</v>
      </c>
      <c r="C134" s="2" t="s">
        <v>1615</v>
      </c>
      <c r="D134" s="3">
        <v>0</v>
      </c>
      <c r="E134" s="3">
        <v>0</v>
      </c>
      <c r="F134" s="3">
        <v>0</v>
      </c>
      <c r="G134" s="3">
        <v>0</v>
      </c>
      <c r="H134" s="3">
        <v>0</v>
      </c>
      <c r="I134" s="3">
        <v>0</v>
      </c>
      <c r="J134" s="3">
        <v>0</v>
      </c>
      <c r="K134" s="3">
        <v>0</v>
      </c>
      <c r="L134" s="2"/>
      <c r="M134" s="3">
        <v>0</v>
      </c>
      <c r="N134" s="3">
        <v>0</v>
      </c>
      <c r="O134" s="3">
        <v>0</v>
      </c>
      <c r="P134" s="3">
        <v>0</v>
      </c>
      <c r="Q134" s="3">
        <v>0</v>
      </c>
      <c r="R134" s="3">
        <v>0</v>
      </c>
      <c r="S134" s="3">
        <v>0</v>
      </c>
      <c r="T134" s="3">
        <v>0</v>
      </c>
      <c r="U134" s="2"/>
      <c r="V134" s="2"/>
      <c r="W134" s="2"/>
      <c r="X134" s="2"/>
      <c r="Y134" s="2"/>
    </row>
    <row r="135" spans="1:25">
      <c r="A135" s="2" t="s">
        <v>1617</v>
      </c>
      <c r="B135" s="2" t="s">
        <v>1618</v>
      </c>
      <c r="C135" s="2" t="s">
        <v>1617</v>
      </c>
      <c r="D135" s="3">
        <v>0</v>
      </c>
      <c r="E135" s="3">
        <v>0</v>
      </c>
      <c r="F135" s="3">
        <v>0</v>
      </c>
      <c r="G135" s="3">
        <v>0</v>
      </c>
      <c r="H135" s="3">
        <v>0</v>
      </c>
      <c r="I135" s="3">
        <v>0</v>
      </c>
      <c r="J135" s="3">
        <v>0</v>
      </c>
      <c r="K135" s="3">
        <v>0</v>
      </c>
      <c r="L135" s="2"/>
      <c r="M135" s="3">
        <v>0</v>
      </c>
      <c r="N135" s="3">
        <v>0</v>
      </c>
      <c r="O135" s="3">
        <v>0</v>
      </c>
      <c r="P135" s="3">
        <v>0</v>
      </c>
      <c r="Q135" s="3">
        <v>0</v>
      </c>
      <c r="R135" s="3">
        <v>0</v>
      </c>
      <c r="S135" s="3">
        <v>0</v>
      </c>
      <c r="T135" s="3">
        <v>0</v>
      </c>
      <c r="U135" s="2"/>
      <c r="V135" s="2"/>
      <c r="W135" s="2"/>
      <c r="X135" s="2"/>
      <c r="Y135" s="2"/>
    </row>
    <row r="136" spans="1:25">
      <c r="A136" s="2" t="s">
        <v>1619</v>
      </c>
      <c r="B136" s="2" t="s">
        <v>1620</v>
      </c>
      <c r="C136" s="2" t="s">
        <v>1619</v>
      </c>
      <c r="D136" s="3">
        <v>0</v>
      </c>
      <c r="E136" s="3">
        <v>0</v>
      </c>
      <c r="F136" s="3">
        <v>0</v>
      </c>
      <c r="G136" s="3">
        <v>0</v>
      </c>
      <c r="H136" s="3">
        <v>0</v>
      </c>
      <c r="I136" s="3">
        <v>0</v>
      </c>
      <c r="J136" s="3">
        <v>0</v>
      </c>
      <c r="K136" s="3">
        <v>0</v>
      </c>
      <c r="L136" s="2"/>
      <c r="M136" s="3">
        <v>0</v>
      </c>
      <c r="N136" s="3">
        <v>0</v>
      </c>
      <c r="O136" s="3">
        <v>0</v>
      </c>
      <c r="P136" s="3">
        <v>0</v>
      </c>
      <c r="Q136" s="3">
        <v>0</v>
      </c>
      <c r="R136" s="3">
        <v>0</v>
      </c>
      <c r="S136" s="3">
        <v>0</v>
      </c>
      <c r="T136" s="3">
        <v>0</v>
      </c>
      <c r="U136" s="2"/>
      <c r="V136" s="2"/>
      <c r="W136" s="2"/>
      <c r="X136" s="2"/>
      <c r="Y136" s="2"/>
    </row>
    <row r="137" spans="1:25">
      <c r="A137" s="2" t="s">
        <v>1621</v>
      </c>
      <c r="B137" s="2" t="s">
        <v>1622</v>
      </c>
      <c r="C137" s="2" t="s">
        <v>1621</v>
      </c>
      <c r="D137" s="3">
        <v>0</v>
      </c>
      <c r="E137" s="3">
        <v>0</v>
      </c>
      <c r="F137" s="3">
        <v>0</v>
      </c>
      <c r="G137" s="3">
        <v>0</v>
      </c>
      <c r="H137" s="3">
        <v>0</v>
      </c>
      <c r="I137" s="3">
        <v>0</v>
      </c>
      <c r="J137" s="3">
        <v>0</v>
      </c>
      <c r="K137" s="3">
        <v>0</v>
      </c>
      <c r="L137" s="2"/>
      <c r="M137" s="3">
        <v>0</v>
      </c>
      <c r="N137" s="3">
        <v>0</v>
      </c>
      <c r="O137" s="3">
        <v>0</v>
      </c>
      <c r="P137" s="3">
        <v>0</v>
      </c>
      <c r="Q137" s="3">
        <v>0</v>
      </c>
      <c r="R137" s="3">
        <v>0</v>
      </c>
      <c r="S137" s="3">
        <v>0</v>
      </c>
      <c r="T137" s="3">
        <v>0</v>
      </c>
      <c r="U137" s="2"/>
      <c r="V137" s="2"/>
      <c r="W137" s="2"/>
      <c r="X137" s="2"/>
      <c r="Y137" s="2"/>
    </row>
    <row r="138" spans="1:25">
      <c r="A138" s="2" t="s">
        <v>1623</v>
      </c>
      <c r="B138" s="2" t="s">
        <v>1624</v>
      </c>
      <c r="C138" s="2" t="s">
        <v>1623</v>
      </c>
      <c r="D138" s="3">
        <v>0</v>
      </c>
      <c r="E138" s="3">
        <v>0</v>
      </c>
      <c r="F138" s="3">
        <v>0</v>
      </c>
      <c r="G138" s="3">
        <v>0</v>
      </c>
      <c r="H138" s="3">
        <v>0</v>
      </c>
      <c r="I138" s="3">
        <v>0</v>
      </c>
      <c r="J138" s="3">
        <v>0</v>
      </c>
      <c r="K138" s="3">
        <v>0</v>
      </c>
      <c r="L138" s="2"/>
      <c r="M138" s="3">
        <v>0</v>
      </c>
      <c r="N138" s="3">
        <v>0</v>
      </c>
      <c r="O138" s="3">
        <v>0</v>
      </c>
      <c r="P138" s="3">
        <v>0</v>
      </c>
      <c r="Q138" s="3">
        <v>0</v>
      </c>
      <c r="R138" s="3">
        <v>0</v>
      </c>
      <c r="S138" s="3">
        <v>0</v>
      </c>
      <c r="T138" s="3">
        <v>0</v>
      </c>
      <c r="U138" s="2"/>
      <c r="V138" s="2"/>
      <c r="W138" s="2"/>
      <c r="X138" s="2"/>
      <c r="Y138" s="2"/>
    </row>
    <row r="139" spans="1:25">
      <c r="A139" s="2" t="s">
        <v>1625</v>
      </c>
      <c r="B139" s="2" t="s">
        <v>1626</v>
      </c>
      <c r="C139" s="2" t="s">
        <v>1625</v>
      </c>
      <c r="D139" s="3">
        <v>0</v>
      </c>
      <c r="E139" s="3">
        <v>0</v>
      </c>
      <c r="F139" s="3">
        <v>0</v>
      </c>
      <c r="G139" s="3">
        <v>0</v>
      </c>
      <c r="H139" s="3">
        <v>0</v>
      </c>
      <c r="I139" s="3">
        <v>0</v>
      </c>
      <c r="J139" s="3">
        <v>0</v>
      </c>
      <c r="K139" s="3">
        <v>0</v>
      </c>
      <c r="L139" s="2"/>
      <c r="M139" s="3">
        <v>0</v>
      </c>
      <c r="N139" s="3">
        <v>0</v>
      </c>
      <c r="O139" s="3">
        <v>0</v>
      </c>
      <c r="P139" s="3">
        <v>0</v>
      </c>
      <c r="Q139" s="3">
        <v>0</v>
      </c>
      <c r="R139" s="3">
        <v>0</v>
      </c>
      <c r="S139" s="3">
        <v>0</v>
      </c>
      <c r="T139" s="3">
        <v>0</v>
      </c>
      <c r="U139" s="2"/>
      <c r="V139" s="2"/>
      <c r="W139" s="2"/>
      <c r="X139" s="2"/>
      <c r="Y139" s="2"/>
    </row>
    <row r="140" spans="1:25">
      <c r="A140" s="2" t="s">
        <v>1627</v>
      </c>
      <c r="B140" s="2" t="s">
        <v>1628</v>
      </c>
      <c r="C140" s="2" t="s">
        <v>1627</v>
      </c>
      <c r="D140" s="3">
        <v>0</v>
      </c>
      <c r="E140" s="3">
        <v>0</v>
      </c>
      <c r="F140" s="3">
        <v>0</v>
      </c>
      <c r="G140" s="3">
        <v>0</v>
      </c>
      <c r="H140" s="3">
        <v>0</v>
      </c>
      <c r="I140" s="3">
        <v>0</v>
      </c>
      <c r="J140" s="3">
        <v>0</v>
      </c>
      <c r="K140" s="3">
        <v>0</v>
      </c>
      <c r="L140" s="2"/>
      <c r="M140" s="3">
        <v>0</v>
      </c>
      <c r="N140" s="3">
        <v>0</v>
      </c>
      <c r="O140" s="3">
        <v>0</v>
      </c>
      <c r="P140" s="3">
        <v>0</v>
      </c>
      <c r="Q140" s="3">
        <v>0</v>
      </c>
      <c r="R140" s="3">
        <v>0</v>
      </c>
      <c r="S140" s="3">
        <v>0</v>
      </c>
      <c r="T140" s="3">
        <v>0</v>
      </c>
      <c r="U140" s="2"/>
      <c r="V140" s="2"/>
      <c r="W140" s="2"/>
      <c r="X140" s="2"/>
      <c r="Y140" s="2"/>
    </row>
    <row r="141" spans="1:25">
      <c r="A141" s="2" t="s">
        <v>1629</v>
      </c>
      <c r="B141" s="2" t="s">
        <v>1630</v>
      </c>
      <c r="C141" s="2" t="s">
        <v>1629</v>
      </c>
      <c r="D141" s="3">
        <v>0</v>
      </c>
      <c r="E141" s="3">
        <v>0</v>
      </c>
      <c r="F141" s="3">
        <v>0</v>
      </c>
      <c r="G141" s="3">
        <v>0</v>
      </c>
      <c r="H141" s="3">
        <v>0</v>
      </c>
      <c r="I141" s="3">
        <v>0</v>
      </c>
      <c r="J141" s="3">
        <v>0</v>
      </c>
      <c r="K141" s="3">
        <v>0</v>
      </c>
      <c r="L141" s="2"/>
      <c r="M141" s="3">
        <v>0</v>
      </c>
      <c r="N141" s="3">
        <v>0</v>
      </c>
      <c r="O141" s="3">
        <v>0</v>
      </c>
      <c r="P141" s="3">
        <v>0</v>
      </c>
      <c r="Q141" s="3">
        <v>0</v>
      </c>
      <c r="R141" s="3">
        <v>0</v>
      </c>
      <c r="S141" s="3">
        <v>0</v>
      </c>
      <c r="T141" s="3">
        <v>0</v>
      </c>
      <c r="U141" s="2"/>
      <c r="V141" s="2"/>
      <c r="W141" s="2"/>
      <c r="X141" s="2"/>
      <c r="Y141" s="2"/>
    </row>
    <row r="142" spans="1:25">
      <c r="A142" s="2" t="s">
        <v>1631</v>
      </c>
      <c r="B142" s="2" t="s">
        <v>1632</v>
      </c>
      <c r="C142" s="2" t="s">
        <v>1631</v>
      </c>
      <c r="D142" s="3">
        <v>0</v>
      </c>
      <c r="E142" s="3">
        <v>0</v>
      </c>
      <c r="F142" s="3">
        <v>0</v>
      </c>
      <c r="G142" s="3">
        <v>0</v>
      </c>
      <c r="H142" s="3">
        <v>0</v>
      </c>
      <c r="I142" s="3">
        <v>0</v>
      </c>
      <c r="J142" s="3">
        <v>0</v>
      </c>
      <c r="K142" s="3">
        <v>0</v>
      </c>
      <c r="L142" s="2"/>
      <c r="M142" s="3">
        <v>0</v>
      </c>
      <c r="N142" s="3">
        <v>0</v>
      </c>
      <c r="O142" s="3">
        <v>0</v>
      </c>
      <c r="P142" s="3">
        <v>0</v>
      </c>
      <c r="Q142" s="3">
        <v>0</v>
      </c>
      <c r="R142" s="3">
        <v>0</v>
      </c>
      <c r="S142" s="3">
        <v>0</v>
      </c>
      <c r="T142" s="3">
        <v>0</v>
      </c>
      <c r="U142" s="2"/>
      <c r="V142" s="2"/>
      <c r="W142" s="2"/>
      <c r="X142" s="2"/>
      <c r="Y142" s="2"/>
    </row>
    <row r="143" spans="1:25">
      <c r="A143" s="2" t="s">
        <v>1633</v>
      </c>
      <c r="B143" s="2" t="s">
        <v>1634</v>
      </c>
      <c r="C143" s="2" t="s">
        <v>1633</v>
      </c>
      <c r="D143" s="3">
        <v>0</v>
      </c>
      <c r="E143" s="3">
        <v>0</v>
      </c>
      <c r="F143" s="3">
        <v>0</v>
      </c>
      <c r="G143" s="3">
        <v>0</v>
      </c>
      <c r="H143" s="3">
        <v>0</v>
      </c>
      <c r="I143" s="3">
        <v>0</v>
      </c>
      <c r="J143" s="3">
        <v>0</v>
      </c>
      <c r="K143" s="3">
        <v>0</v>
      </c>
      <c r="L143" s="2"/>
      <c r="M143" s="3">
        <v>0</v>
      </c>
      <c r="N143" s="3">
        <v>0</v>
      </c>
      <c r="O143" s="3">
        <v>0</v>
      </c>
      <c r="P143" s="3">
        <v>0</v>
      </c>
      <c r="Q143" s="3">
        <v>0</v>
      </c>
      <c r="R143" s="3">
        <v>0</v>
      </c>
      <c r="S143" s="3">
        <v>0</v>
      </c>
      <c r="T143" s="3">
        <v>0</v>
      </c>
      <c r="U143" s="2"/>
      <c r="V143" s="2"/>
      <c r="W143" s="2"/>
      <c r="X143" s="2"/>
      <c r="Y143" s="2"/>
    </row>
    <row r="144" spans="1:25">
      <c r="A144" s="2" t="s">
        <v>1635</v>
      </c>
      <c r="B144" s="2" t="s">
        <v>1636</v>
      </c>
      <c r="C144" s="2" t="s">
        <v>1635</v>
      </c>
      <c r="D144" s="3">
        <v>0</v>
      </c>
      <c r="E144" s="3">
        <v>0</v>
      </c>
      <c r="F144" s="3">
        <v>0</v>
      </c>
      <c r="G144" s="3">
        <v>0</v>
      </c>
      <c r="H144" s="3">
        <v>0</v>
      </c>
      <c r="I144" s="3">
        <v>0</v>
      </c>
      <c r="J144" s="3">
        <v>0</v>
      </c>
      <c r="K144" s="3">
        <v>0</v>
      </c>
      <c r="L144" s="2"/>
      <c r="M144" s="3">
        <v>0</v>
      </c>
      <c r="N144" s="3">
        <v>0</v>
      </c>
      <c r="O144" s="3">
        <v>0</v>
      </c>
      <c r="P144" s="3">
        <v>0</v>
      </c>
      <c r="Q144" s="3">
        <v>0</v>
      </c>
      <c r="R144" s="3">
        <v>0</v>
      </c>
      <c r="S144" s="3">
        <v>0</v>
      </c>
      <c r="T144" s="3">
        <v>0</v>
      </c>
      <c r="U144" s="2"/>
      <c r="V144" s="2"/>
      <c r="W144" s="2"/>
      <c r="X144" s="2"/>
      <c r="Y144" s="2"/>
    </row>
    <row r="145" spans="1:25">
      <c r="A145" s="2" t="s">
        <v>1637</v>
      </c>
      <c r="B145" s="2" t="s">
        <v>1638</v>
      </c>
      <c r="C145" s="2" t="s">
        <v>1637</v>
      </c>
      <c r="D145" s="3">
        <v>0</v>
      </c>
      <c r="E145" s="3">
        <v>0</v>
      </c>
      <c r="F145" s="3">
        <v>0</v>
      </c>
      <c r="G145" s="3">
        <v>0</v>
      </c>
      <c r="H145" s="3">
        <v>0</v>
      </c>
      <c r="I145" s="3">
        <v>0</v>
      </c>
      <c r="J145" s="3">
        <v>0</v>
      </c>
      <c r="K145" s="3">
        <v>0</v>
      </c>
      <c r="L145" s="2"/>
      <c r="M145" s="3">
        <v>0</v>
      </c>
      <c r="N145" s="3">
        <v>0</v>
      </c>
      <c r="O145" s="3">
        <v>0</v>
      </c>
      <c r="P145" s="3">
        <v>0</v>
      </c>
      <c r="Q145" s="3">
        <v>0</v>
      </c>
      <c r="R145" s="3">
        <v>0</v>
      </c>
      <c r="S145" s="3">
        <v>0</v>
      </c>
      <c r="T145" s="3">
        <v>0</v>
      </c>
      <c r="U145" s="2"/>
      <c r="V145" s="2"/>
      <c r="W145" s="2"/>
      <c r="X145" s="2"/>
      <c r="Y145" s="2"/>
    </row>
    <row r="146" spans="1:25">
      <c r="A146" s="2" t="s">
        <v>1639</v>
      </c>
      <c r="B146" s="2" t="s">
        <v>1640</v>
      </c>
      <c r="C146" s="2" t="s">
        <v>1639</v>
      </c>
      <c r="D146" s="3">
        <v>0</v>
      </c>
      <c r="E146" s="3">
        <v>0</v>
      </c>
      <c r="F146" s="3">
        <v>0</v>
      </c>
      <c r="G146" s="3">
        <v>0</v>
      </c>
      <c r="H146" s="3">
        <v>0</v>
      </c>
      <c r="I146" s="3">
        <v>0</v>
      </c>
      <c r="J146" s="3">
        <v>0</v>
      </c>
      <c r="K146" s="3">
        <v>0</v>
      </c>
      <c r="L146" s="2"/>
      <c r="M146" s="3">
        <v>0</v>
      </c>
      <c r="N146" s="3">
        <v>0</v>
      </c>
      <c r="O146" s="3">
        <v>0</v>
      </c>
      <c r="P146" s="3">
        <v>0</v>
      </c>
      <c r="Q146" s="3">
        <v>0</v>
      </c>
      <c r="R146" s="3">
        <v>0</v>
      </c>
      <c r="S146" s="3">
        <v>0</v>
      </c>
      <c r="T146" s="3">
        <v>0</v>
      </c>
      <c r="U146" s="2"/>
      <c r="V146" s="2"/>
      <c r="W146" s="2"/>
      <c r="X146" s="2"/>
      <c r="Y146" s="2"/>
    </row>
    <row r="147" spans="1:25">
      <c r="A147" s="2" t="s">
        <v>1641</v>
      </c>
      <c r="B147" s="2" t="s">
        <v>1642</v>
      </c>
      <c r="C147" s="2" t="s">
        <v>1641</v>
      </c>
      <c r="D147" s="3">
        <v>0</v>
      </c>
      <c r="E147" s="3">
        <v>0</v>
      </c>
      <c r="F147" s="3">
        <v>0</v>
      </c>
      <c r="G147" s="3">
        <v>0</v>
      </c>
      <c r="H147" s="3">
        <v>0</v>
      </c>
      <c r="I147" s="3">
        <v>0</v>
      </c>
      <c r="J147" s="3">
        <v>0</v>
      </c>
      <c r="K147" s="3">
        <v>0</v>
      </c>
      <c r="L147" s="2"/>
      <c r="M147" s="3">
        <v>0</v>
      </c>
      <c r="N147" s="3">
        <v>0</v>
      </c>
      <c r="O147" s="3">
        <v>0</v>
      </c>
      <c r="P147" s="3">
        <v>0</v>
      </c>
      <c r="Q147" s="3">
        <v>0</v>
      </c>
      <c r="R147" s="3">
        <v>0</v>
      </c>
      <c r="S147" s="3">
        <v>0</v>
      </c>
      <c r="T147" s="3">
        <v>0</v>
      </c>
      <c r="U147" s="2"/>
      <c r="V147" s="2"/>
      <c r="W147" s="2"/>
      <c r="X147" s="2"/>
      <c r="Y147" s="2"/>
    </row>
    <row r="148" spans="1:25">
      <c r="A148" s="2" t="s">
        <v>1643</v>
      </c>
      <c r="B148" s="2"/>
      <c r="C148" s="2" t="s">
        <v>1643</v>
      </c>
      <c r="D148" s="3">
        <v>0</v>
      </c>
      <c r="E148" s="3">
        <v>0</v>
      </c>
      <c r="F148" s="3">
        <v>0</v>
      </c>
      <c r="G148" s="3">
        <v>0</v>
      </c>
      <c r="H148" s="3">
        <v>0</v>
      </c>
      <c r="I148" s="3">
        <v>0</v>
      </c>
      <c r="J148" s="3">
        <v>0</v>
      </c>
      <c r="K148" s="3">
        <v>0</v>
      </c>
      <c r="L148" s="2"/>
      <c r="M148" s="3">
        <v>0</v>
      </c>
      <c r="N148" s="3">
        <v>0</v>
      </c>
      <c r="O148" s="3">
        <v>0</v>
      </c>
      <c r="P148" s="3">
        <v>0</v>
      </c>
      <c r="Q148" s="3">
        <v>0</v>
      </c>
      <c r="R148" s="3">
        <v>0</v>
      </c>
      <c r="S148" s="3">
        <v>0</v>
      </c>
      <c r="T148" s="3">
        <v>0</v>
      </c>
      <c r="U148" s="2"/>
      <c r="V148" s="2"/>
      <c r="W148" s="2"/>
      <c r="X148" s="2"/>
      <c r="Y148" s="2"/>
    </row>
    <row r="149" spans="1:25">
      <c r="A149" s="2" t="s">
        <v>1644</v>
      </c>
      <c r="B149" s="2"/>
      <c r="C149" s="2" t="s">
        <v>1644</v>
      </c>
      <c r="D149" s="3">
        <v>0</v>
      </c>
      <c r="E149" s="3">
        <v>0</v>
      </c>
      <c r="F149" s="3">
        <v>0</v>
      </c>
      <c r="G149" s="3">
        <v>0</v>
      </c>
      <c r="H149" s="3">
        <v>0</v>
      </c>
      <c r="I149" s="3">
        <v>0</v>
      </c>
      <c r="J149" s="3">
        <v>0</v>
      </c>
      <c r="K149" s="3">
        <v>0</v>
      </c>
      <c r="L149" s="2"/>
      <c r="M149" s="3">
        <v>0</v>
      </c>
      <c r="N149" s="3">
        <v>0</v>
      </c>
      <c r="O149" s="3">
        <v>0</v>
      </c>
      <c r="P149" s="3">
        <v>0</v>
      </c>
      <c r="Q149" s="3">
        <v>0</v>
      </c>
      <c r="R149" s="3">
        <v>0</v>
      </c>
      <c r="S149" s="3">
        <v>0</v>
      </c>
      <c r="T149" s="3">
        <v>0</v>
      </c>
      <c r="U149" s="2"/>
      <c r="V149" s="2"/>
      <c r="W149" s="2"/>
      <c r="X149" s="2"/>
      <c r="Y149" s="2"/>
    </row>
    <row r="150" spans="1:25">
      <c r="A150" s="2" t="s">
        <v>1645</v>
      </c>
      <c r="B150" s="2"/>
      <c r="C150" s="2" t="s">
        <v>1645</v>
      </c>
      <c r="D150" s="3">
        <v>0</v>
      </c>
      <c r="E150" s="3">
        <v>0</v>
      </c>
      <c r="F150" s="3">
        <v>0</v>
      </c>
      <c r="G150" s="3">
        <v>0</v>
      </c>
      <c r="H150" s="3">
        <v>0</v>
      </c>
      <c r="I150" s="3">
        <v>0</v>
      </c>
      <c r="J150" s="3">
        <v>0</v>
      </c>
      <c r="K150" s="3">
        <v>0</v>
      </c>
      <c r="L150" s="2"/>
      <c r="M150" s="3">
        <v>0</v>
      </c>
      <c r="N150" s="3">
        <v>0</v>
      </c>
      <c r="O150" s="3">
        <v>0</v>
      </c>
      <c r="P150" s="3">
        <v>0</v>
      </c>
      <c r="Q150" s="3">
        <v>0</v>
      </c>
      <c r="R150" s="3">
        <v>0</v>
      </c>
      <c r="S150" s="3">
        <v>0</v>
      </c>
      <c r="T150" s="3">
        <v>0</v>
      </c>
      <c r="U150" s="2"/>
      <c r="V150" s="2"/>
      <c r="W150" s="2"/>
      <c r="X150" s="2"/>
      <c r="Y150" s="2"/>
    </row>
    <row r="151" spans="1:25">
      <c r="A151" s="2" t="s">
        <v>1646</v>
      </c>
      <c r="B151" s="2"/>
      <c r="C151" s="2" t="s">
        <v>1646</v>
      </c>
      <c r="D151" s="3">
        <v>0</v>
      </c>
      <c r="E151" s="3">
        <v>0</v>
      </c>
      <c r="F151" s="3">
        <v>0</v>
      </c>
      <c r="G151" s="3">
        <v>0</v>
      </c>
      <c r="H151" s="3">
        <v>0</v>
      </c>
      <c r="I151" s="3">
        <v>0</v>
      </c>
      <c r="J151" s="3">
        <v>0</v>
      </c>
      <c r="K151" s="3">
        <v>0</v>
      </c>
      <c r="L151" s="2"/>
      <c r="M151" s="3">
        <v>0</v>
      </c>
      <c r="N151" s="3">
        <v>0</v>
      </c>
      <c r="O151" s="3">
        <v>0</v>
      </c>
      <c r="P151" s="3">
        <v>0</v>
      </c>
      <c r="Q151" s="3">
        <v>0</v>
      </c>
      <c r="R151" s="3">
        <v>0</v>
      </c>
      <c r="S151" s="3">
        <v>0</v>
      </c>
      <c r="T151" s="3">
        <v>0</v>
      </c>
      <c r="U151" s="2"/>
      <c r="V151" s="2"/>
      <c r="W151" s="2"/>
      <c r="X151" s="2"/>
      <c r="Y151" s="2"/>
    </row>
    <row r="152" spans="1:25">
      <c r="A152" s="2" t="s">
        <v>1647</v>
      </c>
      <c r="B152" s="2"/>
      <c r="C152" s="2" t="s">
        <v>1647</v>
      </c>
      <c r="D152" s="3">
        <v>0</v>
      </c>
      <c r="E152" s="3">
        <v>0</v>
      </c>
      <c r="F152" s="3">
        <v>0</v>
      </c>
      <c r="G152" s="3">
        <v>0</v>
      </c>
      <c r="H152" s="3">
        <v>0</v>
      </c>
      <c r="I152" s="3">
        <v>0</v>
      </c>
      <c r="J152" s="3">
        <v>0</v>
      </c>
      <c r="K152" s="3">
        <v>0</v>
      </c>
      <c r="L152" s="2"/>
      <c r="M152" s="3">
        <v>0</v>
      </c>
      <c r="N152" s="3">
        <v>0</v>
      </c>
      <c r="O152" s="3">
        <v>0</v>
      </c>
      <c r="P152" s="3">
        <v>0</v>
      </c>
      <c r="Q152" s="3">
        <v>0</v>
      </c>
      <c r="R152" s="3">
        <v>0</v>
      </c>
      <c r="S152" s="3">
        <v>0</v>
      </c>
      <c r="T152" s="3">
        <v>0</v>
      </c>
      <c r="U152" s="2"/>
      <c r="V152" s="2"/>
      <c r="W152" s="2"/>
      <c r="X152" s="2"/>
      <c r="Y152" s="2"/>
    </row>
    <row r="153" spans="1:25">
      <c r="A153" s="2" t="s">
        <v>1648</v>
      </c>
      <c r="B153" s="2" t="s">
        <v>1649</v>
      </c>
      <c r="C153" s="2" t="s">
        <v>1648</v>
      </c>
      <c r="D153" s="3">
        <v>0</v>
      </c>
      <c r="E153" s="3">
        <v>0</v>
      </c>
      <c r="F153" s="3">
        <v>0</v>
      </c>
      <c r="G153" s="3">
        <v>0</v>
      </c>
      <c r="H153" s="3">
        <v>0</v>
      </c>
      <c r="I153" s="3">
        <v>0</v>
      </c>
      <c r="J153" s="3">
        <v>0</v>
      </c>
      <c r="K153" s="3">
        <v>0</v>
      </c>
      <c r="L153" s="2"/>
      <c r="M153" s="3">
        <v>0</v>
      </c>
      <c r="N153" s="3">
        <v>0</v>
      </c>
      <c r="O153" s="3">
        <v>0</v>
      </c>
      <c r="P153" s="3">
        <v>0</v>
      </c>
      <c r="Q153" s="3">
        <v>0</v>
      </c>
      <c r="R153" s="3">
        <v>0</v>
      </c>
      <c r="S153" s="3">
        <v>0</v>
      </c>
      <c r="T153" s="3">
        <v>0</v>
      </c>
      <c r="U153" s="2"/>
      <c r="V153" s="2"/>
      <c r="W153" s="2"/>
      <c r="X153" s="2"/>
      <c r="Y153" s="2"/>
    </row>
    <row r="154" spans="1:25">
      <c r="A154" s="2" t="s">
        <v>1650</v>
      </c>
      <c r="B154" s="2"/>
      <c r="C154" s="2" t="s">
        <v>1650</v>
      </c>
      <c r="D154" s="3">
        <v>0</v>
      </c>
      <c r="E154" s="3">
        <v>0</v>
      </c>
      <c r="F154" s="3">
        <v>0</v>
      </c>
      <c r="G154" s="3">
        <v>0</v>
      </c>
      <c r="H154" s="3">
        <v>0</v>
      </c>
      <c r="I154" s="3">
        <v>0</v>
      </c>
      <c r="J154" s="3">
        <v>0</v>
      </c>
      <c r="K154" s="3">
        <v>0</v>
      </c>
      <c r="L154" s="2"/>
      <c r="M154" s="3">
        <v>0</v>
      </c>
      <c r="N154" s="3">
        <v>0</v>
      </c>
      <c r="O154" s="3">
        <v>0</v>
      </c>
      <c r="P154" s="3">
        <v>0</v>
      </c>
      <c r="Q154" s="3">
        <v>0</v>
      </c>
      <c r="R154" s="3">
        <v>0</v>
      </c>
      <c r="S154" s="3">
        <v>0</v>
      </c>
      <c r="T154" s="3">
        <v>0</v>
      </c>
      <c r="U154" s="2"/>
      <c r="V154" s="2"/>
      <c r="W154" s="2"/>
      <c r="X154" s="2"/>
      <c r="Y154" s="2"/>
    </row>
    <row r="155" spans="1:25">
      <c r="A155" s="2" t="s">
        <v>1651</v>
      </c>
      <c r="B155" s="2"/>
      <c r="C155" s="2" t="s">
        <v>1651</v>
      </c>
      <c r="D155" s="3">
        <v>0</v>
      </c>
      <c r="E155" s="3">
        <v>0</v>
      </c>
      <c r="F155" s="3">
        <v>0</v>
      </c>
      <c r="G155" s="3">
        <v>0</v>
      </c>
      <c r="H155" s="3">
        <v>0</v>
      </c>
      <c r="I155" s="3">
        <v>0</v>
      </c>
      <c r="J155" s="3">
        <v>0</v>
      </c>
      <c r="K155" s="3">
        <v>0</v>
      </c>
      <c r="L155" s="2"/>
      <c r="M155" s="3">
        <v>0</v>
      </c>
      <c r="N155" s="3">
        <v>0</v>
      </c>
      <c r="O155" s="3">
        <v>0</v>
      </c>
      <c r="P155" s="3">
        <v>0</v>
      </c>
      <c r="Q155" s="3">
        <v>0</v>
      </c>
      <c r="R155" s="3">
        <v>0</v>
      </c>
      <c r="S155" s="3">
        <v>0</v>
      </c>
      <c r="T155" s="3">
        <v>0</v>
      </c>
      <c r="U155" s="2"/>
      <c r="V155" s="2"/>
      <c r="W155" s="2"/>
      <c r="X155" s="2"/>
      <c r="Y155" s="2"/>
    </row>
    <row r="156" spans="1:25">
      <c r="A156" s="2" t="s">
        <v>1652</v>
      </c>
      <c r="B156" s="2"/>
      <c r="C156" s="2" t="s">
        <v>1652</v>
      </c>
      <c r="D156" s="3">
        <v>0</v>
      </c>
      <c r="E156" s="3">
        <v>0</v>
      </c>
      <c r="F156" s="3">
        <v>0</v>
      </c>
      <c r="G156" s="3">
        <v>0</v>
      </c>
      <c r="H156" s="3">
        <v>0</v>
      </c>
      <c r="I156" s="3">
        <v>3.3333333333333298E-2</v>
      </c>
      <c r="J156" s="3">
        <v>3.3333333333333298E-2</v>
      </c>
      <c r="K156" s="3">
        <v>0.33333333333333298</v>
      </c>
      <c r="L156" s="2"/>
      <c r="M156" s="3">
        <v>0</v>
      </c>
      <c r="N156" s="3">
        <v>0</v>
      </c>
      <c r="O156" s="3">
        <v>0</v>
      </c>
      <c r="P156" s="3">
        <v>0</v>
      </c>
      <c r="Q156" s="3">
        <v>0</v>
      </c>
      <c r="R156" s="3">
        <v>0.17950549357115</v>
      </c>
      <c r="S156" s="3">
        <v>0.17950549357115</v>
      </c>
      <c r="T156" s="3">
        <v>0.59628479399994305</v>
      </c>
      <c r="U156" s="2"/>
      <c r="V156" s="2"/>
      <c r="W156" s="2"/>
      <c r="X156" s="2"/>
      <c r="Y156" s="2"/>
    </row>
    <row r="157" spans="1:25">
      <c r="A157" s="2" t="s">
        <v>1653</v>
      </c>
      <c r="B157" s="2"/>
      <c r="C157" s="2" t="s">
        <v>1653</v>
      </c>
      <c r="D157" s="3">
        <v>0</v>
      </c>
      <c r="E157" s="3">
        <v>0</v>
      </c>
      <c r="F157" s="3">
        <v>0</v>
      </c>
      <c r="G157" s="3">
        <v>0</v>
      </c>
      <c r="H157" s="3">
        <v>0</v>
      </c>
      <c r="I157" s="3">
        <v>0</v>
      </c>
      <c r="J157" s="3">
        <v>0</v>
      </c>
      <c r="K157" s="3">
        <v>0</v>
      </c>
      <c r="L157" s="2"/>
      <c r="M157" s="3">
        <v>0</v>
      </c>
      <c r="N157" s="3">
        <v>0</v>
      </c>
      <c r="O157" s="3">
        <v>0</v>
      </c>
      <c r="P157" s="3">
        <v>0</v>
      </c>
      <c r="Q157" s="3">
        <v>0</v>
      </c>
      <c r="R157" s="3">
        <v>0</v>
      </c>
      <c r="S157" s="3">
        <v>0</v>
      </c>
      <c r="T157" s="3">
        <v>0</v>
      </c>
      <c r="U157" s="2"/>
      <c r="V157" s="2"/>
      <c r="W157" s="2"/>
      <c r="X157" s="2"/>
      <c r="Y157" s="2"/>
    </row>
    <row r="158" spans="1:25">
      <c r="A158" s="2" t="s">
        <v>1654</v>
      </c>
      <c r="B158" s="2"/>
      <c r="C158" s="2" t="s">
        <v>1654</v>
      </c>
      <c r="D158" s="3">
        <v>0</v>
      </c>
      <c r="E158" s="3">
        <v>0</v>
      </c>
      <c r="F158" s="3">
        <v>0</v>
      </c>
      <c r="G158" s="3">
        <v>0</v>
      </c>
      <c r="H158" s="3">
        <v>0</v>
      </c>
      <c r="I158" s="3">
        <v>0</v>
      </c>
      <c r="J158" s="3">
        <v>0</v>
      </c>
      <c r="K158" s="3">
        <v>0</v>
      </c>
      <c r="L158" s="2"/>
      <c r="M158" s="3">
        <v>0</v>
      </c>
      <c r="N158" s="3">
        <v>0</v>
      </c>
      <c r="O158" s="3">
        <v>0</v>
      </c>
      <c r="P158" s="3">
        <v>0</v>
      </c>
      <c r="Q158" s="3">
        <v>0</v>
      </c>
      <c r="R158" s="3">
        <v>0</v>
      </c>
      <c r="S158" s="3">
        <v>0</v>
      </c>
      <c r="T158" s="3">
        <v>0</v>
      </c>
      <c r="U158" s="2"/>
      <c r="V158" s="2"/>
      <c r="W158" s="2"/>
      <c r="X158" s="2"/>
      <c r="Y158" s="2"/>
    </row>
    <row r="159" spans="1:25">
      <c r="A159" s="2" t="s">
        <v>1655</v>
      </c>
      <c r="B159" s="2"/>
      <c r="C159" s="2" t="s">
        <v>1655</v>
      </c>
      <c r="D159" s="3">
        <v>0</v>
      </c>
      <c r="E159" s="3">
        <v>0</v>
      </c>
      <c r="F159" s="3">
        <v>0</v>
      </c>
      <c r="G159" s="3">
        <v>0</v>
      </c>
      <c r="H159" s="3">
        <v>0</v>
      </c>
      <c r="I159" s="3">
        <v>0</v>
      </c>
      <c r="J159" s="3">
        <v>0</v>
      </c>
      <c r="K159" s="3">
        <v>0</v>
      </c>
      <c r="L159" s="2"/>
      <c r="M159" s="3">
        <v>0</v>
      </c>
      <c r="N159" s="3">
        <v>0</v>
      </c>
      <c r="O159" s="3">
        <v>0</v>
      </c>
      <c r="P159" s="3">
        <v>0</v>
      </c>
      <c r="Q159" s="3">
        <v>0</v>
      </c>
      <c r="R159" s="3">
        <v>0</v>
      </c>
      <c r="S159" s="3">
        <v>0</v>
      </c>
      <c r="T159" s="3">
        <v>0</v>
      </c>
      <c r="U159" s="2"/>
      <c r="V159" s="2"/>
      <c r="W159" s="2"/>
      <c r="X159" s="2"/>
      <c r="Y159" s="2"/>
    </row>
    <row r="160" spans="1:25">
      <c r="A160" s="2" t="s">
        <v>1656</v>
      </c>
      <c r="B160" s="2"/>
      <c r="C160" s="2" t="s">
        <v>1656</v>
      </c>
      <c r="D160" s="3">
        <v>0</v>
      </c>
      <c r="E160" s="3">
        <v>0</v>
      </c>
      <c r="F160" s="3">
        <v>0</v>
      </c>
      <c r="G160" s="3">
        <v>0</v>
      </c>
      <c r="H160" s="3">
        <v>0</v>
      </c>
      <c r="I160" s="3">
        <v>0</v>
      </c>
      <c r="J160" s="3">
        <v>0</v>
      </c>
      <c r="K160" s="3">
        <v>0</v>
      </c>
      <c r="L160" s="2"/>
      <c r="M160" s="3">
        <v>0</v>
      </c>
      <c r="N160" s="3">
        <v>0</v>
      </c>
      <c r="O160" s="3">
        <v>0</v>
      </c>
      <c r="P160" s="3">
        <v>0</v>
      </c>
      <c r="Q160" s="3">
        <v>0</v>
      </c>
      <c r="R160" s="3">
        <v>0</v>
      </c>
      <c r="S160" s="3">
        <v>0</v>
      </c>
      <c r="T160" s="3">
        <v>0</v>
      </c>
      <c r="U160" s="2"/>
      <c r="V160" s="2"/>
      <c r="W160" s="2"/>
      <c r="X160" s="2"/>
      <c r="Y160" s="2"/>
    </row>
    <row r="161" spans="1:25">
      <c r="A161" s="2" t="s">
        <v>1657</v>
      </c>
      <c r="B161" s="2"/>
      <c r="C161" s="2" t="s">
        <v>1657</v>
      </c>
      <c r="D161" s="3">
        <v>0</v>
      </c>
      <c r="E161" s="3">
        <v>0</v>
      </c>
      <c r="F161" s="3">
        <v>0</v>
      </c>
      <c r="G161" s="3">
        <v>0</v>
      </c>
      <c r="H161" s="3">
        <v>0</v>
      </c>
      <c r="I161" s="3">
        <v>0</v>
      </c>
      <c r="J161" s="3">
        <v>0</v>
      </c>
      <c r="K161" s="3">
        <v>0</v>
      </c>
      <c r="L161" s="2"/>
      <c r="M161" s="3">
        <v>0</v>
      </c>
      <c r="N161" s="3">
        <v>0</v>
      </c>
      <c r="O161" s="3">
        <v>0</v>
      </c>
      <c r="P161" s="3">
        <v>0</v>
      </c>
      <c r="Q161" s="3">
        <v>0</v>
      </c>
      <c r="R161" s="3">
        <v>0</v>
      </c>
      <c r="S161" s="3">
        <v>0</v>
      </c>
      <c r="T161" s="3">
        <v>0</v>
      </c>
      <c r="U161" s="2"/>
      <c r="V161" s="2"/>
      <c r="W161" s="2"/>
      <c r="X161" s="2"/>
      <c r="Y161" s="2"/>
    </row>
    <row r="162" spans="1:25">
      <c r="A162" s="2" t="s">
        <v>1658</v>
      </c>
      <c r="B162" s="2"/>
      <c r="C162" s="2" t="s">
        <v>1658</v>
      </c>
      <c r="D162" s="3">
        <v>0</v>
      </c>
      <c r="E162" s="3">
        <v>0</v>
      </c>
      <c r="F162" s="3">
        <v>0</v>
      </c>
      <c r="G162" s="3">
        <v>0</v>
      </c>
      <c r="H162" s="3">
        <v>0</v>
      </c>
      <c r="I162" s="3">
        <v>0</v>
      </c>
      <c r="J162" s="3">
        <v>0</v>
      </c>
      <c r="K162" s="3">
        <v>0</v>
      </c>
      <c r="L162" s="2"/>
      <c r="M162" s="3">
        <v>0</v>
      </c>
      <c r="N162" s="3">
        <v>0</v>
      </c>
      <c r="O162" s="3">
        <v>0</v>
      </c>
      <c r="P162" s="3">
        <v>0</v>
      </c>
      <c r="Q162" s="3">
        <v>0</v>
      </c>
      <c r="R162" s="3">
        <v>0</v>
      </c>
      <c r="S162" s="3">
        <v>0</v>
      </c>
      <c r="T162" s="3">
        <v>0</v>
      </c>
      <c r="U162" s="2"/>
      <c r="V162" s="2"/>
      <c r="W162" s="2"/>
      <c r="X162" s="2"/>
      <c r="Y162" s="2"/>
    </row>
    <row r="163" spans="1:25">
      <c r="A163" s="2" t="s">
        <v>1659</v>
      </c>
      <c r="B163" s="2"/>
      <c r="C163" s="2" t="s">
        <v>1659</v>
      </c>
      <c r="D163" s="3">
        <v>0</v>
      </c>
      <c r="E163" s="3">
        <v>0</v>
      </c>
      <c r="F163" s="3">
        <v>0</v>
      </c>
      <c r="G163" s="3">
        <v>0</v>
      </c>
      <c r="H163" s="3">
        <v>0</v>
      </c>
      <c r="I163" s="3">
        <v>0</v>
      </c>
      <c r="J163" s="3">
        <v>0</v>
      </c>
      <c r="K163" s="3">
        <v>0</v>
      </c>
      <c r="L163" s="2"/>
      <c r="M163" s="3">
        <v>0</v>
      </c>
      <c r="N163" s="3">
        <v>0</v>
      </c>
      <c r="O163" s="3">
        <v>0</v>
      </c>
      <c r="P163" s="3">
        <v>0</v>
      </c>
      <c r="Q163" s="3">
        <v>0</v>
      </c>
      <c r="R163" s="3">
        <v>0</v>
      </c>
      <c r="S163" s="3">
        <v>0</v>
      </c>
      <c r="T163" s="3">
        <v>0</v>
      </c>
      <c r="U163" s="2"/>
      <c r="V163" s="2"/>
      <c r="W163" s="2"/>
      <c r="X163" s="2"/>
      <c r="Y163" s="2"/>
    </row>
    <row r="164" spans="1:25">
      <c r="A164" s="2" t="s">
        <v>1660</v>
      </c>
      <c r="B164" s="2"/>
      <c r="C164" s="2" t="s">
        <v>1660</v>
      </c>
      <c r="D164" s="3">
        <v>0</v>
      </c>
      <c r="E164" s="3">
        <v>0</v>
      </c>
      <c r="F164" s="3">
        <v>0</v>
      </c>
      <c r="G164" s="3">
        <v>0</v>
      </c>
      <c r="H164" s="3">
        <v>0</v>
      </c>
      <c r="I164" s="3">
        <v>0</v>
      </c>
      <c r="J164" s="3">
        <v>0</v>
      </c>
      <c r="K164" s="3">
        <v>0</v>
      </c>
      <c r="L164" s="2"/>
      <c r="M164" s="3">
        <v>0</v>
      </c>
      <c r="N164" s="3">
        <v>0</v>
      </c>
      <c r="O164" s="3">
        <v>0</v>
      </c>
      <c r="P164" s="3">
        <v>0</v>
      </c>
      <c r="Q164" s="3">
        <v>0</v>
      </c>
      <c r="R164" s="3">
        <v>0</v>
      </c>
      <c r="S164" s="3">
        <v>0</v>
      </c>
      <c r="T164" s="3">
        <v>0</v>
      </c>
      <c r="U164" s="2"/>
      <c r="V164" s="2"/>
      <c r="W164" s="2"/>
      <c r="X164" s="2"/>
      <c r="Y164" s="2"/>
    </row>
    <row r="165" spans="1:25">
      <c r="A165" s="2" t="s">
        <v>1661</v>
      </c>
      <c r="B165" s="2"/>
      <c r="C165" s="2" t="s">
        <v>1661</v>
      </c>
      <c r="D165" s="3">
        <v>0</v>
      </c>
      <c r="E165" s="3">
        <v>0</v>
      </c>
      <c r="F165" s="3">
        <v>0</v>
      </c>
      <c r="G165" s="3">
        <v>0</v>
      </c>
      <c r="H165" s="3">
        <v>0</v>
      </c>
      <c r="I165" s="3">
        <v>0</v>
      </c>
      <c r="J165" s="3">
        <v>0</v>
      </c>
      <c r="K165" s="3">
        <v>0</v>
      </c>
      <c r="L165" s="2"/>
      <c r="M165" s="3">
        <v>0</v>
      </c>
      <c r="N165" s="3">
        <v>0</v>
      </c>
      <c r="O165" s="3">
        <v>0</v>
      </c>
      <c r="P165" s="3">
        <v>0</v>
      </c>
      <c r="Q165" s="3">
        <v>0</v>
      </c>
      <c r="R165" s="3">
        <v>0</v>
      </c>
      <c r="S165" s="3">
        <v>0</v>
      </c>
      <c r="T165" s="3">
        <v>0</v>
      </c>
      <c r="U165" s="2"/>
      <c r="V165" s="2"/>
      <c r="W165" s="2"/>
      <c r="X165" s="2"/>
      <c r="Y165" s="2"/>
    </row>
    <row r="166" spans="1:25">
      <c r="A166" s="2" t="s">
        <v>1662</v>
      </c>
      <c r="B166" s="2"/>
      <c r="C166" s="2" t="s">
        <v>1662</v>
      </c>
      <c r="D166" s="3">
        <v>0</v>
      </c>
      <c r="E166" s="3">
        <v>0</v>
      </c>
      <c r="F166" s="3">
        <v>0</v>
      </c>
      <c r="G166" s="3">
        <v>0</v>
      </c>
      <c r="H166" s="3">
        <v>0</v>
      </c>
      <c r="I166" s="3">
        <v>0</v>
      </c>
      <c r="J166" s="3">
        <v>0</v>
      </c>
      <c r="K166" s="3">
        <v>0</v>
      </c>
      <c r="L166" s="2"/>
      <c r="M166" s="3">
        <v>0</v>
      </c>
      <c r="N166" s="3">
        <v>0</v>
      </c>
      <c r="O166" s="3">
        <v>0</v>
      </c>
      <c r="P166" s="3">
        <v>0</v>
      </c>
      <c r="Q166" s="3">
        <v>0</v>
      </c>
      <c r="R166" s="3">
        <v>0</v>
      </c>
      <c r="S166" s="3">
        <v>0</v>
      </c>
      <c r="T166" s="3">
        <v>0</v>
      </c>
      <c r="U166" s="2"/>
      <c r="V166" s="2"/>
      <c r="W166" s="2"/>
      <c r="X166" s="2"/>
      <c r="Y166" s="2"/>
    </row>
    <row r="167" spans="1:25">
      <c r="A167" s="2" t="s">
        <v>1663</v>
      </c>
      <c r="B167" s="2"/>
      <c r="C167" s="2" t="s">
        <v>1663</v>
      </c>
      <c r="D167" s="3">
        <v>0</v>
      </c>
      <c r="E167" s="3">
        <v>0</v>
      </c>
      <c r="F167" s="3">
        <v>0</v>
      </c>
      <c r="G167" s="3">
        <v>0</v>
      </c>
      <c r="H167" s="3">
        <v>0</v>
      </c>
      <c r="I167" s="3">
        <v>0</v>
      </c>
      <c r="J167" s="3">
        <v>0</v>
      </c>
      <c r="K167" s="3">
        <v>0</v>
      </c>
      <c r="L167" s="2"/>
      <c r="M167" s="3">
        <v>0</v>
      </c>
      <c r="N167" s="3">
        <v>0</v>
      </c>
      <c r="O167" s="3">
        <v>0</v>
      </c>
      <c r="P167" s="3">
        <v>0</v>
      </c>
      <c r="Q167" s="3">
        <v>0</v>
      </c>
      <c r="R167" s="3">
        <v>0</v>
      </c>
      <c r="S167" s="3">
        <v>0</v>
      </c>
      <c r="T167" s="3">
        <v>0</v>
      </c>
      <c r="U167" s="2"/>
      <c r="V167" s="2"/>
      <c r="W167" s="2"/>
      <c r="X167" s="2"/>
      <c r="Y167" s="2"/>
    </row>
    <row r="168" spans="1:25">
      <c r="A168" s="2" t="s">
        <v>1664</v>
      </c>
      <c r="B168" s="2"/>
      <c r="C168" s="2" t="s">
        <v>1664</v>
      </c>
      <c r="D168" s="3">
        <v>0</v>
      </c>
      <c r="E168" s="3">
        <v>0</v>
      </c>
      <c r="F168" s="3">
        <v>0</v>
      </c>
      <c r="G168" s="3">
        <v>0</v>
      </c>
      <c r="H168" s="3">
        <v>0</v>
      </c>
      <c r="I168" s="3">
        <v>0</v>
      </c>
      <c r="J168" s="3">
        <v>0</v>
      </c>
      <c r="K168" s="3">
        <v>0</v>
      </c>
      <c r="L168" s="2"/>
      <c r="M168" s="3">
        <v>0</v>
      </c>
      <c r="N168" s="3">
        <v>0</v>
      </c>
      <c r="O168" s="3">
        <v>0</v>
      </c>
      <c r="P168" s="3">
        <v>0</v>
      </c>
      <c r="Q168" s="3">
        <v>0</v>
      </c>
      <c r="R168" s="3">
        <v>0</v>
      </c>
      <c r="S168" s="3">
        <v>0</v>
      </c>
      <c r="T168" s="3">
        <v>0</v>
      </c>
      <c r="U168" s="2"/>
      <c r="V168" s="2"/>
      <c r="W168" s="2"/>
      <c r="X168" s="2"/>
      <c r="Y168" s="2"/>
    </row>
    <row r="169" spans="1:25">
      <c r="A169" s="2" t="s">
        <v>233</v>
      </c>
      <c r="B169" s="2"/>
      <c r="C169" s="2" t="s">
        <v>233</v>
      </c>
      <c r="D169" s="3">
        <v>0</v>
      </c>
      <c r="E169" s="3">
        <v>0</v>
      </c>
      <c r="F169" s="3">
        <v>0</v>
      </c>
      <c r="G169" s="3">
        <v>0</v>
      </c>
      <c r="H169" s="3">
        <v>0</v>
      </c>
      <c r="I169" s="3">
        <v>0</v>
      </c>
      <c r="J169" s="3">
        <v>0</v>
      </c>
      <c r="K169" s="3">
        <v>0</v>
      </c>
      <c r="L169" s="2"/>
      <c r="M169" s="3">
        <v>0</v>
      </c>
      <c r="N169" s="3">
        <v>0</v>
      </c>
      <c r="O169" s="3">
        <v>0</v>
      </c>
      <c r="P169" s="3">
        <v>0</v>
      </c>
      <c r="Q169" s="3">
        <v>0</v>
      </c>
      <c r="R169" s="3">
        <v>0</v>
      </c>
      <c r="S169" s="3">
        <v>0</v>
      </c>
      <c r="T169" s="3">
        <v>0</v>
      </c>
      <c r="U169" s="2"/>
      <c r="V169" s="2"/>
      <c r="W169" s="2"/>
      <c r="X169" s="2"/>
      <c r="Y169" s="2"/>
    </row>
    <row r="170" spans="1:25">
      <c r="A170" s="2" t="s">
        <v>1665</v>
      </c>
      <c r="B170" s="2"/>
      <c r="C170" s="2" t="s">
        <v>1665</v>
      </c>
      <c r="D170" s="3">
        <v>0</v>
      </c>
      <c r="E170" s="3">
        <v>0</v>
      </c>
      <c r="F170" s="3">
        <v>0</v>
      </c>
      <c r="G170" s="3">
        <v>0</v>
      </c>
      <c r="H170" s="3">
        <v>0</v>
      </c>
      <c r="I170" s="3">
        <v>0</v>
      </c>
      <c r="J170" s="3">
        <v>0</v>
      </c>
      <c r="K170" s="3">
        <v>0</v>
      </c>
      <c r="L170" s="2"/>
      <c r="M170" s="3">
        <v>0</v>
      </c>
      <c r="N170" s="3">
        <v>0</v>
      </c>
      <c r="O170" s="3">
        <v>0</v>
      </c>
      <c r="P170" s="3">
        <v>0</v>
      </c>
      <c r="Q170" s="3">
        <v>0</v>
      </c>
      <c r="R170" s="3">
        <v>0</v>
      </c>
      <c r="S170" s="3">
        <v>0</v>
      </c>
      <c r="T170" s="3">
        <v>0</v>
      </c>
      <c r="U170" s="2"/>
      <c r="V170" s="2"/>
      <c r="W170" s="2"/>
      <c r="X170" s="2"/>
      <c r="Y170" s="2"/>
    </row>
    <row r="171" spans="1:25">
      <c r="A171" s="2" t="s">
        <v>1666</v>
      </c>
      <c r="B171" s="2"/>
      <c r="C171" s="2" t="s">
        <v>1666</v>
      </c>
      <c r="D171" s="3">
        <v>0</v>
      </c>
      <c r="E171" s="3">
        <v>0</v>
      </c>
      <c r="F171" s="3">
        <v>0</v>
      </c>
      <c r="G171" s="3">
        <v>0</v>
      </c>
      <c r="H171" s="3">
        <v>0</v>
      </c>
      <c r="I171" s="3">
        <v>0</v>
      </c>
      <c r="J171" s="3">
        <v>0</v>
      </c>
      <c r="K171" s="3">
        <v>0</v>
      </c>
      <c r="L171" s="2"/>
      <c r="M171" s="3">
        <v>0</v>
      </c>
      <c r="N171" s="3">
        <v>0</v>
      </c>
      <c r="O171" s="3">
        <v>0</v>
      </c>
      <c r="P171" s="3">
        <v>0</v>
      </c>
      <c r="Q171" s="3">
        <v>0</v>
      </c>
      <c r="R171" s="3">
        <v>0</v>
      </c>
      <c r="S171" s="3">
        <v>0</v>
      </c>
      <c r="T171" s="3">
        <v>0</v>
      </c>
      <c r="U171" s="2"/>
      <c r="V171" s="2"/>
      <c r="W171" s="2"/>
      <c r="X171" s="2"/>
      <c r="Y171" s="2"/>
    </row>
    <row r="172" spans="1:25">
      <c r="A172" s="2" t="s">
        <v>1667</v>
      </c>
      <c r="B172" s="2"/>
      <c r="C172" s="2" t="s">
        <v>1667</v>
      </c>
      <c r="D172" s="3">
        <v>0</v>
      </c>
      <c r="E172" s="3">
        <v>0</v>
      </c>
      <c r="F172" s="3">
        <v>0</v>
      </c>
      <c r="G172" s="3">
        <v>0</v>
      </c>
      <c r="H172" s="3">
        <v>0</v>
      </c>
      <c r="I172" s="3">
        <v>0</v>
      </c>
      <c r="J172" s="3">
        <v>0</v>
      </c>
      <c r="K172" s="3">
        <v>0</v>
      </c>
      <c r="L172" s="2"/>
      <c r="M172" s="3">
        <v>0</v>
      </c>
      <c r="N172" s="3">
        <v>0</v>
      </c>
      <c r="O172" s="3">
        <v>0</v>
      </c>
      <c r="P172" s="3">
        <v>0</v>
      </c>
      <c r="Q172" s="3">
        <v>0</v>
      </c>
      <c r="R172" s="3">
        <v>0</v>
      </c>
      <c r="S172" s="3">
        <v>0</v>
      </c>
      <c r="T172" s="3">
        <v>0</v>
      </c>
      <c r="U172" s="2"/>
      <c r="V172" s="2"/>
      <c r="W172" s="2"/>
      <c r="X172" s="2"/>
      <c r="Y172" s="2"/>
    </row>
    <row r="173" spans="1:25">
      <c r="A173" s="2" t="s">
        <v>1668</v>
      </c>
      <c r="B173" s="2" t="s">
        <v>1669</v>
      </c>
      <c r="C173" s="2" t="s">
        <v>1668</v>
      </c>
      <c r="D173" s="3">
        <v>5.7666666666666604</v>
      </c>
      <c r="E173" s="3">
        <v>15.9333333333333</v>
      </c>
      <c r="F173" s="3">
        <v>26.8333333333333</v>
      </c>
      <c r="G173" s="3">
        <v>35.733333333333299</v>
      </c>
      <c r="H173" s="3">
        <v>45.5</v>
      </c>
      <c r="I173" s="3">
        <v>54.433333333333302</v>
      </c>
      <c r="J173" s="3">
        <v>62.4</v>
      </c>
      <c r="K173" s="3">
        <v>68.5</v>
      </c>
      <c r="L173" s="2"/>
      <c r="M173" s="3">
        <v>1.8740923729160801</v>
      </c>
      <c r="N173" s="3">
        <v>3.72320053478485</v>
      </c>
      <c r="O173" s="3">
        <v>4.0749914792003601</v>
      </c>
      <c r="P173" s="3">
        <v>4.2734321361432901</v>
      </c>
      <c r="Q173" s="3">
        <v>4.0886020430786196</v>
      </c>
      <c r="R173" s="3">
        <v>3.7831497752827898</v>
      </c>
      <c r="S173" s="3">
        <v>3.8</v>
      </c>
      <c r="T173" s="3">
        <v>4.9311932294999998</v>
      </c>
      <c r="U173" s="2"/>
      <c r="V173" s="2"/>
      <c r="W173" s="2"/>
      <c r="X173" s="2"/>
      <c r="Y173" s="2"/>
    </row>
    <row r="174" spans="1:25">
      <c r="A174" s="2" t="s">
        <v>1670</v>
      </c>
      <c r="B174" s="2"/>
      <c r="C174" s="2" t="s">
        <v>1670</v>
      </c>
      <c r="D174" s="3">
        <v>0</v>
      </c>
      <c r="E174" s="3">
        <v>0</v>
      </c>
      <c r="F174" s="3">
        <v>0</v>
      </c>
      <c r="G174" s="3">
        <v>0</v>
      </c>
      <c r="H174" s="3">
        <v>0</v>
      </c>
      <c r="I174" s="3">
        <v>0</v>
      </c>
      <c r="J174" s="3">
        <v>0</v>
      </c>
      <c r="K174" s="3">
        <v>0</v>
      </c>
      <c r="L174" s="2"/>
      <c r="M174" s="3">
        <v>0</v>
      </c>
      <c r="N174" s="3">
        <v>0</v>
      </c>
      <c r="O174" s="3">
        <v>0</v>
      </c>
      <c r="P174" s="3">
        <v>0</v>
      </c>
      <c r="Q174" s="3">
        <v>0</v>
      </c>
      <c r="R174" s="3">
        <v>0</v>
      </c>
      <c r="S174" s="3">
        <v>0</v>
      </c>
      <c r="T174" s="3">
        <v>0</v>
      </c>
      <c r="U174" s="2"/>
      <c r="V174" s="2"/>
      <c r="W174" s="2"/>
      <c r="X174" s="2"/>
      <c r="Y174" s="2"/>
    </row>
    <row r="175" spans="1:25">
      <c r="A175" s="2" t="s">
        <v>1671</v>
      </c>
      <c r="B175" s="2"/>
      <c r="C175" s="2" t="s">
        <v>1671</v>
      </c>
      <c r="D175" s="3">
        <v>0</v>
      </c>
      <c r="E175" s="3">
        <v>0</v>
      </c>
      <c r="F175" s="3">
        <v>0</v>
      </c>
      <c r="G175" s="3">
        <v>0</v>
      </c>
      <c r="H175" s="3">
        <v>0</v>
      </c>
      <c r="I175" s="3">
        <v>0</v>
      </c>
      <c r="J175" s="3">
        <v>0</v>
      </c>
      <c r="K175" s="3">
        <v>0</v>
      </c>
      <c r="L175" s="2"/>
      <c r="M175" s="3">
        <v>0</v>
      </c>
      <c r="N175" s="3">
        <v>0</v>
      </c>
      <c r="O175" s="3">
        <v>0</v>
      </c>
      <c r="P175" s="3">
        <v>0</v>
      </c>
      <c r="Q175" s="3">
        <v>0</v>
      </c>
      <c r="R175" s="3">
        <v>0</v>
      </c>
      <c r="S175" s="3">
        <v>0</v>
      </c>
      <c r="T175" s="3">
        <v>0</v>
      </c>
      <c r="U175" s="2"/>
      <c r="V175" s="2"/>
      <c r="W175" s="2"/>
      <c r="X175" s="2"/>
      <c r="Y175" s="2"/>
    </row>
    <row r="176" spans="1:25">
      <c r="A176" s="2" t="s">
        <v>1672</v>
      </c>
      <c r="B176" s="2"/>
      <c r="C176" s="2" t="s">
        <v>1672</v>
      </c>
      <c r="D176" s="3">
        <v>0</v>
      </c>
      <c r="E176" s="3">
        <v>0</v>
      </c>
      <c r="F176" s="3">
        <v>0</v>
      </c>
      <c r="G176" s="3">
        <v>0</v>
      </c>
      <c r="H176" s="3">
        <v>0</v>
      </c>
      <c r="I176" s="3">
        <v>0</v>
      </c>
      <c r="J176" s="3">
        <v>0</v>
      </c>
      <c r="K176" s="3">
        <v>0</v>
      </c>
      <c r="L176" s="2"/>
      <c r="M176" s="3">
        <v>0</v>
      </c>
      <c r="N176" s="3">
        <v>0</v>
      </c>
      <c r="O176" s="3">
        <v>0</v>
      </c>
      <c r="P176" s="3">
        <v>0</v>
      </c>
      <c r="Q176" s="3">
        <v>0</v>
      </c>
      <c r="R176" s="3">
        <v>0</v>
      </c>
      <c r="S176" s="3">
        <v>0</v>
      </c>
      <c r="T176" s="3">
        <v>0</v>
      </c>
      <c r="U176" s="2"/>
      <c r="V176" s="2"/>
      <c r="W176" s="2"/>
      <c r="X176" s="2"/>
      <c r="Y176" s="2"/>
    </row>
    <row r="177" spans="1:25">
      <c r="A177" s="2" t="s">
        <v>1673</v>
      </c>
      <c r="B177" s="2"/>
      <c r="C177" s="2" t="s">
        <v>1673</v>
      </c>
      <c r="D177" s="3">
        <v>0</v>
      </c>
      <c r="E177" s="3">
        <v>0</v>
      </c>
      <c r="F177" s="3">
        <v>0</v>
      </c>
      <c r="G177" s="3">
        <v>0</v>
      </c>
      <c r="H177" s="3">
        <v>0</v>
      </c>
      <c r="I177" s="3">
        <v>0</v>
      </c>
      <c r="J177" s="3">
        <v>0</v>
      </c>
      <c r="K177" s="3">
        <v>0</v>
      </c>
      <c r="L177" s="2"/>
      <c r="M177" s="3">
        <v>0</v>
      </c>
      <c r="N177" s="3">
        <v>0</v>
      </c>
      <c r="O177" s="3">
        <v>0</v>
      </c>
      <c r="P177" s="3">
        <v>0</v>
      </c>
      <c r="Q177" s="3">
        <v>0</v>
      </c>
      <c r="R177" s="3">
        <v>0</v>
      </c>
      <c r="S177" s="3">
        <v>0</v>
      </c>
      <c r="T177" s="3">
        <v>0</v>
      </c>
      <c r="U177" s="2"/>
      <c r="V177" s="2"/>
      <c r="W177" s="2"/>
      <c r="X177" s="2"/>
      <c r="Y177" s="2"/>
    </row>
    <row r="178" spans="1:25">
      <c r="A178" s="2" t="s">
        <v>1674</v>
      </c>
      <c r="B178" s="2"/>
      <c r="C178" s="2" t="s">
        <v>1674</v>
      </c>
      <c r="D178" s="3">
        <v>0</v>
      </c>
      <c r="E178" s="3">
        <v>0</v>
      </c>
      <c r="F178" s="3">
        <v>0</v>
      </c>
      <c r="G178" s="3">
        <v>0</v>
      </c>
      <c r="H178" s="3">
        <v>0</v>
      </c>
      <c r="I178" s="3">
        <v>0</v>
      </c>
      <c r="J178" s="3">
        <v>0</v>
      </c>
      <c r="K178" s="3">
        <v>0</v>
      </c>
      <c r="L178" s="2"/>
      <c r="M178" s="3">
        <v>0</v>
      </c>
      <c r="N178" s="3">
        <v>0</v>
      </c>
      <c r="O178" s="3">
        <v>0</v>
      </c>
      <c r="P178" s="3">
        <v>0</v>
      </c>
      <c r="Q178" s="3">
        <v>0</v>
      </c>
      <c r="R178" s="3">
        <v>0</v>
      </c>
      <c r="S178" s="3">
        <v>0</v>
      </c>
      <c r="T178" s="3">
        <v>0</v>
      </c>
      <c r="U178" s="2"/>
      <c r="V178" s="2"/>
      <c r="W178" s="2"/>
      <c r="X178" s="2"/>
      <c r="Y178" s="2"/>
    </row>
    <row r="179" spans="1:25">
      <c r="A179" s="2" t="s">
        <v>1675</v>
      </c>
      <c r="B179" s="2"/>
      <c r="C179" s="2" t="s">
        <v>1675</v>
      </c>
      <c r="D179" s="3">
        <v>0</v>
      </c>
      <c r="E179" s="3">
        <v>0</v>
      </c>
      <c r="F179" s="3">
        <v>0</v>
      </c>
      <c r="G179" s="3">
        <v>0</v>
      </c>
      <c r="H179" s="3">
        <v>0</v>
      </c>
      <c r="I179" s="3">
        <v>0</v>
      </c>
      <c r="J179" s="3">
        <v>0</v>
      </c>
      <c r="K179" s="3">
        <v>0</v>
      </c>
      <c r="L179" s="2"/>
      <c r="M179" s="3">
        <v>0</v>
      </c>
      <c r="N179" s="3">
        <v>0</v>
      </c>
      <c r="O179" s="3">
        <v>0</v>
      </c>
      <c r="P179" s="3">
        <v>0</v>
      </c>
      <c r="Q179" s="3">
        <v>0</v>
      </c>
      <c r="R179" s="3">
        <v>0</v>
      </c>
      <c r="S179" s="3">
        <v>0</v>
      </c>
      <c r="T179" s="3">
        <v>0</v>
      </c>
      <c r="U179" s="2"/>
      <c r="V179" s="2"/>
      <c r="W179" s="2"/>
      <c r="X179" s="2"/>
      <c r="Y179" s="2"/>
    </row>
    <row r="180" spans="1:25">
      <c r="A180" s="2" t="s">
        <v>1676</v>
      </c>
      <c r="B180" s="2"/>
      <c r="C180" s="2" t="s">
        <v>1676</v>
      </c>
      <c r="D180" s="3">
        <v>0</v>
      </c>
      <c r="E180" s="3">
        <v>0</v>
      </c>
      <c r="F180" s="3">
        <v>0</v>
      </c>
      <c r="G180" s="3">
        <v>0</v>
      </c>
      <c r="H180" s="3">
        <v>0</v>
      </c>
      <c r="I180" s="3">
        <v>0</v>
      </c>
      <c r="J180" s="3">
        <v>0</v>
      </c>
      <c r="K180" s="3">
        <v>0</v>
      </c>
      <c r="L180" s="2"/>
      <c r="M180" s="3">
        <v>0</v>
      </c>
      <c r="N180" s="3">
        <v>0</v>
      </c>
      <c r="O180" s="3">
        <v>0</v>
      </c>
      <c r="P180" s="3">
        <v>0</v>
      </c>
      <c r="Q180" s="3">
        <v>0</v>
      </c>
      <c r="R180" s="3">
        <v>0</v>
      </c>
      <c r="S180" s="3">
        <v>0</v>
      </c>
      <c r="T180" s="3">
        <v>0</v>
      </c>
      <c r="U180" s="2"/>
      <c r="V180" s="2"/>
      <c r="W180" s="2"/>
      <c r="X180" s="2"/>
      <c r="Y180" s="2"/>
    </row>
    <row r="181" spans="1:25">
      <c r="A181" s="2" t="s">
        <v>1677</v>
      </c>
      <c r="B181" s="2"/>
      <c r="C181" s="2" t="s">
        <v>1677</v>
      </c>
      <c r="D181" s="3">
        <v>0</v>
      </c>
      <c r="E181" s="3">
        <v>0</v>
      </c>
      <c r="F181" s="3">
        <v>0</v>
      </c>
      <c r="G181" s="3">
        <v>0</v>
      </c>
      <c r="H181" s="3">
        <v>0</v>
      </c>
      <c r="I181" s="3">
        <v>0</v>
      </c>
      <c r="J181" s="3">
        <v>0</v>
      </c>
      <c r="K181" s="3">
        <v>0</v>
      </c>
      <c r="L181" s="2"/>
      <c r="M181" s="3">
        <v>0</v>
      </c>
      <c r="N181" s="3">
        <v>0</v>
      </c>
      <c r="O181" s="3">
        <v>0</v>
      </c>
      <c r="P181" s="3">
        <v>0</v>
      </c>
      <c r="Q181" s="3">
        <v>0</v>
      </c>
      <c r="R181" s="3">
        <v>0</v>
      </c>
      <c r="S181" s="3">
        <v>0</v>
      </c>
      <c r="T181" s="3">
        <v>0</v>
      </c>
      <c r="U181" s="2"/>
      <c r="V181" s="2"/>
      <c r="W181" s="2"/>
      <c r="X181" s="2"/>
      <c r="Y181" s="2"/>
    </row>
    <row r="182" spans="1:25">
      <c r="A182" s="2" t="s">
        <v>1678</v>
      </c>
      <c r="B182" s="2"/>
      <c r="C182" s="2" t="s">
        <v>1678</v>
      </c>
      <c r="D182" s="3">
        <v>0</v>
      </c>
      <c r="E182" s="3">
        <v>0</v>
      </c>
      <c r="F182" s="3">
        <v>0</v>
      </c>
      <c r="G182" s="3">
        <v>0</v>
      </c>
      <c r="H182" s="3">
        <v>0</v>
      </c>
      <c r="I182" s="3">
        <v>0</v>
      </c>
      <c r="J182" s="3">
        <v>0</v>
      </c>
      <c r="K182" s="3">
        <v>0</v>
      </c>
      <c r="L182" s="2"/>
      <c r="M182" s="3">
        <v>0</v>
      </c>
      <c r="N182" s="3">
        <v>0</v>
      </c>
      <c r="O182" s="3">
        <v>0</v>
      </c>
      <c r="P182" s="3">
        <v>0</v>
      </c>
      <c r="Q182" s="3">
        <v>0</v>
      </c>
      <c r="R182" s="3">
        <v>0</v>
      </c>
      <c r="S182" s="3">
        <v>0</v>
      </c>
      <c r="T182" s="3">
        <v>0</v>
      </c>
      <c r="U182" s="2"/>
      <c r="V182" s="2"/>
      <c r="W182" s="2"/>
      <c r="X182" s="2"/>
      <c r="Y182" s="2"/>
    </row>
    <row r="183" spans="1:25">
      <c r="A183" s="2" t="s">
        <v>1679</v>
      </c>
      <c r="B183" s="2"/>
      <c r="C183" s="2" t="s">
        <v>1679</v>
      </c>
      <c r="D183" s="3">
        <v>0</v>
      </c>
      <c r="E183" s="3">
        <v>0</v>
      </c>
      <c r="F183" s="3">
        <v>0</v>
      </c>
      <c r="G183" s="3">
        <v>0</v>
      </c>
      <c r="H183" s="3">
        <v>0</v>
      </c>
      <c r="I183" s="3">
        <v>0</v>
      </c>
      <c r="J183" s="3">
        <v>0</v>
      </c>
      <c r="K183" s="3">
        <v>0</v>
      </c>
      <c r="L183" s="2"/>
      <c r="M183" s="3">
        <v>0</v>
      </c>
      <c r="N183" s="3">
        <v>0</v>
      </c>
      <c r="O183" s="3">
        <v>0</v>
      </c>
      <c r="P183" s="3">
        <v>0</v>
      </c>
      <c r="Q183" s="3">
        <v>0</v>
      </c>
      <c r="R183" s="3">
        <v>0</v>
      </c>
      <c r="S183" s="3">
        <v>0</v>
      </c>
      <c r="T183" s="3">
        <v>0</v>
      </c>
      <c r="U183" s="2"/>
      <c r="V183" s="2"/>
      <c r="W183" s="2"/>
      <c r="X183" s="2"/>
      <c r="Y183" s="2"/>
    </row>
    <row r="184" spans="1:25">
      <c r="A184" s="2" t="s">
        <v>1680</v>
      </c>
      <c r="B184" s="2"/>
      <c r="C184" s="2" t="s">
        <v>1680</v>
      </c>
      <c r="D184" s="3">
        <v>0</v>
      </c>
      <c r="E184" s="3">
        <v>0</v>
      </c>
      <c r="F184" s="3">
        <v>0</v>
      </c>
      <c r="G184" s="3">
        <v>0</v>
      </c>
      <c r="H184" s="3">
        <v>0</v>
      </c>
      <c r="I184" s="3">
        <v>0</v>
      </c>
      <c r="J184" s="3">
        <v>0</v>
      </c>
      <c r="K184" s="3">
        <v>0</v>
      </c>
      <c r="L184" s="2"/>
      <c r="M184" s="3">
        <v>0</v>
      </c>
      <c r="N184" s="3">
        <v>0</v>
      </c>
      <c r="O184" s="3">
        <v>0</v>
      </c>
      <c r="P184" s="3">
        <v>0</v>
      </c>
      <c r="Q184" s="3">
        <v>0</v>
      </c>
      <c r="R184" s="3">
        <v>0</v>
      </c>
      <c r="S184" s="3">
        <v>0</v>
      </c>
      <c r="T184" s="3">
        <v>0</v>
      </c>
      <c r="U184" s="2"/>
      <c r="V184" s="2"/>
      <c r="W184" s="2"/>
      <c r="X184" s="2"/>
      <c r="Y184" s="2"/>
    </row>
    <row r="185" spans="1:25">
      <c r="A185" s="2" t="s">
        <v>1681</v>
      </c>
      <c r="B185" s="2"/>
      <c r="C185" s="2" t="s">
        <v>1681</v>
      </c>
      <c r="D185" s="3">
        <v>0</v>
      </c>
      <c r="E185" s="3">
        <v>0</v>
      </c>
      <c r="F185" s="3">
        <v>0</v>
      </c>
      <c r="G185" s="3">
        <v>0</v>
      </c>
      <c r="H185" s="3">
        <v>0</v>
      </c>
      <c r="I185" s="3">
        <v>0</v>
      </c>
      <c r="J185" s="3">
        <v>0</v>
      </c>
      <c r="K185" s="3">
        <v>0</v>
      </c>
      <c r="L185" s="2"/>
      <c r="M185" s="3">
        <v>0</v>
      </c>
      <c r="N185" s="3">
        <v>0</v>
      </c>
      <c r="O185" s="3">
        <v>0</v>
      </c>
      <c r="P185" s="3">
        <v>0</v>
      </c>
      <c r="Q185" s="3">
        <v>0</v>
      </c>
      <c r="R185" s="3">
        <v>0</v>
      </c>
      <c r="S185" s="3">
        <v>0</v>
      </c>
      <c r="T185" s="3">
        <v>0</v>
      </c>
      <c r="U185" s="2"/>
      <c r="V185" s="2"/>
      <c r="W185" s="2"/>
      <c r="X185" s="2"/>
      <c r="Y185" s="2"/>
    </row>
    <row r="186" spans="1:25">
      <c r="A186" s="2" t="s">
        <v>1682</v>
      </c>
      <c r="B186" s="2"/>
      <c r="C186" s="2" t="s">
        <v>1682</v>
      </c>
      <c r="D186" s="3">
        <v>0</v>
      </c>
      <c r="E186" s="3">
        <v>0</v>
      </c>
      <c r="F186" s="3">
        <v>0</v>
      </c>
      <c r="G186" s="3">
        <v>0</v>
      </c>
      <c r="H186" s="3">
        <v>0</v>
      </c>
      <c r="I186" s="3">
        <v>0</v>
      </c>
      <c r="J186" s="3">
        <v>0</v>
      </c>
      <c r="K186" s="3">
        <v>0</v>
      </c>
      <c r="L186" s="2"/>
      <c r="M186" s="3">
        <v>0</v>
      </c>
      <c r="N186" s="3">
        <v>0</v>
      </c>
      <c r="O186" s="3">
        <v>0</v>
      </c>
      <c r="P186" s="3">
        <v>0</v>
      </c>
      <c r="Q186" s="3">
        <v>0</v>
      </c>
      <c r="R186" s="3">
        <v>0</v>
      </c>
      <c r="S186" s="3">
        <v>0</v>
      </c>
      <c r="T186" s="3">
        <v>0</v>
      </c>
      <c r="U186" s="2"/>
      <c r="V186" s="2"/>
      <c r="W186" s="2"/>
      <c r="X186" s="2"/>
      <c r="Y186" s="2"/>
    </row>
    <row r="187" spans="1:25">
      <c r="A187" s="2" t="s">
        <v>1683</v>
      </c>
      <c r="B187" s="2"/>
      <c r="C187" s="2" t="s">
        <v>1683</v>
      </c>
      <c r="D187" s="3">
        <v>0</v>
      </c>
      <c r="E187" s="3">
        <v>0</v>
      </c>
      <c r="F187" s="3">
        <v>0</v>
      </c>
      <c r="G187" s="3">
        <v>0</v>
      </c>
      <c r="H187" s="3">
        <v>0</v>
      </c>
      <c r="I187" s="3">
        <v>0</v>
      </c>
      <c r="J187" s="3">
        <v>0</v>
      </c>
      <c r="K187" s="3">
        <v>0</v>
      </c>
      <c r="L187" s="2"/>
      <c r="M187" s="3">
        <v>0</v>
      </c>
      <c r="N187" s="3">
        <v>0</v>
      </c>
      <c r="O187" s="3">
        <v>0</v>
      </c>
      <c r="P187" s="3">
        <v>0</v>
      </c>
      <c r="Q187" s="3">
        <v>0</v>
      </c>
      <c r="R187" s="3">
        <v>0</v>
      </c>
      <c r="S187" s="3">
        <v>0</v>
      </c>
      <c r="T187" s="3">
        <v>0</v>
      </c>
      <c r="U187" s="2"/>
      <c r="V187" s="2"/>
      <c r="W187" s="2"/>
      <c r="X187" s="2"/>
      <c r="Y187" s="2"/>
    </row>
    <row r="188" spans="1:25">
      <c r="A188" s="2" t="s">
        <v>1684</v>
      </c>
      <c r="B188" s="2" t="s">
        <v>1685</v>
      </c>
      <c r="C188" s="2" t="s">
        <v>1684</v>
      </c>
      <c r="D188" s="3">
        <v>0</v>
      </c>
      <c r="E188" s="3">
        <v>0</v>
      </c>
      <c r="F188" s="3">
        <v>0</v>
      </c>
      <c r="G188" s="3">
        <v>0</v>
      </c>
      <c r="H188" s="3">
        <v>0</v>
      </c>
      <c r="I188" s="3">
        <v>0</v>
      </c>
      <c r="J188" s="3">
        <v>0</v>
      </c>
      <c r="K188" s="3">
        <v>0</v>
      </c>
      <c r="L188" s="2"/>
      <c r="M188" s="3">
        <v>0</v>
      </c>
      <c r="N188" s="3">
        <v>0</v>
      </c>
      <c r="O188" s="3">
        <v>0</v>
      </c>
      <c r="P188" s="3">
        <v>0</v>
      </c>
      <c r="Q188" s="3">
        <v>0</v>
      </c>
      <c r="R188" s="3">
        <v>0</v>
      </c>
      <c r="S188" s="3">
        <v>0</v>
      </c>
      <c r="T188" s="3">
        <v>0</v>
      </c>
      <c r="U188" s="2"/>
      <c r="V188" s="2"/>
      <c r="W188" s="2"/>
      <c r="X188" s="2"/>
      <c r="Y188" s="2"/>
    </row>
    <row r="189" spans="1:25">
      <c r="A189" s="2" t="s">
        <v>1686</v>
      </c>
      <c r="B189" s="2"/>
      <c r="C189" s="2" t="s">
        <v>1686</v>
      </c>
      <c r="D189" s="3">
        <v>0</v>
      </c>
      <c r="E189" s="3">
        <v>0</v>
      </c>
      <c r="F189" s="3">
        <v>0</v>
      </c>
      <c r="G189" s="3">
        <v>0</v>
      </c>
      <c r="H189" s="3">
        <v>0</v>
      </c>
      <c r="I189" s="3">
        <v>0</v>
      </c>
      <c r="J189" s="3">
        <v>0</v>
      </c>
      <c r="K189" s="3">
        <v>0</v>
      </c>
      <c r="L189" s="2"/>
      <c r="M189" s="3">
        <v>0</v>
      </c>
      <c r="N189" s="3">
        <v>0</v>
      </c>
      <c r="O189" s="3">
        <v>0</v>
      </c>
      <c r="P189" s="3">
        <v>0</v>
      </c>
      <c r="Q189" s="3">
        <v>0</v>
      </c>
      <c r="R189" s="3">
        <v>0</v>
      </c>
      <c r="S189" s="3">
        <v>0</v>
      </c>
      <c r="T189" s="3">
        <v>0</v>
      </c>
      <c r="U189" s="2"/>
      <c r="V189" s="2"/>
      <c r="W189" s="2"/>
      <c r="X189" s="2"/>
      <c r="Y189" s="2"/>
    </row>
    <row r="190" spans="1:25">
      <c r="A190" s="2" t="s">
        <v>1687</v>
      </c>
      <c r="B190" s="2"/>
      <c r="C190" s="2" t="s">
        <v>1687</v>
      </c>
      <c r="D190" s="3">
        <v>0</v>
      </c>
      <c r="E190" s="3">
        <v>0</v>
      </c>
      <c r="F190" s="3">
        <v>0</v>
      </c>
      <c r="G190" s="3">
        <v>0</v>
      </c>
      <c r="H190" s="3">
        <v>0</v>
      </c>
      <c r="I190" s="3">
        <v>0</v>
      </c>
      <c r="J190" s="3">
        <v>0</v>
      </c>
      <c r="K190" s="3">
        <v>0</v>
      </c>
      <c r="L190" s="2"/>
      <c r="M190" s="3">
        <v>0</v>
      </c>
      <c r="N190" s="3">
        <v>0</v>
      </c>
      <c r="O190" s="3">
        <v>0</v>
      </c>
      <c r="P190" s="3">
        <v>0</v>
      </c>
      <c r="Q190" s="3">
        <v>0</v>
      </c>
      <c r="R190" s="3">
        <v>0</v>
      </c>
      <c r="S190" s="3">
        <v>0</v>
      </c>
      <c r="T190" s="3">
        <v>0</v>
      </c>
      <c r="U190" s="2"/>
      <c r="V190" s="2"/>
      <c r="W190" s="2"/>
      <c r="X190" s="2"/>
      <c r="Y190" s="2"/>
    </row>
    <row r="191" spans="1:25">
      <c r="A191" s="2" t="s">
        <v>1688</v>
      </c>
      <c r="B191" s="2"/>
      <c r="C191" s="2" t="s">
        <v>1688</v>
      </c>
      <c r="D191" s="3">
        <v>0</v>
      </c>
      <c r="E191" s="3">
        <v>0</v>
      </c>
      <c r="F191" s="3">
        <v>0</v>
      </c>
      <c r="G191" s="3">
        <v>0</v>
      </c>
      <c r="H191" s="3">
        <v>0</v>
      </c>
      <c r="I191" s="3">
        <v>0</v>
      </c>
      <c r="J191" s="3">
        <v>0</v>
      </c>
      <c r="K191" s="3">
        <v>0</v>
      </c>
      <c r="L191" s="2"/>
      <c r="M191" s="3">
        <v>0</v>
      </c>
      <c r="N191" s="3">
        <v>0</v>
      </c>
      <c r="O191" s="3">
        <v>0</v>
      </c>
      <c r="P191" s="3">
        <v>0</v>
      </c>
      <c r="Q191" s="3">
        <v>0</v>
      </c>
      <c r="R191" s="3">
        <v>0</v>
      </c>
      <c r="S191" s="3">
        <v>0</v>
      </c>
      <c r="T191" s="3">
        <v>0</v>
      </c>
      <c r="U191" s="2"/>
      <c r="V191" s="2"/>
      <c r="W191" s="2"/>
      <c r="X191" s="2"/>
      <c r="Y191" s="2"/>
    </row>
    <row r="192" spans="1:25">
      <c r="A192" s="2" t="s">
        <v>1689</v>
      </c>
      <c r="B192" s="2"/>
      <c r="C192" s="2" t="s">
        <v>1689</v>
      </c>
      <c r="D192" s="3">
        <v>0</v>
      </c>
      <c r="E192" s="3">
        <v>0</v>
      </c>
      <c r="F192" s="3">
        <v>0</v>
      </c>
      <c r="G192" s="3">
        <v>0</v>
      </c>
      <c r="H192" s="3">
        <v>0</v>
      </c>
      <c r="I192" s="3">
        <v>0</v>
      </c>
      <c r="J192" s="3">
        <v>0</v>
      </c>
      <c r="K192" s="3">
        <v>0</v>
      </c>
      <c r="L192" s="2"/>
      <c r="M192" s="3">
        <v>0</v>
      </c>
      <c r="N192" s="3">
        <v>0</v>
      </c>
      <c r="O192" s="3">
        <v>0</v>
      </c>
      <c r="P192" s="3">
        <v>0</v>
      </c>
      <c r="Q192" s="3">
        <v>0</v>
      </c>
      <c r="R192" s="3">
        <v>0</v>
      </c>
      <c r="S192" s="3">
        <v>0</v>
      </c>
      <c r="T192" s="3">
        <v>0</v>
      </c>
      <c r="U192" s="2"/>
      <c r="V192" s="2"/>
      <c r="W192" s="2"/>
      <c r="X192" s="2"/>
      <c r="Y192" s="2"/>
    </row>
    <row r="193" spans="1:25">
      <c r="A193" s="2" t="s">
        <v>1690</v>
      </c>
      <c r="B193" s="2"/>
      <c r="C193" s="2" t="s">
        <v>1690</v>
      </c>
      <c r="D193" s="3">
        <v>0</v>
      </c>
      <c r="E193" s="3">
        <v>0</v>
      </c>
      <c r="F193" s="3">
        <v>0</v>
      </c>
      <c r="G193" s="3">
        <v>0</v>
      </c>
      <c r="H193" s="3">
        <v>0</v>
      </c>
      <c r="I193" s="3">
        <v>0</v>
      </c>
      <c r="J193" s="3">
        <v>0</v>
      </c>
      <c r="K193" s="3">
        <v>0</v>
      </c>
      <c r="L193" s="2"/>
      <c r="M193" s="3">
        <v>0</v>
      </c>
      <c r="N193" s="3">
        <v>0</v>
      </c>
      <c r="O193" s="3">
        <v>0</v>
      </c>
      <c r="P193" s="3">
        <v>0</v>
      </c>
      <c r="Q193" s="3">
        <v>0</v>
      </c>
      <c r="R193" s="3">
        <v>0</v>
      </c>
      <c r="S193" s="3">
        <v>0</v>
      </c>
      <c r="T193" s="3">
        <v>0</v>
      </c>
      <c r="U193" s="2"/>
      <c r="V193" s="2"/>
      <c r="W193" s="2"/>
      <c r="X193" s="2"/>
      <c r="Y193" s="2"/>
    </row>
    <row r="194" spans="1:25">
      <c r="A194" s="2" t="s">
        <v>1691</v>
      </c>
      <c r="B194" s="2"/>
      <c r="C194" s="2" t="s">
        <v>1691</v>
      </c>
      <c r="D194" s="3">
        <v>0</v>
      </c>
      <c r="E194" s="3">
        <v>0</v>
      </c>
      <c r="F194" s="3">
        <v>0</v>
      </c>
      <c r="G194" s="3">
        <v>0</v>
      </c>
      <c r="H194" s="3">
        <v>0</v>
      </c>
      <c r="I194" s="3">
        <v>0</v>
      </c>
      <c r="J194" s="3">
        <v>0</v>
      </c>
      <c r="K194" s="3">
        <v>0</v>
      </c>
      <c r="L194" s="2"/>
      <c r="M194" s="3">
        <v>0</v>
      </c>
      <c r="N194" s="3">
        <v>0</v>
      </c>
      <c r="O194" s="3">
        <v>0</v>
      </c>
      <c r="P194" s="3">
        <v>0</v>
      </c>
      <c r="Q194" s="3">
        <v>0</v>
      </c>
      <c r="R194" s="3">
        <v>0</v>
      </c>
      <c r="S194" s="3">
        <v>0</v>
      </c>
      <c r="T194" s="3">
        <v>0</v>
      </c>
      <c r="U194" s="2"/>
      <c r="V194" s="2"/>
      <c r="W194" s="2"/>
      <c r="X194" s="2"/>
      <c r="Y194" s="2"/>
    </row>
    <row r="195" spans="1:25">
      <c r="A195" s="2" t="s">
        <v>1692</v>
      </c>
      <c r="B195" s="2"/>
      <c r="C195" s="2" t="s">
        <v>1692</v>
      </c>
      <c r="D195" s="3">
        <v>0</v>
      </c>
      <c r="E195" s="3">
        <v>0</v>
      </c>
      <c r="F195" s="3">
        <v>0</v>
      </c>
      <c r="G195" s="3">
        <v>0</v>
      </c>
      <c r="H195" s="3">
        <v>0</v>
      </c>
      <c r="I195" s="3">
        <v>0</v>
      </c>
      <c r="J195" s="3">
        <v>0</v>
      </c>
      <c r="K195" s="3">
        <v>0</v>
      </c>
      <c r="L195" s="2"/>
      <c r="M195" s="3">
        <v>0</v>
      </c>
      <c r="N195" s="3">
        <v>0</v>
      </c>
      <c r="O195" s="3">
        <v>0</v>
      </c>
      <c r="P195" s="3">
        <v>0</v>
      </c>
      <c r="Q195" s="3">
        <v>0</v>
      </c>
      <c r="R195" s="3">
        <v>0</v>
      </c>
      <c r="S195" s="3">
        <v>0</v>
      </c>
      <c r="T195" s="3">
        <v>0</v>
      </c>
      <c r="U195" s="2"/>
      <c r="V195" s="2"/>
      <c r="W195" s="2"/>
      <c r="X195" s="2"/>
      <c r="Y195" s="2"/>
    </row>
    <row r="196" spans="1:25">
      <c r="A196" s="2" t="s">
        <v>1693</v>
      </c>
      <c r="B196" s="2"/>
      <c r="C196" s="2" t="s">
        <v>1693</v>
      </c>
      <c r="D196" s="3">
        <v>0</v>
      </c>
      <c r="E196" s="3">
        <v>0</v>
      </c>
      <c r="F196" s="3">
        <v>0</v>
      </c>
      <c r="G196" s="3">
        <v>0</v>
      </c>
      <c r="H196" s="3">
        <v>0</v>
      </c>
      <c r="I196" s="3">
        <v>0</v>
      </c>
      <c r="J196" s="3">
        <v>0</v>
      </c>
      <c r="K196" s="3">
        <v>0</v>
      </c>
      <c r="L196" s="2"/>
      <c r="M196" s="3">
        <v>0</v>
      </c>
      <c r="N196" s="3">
        <v>0</v>
      </c>
      <c r="O196" s="3">
        <v>0</v>
      </c>
      <c r="P196" s="3">
        <v>0</v>
      </c>
      <c r="Q196" s="3">
        <v>0</v>
      </c>
      <c r="R196" s="3">
        <v>0</v>
      </c>
      <c r="S196" s="3">
        <v>0</v>
      </c>
      <c r="T196" s="3">
        <v>0</v>
      </c>
      <c r="U196" s="2"/>
      <c r="V196" s="2"/>
      <c r="W196" s="2"/>
      <c r="X196" s="2"/>
      <c r="Y196" s="2"/>
    </row>
    <row r="197" spans="1:25">
      <c r="A197" s="2" t="s">
        <v>1694</v>
      </c>
      <c r="B197" s="2"/>
      <c r="C197" s="2" t="s">
        <v>1694</v>
      </c>
      <c r="D197" s="3">
        <v>0</v>
      </c>
      <c r="E197" s="3">
        <v>0</v>
      </c>
      <c r="F197" s="3">
        <v>0</v>
      </c>
      <c r="G197" s="3">
        <v>0</v>
      </c>
      <c r="H197" s="3">
        <v>0</v>
      </c>
      <c r="I197" s="3">
        <v>0</v>
      </c>
      <c r="J197" s="3">
        <v>0</v>
      </c>
      <c r="K197" s="3">
        <v>0</v>
      </c>
      <c r="L197" s="2"/>
      <c r="M197" s="3">
        <v>0</v>
      </c>
      <c r="N197" s="3">
        <v>0</v>
      </c>
      <c r="O197" s="3">
        <v>0</v>
      </c>
      <c r="P197" s="3">
        <v>0</v>
      </c>
      <c r="Q197" s="3">
        <v>0</v>
      </c>
      <c r="R197" s="3">
        <v>0</v>
      </c>
      <c r="S197" s="3">
        <v>0</v>
      </c>
      <c r="T197" s="3">
        <v>0</v>
      </c>
      <c r="U197" s="2"/>
      <c r="V197" s="2"/>
      <c r="W197" s="2"/>
      <c r="X197" s="2"/>
      <c r="Y197" s="2"/>
    </row>
    <row r="198" spans="1:25">
      <c r="A198" s="2" t="s">
        <v>1695</v>
      </c>
      <c r="B198" s="2"/>
      <c r="C198" s="2" t="s">
        <v>1695</v>
      </c>
      <c r="D198" s="3">
        <v>0</v>
      </c>
      <c r="E198" s="3">
        <v>0</v>
      </c>
      <c r="F198" s="3">
        <v>0</v>
      </c>
      <c r="G198" s="3">
        <v>0</v>
      </c>
      <c r="H198" s="3">
        <v>0</v>
      </c>
      <c r="I198" s="3">
        <v>0</v>
      </c>
      <c r="J198" s="3">
        <v>0</v>
      </c>
      <c r="K198" s="3">
        <v>0</v>
      </c>
      <c r="L198" s="2"/>
      <c r="M198" s="3">
        <v>0</v>
      </c>
      <c r="N198" s="3">
        <v>0</v>
      </c>
      <c r="O198" s="3">
        <v>0</v>
      </c>
      <c r="P198" s="3">
        <v>0</v>
      </c>
      <c r="Q198" s="3">
        <v>0</v>
      </c>
      <c r="R198" s="3">
        <v>0</v>
      </c>
      <c r="S198" s="3">
        <v>0</v>
      </c>
      <c r="T198" s="3">
        <v>0</v>
      </c>
      <c r="U198" s="2"/>
      <c r="V198" s="2"/>
      <c r="W198" s="2"/>
      <c r="X198" s="2"/>
      <c r="Y198" s="2"/>
    </row>
    <row r="199" spans="1:25">
      <c r="A199" s="3">
        <v>7.2057594061843994E+17</v>
      </c>
      <c r="B199" s="2"/>
      <c r="C199" s="3">
        <v>7.2057594061843994E+17</v>
      </c>
      <c r="D199" s="3">
        <v>0</v>
      </c>
      <c r="E199" s="3">
        <v>0</v>
      </c>
      <c r="F199" s="3">
        <v>0</v>
      </c>
      <c r="G199" s="3">
        <v>0</v>
      </c>
      <c r="H199" s="3">
        <v>0</v>
      </c>
      <c r="I199" s="3">
        <v>0</v>
      </c>
      <c r="J199" s="3">
        <v>0</v>
      </c>
      <c r="K199" s="3">
        <v>0</v>
      </c>
      <c r="L199" s="2"/>
      <c r="M199" s="3">
        <v>0</v>
      </c>
      <c r="N199" s="3">
        <v>0</v>
      </c>
      <c r="O199" s="3">
        <v>0</v>
      </c>
      <c r="P199" s="3">
        <v>0</v>
      </c>
      <c r="Q199" s="3">
        <v>0</v>
      </c>
      <c r="R199" s="3">
        <v>0</v>
      </c>
      <c r="S199" s="3">
        <v>0</v>
      </c>
      <c r="T199" s="3">
        <v>0</v>
      </c>
      <c r="U199" s="2"/>
      <c r="V199" s="2"/>
      <c r="W199" s="2"/>
      <c r="X199" s="2"/>
      <c r="Y199" s="2"/>
    </row>
    <row r="200" spans="1:25">
      <c r="A200" s="2" t="s">
        <v>1696</v>
      </c>
      <c r="B200" s="2"/>
      <c r="C200" s="2" t="s">
        <v>1696</v>
      </c>
      <c r="D200" s="3">
        <v>0</v>
      </c>
      <c r="E200" s="3">
        <v>0</v>
      </c>
      <c r="F200" s="3">
        <v>0</v>
      </c>
      <c r="G200" s="3">
        <v>0</v>
      </c>
      <c r="H200" s="3">
        <v>0</v>
      </c>
      <c r="I200" s="3">
        <v>0</v>
      </c>
      <c r="J200" s="3">
        <v>0</v>
      </c>
      <c r="K200" s="3">
        <v>0</v>
      </c>
      <c r="L200" s="2"/>
      <c r="M200" s="3">
        <v>0</v>
      </c>
      <c r="N200" s="3">
        <v>0</v>
      </c>
      <c r="O200" s="3">
        <v>0</v>
      </c>
      <c r="P200" s="3">
        <v>0</v>
      </c>
      <c r="Q200" s="3">
        <v>0</v>
      </c>
      <c r="R200" s="3">
        <v>0</v>
      </c>
      <c r="S200" s="3">
        <v>0</v>
      </c>
      <c r="T200" s="3">
        <v>0</v>
      </c>
      <c r="U200" s="2"/>
      <c r="V200" s="2"/>
      <c r="W200" s="2"/>
      <c r="X200" s="2"/>
      <c r="Y200" s="2"/>
    </row>
    <row r="201" spans="1:25">
      <c r="A201" s="2" t="s">
        <v>1697</v>
      </c>
      <c r="B201" s="2"/>
      <c r="C201" s="2" t="s">
        <v>1697</v>
      </c>
      <c r="D201" s="3">
        <v>0</v>
      </c>
      <c r="E201" s="3">
        <v>0</v>
      </c>
      <c r="F201" s="3">
        <v>0</v>
      </c>
      <c r="G201" s="3">
        <v>0</v>
      </c>
      <c r="H201" s="3">
        <v>0</v>
      </c>
      <c r="I201" s="3">
        <v>0</v>
      </c>
      <c r="J201" s="3">
        <v>0</v>
      </c>
      <c r="K201" s="3">
        <v>0</v>
      </c>
      <c r="L201" s="2"/>
      <c r="M201" s="3">
        <v>0</v>
      </c>
      <c r="N201" s="3">
        <v>0</v>
      </c>
      <c r="O201" s="3">
        <v>0</v>
      </c>
      <c r="P201" s="3">
        <v>0</v>
      </c>
      <c r="Q201" s="3">
        <v>0</v>
      </c>
      <c r="R201" s="3">
        <v>0</v>
      </c>
      <c r="S201" s="3">
        <v>0</v>
      </c>
      <c r="T201" s="3">
        <v>0</v>
      </c>
      <c r="U201" s="2"/>
      <c r="V201" s="2"/>
      <c r="W201" s="2"/>
      <c r="X201" s="2"/>
      <c r="Y201" s="2"/>
    </row>
    <row r="202" spans="1:25">
      <c r="A202" s="2" t="s">
        <v>1698</v>
      </c>
      <c r="B202" s="2"/>
      <c r="C202" s="2" t="s">
        <v>1698</v>
      </c>
      <c r="D202" s="3">
        <v>0</v>
      </c>
      <c r="E202" s="3">
        <v>0</v>
      </c>
      <c r="F202" s="3">
        <v>0</v>
      </c>
      <c r="G202" s="3">
        <v>0</v>
      </c>
      <c r="H202" s="3">
        <v>0</v>
      </c>
      <c r="I202" s="3">
        <v>0</v>
      </c>
      <c r="J202" s="3">
        <v>0</v>
      </c>
      <c r="K202" s="3">
        <v>0</v>
      </c>
      <c r="L202" s="2"/>
      <c r="M202" s="3">
        <v>0</v>
      </c>
      <c r="N202" s="3">
        <v>0</v>
      </c>
      <c r="O202" s="3">
        <v>0</v>
      </c>
      <c r="P202" s="3">
        <v>0</v>
      </c>
      <c r="Q202" s="3">
        <v>0</v>
      </c>
      <c r="R202" s="3">
        <v>0</v>
      </c>
      <c r="S202" s="3">
        <v>0</v>
      </c>
      <c r="T202" s="3">
        <v>0</v>
      </c>
      <c r="U202" s="2"/>
      <c r="V202" s="2"/>
      <c r="W202" s="2"/>
      <c r="X202" s="2"/>
      <c r="Y202" s="2"/>
    </row>
    <row r="203" spans="1:25">
      <c r="A203" s="2" t="s">
        <v>1699</v>
      </c>
      <c r="B203" s="2"/>
      <c r="C203" s="2" t="s">
        <v>1699</v>
      </c>
      <c r="D203" s="3">
        <v>0</v>
      </c>
      <c r="E203" s="3">
        <v>0</v>
      </c>
      <c r="F203" s="3">
        <v>0</v>
      </c>
      <c r="G203" s="3">
        <v>0</v>
      </c>
      <c r="H203" s="3">
        <v>0</v>
      </c>
      <c r="I203" s="3">
        <v>0</v>
      </c>
      <c r="J203" s="3">
        <v>0</v>
      </c>
      <c r="K203" s="3">
        <v>0</v>
      </c>
      <c r="L203" s="2"/>
      <c r="M203" s="3">
        <v>0</v>
      </c>
      <c r="N203" s="3">
        <v>0</v>
      </c>
      <c r="O203" s="3">
        <v>0</v>
      </c>
      <c r="P203" s="3">
        <v>0</v>
      </c>
      <c r="Q203" s="3">
        <v>0</v>
      </c>
      <c r="R203" s="3">
        <v>0</v>
      </c>
      <c r="S203" s="3">
        <v>0</v>
      </c>
      <c r="T203" s="3">
        <v>0</v>
      </c>
      <c r="U203" s="2"/>
      <c r="V203" s="2"/>
      <c r="W203" s="2"/>
      <c r="X203" s="2"/>
      <c r="Y203" s="2"/>
    </row>
    <row r="204" spans="1:25">
      <c r="A204" s="2" t="s">
        <v>1700</v>
      </c>
      <c r="B204" s="2"/>
      <c r="C204" s="2" t="s">
        <v>1700</v>
      </c>
      <c r="D204" s="3">
        <v>0</v>
      </c>
      <c r="E204" s="3">
        <v>0</v>
      </c>
      <c r="F204" s="3">
        <v>0</v>
      </c>
      <c r="G204" s="3">
        <v>0</v>
      </c>
      <c r="H204" s="3">
        <v>0</v>
      </c>
      <c r="I204" s="3">
        <v>0</v>
      </c>
      <c r="J204" s="3">
        <v>0</v>
      </c>
      <c r="K204" s="3">
        <v>0</v>
      </c>
      <c r="L204" s="2"/>
      <c r="M204" s="3">
        <v>0</v>
      </c>
      <c r="N204" s="3">
        <v>0</v>
      </c>
      <c r="O204" s="3">
        <v>0</v>
      </c>
      <c r="P204" s="3">
        <v>0</v>
      </c>
      <c r="Q204" s="3">
        <v>0</v>
      </c>
      <c r="R204" s="3">
        <v>0</v>
      </c>
      <c r="S204" s="3">
        <v>0</v>
      </c>
      <c r="T204" s="3">
        <v>0</v>
      </c>
      <c r="U204" s="2"/>
      <c r="V204" s="2"/>
      <c r="W204" s="2"/>
      <c r="X204" s="2"/>
      <c r="Y204" s="2"/>
    </row>
    <row r="205" spans="1:25">
      <c r="A205" s="2" t="s">
        <v>1701</v>
      </c>
      <c r="B205" s="2"/>
      <c r="C205" s="2" t="s">
        <v>1701</v>
      </c>
      <c r="D205" s="3">
        <v>0</v>
      </c>
      <c r="E205" s="3">
        <v>0</v>
      </c>
      <c r="F205" s="3">
        <v>0</v>
      </c>
      <c r="G205" s="3">
        <v>0</v>
      </c>
      <c r="H205" s="3">
        <v>0</v>
      </c>
      <c r="I205" s="3">
        <v>0</v>
      </c>
      <c r="J205" s="3">
        <v>0</v>
      </c>
      <c r="K205" s="3">
        <v>0</v>
      </c>
      <c r="L205" s="2"/>
      <c r="M205" s="3">
        <v>0</v>
      </c>
      <c r="N205" s="3">
        <v>0</v>
      </c>
      <c r="O205" s="3">
        <v>0</v>
      </c>
      <c r="P205" s="3">
        <v>0</v>
      </c>
      <c r="Q205" s="3">
        <v>0</v>
      </c>
      <c r="R205" s="3">
        <v>0</v>
      </c>
      <c r="S205" s="3">
        <v>0</v>
      </c>
      <c r="T205" s="3">
        <v>0</v>
      </c>
      <c r="U205" s="2"/>
      <c r="V205" s="2"/>
      <c r="W205" s="2"/>
      <c r="X205" s="2"/>
      <c r="Y205" s="2"/>
    </row>
    <row r="206" spans="1:25">
      <c r="A206" s="2" t="s">
        <v>1702</v>
      </c>
      <c r="B206" s="2"/>
      <c r="C206" s="2" t="s">
        <v>1702</v>
      </c>
      <c r="D206" s="3">
        <v>0</v>
      </c>
      <c r="E206" s="3">
        <v>0</v>
      </c>
      <c r="F206" s="3">
        <v>0</v>
      </c>
      <c r="G206" s="3">
        <v>0</v>
      </c>
      <c r="H206" s="3">
        <v>0</v>
      </c>
      <c r="I206" s="3">
        <v>0</v>
      </c>
      <c r="J206" s="3">
        <v>0</v>
      </c>
      <c r="K206" s="3">
        <v>0</v>
      </c>
      <c r="L206" s="2"/>
      <c r="M206" s="3">
        <v>0</v>
      </c>
      <c r="N206" s="3">
        <v>0</v>
      </c>
      <c r="O206" s="3">
        <v>0</v>
      </c>
      <c r="P206" s="3">
        <v>0</v>
      </c>
      <c r="Q206" s="3">
        <v>0</v>
      </c>
      <c r="R206" s="3">
        <v>0</v>
      </c>
      <c r="S206" s="3">
        <v>0</v>
      </c>
      <c r="T206" s="3">
        <v>0</v>
      </c>
      <c r="U206" s="2"/>
      <c r="V206" s="2"/>
      <c r="W206" s="2"/>
      <c r="X206" s="2"/>
      <c r="Y206" s="2"/>
    </row>
    <row r="207" spans="1:25">
      <c r="A207" s="2" t="s">
        <v>1703</v>
      </c>
      <c r="B207" s="2"/>
      <c r="C207" s="2" t="s">
        <v>1703</v>
      </c>
      <c r="D207" s="3">
        <v>0</v>
      </c>
      <c r="E207" s="3">
        <v>0</v>
      </c>
      <c r="F207" s="3">
        <v>0</v>
      </c>
      <c r="G207" s="3">
        <v>0</v>
      </c>
      <c r="H207" s="3">
        <v>0</v>
      </c>
      <c r="I207" s="3">
        <v>0</v>
      </c>
      <c r="J207" s="3">
        <v>0</v>
      </c>
      <c r="K207" s="3">
        <v>0</v>
      </c>
      <c r="L207" s="2"/>
      <c r="M207" s="3">
        <v>0</v>
      </c>
      <c r="N207" s="3">
        <v>0</v>
      </c>
      <c r="O207" s="3">
        <v>0</v>
      </c>
      <c r="P207" s="3">
        <v>0</v>
      </c>
      <c r="Q207" s="3">
        <v>0</v>
      </c>
      <c r="R207" s="3">
        <v>0</v>
      </c>
      <c r="S207" s="3">
        <v>0</v>
      </c>
      <c r="T207" s="3">
        <v>0</v>
      </c>
      <c r="U207" s="2"/>
      <c r="V207" s="2"/>
      <c r="W207" s="2"/>
      <c r="X207" s="2"/>
      <c r="Y207" s="2"/>
    </row>
    <row r="208" spans="1:25">
      <c r="A208" s="2" t="s">
        <v>1704</v>
      </c>
      <c r="B208" s="2"/>
      <c r="C208" s="2" t="s">
        <v>1704</v>
      </c>
      <c r="D208" s="3">
        <v>0</v>
      </c>
      <c r="E208" s="3">
        <v>0</v>
      </c>
      <c r="F208" s="3">
        <v>0</v>
      </c>
      <c r="G208" s="3">
        <v>0</v>
      </c>
      <c r="H208" s="3">
        <v>0</v>
      </c>
      <c r="I208" s="3">
        <v>0</v>
      </c>
      <c r="J208" s="3">
        <v>0</v>
      </c>
      <c r="K208" s="3">
        <v>0</v>
      </c>
      <c r="L208" s="2"/>
      <c r="M208" s="3">
        <v>0</v>
      </c>
      <c r="N208" s="3">
        <v>0</v>
      </c>
      <c r="O208" s="3">
        <v>0</v>
      </c>
      <c r="P208" s="3">
        <v>0</v>
      </c>
      <c r="Q208" s="3">
        <v>0</v>
      </c>
      <c r="R208" s="3">
        <v>0</v>
      </c>
      <c r="S208" s="3">
        <v>0</v>
      </c>
      <c r="T208" s="3">
        <v>0</v>
      </c>
      <c r="U208" s="2"/>
      <c r="V208" s="2"/>
      <c r="W208" s="2"/>
      <c r="X208" s="2"/>
      <c r="Y208" s="2"/>
    </row>
    <row r="209" spans="1:25">
      <c r="A209" s="2" t="s">
        <v>1705</v>
      </c>
      <c r="B209" s="2"/>
      <c r="C209" s="2" t="s">
        <v>1705</v>
      </c>
      <c r="D209" s="3">
        <v>0</v>
      </c>
      <c r="E209" s="3">
        <v>0</v>
      </c>
      <c r="F209" s="3">
        <v>0</v>
      </c>
      <c r="G209" s="3">
        <v>0</v>
      </c>
      <c r="H209" s="3">
        <v>0</v>
      </c>
      <c r="I209" s="3">
        <v>0</v>
      </c>
      <c r="J209" s="3">
        <v>0</v>
      </c>
      <c r="K209" s="3">
        <v>0</v>
      </c>
      <c r="L209" s="2"/>
      <c r="M209" s="3">
        <v>0</v>
      </c>
      <c r="N209" s="3">
        <v>0</v>
      </c>
      <c r="O209" s="3">
        <v>0</v>
      </c>
      <c r="P209" s="3">
        <v>0</v>
      </c>
      <c r="Q209" s="3">
        <v>0</v>
      </c>
      <c r="R209" s="3">
        <v>0</v>
      </c>
      <c r="S209" s="3">
        <v>0</v>
      </c>
      <c r="T209" s="3">
        <v>0</v>
      </c>
      <c r="U209" s="2"/>
      <c r="V209" s="2"/>
      <c r="W209" s="2"/>
      <c r="X209" s="2"/>
      <c r="Y209" s="2"/>
    </row>
    <row r="210" spans="1:25">
      <c r="A210" s="2" t="s">
        <v>1706</v>
      </c>
      <c r="B210" s="2"/>
      <c r="C210" s="2" t="s">
        <v>1706</v>
      </c>
      <c r="D210" s="3">
        <v>0</v>
      </c>
      <c r="E210" s="3">
        <v>0</v>
      </c>
      <c r="F210" s="3">
        <v>0</v>
      </c>
      <c r="G210" s="3">
        <v>0</v>
      </c>
      <c r="H210" s="3">
        <v>0</v>
      </c>
      <c r="I210" s="3">
        <v>0</v>
      </c>
      <c r="J210" s="3">
        <v>0</v>
      </c>
      <c r="K210" s="3">
        <v>0</v>
      </c>
      <c r="L210" s="2"/>
      <c r="M210" s="3">
        <v>0</v>
      </c>
      <c r="N210" s="3">
        <v>0</v>
      </c>
      <c r="O210" s="3">
        <v>0</v>
      </c>
      <c r="P210" s="3">
        <v>0</v>
      </c>
      <c r="Q210" s="3">
        <v>0</v>
      </c>
      <c r="R210" s="3">
        <v>0</v>
      </c>
      <c r="S210" s="3">
        <v>0</v>
      </c>
      <c r="T210" s="3">
        <v>0</v>
      </c>
      <c r="U210" s="2"/>
      <c r="V210" s="2"/>
      <c r="W210" s="2"/>
      <c r="X210" s="2"/>
      <c r="Y210" s="2"/>
    </row>
    <row r="211" spans="1:25">
      <c r="A211" s="2" t="s">
        <v>1707</v>
      </c>
      <c r="B211" s="2"/>
      <c r="C211" s="2" t="s">
        <v>1707</v>
      </c>
      <c r="D211" s="3">
        <v>0</v>
      </c>
      <c r="E211" s="3">
        <v>0</v>
      </c>
      <c r="F211" s="3">
        <v>0</v>
      </c>
      <c r="G211" s="3">
        <v>0</v>
      </c>
      <c r="H211" s="3">
        <v>0</v>
      </c>
      <c r="I211" s="3">
        <v>0</v>
      </c>
      <c r="J211" s="3">
        <v>0</v>
      </c>
      <c r="K211" s="3">
        <v>0</v>
      </c>
      <c r="L211" s="2"/>
      <c r="M211" s="3">
        <v>0</v>
      </c>
      <c r="N211" s="3">
        <v>0</v>
      </c>
      <c r="O211" s="3">
        <v>0</v>
      </c>
      <c r="P211" s="3">
        <v>0</v>
      </c>
      <c r="Q211" s="3">
        <v>0</v>
      </c>
      <c r="R211" s="3">
        <v>0</v>
      </c>
      <c r="S211" s="3">
        <v>0</v>
      </c>
      <c r="T211" s="3">
        <v>0</v>
      </c>
      <c r="U211" s="2"/>
      <c r="V211" s="2"/>
      <c r="W211" s="2"/>
      <c r="X211" s="2"/>
      <c r="Y211" s="2"/>
    </row>
    <row r="212" spans="1:25">
      <c r="A212" s="2" t="s">
        <v>1708</v>
      </c>
      <c r="B212" s="2"/>
      <c r="C212" s="2" t="s">
        <v>1708</v>
      </c>
      <c r="D212" s="3">
        <v>0</v>
      </c>
      <c r="E212" s="3">
        <v>0</v>
      </c>
      <c r="F212" s="3">
        <v>0</v>
      </c>
      <c r="G212" s="3">
        <v>0</v>
      </c>
      <c r="H212" s="3">
        <v>0</v>
      </c>
      <c r="I212" s="3">
        <v>0</v>
      </c>
      <c r="J212" s="3">
        <v>0</v>
      </c>
      <c r="K212" s="3">
        <v>0</v>
      </c>
      <c r="L212" s="2"/>
      <c r="M212" s="3">
        <v>0</v>
      </c>
      <c r="N212" s="3">
        <v>0</v>
      </c>
      <c r="O212" s="3">
        <v>0</v>
      </c>
      <c r="P212" s="3">
        <v>0</v>
      </c>
      <c r="Q212" s="3">
        <v>0</v>
      </c>
      <c r="R212" s="3">
        <v>0</v>
      </c>
      <c r="S212" s="3">
        <v>0</v>
      </c>
      <c r="T212" s="3">
        <v>0</v>
      </c>
      <c r="U212" s="2"/>
      <c r="V212" s="2"/>
      <c r="W212" s="2"/>
      <c r="X212" s="2"/>
      <c r="Y212" s="2"/>
    </row>
    <row r="213" spans="1:25">
      <c r="A213" s="2" t="s">
        <v>1709</v>
      </c>
      <c r="B213" s="2"/>
      <c r="C213" s="2" t="s">
        <v>1709</v>
      </c>
      <c r="D213" s="3">
        <v>0</v>
      </c>
      <c r="E213" s="3">
        <v>0</v>
      </c>
      <c r="F213" s="3">
        <v>0</v>
      </c>
      <c r="G213" s="3">
        <v>0</v>
      </c>
      <c r="H213" s="3">
        <v>0</v>
      </c>
      <c r="I213" s="3">
        <v>0</v>
      </c>
      <c r="J213" s="3">
        <v>0</v>
      </c>
      <c r="K213" s="3">
        <v>0</v>
      </c>
      <c r="L213" s="2"/>
      <c r="M213" s="3">
        <v>0</v>
      </c>
      <c r="N213" s="3">
        <v>0</v>
      </c>
      <c r="O213" s="3">
        <v>0</v>
      </c>
      <c r="P213" s="3">
        <v>0</v>
      </c>
      <c r="Q213" s="3">
        <v>0</v>
      </c>
      <c r="R213" s="3">
        <v>0</v>
      </c>
      <c r="S213" s="3">
        <v>0</v>
      </c>
      <c r="T213" s="3">
        <v>0</v>
      </c>
      <c r="U213" s="2"/>
      <c r="V213" s="2"/>
      <c r="W213" s="2"/>
      <c r="X213" s="2"/>
      <c r="Y213" s="2"/>
    </row>
    <row r="214" spans="1:25">
      <c r="A214" s="2" t="s">
        <v>1710</v>
      </c>
      <c r="B214" s="2"/>
      <c r="C214" s="2" t="s">
        <v>1710</v>
      </c>
      <c r="D214" s="3">
        <v>0</v>
      </c>
      <c r="E214" s="3">
        <v>0</v>
      </c>
      <c r="F214" s="3">
        <v>0</v>
      </c>
      <c r="G214" s="3">
        <v>0</v>
      </c>
      <c r="H214" s="3">
        <v>0</v>
      </c>
      <c r="I214" s="3">
        <v>0</v>
      </c>
      <c r="J214" s="3">
        <v>0</v>
      </c>
      <c r="K214" s="3">
        <v>0</v>
      </c>
      <c r="L214" s="2"/>
      <c r="M214" s="3">
        <v>0</v>
      </c>
      <c r="N214" s="3">
        <v>0</v>
      </c>
      <c r="O214" s="3">
        <v>0</v>
      </c>
      <c r="P214" s="3">
        <v>0</v>
      </c>
      <c r="Q214" s="3">
        <v>0</v>
      </c>
      <c r="R214" s="3">
        <v>0</v>
      </c>
      <c r="S214" s="3">
        <v>0</v>
      </c>
      <c r="T214" s="3">
        <v>0</v>
      </c>
      <c r="U214" s="2"/>
      <c r="V214" s="2"/>
      <c r="W214" s="2"/>
      <c r="X214" s="2"/>
      <c r="Y214" s="2"/>
    </row>
    <row r="215" spans="1:25">
      <c r="A215" s="2" t="s">
        <v>1711</v>
      </c>
      <c r="B215" s="2"/>
      <c r="C215" s="2" t="s">
        <v>1711</v>
      </c>
      <c r="D215" s="3">
        <v>0</v>
      </c>
      <c r="E215" s="3">
        <v>0</v>
      </c>
      <c r="F215" s="3">
        <v>0</v>
      </c>
      <c r="G215" s="3">
        <v>0</v>
      </c>
      <c r="H215" s="3">
        <v>0</v>
      </c>
      <c r="I215" s="3">
        <v>0</v>
      </c>
      <c r="J215" s="3">
        <v>0</v>
      </c>
      <c r="K215" s="3">
        <v>0</v>
      </c>
      <c r="L215" s="2"/>
      <c r="M215" s="3">
        <v>0</v>
      </c>
      <c r="N215" s="3">
        <v>0</v>
      </c>
      <c r="O215" s="3">
        <v>0</v>
      </c>
      <c r="P215" s="3">
        <v>0</v>
      </c>
      <c r="Q215" s="3">
        <v>0</v>
      </c>
      <c r="R215" s="3">
        <v>0</v>
      </c>
      <c r="S215" s="3">
        <v>0</v>
      </c>
      <c r="T215" s="3">
        <v>0</v>
      </c>
      <c r="U215" s="2"/>
      <c r="V215" s="2"/>
      <c r="W215" s="2"/>
      <c r="X215" s="2"/>
      <c r="Y215" s="2"/>
    </row>
    <row r="216" spans="1:25">
      <c r="A216" s="2" t="s">
        <v>1712</v>
      </c>
      <c r="B216" s="2"/>
      <c r="C216" s="2" t="s">
        <v>1712</v>
      </c>
      <c r="D216" s="3">
        <v>0</v>
      </c>
      <c r="E216" s="3">
        <v>0</v>
      </c>
      <c r="F216" s="3">
        <v>0</v>
      </c>
      <c r="G216" s="3">
        <v>0</v>
      </c>
      <c r="H216" s="3">
        <v>0</v>
      </c>
      <c r="I216" s="3">
        <v>0</v>
      </c>
      <c r="J216" s="3">
        <v>0</v>
      </c>
      <c r="K216" s="3">
        <v>0</v>
      </c>
      <c r="L216" s="2"/>
      <c r="M216" s="3">
        <v>0</v>
      </c>
      <c r="N216" s="3">
        <v>0</v>
      </c>
      <c r="O216" s="3">
        <v>0</v>
      </c>
      <c r="P216" s="3">
        <v>0</v>
      </c>
      <c r="Q216" s="3">
        <v>0</v>
      </c>
      <c r="R216" s="3">
        <v>0</v>
      </c>
      <c r="S216" s="3">
        <v>0</v>
      </c>
      <c r="T216" s="3">
        <v>0</v>
      </c>
      <c r="U216" s="2"/>
      <c r="V216" s="2"/>
      <c r="W216" s="2"/>
      <c r="X216" s="2"/>
      <c r="Y216" s="2"/>
    </row>
    <row r="217" spans="1:25">
      <c r="A217" s="2" t="s">
        <v>1713</v>
      </c>
      <c r="B217" s="2"/>
      <c r="C217" s="2" t="s">
        <v>1713</v>
      </c>
      <c r="D217" s="3">
        <v>0</v>
      </c>
      <c r="E217" s="3">
        <v>0</v>
      </c>
      <c r="F217" s="3">
        <v>0</v>
      </c>
      <c r="G217" s="3">
        <v>0</v>
      </c>
      <c r="H217" s="3">
        <v>0</v>
      </c>
      <c r="I217" s="3">
        <v>0</v>
      </c>
      <c r="J217" s="3">
        <v>0</v>
      </c>
      <c r="K217" s="3">
        <v>0</v>
      </c>
      <c r="L217" s="2"/>
      <c r="M217" s="3">
        <v>0</v>
      </c>
      <c r="N217" s="3">
        <v>0</v>
      </c>
      <c r="O217" s="3">
        <v>0</v>
      </c>
      <c r="P217" s="3">
        <v>0</v>
      </c>
      <c r="Q217" s="3">
        <v>0</v>
      </c>
      <c r="R217" s="3">
        <v>0</v>
      </c>
      <c r="S217" s="3">
        <v>0</v>
      </c>
      <c r="T217" s="3">
        <v>0</v>
      </c>
      <c r="U217" s="2"/>
      <c r="V217" s="2"/>
      <c r="W217" s="2"/>
      <c r="X217" s="2"/>
      <c r="Y217" s="2"/>
    </row>
    <row r="218" spans="1:25">
      <c r="A218" s="2" t="s">
        <v>1714</v>
      </c>
      <c r="B218" s="2"/>
      <c r="C218" s="2" t="s">
        <v>1714</v>
      </c>
      <c r="D218" s="3">
        <v>0</v>
      </c>
      <c r="E218" s="3">
        <v>0</v>
      </c>
      <c r="F218" s="3">
        <v>0</v>
      </c>
      <c r="G218" s="3">
        <v>0</v>
      </c>
      <c r="H218" s="3">
        <v>0</v>
      </c>
      <c r="I218" s="3">
        <v>0</v>
      </c>
      <c r="J218" s="3">
        <v>0</v>
      </c>
      <c r="K218" s="3">
        <v>0</v>
      </c>
      <c r="L218" s="2"/>
      <c r="M218" s="3">
        <v>0</v>
      </c>
      <c r="N218" s="3">
        <v>0</v>
      </c>
      <c r="O218" s="3">
        <v>0</v>
      </c>
      <c r="P218" s="3">
        <v>0</v>
      </c>
      <c r="Q218" s="3">
        <v>0</v>
      </c>
      <c r="R218" s="3">
        <v>0</v>
      </c>
      <c r="S218" s="3">
        <v>0</v>
      </c>
      <c r="T218" s="3">
        <v>0</v>
      </c>
      <c r="U218" s="2"/>
      <c r="V218" s="2"/>
      <c r="W218" s="2"/>
      <c r="X218" s="2"/>
      <c r="Y218" s="2"/>
    </row>
    <row r="219" spans="1:25">
      <c r="A219" s="2" t="s">
        <v>1715</v>
      </c>
      <c r="B219" s="2"/>
      <c r="C219" s="2" t="s">
        <v>1715</v>
      </c>
      <c r="D219" s="3">
        <v>0</v>
      </c>
      <c r="E219" s="3">
        <v>0</v>
      </c>
      <c r="F219" s="3">
        <v>0</v>
      </c>
      <c r="G219" s="3">
        <v>0</v>
      </c>
      <c r="H219" s="3">
        <v>0</v>
      </c>
      <c r="I219" s="3">
        <v>0</v>
      </c>
      <c r="J219" s="3">
        <v>0</v>
      </c>
      <c r="K219" s="3">
        <v>0</v>
      </c>
      <c r="L219" s="2"/>
      <c r="M219" s="3">
        <v>0</v>
      </c>
      <c r="N219" s="3">
        <v>0</v>
      </c>
      <c r="O219" s="3">
        <v>0</v>
      </c>
      <c r="P219" s="3">
        <v>0</v>
      </c>
      <c r="Q219" s="3">
        <v>0</v>
      </c>
      <c r="R219" s="3">
        <v>0</v>
      </c>
      <c r="S219" s="3">
        <v>0</v>
      </c>
      <c r="T219" s="3">
        <v>0</v>
      </c>
      <c r="U219" s="2"/>
      <c r="V219" s="2"/>
      <c r="W219" s="2"/>
      <c r="X219" s="2"/>
      <c r="Y219" s="2"/>
    </row>
    <row r="220" spans="1:25">
      <c r="A220" s="2" t="s">
        <v>1716</v>
      </c>
      <c r="B220" s="2"/>
      <c r="C220" s="2" t="s">
        <v>1716</v>
      </c>
      <c r="D220" s="3">
        <v>0</v>
      </c>
      <c r="E220" s="3">
        <v>0</v>
      </c>
      <c r="F220" s="3">
        <v>0</v>
      </c>
      <c r="G220" s="3">
        <v>0</v>
      </c>
      <c r="H220" s="3">
        <v>0</v>
      </c>
      <c r="I220" s="3">
        <v>0</v>
      </c>
      <c r="J220" s="3">
        <v>0</v>
      </c>
      <c r="K220" s="3">
        <v>0</v>
      </c>
      <c r="L220" s="2"/>
      <c r="M220" s="3">
        <v>0</v>
      </c>
      <c r="N220" s="3">
        <v>0</v>
      </c>
      <c r="O220" s="3">
        <v>0</v>
      </c>
      <c r="P220" s="3">
        <v>0</v>
      </c>
      <c r="Q220" s="3">
        <v>0</v>
      </c>
      <c r="R220" s="3">
        <v>0</v>
      </c>
      <c r="S220" s="3">
        <v>0</v>
      </c>
      <c r="T220" s="3">
        <v>0</v>
      </c>
      <c r="U220" s="2"/>
      <c r="V220" s="2"/>
      <c r="W220" s="2"/>
      <c r="X220" s="2"/>
      <c r="Y220" s="2"/>
    </row>
    <row r="221" spans="1:25">
      <c r="A221" s="2" t="s">
        <v>1717</v>
      </c>
      <c r="B221" s="2"/>
      <c r="C221" s="2" t="s">
        <v>1717</v>
      </c>
      <c r="D221" s="3">
        <v>0</v>
      </c>
      <c r="E221" s="3">
        <v>0</v>
      </c>
      <c r="F221" s="3">
        <v>0</v>
      </c>
      <c r="G221" s="3">
        <v>0</v>
      </c>
      <c r="H221" s="3">
        <v>0</v>
      </c>
      <c r="I221" s="3">
        <v>0</v>
      </c>
      <c r="J221" s="3">
        <v>0</v>
      </c>
      <c r="K221" s="3">
        <v>0</v>
      </c>
      <c r="L221" s="2"/>
      <c r="M221" s="3">
        <v>0</v>
      </c>
      <c r="N221" s="3">
        <v>0</v>
      </c>
      <c r="O221" s="3">
        <v>0</v>
      </c>
      <c r="P221" s="3">
        <v>0</v>
      </c>
      <c r="Q221" s="3">
        <v>0</v>
      </c>
      <c r="R221" s="3">
        <v>0</v>
      </c>
      <c r="S221" s="3">
        <v>0</v>
      </c>
      <c r="T221" s="3">
        <v>0</v>
      </c>
      <c r="U221" s="2"/>
      <c r="V221" s="2"/>
      <c r="W221" s="2"/>
      <c r="X221" s="2"/>
      <c r="Y221" s="2"/>
    </row>
    <row r="222" spans="1:25">
      <c r="A222" s="2" t="s">
        <v>1718</v>
      </c>
      <c r="B222" s="2"/>
      <c r="C222" s="2" t="s">
        <v>1718</v>
      </c>
      <c r="D222" s="3">
        <v>0</v>
      </c>
      <c r="E222" s="3">
        <v>0</v>
      </c>
      <c r="F222" s="3">
        <v>0</v>
      </c>
      <c r="G222" s="3">
        <v>0</v>
      </c>
      <c r="H222" s="3">
        <v>0</v>
      </c>
      <c r="I222" s="3">
        <v>0</v>
      </c>
      <c r="J222" s="3">
        <v>0</v>
      </c>
      <c r="K222" s="3">
        <v>0</v>
      </c>
      <c r="L222" s="2"/>
      <c r="M222" s="3">
        <v>0</v>
      </c>
      <c r="N222" s="3">
        <v>0</v>
      </c>
      <c r="O222" s="3">
        <v>0</v>
      </c>
      <c r="P222" s="3">
        <v>0</v>
      </c>
      <c r="Q222" s="3">
        <v>0</v>
      </c>
      <c r="R222" s="3">
        <v>0</v>
      </c>
      <c r="S222" s="3">
        <v>0</v>
      </c>
      <c r="T222" s="3">
        <v>0</v>
      </c>
      <c r="U222" s="2"/>
      <c r="V222" s="2"/>
      <c r="W222" s="2"/>
      <c r="X222" s="2"/>
      <c r="Y222" s="2"/>
    </row>
    <row r="223" spans="1:25">
      <c r="A223" s="2" t="s">
        <v>1719</v>
      </c>
      <c r="B223" s="2"/>
      <c r="C223" s="2" t="s">
        <v>1719</v>
      </c>
      <c r="D223" s="3">
        <v>0</v>
      </c>
      <c r="E223" s="3">
        <v>0</v>
      </c>
      <c r="F223" s="3">
        <v>0</v>
      </c>
      <c r="G223" s="3">
        <v>0</v>
      </c>
      <c r="H223" s="3">
        <v>0</v>
      </c>
      <c r="I223" s="3">
        <v>0</v>
      </c>
      <c r="J223" s="3">
        <v>0</v>
      </c>
      <c r="K223" s="3">
        <v>0</v>
      </c>
      <c r="L223" s="2"/>
      <c r="M223" s="3">
        <v>0</v>
      </c>
      <c r="N223" s="3">
        <v>0</v>
      </c>
      <c r="O223" s="3">
        <v>0</v>
      </c>
      <c r="P223" s="3">
        <v>0</v>
      </c>
      <c r="Q223" s="3">
        <v>0</v>
      </c>
      <c r="R223" s="3">
        <v>0</v>
      </c>
      <c r="S223" s="3">
        <v>0</v>
      </c>
      <c r="T223" s="3">
        <v>0</v>
      </c>
      <c r="U223" s="2"/>
      <c r="V223" s="2"/>
      <c r="W223" s="2"/>
      <c r="X223" s="2"/>
      <c r="Y223" s="2"/>
    </row>
    <row r="224" spans="1:25">
      <c r="A224" s="2" t="s">
        <v>1720</v>
      </c>
      <c r="B224" s="2"/>
      <c r="C224" s="2" t="s">
        <v>1720</v>
      </c>
      <c r="D224" s="3">
        <v>0</v>
      </c>
      <c r="E224" s="3">
        <v>0</v>
      </c>
      <c r="F224" s="3">
        <v>0</v>
      </c>
      <c r="G224" s="3">
        <v>0</v>
      </c>
      <c r="H224" s="3">
        <v>0</v>
      </c>
      <c r="I224" s="3">
        <v>0</v>
      </c>
      <c r="J224" s="3">
        <v>0</v>
      </c>
      <c r="K224" s="3">
        <v>0</v>
      </c>
      <c r="L224" s="2"/>
      <c r="M224" s="3">
        <v>0</v>
      </c>
      <c r="N224" s="3">
        <v>0</v>
      </c>
      <c r="O224" s="3">
        <v>0</v>
      </c>
      <c r="P224" s="3">
        <v>0</v>
      </c>
      <c r="Q224" s="3">
        <v>0</v>
      </c>
      <c r="R224" s="3">
        <v>0</v>
      </c>
      <c r="S224" s="3">
        <v>0</v>
      </c>
      <c r="T224" s="3">
        <v>0</v>
      </c>
      <c r="U224" s="2"/>
      <c r="V224" s="2"/>
      <c r="W224" s="2"/>
      <c r="X224" s="2"/>
      <c r="Y224" s="2"/>
    </row>
    <row r="225" spans="1:25">
      <c r="A225" s="2" t="s">
        <v>1721</v>
      </c>
      <c r="B225" s="2"/>
      <c r="C225" s="2" t="s">
        <v>1721</v>
      </c>
      <c r="D225" s="3">
        <v>0</v>
      </c>
      <c r="E225" s="3">
        <v>0</v>
      </c>
      <c r="F225" s="3">
        <v>0</v>
      </c>
      <c r="G225" s="3">
        <v>0</v>
      </c>
      <c r="H225" s="3">
        <v>0</v>
      </c>
      <c r="I225" s="3">
        <v>0</v>
      </c>
      <c r="J225" s="3">
        <v>0</v>
      </c>
      <c r="K225" s="3">
        <v>0</v>
      </c>
      <c r="L225" s="2"/>
      <c r="M225" s="3">
        <v>0</v>
      </c>
      <c r="N225" s="3">
        <v>0</v>
      </c>
      <c r="O225" s="3">
        <v>0</v>
      </c>
      <c r="P225" s="3">
        <v>0</v>
      </c>
      <c r="Q225" s="3">
        <v>0</v>
      </c>
      <c r="R225" s="3">
        <v>0</v>
      </c>
      <c r="S225" s="3">
        <v>0</v>
      </c>
      <c r="T225" s="3">
        <v>0</v>
      </c>
      <c r="U225" s="2"/>
      <c r="V225" s="2"/>
      <c r="W225" s="2"/>
      <c r="X225" s="2"/>
      <c r="Y225" s="2"/>
    </row>
    <row r="226" spans="1:25">
      <c r="A226" s="2" t="s">
        <v>1722</v>
      </c>
      <c r="B226" s="2"/>
      <c r="C226" s="2" t="s">
        <v>1722</v>
      </c>
      <c r="D226" s="3">
        <v>0</v>
      </c>
      <c r="E226" s="3">
        <v>0</v>
      </c>
      <c r="F226" s="3">
        <v>0</v>
      </c>
      <c r="G226" s="3">
        <v>0</v>
      </c>
      <c r="H226" s="3">
        <v>0</v>
      </c>
      <c r="I226" s="3">
        <v>0</v>
      </c>
      <c r="J226" s="3">
        <v>0</v>
      </c>
      <c r="K226" s="3">
        <v>0</v>
      </c>
      <c r="L226" s="2"/>
      <c r="M226" s="3">
        <v>0</v>
      </c>
      <c r="N226" s="3">
        <v>0</v>
      </c>
      <c r="O226" s="3">
        <v>0</v>
      </c>
      <c r="P226" s="3">
        <v>0</v>
      </c>
      <c r="Q226" s="3">
        <v>0</v>
      </c>
      <c r="R226" s="3">
        <v>0</v>
      </c>
      <c r="S226" s="3">
        <v>0</v>
      </c>
      <c r="T226" s="3">
        <v>0</v>
      </c>
      <c r="U226" s="2"/>
      <c r="V226" s="2"/>
      <c r="W226" s="2"/>
      <c r="X226" s="2"/>
      <c r="Y226" s="2"/>
    </row>
    <row r="227" spans="1:25">
      <c r="A227" s="2" t="s">
        <v>1723</v>
      </c>
      <c r="B227" s="2"/>
      <c r="C227" s="2" t="s">
        <v>1723</v>
      </c>
      <c r="D227" s="3">
        <v>0</v>
      </c>
      <c r="E227" s="3">
        <v>0</v>
      </c>
      <c r="F227" s="3">
        <v>0</v>
      </c>
      <c r="G227" s="3">
        <v>0</v>
      </c>
      <c r="H227" s="3">
        <v>0</v>
      </c>
      <c r="I227" s="3">
        <v>0</v>
      </c>
      <c r="J227" s="3">
        <v>0</v>
      </c>
      <c r="K227" s="3">
        <v>0</v>
      </c>
      <c r="L227" s="2"/>
      <c r="M227" s="3">
        <v>0</v>
      </c>
      <c r="N227" s="3">
        <v>0</v>
      </c>
      <c r="O227" s="3">
        <v>0</v>
      </c>
      <c r="P227" s="3">
        <v>0</v>
      </c>
      <c r="Q227" s="3">
        <v>0</v>
      </c>
      <c r="R227" s="3">
        <v>0</v>
      </c>
      <c r="S227" s="3">
        <v>0</v>
      </c>
      <c r="T227" s="3">
        <v>0</v>
      </c>
      <c r="U227" s="2"/>
      <c r="V227" s="2"/>
      <c r="W227" s="2"/>
      <c r="X227" s="2"/>
      <c r="Y227" s="2"/>
    </row>
    <row r="228" spans="1:25">
      <c r="A228" s="2" t="s">
        <v>1724</v>
      </c>
      <c r="B228" s="2"/>
      <c r="C228" s="2" t="s">
        <v>1724</v>
      </c>
      <c r="D228" s="3">
        <v>0</v>
      </c>
      <c r="E228" s="3">
        <v>0</v>
      </c>
      <c r="F228" s="3">
        <v>0</v>
      </c>
      <c r="G228" s="3">
        <v>0</v>
      </c>
      <c r="H228" s="3">
        <v>0</v>
      </c>
      <c r="I228" s="3">
        <v>0</v>
      </c>
      <c r="J228" s="3">
        <v>0</v>
      </c>
      <c r="K228" s="3">
        <v>0</v>
      </c>
      <c r="L228" s="2"/>
      <c r="M228" s="3">
        <v>0</v>
      </c>
      <c r="N228" s="3">
        <v>0</v>
      </c>
      <c r="O228" s="3">
        <v>0</v>
      </c>
      <c r="P228" s="3">
        <v>0</v>
      </c>
      <c r="Q228" s="3">
        <v>0</v>
      </c>
      <c r="R228" s="3">
        <v>0</v>
      </c>
      <c r="S228" s="3">
        <v>0</v>
      </c>
      <c r="T228" s="3">
        <v>0</v>
      </c>
      <c r="U228" s="2"/>
      <c r="V228" s="2"/>
      <c r="W228" s="2"/>
      <c r="X228" s="2"/>
      <c r="Y228" s="2"/>
    </row>
    <row r="229" spans="1:25">
      <c r="A229" s="2" t="s">
        <v>1725</v>
      </c>
      <c r="B229" s="2"/>
      <c r="C229" s="2" t="s">
        <v>1725</v>
      </c>
      <c r="D229" s="3">
        <v>0</v>
      </c>
      <c r="E229" s="3">
        <v>0</v>
      </c>
      <c r="F229" s="3">
        <v>0</v>
      </c>
      <c r="G229" s="3">
        <v>0</v>
      </c>
      <c r="H229" s="3">
        <v>0</v>
      </c>
      <c r="I229" s="3">
        <v>0</v>
      </c>
      <c r="J229" s="3">
        <v>0</v>
      </c>
      <c r="K229" s="3">
        <v>0</v>
      </c>
      <c r="L229" s="2"/>
      <c r="M229" s="3">
        <v>0</v>
      </c>
      <c r="N229" s="3">
        <v>0</v>
      </c>
      <c r="O229" s="3">
        <v>0</v>
      </c>
      <c r="P229" s="3">
        <v>0</v>
      </c>
      <c r="Q229" s="3">
        <v>0</v>
      </c>
      <c r="R229" s="3">
        <v>0</v>
      </c>
      <c r="S229" s="3">
        <v>0</v>
      </c>
      <c r="T229" s="3">
        <v>0</v>
      </c>
      <c r="U229" s="2"/>
      <c r="V229" s="2"/>
      <c r="W229" s="2"/>
      <c r="X229" s="2"/>
      <c r="Y229" s="2"/>
    </row>
    <row r="230" spans="1:25">
      <c r="A230" s="2" t="s">
        <v>1726</v>
      </c>
      <c r="B230" s="2"/>
      <c r="C230" s="2" t="s">
        <v>1726</v>
      </c>
      <c r="D230" s="3">
        <v>0</v>
      </c>
      <c r="E230" s="3">
        <v>0</v>
      </c>
      <c r="F230" s="3">
        <v>0</v>
      </c>
      <c r="G230" s="3">
        <v>0</v>
      </c>
      <c r="H230" s="3">
        <v>0</v>
      </c>
      <c r="I230" s="3">
        <v>0</v>
      </c>
      <c r="J230" s="3">
        <v>0</v>
      </c>
      <c r="K230" s="3">
        <v>0</v>
      </c>
      <c r="L230" s="2"/>
      <c r="M230" s="3">
        <v>0</v>
      </c>
      <c r="N230" s="3">
        <v>0</v>
      </c>
      <c r="O230" s="3">
        <v>0</v>
      </c>
      <c r="P230" s="3">
        <v>0</v>
      </c>
      <c r="Q230" s="3">
        <v>0</v>
      </c>
      <c r="R230" s="3">
        <v>0</v>
      </c>
      <c r="S230" s="3">
        <v>0</v>
      </c>
      <c r="T230" s="3">
        <v>0</v>
      </c>
      <c r="U230" s="2"/>
      <c r="V230" s="2"/>
      <c r="W230" s="2"/>
      <c r="X230" s="2"/>
      <c r="Y230" s="2"/>
    </row>
    <row r="231" spans="1:25">
      <c r="A231" s="2" t="s">
        <v>1727</v>
      </c>
      <c r="B231" s="2"/>
      <c r="C231" s="2" t="s">
        <v>1727</v>
      </c>
      <c r="D231" s="3">
        <v>0</v>
      </c>
      <c r="E231" s="3">
        <v>0</v>
      </c>
      <c r="F231" s="3">
        <v>0</v>
      </c>
      <c r="G231" s="3">
        <v>0</v>
      </c>
      <c r="H231" s="3">
        <v>0</v>
      </c>
      <c r="I231" s="3">
        <v>0</v>
      </c>
      <c r="J231" s="3">
        <v>0</v>
      </c>
      <c r="K231" s="3">
        <v>0</v>
      </c>
      <c r="L231" s="2"/>
      <c r="M231" s="3">
        <v>0</v>
      </c>
      <c r="N231" s="3">
        <v>0</v>
      </c>
      <c r="O231" s="3">
        <v>0</v>
      </c>
      <c r="P231" s="3">
        <v>0</v>
      </c>
      <c r="Q231" s="3">
        <v>0</v>
      </c>
      <c r="R231" s="3">
        <v>0</v>
      </c>
      <c r="S231" s="3">
        <v>0</v>
      </c>
      <c r="T231" s="3">
        <v>0</v>
      </c>
      <c r="U231" s="2"/>
      <c r="V231" s="2"/>
      <c r="W231" s="2"/>
      <c r="X231" s="2"/>
      <c r="Y231" s="2"/>
    </row>
    <row r="232" spans="1:25">
      <c r="A232" s="2" t="s">
        <v>1728</v>
      </c>
      <c r="B232" s="2"/>
      <c r="C232" s="2" t="s">
        <v>1728</v>
      </c>
      <c r="D232" s="3">
        <v>0</v>
      </c>
      <c r="E232" s="3">
        <v>0</v>
      </c>
      <c r="F232" s="3">
        <v>0</v>
      </c>
      <c r="G232" s="3">
        <v>0</v>
      </c>
      <c r="H232" s="3">
        <v>0</v>
      </c>
      <c r="I232" s="3">
        <v>0</v>
      </c>
      <c r="J232" s="3">
        <v>0</v>
      </c>
      <c r="K232" s="3">
        <v>0</v>
      </c>
      <c r="L232" s="2"/>
      <c r="M232" s="3">
        <v>0</v>
      </c>
      <c r="N232" s="3">
        <v>0</v>
      </c>
      <c r="O232" s="3">
        <v>0</v>
      </c>
      <c r="P232" s="3">
        <v>0</v>
      </c>
      <c r="Q232" s="3">
        <v>0</v>
      </c>
      <c r="R232" s="3">
        <v>0</v>
      </c>
      <c r="S232" s="3">
        <v>0</v>
      </c>
      <c r="T232" s="3">
        <v>0</v>
      </c>
      <c r="U232" s="2"/>
      <c r="V232" s="2"/>
      <c r="W232" s="2"/>
      <c r="X232" s="2"/>
      <c r="Y232" s="2"/>
    </row>
    <row r="233" spans="1:25">
      <c r="A233" s="2" t="s">
        <v>1729</v>
      </c>
      <c r="B233" s="2"/>
      <c r="C233" s="2" t="s">
        <v>1729</v>
      </c>
      <c r="D233" s="3">
        <v>0</v>
      </c>
      <c r="E233" s="3">
        <v>0</v>
      </c>
      <c r="F233" s="3">
        <v>0</v>
      </c>
      <c r="G233" s="3">
        <v>0</v>
      </c>
      <c r="H233" s="3">
        <v>0</v>
      </c>
      <c r="I233" s="3">
        <v>0</v>
      </c>
      <c r="J233" s="3">
        <v>0</v>
      </c>
      <c r="K233" s="3">
        <v>0</v>
      </c>
      <c r="L233" s="2"/>
      <c r="M233" s="3">
        <v>0</v>
      </c>
      <c r="N233" s="3">
        <v>0</v>
      </c>
      <c r="O233" s="3">
        <v>0</v>
      </c>
      <c r="P233" s="3">
        <v>0</v>
      </c>
      <c r="Q233" s="3">
        <v>0</v>
      </c>
      <c r="R233" s="3">
        <v>0</v>
      </c>
      <c r="S233" s="3">
        <v>0</v>
      </c>
      <c r="T233" s="3">
        <v>0</v>
      </c>
      <c r="U233" s="2"/>
      <c r="V233" s="2"/>
      <c r="W233" s="2"/>
      <c r="X233" s="2"/>
      <c r="Y233" s="2"/>
    </row>
    <row r="234" spans="1:25">
      <c r="A234" s="2" t="s">
        <v>1730</v>
      </c>
      <c r="B234" s="2"/>
      <c r="C234" s="2" t="s">
        <v>1730</v>
      </c>
      <c r="D234" s="3">
        <v>0</v>
      </c>
      <c r="E234" s="3">
        <v>0</v>
      </c>
      <c r="F234" s="3">
        <v>0</v>
      </c>
      <c r="G234" s="3">
        <v>0</v>
      </c>
      <c r="H234" s="3">
        <v>0</v>
      </c>
      <c r="I234" s="3">
        <v>0</v>
      </c>
      <c r="J234" s="3">
        <v>0</v>
      </c>
      <c r="K234" s="3">
        <v>0</v>
      </c>
      <c r="L234" s="2"/>
      <c r="M234" s="3">
        <v>0</v>
      </c>
      <c r="N234" s="3">
        <v>0</v>
      </c>
      <c r="O234" s="3">
        <v>0</v>
      </c>
      <c r="P234" s="3">
        <v>0</v>
      </c>
      <c r="Q234" s="3">
        <v>0</v>
      </c>
      <c r="R234" s="3">
        <v>0</v>
      </c>
      <c r="S234" s="3">
        <v>0</v>
      </c>
      <c r="T234" s="3">
        <v>0</v>
      </c>
      <c r="U234" s="2"/>
      <c r="V234" s="2"/>
      <c r="W234" s="2"/>
      <c r="X234" s="2"/>
      <c r="Y234" s="2"/>
    </row>
    <row r="235" spans="1:25">
      <c r="A235" s="2" t="s">
        <v>1731</v>
      </c>
      <c r="B235" s="2"/>
      <c r="C235" s="2" t="s">
        <v>1731</v>
      </c>
      <c r="D235" s="3">
        <v>0</v>
      </c>
      <c r="E235" s="3">
        <v>0</v>
      </c>
      <c r="F235" s="3">
        <v>0</v>
      </c>
      <c r="G235" s="3">
        <v>0</v>
      </c>
      <c r="H235" s="3">
        <v>0</v>
      </c>
      <c r="I235" s="3">
        <v>0</v>
      </c>
      <c r="J235" s="3">
        <v>0</v>
      </c>
      <c r="K235" s="3">
        <v>0</v>
      </c>
      <c r="L235" s="2"/>
      <c r="M235" s="3">
        <v>0</v>
      </c>
      <c r="N235" s="3">
        <v>0</v>
      </c>
      <c r="O235" s="3">
        <v>0</v>
      </c>
      <c r="P235" s="3">
        <v>0</v>
      </c>
      <c r="Q235" s="3">
        <v>0</v>
      </c>
      <c r="R235" s="3">
        <v>0</v>
      </c>
      <c r="S235" s="3">
        <v>0</v>
      </c>
      <c r="T235" s="3">
        <v>0</v>
      </c>
      <c r="U235" s="2"/>
      <c r="V235" s="2"/>
      <c r="W235" s="2"/>
      <c r="X235" s="2"/>
      <c r="Y235" s="2"/>
    </row>
    <row r="236" spans="1:25">
      <c r="A236" s="2" t="s">
        <v>1732</v>
      </c>
      <c r="B236" s="2"/>
      <c r="C236" s="2" t="s">
        <v>1732</v>
      </c>
      <c r="D236" s="3">
        <v>0</v>
      </c>
      <c r="E236" s="3">
        <v>0</v>
      </c>
      <c r="F236" s="3">
        <v>0</v>
      </c>
      <c r="G236" s="3">
        <v>0</v>
      </c>
      <c r="H236" s="3">
        <v>0</v>
      </c>
      <c r="I236" s="3">
        <v>0</v>
      </c>
      <c r="J236" s="3">
        <v>0</v>
      </c>
      <c r="K236" s="3">
        <v>0</v>
      </c>
      <c r="L236" s="2"/>
      <c r="M236" s="3">
        <v>0</v>
      </c>
      <c r="N236" s="3">
        <v>0</v>
      </c>
      <c r="O236" s="3">
        <v>0</v>
      </c>
      <c r="P236" s="3">
        <v>0</v>
      </c>
      <c r="Q236" s="3">
        <v>0</v>
      </c>
      <c r="R236" s="3">
        <v>0</v>
      </c>
      <c r="S236" s="3">
        <v>0</v>
      </c>
      <c r="T236" s="3">
        <v>0</v>
      </c>
      <c r="U236" s="2"/>
      <c r="V236" s="2"/>
      <c r="W236" s="2"/>
      <c r="X236" s="2"/>
      <c r="Y236" s="2"/>
    </row>
    <row r="237" spans="1:25">
      <c r="A237" s="2" t="s">
        <v>1733</v>
      </c>
      <c r="B237" s="2"/>
      <c r="C237" s="2" t="s">
        <v>1733</v>
      </c>
      <c r="D237" s="3">
        <v>0</v>
      </c>
      <c r="E237" s="3">
        <v>0</v>
      </c>
      <c r="F237" s="3">
        <v>0</v>
      </c>
      <c r="G237" s="3">
        <v>0</v>
      </c>
      <c r="H237" s="3">
        <v>0</v>
      </c>
      <c r="I237" s="3">
        <v>0</v>
      </c>
      <c r="J237" s="3">
        <v>0</v>
      </c>
      <c r="K237" s="3">
        <v>0</v>
      </c>
      <c r="L237" s="2"/>
      <c r="M237" s="3">
        <v>0</v>
      </c>
      <c r="N237" s="3">
        <v>0</v>
      </c>
      <c r="O237" s="3">
        <v>0</v>
      </c>
      <c r="P237" s="3">
        <v>0</v>
      </c>
      <c r="Q237" s="3">
        <v>0</v>
      </c>
      <c r="R237" s="3">
        <v>0</v>
      </c>
      <c r="S237" s="3">
        <v>0</v>
      </c>
      <c r="T237" s="3">
        <v>0</v>
      </c>
      <c r="U237" s="2"/>
      <c r="V237" s="2"/>
      <c r="W237" s="2"/>
      <c r="X237" s="2"/>
      <c r="Y237" s="2"/>
    </row>
    <row r="238" spans="1:25">
      <c r="A238" s="2" t="s">
        <v>1734</v>
      </c>
      <c r="B238" s="2"/>
      <c r="C238" s="2" t="s">
        <v>1734</v>
      </c>
      <c r="D238" s="3">
        <v>0</v>
      </c>
      <c r="E238" s="3">
        <v>0</v>
      </c>
      <c r="F238" s="3">
        <v>0</v>
      </c>
      <c r="G238" s="3">
        <v>0</v>
      </c>
      <c r="H238" s="3">
        <v>0</v>
      </c>
      <c r="I238" s="3">
        <v>0</v>
      </c>
      <c r="J238" s="3">
        <v>0</v>
      </c>
      <c r="K238" s="3">
        <v>0</v>
      </c>
      <c r="L238" s="2"/>
      <c r="M238" s="3">
        <v>0</v>
      </c>
      <c r="N238" s="3">
        <v>0</v>
      </c>
      <c r="O238" s="3">
        <v>0</v>
      </c>
      <c r="P238" s="3">
        <v>0</v>
      </c>
      <c r="Q238" s="3">
        <v>0</v>
      </c>
      <c r="R238" s="3">
        <v>0</v>
      </c>
      <c r="S238" s="3">
        <v>0</v>
      </c>
      <c r="T238" s="3">
        <v>0</v>
      </c>
      <c r="U238" s="2"/>
      <c r="V238" s="2"/>
      <c r="W238" s="2"/>
      <c r="X238" s="2"/>
      <c r="Y238" s="2"/>
    </row>
    <row r="239" spans="1:25">
      <c r="A239" s="2" t="s">
        <v>1735</v>
      </c>
      <c r="B239" s="2"/>
      <c r="C239" s="2" t="s">
        <v>1735</v>
      </c>
      <c r="D239" s="3">
        <v>0</v>
      </c>
      <c r="E239" s="3">
        <v>0</v>
      </c>
      <c r="F239" s="3">
        <v>0</v>
      </c>
      <c r="G239" s="3">
        <v>0</v>
      </c>
      <c r="H239" s="3">
        <v>0</v>
      </c>
      <c r="I239" s="3">
        <v>0</v>
      </c>
      <c r="J239" s="3">
        <v>0</v>
      </c>
      <c r="K239" s="3">
        <v>0</v>
      </c>
      <c r="L239" s="2"/>
      <c r="M239" s="3">
        <v>0</v>
      </c>
      <c r="N239" s="3">
        <v>0</v>
      </c>
      <c r="O239" s="3">
        <v>0</v>
      </c>
      <c r="P239" s="3">
        <v>0</v>
      </c>
      <c r="Q239" s="3">
        <v>0</v>
      </c>
      <c r="R239" s="3">
        <v>0</v>
      </c>
      <c r="S239" s="3">
        <v>0</v>
      </c>
      <c r="T239" s="3">
        <v>0</v>
      </c>
      <c r="U239" s="2"/>
      <c r="V239" s="2"/>
      <c r="W239" s="2"/>
      <c r="X239" s="2"/>
      <c r="Y239" s="2"/>
    </row>
    <row r="240" spans="1:25">
      <c r="A240" s="2" t="s">
        <v>1736</v>
      </c>
      <c r="B240" s="2"/>
      <c r="C240" s="2" t="s">
        <v>1736</v>
      </c>
      <c r="D240" s="3">
        <v>0</v>
      </c>
      <c r="E240" s="3">
        <v>0</v>
      </c>
      <c r="F240" s="3">
        <v>0</v>
      </c>
      <c r="G240" s="3">
        <v>0</v>
      </c>
      <c r="H240" s="3">
        <v>0</v>
      </c>
      <c r="I240" s="3">
        <v>0</v>
      </c>
      <c r="J240" s="3">
        <v>0</v>
      </c>
      <c r="K240" s="3">
        <v>0</v>
      </c>
      <c r="L240" s="2"/>
      <c r="M240" s="3">
        <v>0</v>
      </c>
      <c r="N240" s="3">
        <v>0</v>
      </c>
      <c r="O240" s="3">
        <v>0</v>
      </c>
      <c r="P240" s="3">
        <v>0</v>
      </c>
      <c r="Q240" s="3">
        <v>0</v>
      </c>
      <c r="R240" s="3">
        <v>0</v>
      </c>
      <c r="S240" s="3">
        <v>0</v>
      </c>
      <c r="T240" s="3">
        <v>0</v>
      </c>
      <c r="U240" s="2"/>
      <c r="V240" s="2"/>
      <c r="W240" s="2"/>
      <c r="X240" s="2"/>
      <c r="Y240" s="2"/>
    </row>
    <row r="241" spans="1:25">
      <c r="A241" s="2" t="s">
        <v>1737</v>
      </c>
      <c r="B241" s="2"/>
      <c r="C241" s="2" t="s">
        <v>1737</v>
      </c>
      <c r="D241" s="3">
        <v>0</v>
      </c>
      <c r="E241" s="3">
        <v>0</v>
      </c>
      <c r="F241" s="3">
        <v>0</v>
      </c>
      <c r="G241" s="3">
        <v>0</v>
      </c>
      <c r="H241" s="3">
        <v>0</v>
      </c>
      <c r="I241" s="3">
        <v>0</v>
      </c>
      <c r="J241" s="3">
        <v>0</v>
      </c>
      <c r="K241" s="3">
        <v>0</v>
      </c>
      <c r="L241" s="2"/>
      <c r="M241" s="3">
        <v>0</v>
      </c>
      <c r="N241" s="3">
        <v>0</v>
      </c>
      <c r="O241" s="3">
        <v>0</v>
      </c>
      <c r="P241" s="3">
        <v>0</v>
      </c>
      <c r="Q241" s="3">
        <v>0</v>
      </c>
      <c r="R241" s="3">
        <v>0</v>
      </c>
      <c r="S241" s="3">
        <v>0</v>
      </c>
      <c r="T241" s="3">
        <v>0</v>
      </c>
      <c r="U241" s="2"/>
      <c r="V241" s="2"/>
      <c r="W241" s="2"/>
      <c r="X241" s="2"/>
      <c r="Y241" s="2"/>
    </row>
    <row r="242" spans="1:25">
      <c r="A242" s="2" t="s">
        <v>1738</v>
      </c>
      <c r="B242" s="2"/>
      <c r="C242" s="2" t="s">
        <v>1738</v>
      </c>
      <c r="D242" s="3">
        <v>0</v>
      </c>
      <c r="E242" s="3">
        <v>0</v>
      </c>
      <c r="F242" s="3">
        <v>0</v>
      </c>
      <c r="G242" s="3">
        <v>0</v>
      </c>
      <c r="H242" s="3">
        <v>0</v>
      </c>
      <c r="I242" s="3">
        <v>0</v>
      </c>
      <c r="J242" s="3">
        <v>0</v>
      </c>
      <c r="K242" s="3">
        <v>0</v>
      </c>
      <c r="L242" s="2"/>
      <c r="M242" s="3">
        <v>0</v>
      </c>
      <c r="N242" s="3">
        <v>0</v>
      </c>
      <c r="O242" s="3">
        <v>0</v>
      </c>
      <c r="P242" s="3">
        <v>0</v>
      </c>
      <c r="Q242" s="3">
        <v>0</v>
      </c>
      <c r="R242" s="3">
        <v>0</v>
      </c>
      <c r="S242" s="3">
        <v>0</v>
      </c>
      <c r="T242" s="3">
        <v>0</v>
      </c>
      <c r="U242" s="2"/>
      <c r="V242" s="2"/>
      <c r="W242" s="2"/>
      <c r="X242" s="2"/>
      <c r="Y242" s="2"/>
    </row>
    <row r="243" spans="1:25">
      <c r="A243" s="2" t="s">
        <v>1739</v>
      </c>
      <c r="B243" s="2"/>
      <c r="C243" s="2" t="s">
        <v>1739</v>
      </c>
      <c r="D243" s="3">
        <v>0</v>
      </c>
      <c r="E243" s="3">
        <v>0</v>
      </c>
      <c r="F243" s="3">
        <v>0</v>
      </c>
      <c r="G243" s="3">
        <v>0</v>
      </c>
      <c r="H243" s="3">
        <v>0</v>
      </c>
      <c r="I243" s="3">
        <v>0</v>
      </c>
      <c r="J243" s="3">
        <v>0</v>
      </c>
      <c r="K243" s="3">
        <v>0</v>
      </c>
      <c r="L243" s="2"/>
      <c r="M243" s="3">
        <v>0</v>
      </c>
      <c r="N243" s="3">
        <v>0</v>
      </c>
      <c r="O243" s="3">
        <v>0</v>
      </c>
      <c r="P243" s="3">
        <v>0</v>
      </c>
      <c r="Q243" s="3">
        <v>0</v>
      </c>
      <c r="R243" s="3">
        <v>0</v>
      </c>
      <c r="S243" s="3">
        <v>0</v>
      </c>
      <c r="T243" s="3">
        <v>0</v>
      </c>
      <c r="U243" s="2"/>
      <c r="V243" s="2"/>
      <c r="W243" s="2"/>
      <c r="X243" s="2"/>
      <c r="Y243" s="2"/>
    </row>
    <row r="244" spans="1:25">
      <c r="A244" s="2" t="s">
        <v>1740</v>
      </c>
      <c r="B244" s="2"/>
      <c r="C244" s="2" t="s">
        <v>1740</v>
      </c>
      <c r="D244" s="3">
        <v>0</v>
      </c>
      <c r="E244" s="3">
        <v>0</v>
      </c>
      <c r="F244" s="3">
        <v>0</v>
      </c>
      <c r="G244" s="3">
        <v>0</v>
      </c>
      <c r="H244" s="3">
        <v>0</v>
      </c>
      <c r="I244" s="3">
        <v>0</v>
      </c>
      <c r="J244" s="3">
        <v>0</v>
      </c>
      <c r="K244" s="3">
        <v>0</v>
      </c>
      <c r="L244" s="2"/>
      <c r="M244" s="3">
        <v>0</v>
      </c>
      <c r="N244" s="3">
        <v>0</v>
      </c>
      <c r="O244" s="3">
        <v>0</v>
      </c>
      <c r="P244" s="3">
        <v>0</v>
      </c>
      <c r="Q244" s="3">
        <v>0</v>
      </c>
      <c r="R244" s="3">
        <v>0</v>
      </c>
      <c r="S244" s="3">
        <v>0</v>
      </c>
      <c r="T244" s="3">
        <v>0</v>
      </c>
      <c r="U244" s="2"/>
      <c r="V244" s="2"/>
      <c r="W244" s="2"/>
      <c r="X244" s="2"/>
      <c r="Y244" s="2"/>
    </row>
    <row r="245" spans="1:25">
      <c r="A245" s="2" t="s">
        <v>1741</v>
      </c>
      <c r="B245" s="2"/>
      <c r="C245" s="2" t="s">
        <v>1741</v>
      </c>
      <c r="D245" s="3">
        <v>0</v>
      </c>
      <c r="E245" s="3">
        <v>0</v>
      </c>
      <c r="F245" s="3">
        <v>0</v>
      </c>
      <c r="G245" s="3">
        <v>0</v>
      </c>
      <c r="H245" s="3">
        <v>0</v>
      </c>
      <c r="I245" s="3">
        <v>0</v>
      </c>
      <c r="J245" s="3">
        <v>0</v>
      </c>
      <c r="K245" s="3">
        <v>0</v>
      </c>
      <c r="L245" s="2"/>
      <c r="M245" s="3">
        <v>0</v>
      </c>
      <c r="N245" s="3">
        <v>0</v>
      </c>
      <c r="O245" s="3">
        <v>0</v>
      </c>
      <c r="P245" s="3">
        <v>0</v>
      </c>
      <c r="Q245" s="3">
        <v>0</v>
      </c>
      <c r="R245" s="3">
        <v>0</v>
      </c>
      <c r="S245" s="3">
        <v>0</v>
      </c>
      <c r="T245" s="3">
        <v>0</v>
      </c>
      <c r="U245" s="2"/>
      <c r="V245" s="2"/>
      <c r="W245" s="2"/>
      <c r="X245" s="2"/>
      <c r="Y245" s="2"/>
    </row>
    <row r="246" spans="1:25">
      <c r="A246" s="2" t="s">
        <v>1742</v>
      </c>
      <c r="B246" s="2"/>
      <c r="C246" s="2" t="s">
        <v>1742</v>
      </c>
      <c r="D246" s="3">
        <v>0</v>
      </c>
      <c r="E246" s="3">
        <v>0</v>
      </c>
      <c r="F246" s="3">
        <v>0</v>
      </c>
      <c r="G246" s="3">
        <v>0</v>
      </c>
      <c r="H246" s="3">
        <v>0</v>
      </c>
      <c r="I246" s="3">
        <v>0</v>
      </c>
      <c r="J246" s="3">
        <v>0</v>
      </c>
      <c r="K246" s="3">
        <v>0</v>
      </c>
      <c r="L246" s="2"/>
      <c r="M246" s="3">
        <v>0</v>
      </c>
      <c r="N246" s="3">
        <v>0</v>
      </c>
      <c r="O246" s="3">
        <v>0</v>
      </c>
      <c r="P246" s="3">
        <v>0</v>
      </c>
      <c r="Q246" s="3">
        <v>0</v>
      </c>
      <c r="R246" s="3">
        <v>0</v>
      </c>
      <c r="S246" s="3">
        <v>0</v>
      </c>
      <c r="T246" s="3">
        <v>0</v>
      </c>
      <c r="U246" s="2"/>
      <c r="V246" s="2"/>
      <c r="W246" s="2"/>
      <c r="X246" s="2"/>
      <c r="Y246" s="2"/>
    </row>
    <row r="247" spans="1:25">
      <c r="A247" s="2" t="s">
        <v>1743</v>
      </c>
      <c r="B247" s="2"/>
      <c r="C247" s="2" t="s">
        <v>1743</v>
      </c>
      <c r="D247" s="3">
        <v>0</v>
      </c>
      <c r="E247" s="3">
        <v>0</v>
      </c>
      <c r="F247" s="3">
        <v>0</v>
      </c>
      <c r="G247" s="3">
        <v>0</v>
      </c>
      <c r="H247" s="3">
        <v>0</v>
      </c>
      <c r="I247" s="3">
        <v>0</v>
      </c>
      <c r="J247" s="3">
        <v>0</v>
      </c>
      <c r="K247" s="3">
        <v>0</v>
      </c>
      <c r="L247" s="2"/>
      <c r="M247" s="3">
        <v>0</v>
      </c>
      <c r="N247" s="3">
        <v>0</v>
      </c>
      <c r="O247" s="3">
        <v>0</v>
      </c>
      <c r="P247" s="3">
        <v>0</v>
      </c>
      <c r="Q247" s="3">
        <v>0</v>
      </c>
      <c r="R247" s="3">
        <v>0</v>
      </c>
      <c r="S247" s="3">
        <v>0</v>
      </c>
      <c r="T247" s="3">
        <v>0</v>
      </c>
      <c r="U247" s="2"/>
      <c r="V247" s="2"/>
      <c r="W247" s="2"/>
      <c r="X247" s="2"/>
      <c r="Y247" s="2"/>
    </row>
    <row r="248" spans="1:25">
      <c r="A248" s="2" t="s">
        <v>1744</v>
      </c>
      <c r="B248" s="2"/>
      <c r="C248" s="2" t="s">
        <v>1744</v>
      </c>
      <c r="D248" s="3">
        <v>0</v>
      </c>
      <c r="E248" s="3">
        <v>0</v>
      </c>
      <c r="F248" s="3">
        <v>0</v>
      </c>
      <c r="G248" s="3">
        <v>0</v>
      </c>
      <c r="H248" s="3">
        <v>0</v>
      </c>
      <c r="I248" s="3">
        <v>0</v>
      </c>
      <c r="J248" s="3">
        <v>0</v>
      </c>
      <c r="K248" s="3">
        <v>0</v>
      </c>
      <c r="L248" s="2"/>
      <c r="M248" s="3">
        <v>0</v>
      </c>
      <c r="N248" s="3">
        <v>0</v>
      </c>
      <c r="O248" s="3">
        <v>0</v>
      </c>
      <c r="P248" s="3">
        <v>0</v>
      </c>
      <c r="Q248" s="3">
        <v>0</v>
      </c>
      <c r="R248" s="3">
        <v>0</v>
      </c>
      <c r="S248" s="3">
        <v>0</v>
      </c>
      <c r="T248" s="3">
        <v>0</v>
      </c>
      <c r="U248" s="2"/>
      <c r="V248" s="2"/>
      <c r="W248" s="2"/>
      <c r="X248" s="2"/>
      <c r="Y248" s="2"/>
    </row>
    <row r="249" spans="1:25">
      <c r="A249" s="2" t="s">
        <v>1745</v>
      </c>
      <c r="B249" s="2"/>
      <c r="C249" s="2" t="s">
        <v>1745</v>
      </c>
      <c r="D249" s="3">
        <v>0</v>
      </c>
      <c r="E249" s="3">
        <v>0</v>
      </c>
      <c r="F249" s="3">
        <v>0</v>
      </c>
      <c r="G249" s="3">
        <v>0</v>
      </c>
      <c r="H249" s="3">
        <v>0</v>
      </c>
      <c r="I249" s="3">
        <v>0</v>
      </c>
      <c r="J249" s="3">
        <v>0</v>
      </c>
      <c r="K249" s="3">
        <v>0</v>
      </c>
      <c r="L249" s="2"/>
      <c r="M249" s="3">
        <v>0</v>
      </c>
      <c r="N249" s="3">
        <v>0</v>
      </c>
      <c r="O249" s="3">
        <v>0</v>
      </c>
      <c r="P249" s="3">
        <v>0</v>
      </c>
      <c r="Q249" s="3">
        <v>0</v>
      </c>
      <c r="R249" s="3">
        <v>0</v>
      </c>
      <c r="S249" s="3">
        <v>0</v>
      </c>
      <c r="T249" s="3">
        <v>0</v>
      </c>
      <c r="U249" s="2"/>
      <c r="V249" s="2"/>
      <c r="W249" s="2"/>
      <c r="X249" s="2"/>
      <c r="Y249" s="2"/>
    </row>
    <row r="250" spans="1:25">
      <c r="A250" s="2" t="s">
        <v>1746</v>
      </c>
      <c r="B250" s="2"/>
      <c r="C250" s="2" t="s">
        <v>1746</v>
      </c>
      <c r="D250" s="3">
        <v>0</v>
      </c>
      <c r="E250" s="3">
        <v>0</v>
      </c>
      <c r="F250" s="3">
        <v>0</v>
      </c>
      <c r="G250" s="3">
        <v>0</v>
      </c>
      <c r="H250" s="3">
        <v>0</v>
      </c>
      <c r="I250" s="3">
        <v>0</v>
      </c>
      <c r="J250" s="3">
        <v>0</v>
      </c>
      <c r="K250" s="3">
        <v>0</v>
      </c>
      <c r="L250" s="2"/>
      <c r="M250" s="3">
        <v>0</v>
      </c>
      <c r="N250" s="3">
        <v>0</v>
      </c>
      <c r="O250" s="3">
        <v>0</v>
      </c>
      <c r="P250" s="3">
        <v>0</v>
      </c>
      <c r="Q250" s="3">
        <v>0</v>
      </c>
      <c r="R250" s="3">
        <v>0</v>
      </c>
      <c r="S250" s="3">
        <v>0</v>
      </c>
      <c r="T250" s="3">
        <v>0</v>
      </c>
      <c r="U250" s="2"/>
      <c r="V250" s="2"/>
      <c r="W250" s="2"/>
      <c r="X250" s="2"/>
      <c r="Y250" s="2"/>
    </row>
    <row r="251" spans="1:25">
      <c r="A251" s="2" t="s">
        <v>1747</v>
      </c>
      <c r="B251" s="2"/>
      <c r="C251" s="2" t="s">
        <v>1747</v>
      </c>
      <c r="D251" s="3">
        <v>0</v>
      </c>
      <c r="E251" s="3">
        <v>0</v>
      </c>
      <c r="F251" s="3">
        <v>0</v>
      </c>
      <c r="G251" s="3">
        <v>0</v>
      </c>
      <c r="H251" s="3">
        <v>0</v>
      </c>
      <c r="I251" s="3">
        <v>0</v>
      </c>
      <c r="J251" s="3">
        <v>0</v>
      </c>
      <c r="K251" s="3">
        <v>0</v>
      </c>
      <c r="L251" s="2"/>
      <c r="M251" s="3">
        <v>0</v>
      </c>
      <c r="N251" s="3">
        <v>0</v>
      </c>
      <c r="O251" s="3">
        <v>0</v>
      </c>
      <c r="P251" s="3">
        <v>0</v>
      </c>
      <c r="Q251" s="3">
        <v>0</v>
      </c>
      <c r="R251" s="3">
        <v>0</v>
      </c>
      <c r="S251" s="3">
        <v>0</v>
      </c>
      <c r="T251" s="3">
        <v>0</v>
      </c>
      <c r="U251" s="2"/>
      <c r="V251" s="2"/>
      <c r="W251" s="2"/>
      <c r="X251" s="2"/>
      <c r="Y251" s="2"/>
    </row>
    <row r="252" spans="1:25">
      <c r="A252" s="2" t="s">
        <v>1748</v>
      </c>
      <c r="B252" s="2"/>
      <c r="C252" s="2" t="s">
        <v>1748</v>
      </c>
      <c r="D252" s="3">
        <v>0</v>
      </c>
      <c r="E252" s="3">
        <v>0</v>
      </c>
      <c r="F252" s="3">
        <v>0</v>
      </c>
      <c r="G252" s="3">
        <v>0</v>
      </c>
      <c r="H252" s="3">
        <v>0</v>
      </c>
      <c r="I252" s="3">
        <v>0</v>
      </c>
      <c r="J252" s="3">
        <v>0</v>
      </c>
      <c r="K252" s="3">
        <v>0</v>
      </c>
      <c r="L252" s="2"/>
      <c r="M252" s="3">
        <v>0</v>
      </c>
      <c r="N252" s="3">
        <v>0</v>
      </c>
      <c r="O252" s="3">
        <v>0</v>
      </c>
      <c r="P252" s="3">
        <v>0</v>
      </c>
      <c r="Q252" s="3">
        <v>0</v>
      </c>
      <c r="R252" s="3">
        <v>0</v>
      </c>
      <c r="S252" s="3">
        <v>0</v>
      </c>
      <c r="T252" s="3">
        <v>0</v>
      </c>
      <c r="U252" s="2"/>
      <c r="V252" s="2"/>
      <c r="W252" s="2"/>
      <c r="X252" s="2"/>
      <c r="Y252" s="2"/>
    </row>
    <row r="253" spans="1:25">
      <c r="A253" s="2" t="s">
        <v>1749</v>
      </c>
      <c r="B253" s="2"/>
      <c r="C253" s="2" t="s">
        <v>1749</v>
      </c>
      <c r="D253" s="3">
        <v>0</v>
      </c>
      <c r="E253" s="3">
        <v>0</v>
      </c>
      <c r="F253" s="3">
        <v>0</v>
      </c>
      <c r="G253" s="3">
        <v>0</v>
      </c>
      <c r="H253" s="3">
        <v>3.3333333333333298E-2</v>
      </c>
      <c r="I253" s="3">
        <v>0.133333333333333</v>
      </c>
      <c r="J253" s="3">
        <v>0.6</v>
      </c>
      <c r="K253" s="3">
        <v>1.06666666666666</v>
      </c>
      <c r="L253" s="2"/>
      <c r="M253" s="3">
        <v>0</v>
      </c>
      <c r="N253" s="3">
        <v>0</v>
      </c>
      <c r="O253" s="3">
        <v>0</v>
      </c>
      <c r="P253" s="3">
        <v>0</v>
      </c>
      <c r="Q253" s="3">
        <v>0.17950549357115</v>
      </c>
      <c r="R253" s="3">
        <v>0.33993463423951897</v>
      </c>
      <c r="S253" s="3">
        <v>0.79999999999999905</v>
      </c>
      <c r="T253" s="3">
        <v>0.92855921847894096</v>
      </c>
      <c r="U253" s="2"/>
      <c r="V253" s="2"/>
      <c r="W253" s="2"/>
      <c r="X253" s="2"/>
      <c r="Y253" s="2"/>
    </row>
    <row r="254" spans="1:25">
      <c r="A254" s="2" t="s">
        <v>1750</v>
      </c>
      <c r="B254" s="2" t="s">
        <v>1751</v>
      </c>
      <c r="C254" s="2" t="s">
        <v>1750</v>
      </c>
      <c r="D254" s="3">
        <v>0</v>
      </c>
      <c r="E254" s="3">
        <v>0.266666666666666</v>
      </c>
      <c r="F254" s="3">
        <v>2.86666666666666</v>
      </c>
      <c r="G254" s="3">
        <v>6.0666666666666602</v>
      </c>
      <c r="H254" s="3">
        <v>12.8333333333333</v>
      </c>
      <c r="I254" s="3">
        <v>18.966666666666601</v>
      </c>
      <c r="J254" s="3">
        <v>27.066666666666599</v>
      </c>
      <c r="K254" s="3">
        <v>33.633333333333297</v>
      </c>
      <c r="L254" s="2"/>
      <c r="M254" s="3">
        <v>0</v>
      </c>
      <c r="N254" s="3">
        <v>0.44221663871405298</v>
      </c>
      <c r="O254" s="3">
        <v>1.76509363931649</v>
      </c>
      <c r="P254" s="3">
        <v>2.8276413413931301</v>
      </c>
      <c r="Q254" s="3">
        <v>2.4094720491334898</v>
      </c>
      <c r="R254" s="3">
        <v>3.9113794099893799</v>
      </c>
      <c r="S254" s="3">
        <v>4.7182859411254601</v>
      </c>
      <c r="T254" s="3">
        <v>4.1831673273834999</v>
      </c>
      <c r="U254" s="2"/>
      <c r="V254" s="2"/>
      <c r="W254" s="2"/>
      <c r="X254" s="2"/>
      <c r="Y254" s="2"/>
    </row>
    <row r="255" spans="1:25">
      <c r="A255" s="2" t="s">
        <v>1752</v>
      </c>
      <c r="B255" s="2" t="s">
        <v>1753</v>
      </c>
      <c r="C255" s="2" t="s">
        <v>1752</v>
      </c>
      <c r="D255" s="3">
        <v>25.3666666666666</v>
      </c>
      <c r="E255" s="3">
        <v>50.766666666666602</v>
      </c>
      <c r="F255" s="3">
        <v>74</v>
      </c>
      <c r="G255" s="3">
        <v>98.6666666666666</v>
      </c>
      <c r="H255" s="3">
        <v>125.966666666666</v>
      </c>
      <c r="I255" s="3">
        <v>146.03333333333299</v>
      </c>
      <c r="J255" s="3">
        <v>169.933333333333</v>
      </c>
      <c r="K255" s="3">
        <v>193.36666666666599</v>
      </c>
      <c r="L255" s="2"/>
      <c r="M255" s="3">
        <v>5.74156385974723</v>
      </c>
      <c r="N255" s="3">
        <v>5.0509625045353701</v>
      </c>
      <c r="O255" s="3">
        <v>8.0415587212098796</v>
      </c>
      <c r="P255" s="3">
        <v>11.8499882794128</v>
      </c>
      <c r="Q255" s="3">
        <v>10.280996492990701</v>
      </c>
      <c r="R255" s="3">
        <v>11.446930690024301</v>
      </c>
      <c r="S255" s="3">
        <v>12.577581466862201</v>
      </c>
      <c r="T255" s="3">
        <v>11.253098338778599</v>
      </c>
      <c r="U255" s="2"/>
      <c r="V255" s="2"/>
      <c r="W255" s="2"/>
      <c r="X255" s="2"/>
      <c r="Y255" s="2"/>
    </row>
    <row r="256" spans="1:25">
      <c r="A256" s="2" t="s">
        <v>1754</v>
      </c>
      <c r="B256" s="2"/>
      <c r="C256" s="2" t="s">
        <v>1754</v>
      </c>
      <c r="D256" s="3">
        <v>0</v>
      </c>
      <c r="E256" s="3">
        <v>0</v>
      </c>
      <c r="F256" s="3">
        <v>0</v>
      </c>
      <c r="G256" s="3">
        <v>0</v>
      </c>
      <c r="H256" s="3">
        <v>0</v>
      </c>
      <c r="I256" s="3">
        <v>0</v>
      </c>
      <c r="J256" s="3">
        <v>0</v>
      </c>
      <c r="K256" s="3">
        <v>0</v>
      </c>
      <c r="L256" s="2"/>
      <c r="M256" s="3">
        <v>0</v>
      </c>
      <c r="N256" s="3">
        <v>0</v>
      </c>
      <c r="O256" s="3">
        <v>0</v>
      </c>
      <c r="P256" s="3">
        <v>0</v>
      </c>
      <c r="Q256" s="3">
        <v>0</v>
      </c>
      <c r="R256" s="3">
        <v>0</v>
      </c>
      <c r="S256" s="3">
        <v>0</v>
      </c>
      <c r="T256" s="3">
        <v>0</v>
      </c>
      <c r="U256" s="2"/>
      <c r="V256" s="2"/>
      <c r="W256" s="2"/>
      <c r="X256" s="2"/>
      <c r="Y256" s="2"/>
    </row>
    <row r="257" spans="1:25">
      <c r="A257" s="2" t="s">
        <v>1755</v>
      </c>
      <c r="B257" s="2"/>
      <c r="C257" s="2" t="s">
        <v>1755</v>
      </c>
      <c r="D257" s="3">
        <v>0</v>
      </c>
      <c r="E257" s="3">
        <v>0</v>
      </c>
      <c r="F257" s="3">
        <v>0</v>
      </c>
      <c r="G257" s="3">
        <v>0</v>
      </c>
      <c r="H257" s="3">
        <v>0</v>
      </c>
      <c r="I257" s="3">
        <v>0</v>
      </c>
      <c r="J257" s="3">
        <v>0</v>
      </c>
      <c r="K257" s="3">
        <v>0</v>
      </c>
      <c r="L257" s="2"/>
      <c r="M257" s="3">
        <v>0</v>
      </c>
      <c r="N257" s="3">
        <v>0</v>
      </c>
      <c r="O257" s="3">
        <v>0</v>
      </c>
      <c r="P257" s="3">
        <v>0</v>
      </c>
      <c r="Q257" s="3">
        <v>0</v>
      </c>
      <c r="R257" s="3">
        <v>0</v>
      </c>
      <c r="S257" s="3">
        <v>0</v>
      </c>
      <c r="T257" s="3">
        <v>0</v>
      </c>
      <c r="U257" s="2"/>
      <c r="V257" s="2"/>
      <c r="W257" s="2"/>
      <c r="X257" s="2"/>
      <c r="Y257" s="2"/>
    </row>
    <row r="258" spans="1:25">
      <c r="A258" s="2" t="s">
        <v>1756</v>
      </c>
      <c r="B258" s="2"/>
      <c r="C258" s="2" t="s">
        <v>1756</v>
      </c>
      <c r="D258" s="3">
        <v>0</v>
      </c>
      <c r="E258" s="3">
        <v>0</v>
      </c>
      <c r="F258" s="3">
        <v>0</v>
      </c>
      <c r="G258" s="3">
        <v>0</v>
      </c>
      <c r="H258" s="3">
        <v>0</v>
      </c>
      <c r="I258" s="3">
        <v>0</v>
      </c>
      <c r="J258" s="3">
        <v>0</v>
      </c>
      <c r="K258" s="3">
        <v>0</v>
      </c>
      <c r="L258" s="2"/>
      <c r="M258" s="3">
        <v>0</v>
      </c>
      <c r="N258" s="3">
        <v>0</v>
      </c>
      <c r="O258" s="3">
        <v>0</v>
      </c>
      <c r="P258" s="3">
        <v>0</v>
      </c>
      <c r="Q258" s="3">
        <v>0</v>
      </c>
      <c r="R258" s="3">
        <v>0</v>
      </c>
      <c r="S258" s="3">
        <v>0</v>
      </c>
      <c r="T258" s="3">
        <v>0</v>
      </c>
      <c r="U258" s="2"/>
      <c r="V258" s="2"/>
      <c r="W258" s="2"/>
      <c r="X258" s="2"/>
      <c r="Y258" s="2"/>
    </row>
    <row r="259" spans="1:25">
      <c r="A259" s="2" t="s">
        <v>1757</v>
      </c>
      <c r="B259" s="2"/>
      <c r="C259" s="2" t="s">
        <v>1757</v>
      </c>
      <c r="D259" s="3">
        <v>0</v>
      </c>
      <c r="E259" s="3">
        <v>0</v>
      </c>
      <c r="F259" s="3">
        <v>0</v>
      </c>
      <c r="G259" s="3">
        <v>0</v>
      </c>
      <c r="H259" s="3">
        <v>0</v>
      </c>
      <c r="I259" s="3">
        <v>0</v>
      </c>
      <c r="J259" s="3">
        <v>0</v>
      </c>
      <c r="K259" s="3">
        <v>0</v>
      </c>
      <c r="L259" s="2"/>
      <c r="M259" s="3">
        <v>0</v>
      </c>
      <c r="N259" s="3">
        <v>0</v>
      </c>
      <c r="O259" s="3">
        <v>0</v>
      </c>
      <c r="P259" s="3">
        <v>0</v>
      </c>
      <c r="Q259" s="3">
        <v>0</v>
      </c>
      <c r="R259" s="3">
        <v>0</v>
      </c>
      <c r="S259" s="3">
        <v>0</v>
      </c>
      <c r="T259" s="3">
        <v>0</v>
      </c>
      <c r="U259" s="2"/>
      <c r="V259" s="2"/>
      <c r="W259" s="2"/>
      <c r="X259" s="2"/>
      <c r="Y259" s="2"/>
    </row>
    <row r="260" spans="1:25">
      <c r="A260" s="2" t="s">
        <v>1758</v>
      </c>
      <c r="B260" s="2"/>
      <c r="C260" s="2" t="s">
        <v>1758</v>
      </c>
      <c r="D260" s="3">
        <v>0</v>
      </c>
      <c r="E260" s="3">
        <v>0</v>
      </c>
      <c r="F260" s="3">
        <v>0</v>
      </c>
      <c r="G260" s="3">
        <v>0</v>
      </c>
      <c r="H260" s="3">
        <v>0</v>
      </c>
      <c r="I260" s="3">
        <v>0</v>
      </c>
      <c r="J260" s="3">
        <v>0</v>
      </c>
      <c r="K260" s="3">
        <v>0</v>
      </c>
      <c r="L260" s="2"/>
      <c r="M260" s="3">
        <v>0</v>
      </c>
      <c r="N260" s="3">
        <v>0</v>
      </c>
      <c r="O260" s="3">
        <v>0</v>
      </c>
      <c r="P260" s="3">
        <v>0</v>
      </c>
      <c r="Q260" s="3">
        <v>0</v>
      </c>
      <c r="R260" s="3">
        <v>0</v>
      </c>
      <c r="S260" s="3">
        <v>0</v>
      </c>
      <c r="T260" s="3">
        <v>0</v>
      </c>
      <c r="U260" s="2"/>
      <c r="V260" s="2"/>
      <c r="W260" s="2"/>
      <c r="X260" s="2"/>
      <c r="Y260" s="2"/>
    </row>
    <row r="261" spans="1:25">
      <c r="A261" s="2" t="s">
        <v>1759</v>
      </c>
      <c r="B261" s="2"/>
      <c r="C261" s="2" t="s">
        <v>1759</v>
      </c>
      <c r="D261" s="3">
        <v>0</v>
      </c>
      <c r="E261" s="3">
        <v>0</v>
      </c>
      <c r="F261" s="3">
        <v>0</v>
      </c>
      <c r="G261" s="3">
        <v>0</v>
      </c>
      <c r="H261" s="3">
        <v>0</v>
      </c>
      <c r="I261" s="3">
        <v>0</v>
      </c>
      <c r="J261" s="3">
        <v>0</v>
      </c>
      <c r="K261" s="3">
        <v>0</v>
      </c>
      <c r="L261" s="2"/>
      <c r="M261" s="3">
        <v>0</v>
      </c>
      <c r="N261" s="3">
        <v>0</v>
      </c>
      <c r="O261" s="3">
        <v>0</v>
      </c>
      <c r="P261" s="3">
        <v>0</v>
      </c>
      <c r="Q261" s="3">
        <v>0</v>
      </c>
      <c r="R261" s="3">
        <v>0</v>
      </c>
      <c r="S261" s="3">
        <v>0</v>
      </c>
      <c r="T261" s="3">
        <v>0</v>
      </c>
      <c r="U261" s="2"/>
      <c r="V261" s="2"/>
      <c r="W261" s="2"/>
      <c r="X261" s="2"/>
      <c r="Y261" s="2"/>
    </row>
    <row r="262" spans="1:25">
      <c r="A262" s="2" t="s">
        <v>1760</v>
      </c>
      <c r="B262" s="2"/>
      <c r="C262" s="2" t="s">
        <v>1760</v>
      </c>
      <c r="D262" s="3">
        <v>0</v>
      </c>
      <c r="E262" s="3">
        <v>0</v>
      </c>
      <c r="F262" s="3">
        <v>0</v>
      </c>
      <c r="G262" s="3">
        <v>0</v>
      </c>
      <c r="H262" s="3">
        <v>0</v>
      </c>
      <c r="I262" s="3">
        <v>0</v>
      </c>
      <c r="J262" s="3">
        <v>0</v>
      </c>
      <c r="K262" s="3">
        <v>0</v>
      </c>
      <c r="L262" s="2"/>
      <c r="M262" s="3">
        <v>0</v>
      </c>
      <c r="N262" s="3">
        <v>0</v>
      </c>
      <c r="O262" s="3">
        <v>0</v>
      </c>
      <c r="P262" s="3">
        <v>0</v>
      </c>
      <c r="Q262" s="3">
        <v>0</v>
      </c>
      <c r="R262" s="3">
        <v>0</v>
      </c>
      <c r="S262" s="3">
        <v>0</v>
      </c>
      <c r="T262" s="3">
        <v>0</v>
      </c>
      <c r="U262" s="2"/>
      <c r="V262" s="2"/>
      <c r="W262" s="2"/>
      <c r="X262" s="2"/>
      <c r="Y262" s="2"/>
    </row>
    <row r="263" spans="1:25">
      <c r="A263" s="2" t="s">
        <v>1761</v>
      </c>
      <c r="B263" s="2"/>
      <c r="C263" s="2" t="s">
        <v>1761</v>
      </c>
      <c r="D263" s="3">
        <v>0</v>
      </c>
      <c r="E263" s="3">
        <v>0</v>
      </c>
      <c r="F263" s="3">
        <v>0</v>
      </c>
      <c r="G263" s="3">
        <v>0</v>
      </c>
      <c r="H263" s="3">
        <v>0</v>
      </c>
      <c r="I263" s="3">
        <v>0</v>
      </c>
      <c r="J263" s="3">
        <v>0</v>
      </c>
      <c r="K263" s="3">
        <v>0</v>
      </c>
      <c r="L263" s="2"/>
      <c r="M263" s="3">
        <v>0</v>
      </c>
      <c r="N263" s="3">
        <v>0</v>
      </c>
      <c r="O263" s="3">
        <v>0</v>
      </c>
      <c r="P263" s="3">
        <v>0</v>
      </c>
      <c r="Q263" s="3">
        <v>0</v>
      </c>
      <c r="R263" s="3">
        <v>0</v>
      </c>
      <c r="S263" s="3">
        <v>0</v>
      </c>
      <c r="T263" s="3">
        <v>0</v>
      </c>
      <c r="U263" s="2"/>
      <c r="V263" s="2"/>
      <c r="W263" s="2"/>
      <c r="X263" s="2"/>
      <c r="Y263" s="2"/>
    </row>
    <row r="264" spans="1:25">
      <c r="A264" s="2" t="s">
        <v>1762</v>
      </c>
      <c r="B264" s="2"/>
      <c r="C264" s="2" t="s">
        <v>1762</v>
      </c>
      <c r="D264" s="3">
        <v>0</v>
      </c>
      <c r="E264" s="3">
        <v>0</v>
      </c>
      <c r="F264" s="3">
        <v>0</v>
      </c>
      <c r="G264" s="3">
        <v>0</v>
      </c>
      <c r="H264" s="3">
        <v>0</v>
      </c>
      <c r="I264" s="3">
        <v>0</v>
      </c>
      <c r="J264" s="3">
        <v>0</v>
      </c>
      <c r="K264" s="3">
        <v>0</v>
      </c>
      <c r="L264" s="2"/>
      <c r="M264" s="3">
        <v>0</v>
      </c>
      <c r="N264" s="3">
        <v>0</v>
      </c>
      <c r="O264" s="3">
        <v>0</v>
      </c>
      <c r="P264" s="3">
        <v>0</v>
      </c>
      <c r="Q264" s="3">
        <v>0</v>
      </c>
      <c r="R264" s="3">
        <v>0</v>
      </c>
      <c r="S264" s="3">
        <v>0</v>
      </c>
      <c r="T264" s="3">
        <v>0</v>
      </c>
      <c r="U264" s="2"/>
      <c r="V264" s="2"/>
      <c r="W264" s="2"/>
      <c r="X264" s="2"/>
      <c r="Y264" s="2"/>
    </row>
    <row r="265" spans="1:25">
      <c r="A265" s="2" t="s">
        <v>1763</v>
      </c>
      <c r="B265" s="2"/>
      <c r="C265" s="2" t="s">
        <v>1763</v>
      </c>
      <c r="D265" s="3">
        <v>0</v>
      </c>
      <c r="E265" s="3">
        <v>0</v>
      </c>
      <c r="F265" s="3">
        <v>0</v>
      </c>
      <c r="G265" s="3">
        <v>0</v>
      </c>
      <c r="H265" s="3">
        <v>0</v>
      </c>
      <c r="I265" s="3">
        <v>0</v>
      </c>
      <c r="J265" s="3">
        <v>0</v>
      </c>
      <c r="K265" s="3">
        <v>0</v>
      </c>
      <c r="L265" s="2"/>
      <c r="M265" s="3">
        <v>0</v>
      </c>
      <c r="N265" s="3">
        <v>0</v>
      </c>
      <c r="O265" s="3">
        <v>0</v>
      </c>
      <c r="P265" s="3">
        <v>0</v>
      </c>
      <c r="Q265" s="3">
        <v>0</v>
      </c>
      <c r="R265" s="3">
        <v>0</v>
      </c>
      <c r="S265" s="3">
        <v>0</v>
      </c>
      <c r="T265" s="3">
        <v>0</v>
      </c>
      <c r="U265" s="2"/>
      <c r="V265" s="2"/>
      <c r="W265" s="2"/>
      <c r="X265" s="2"/>
      <c r="Y265" s="2"/>
    </row>
    <row r="266" spans="1:25">
      <c r="A266" s="2" t="s">
        <v>1764</v>
      </c>
      <c r="B266" s="2"/>
      <c r="C266" s="2" t="s">
        <v>1764</v>
      </c>
      <c r="D266" s="3">
        <v>0</v>
      </c>
      <c r="E266" s="3">
        <v>0</v>
      </c>
      <c r="F266" s="3">
        <v>0</v>
      </c>
      <c r="G266" s="3">
        <v>0</v>
      </c>
      <c r="H266" s="3">
        <v>0</v>
      </c>
      <c r="I266" s="3">
        <v>0</v>
      </c>
      <c r="J266" s="3">
        <v>0</v>
      </c>
      <c r="K266" s="3">
        <v>0</v>
      </c>
      <c r="L266" s="2"/>
      <c r="M266" s="3">
        <v>0</v>
      </c>
      <c r="N266" s="3">
        <v>0</v>
      </c>
      <c r="O266" s="3">
        <v>0</v>
      </c>
      <c r="P266" s="3">
        <v>0</v>
      </c>
      <c r="Q266" s="3">
        <v>0</v>
      </c>
      <c r="R266" s="3">
        <v>0</v>
      </c>
      <c r="S266" s="3">
        <v>0</v>
      </c>
      <c r="T266" s="3">
        <v>0</v>
      </c>
      <c r="U266" s="2"/>
      <c r="V266" s="2"/>
      <c r="W266" s="2"/>
      <c r="X266" s="2"/>
      <c r="Y266" s="2"/>
    </row>
    <row r="267" spans="1:25">
      <c r="A267" s="2" t="s">
        <v>1765</v>
      </c>
      <c r="B267" s="2"/>
      <c r="C267" s="2" t="s">
        <v>1765</v>
      </c>
      <c r="D267" s="3">
        <v>0</v>
      </c>
      <c r="E267" s="3">
        <v>0</v>
      </c>
      <c r="F267" s="3">
        <v>0</v>
      </c>
      <c r="G267" s="3">
        <v>0</v>
      </c>
      <c r="H267" s="3">
        <v>0</v>
      </c>
      <c r="I267" s="3">
        <v>0</v>
      </c>
      <c r="J267" s="3">
        <v>0</v>
      </c>
      <c r="K267" s="3">
        <v>0</v>
      </c>
      <c r="L267" s="2"/>
      <c r="M267" s="3">
        <v>0</v>
      </c>
      <c r="N267" s="3">
        <v>0</v>
      </c>
      <c r="O267" s="3">
        <v>0</v>
      </c>
      <c r="P267" s="3">
        <v>0</v>
      </c>
      <c r="Q267" s="3">
        <v>0</v>
      </c>
      <c r="R267" s="3">
        <v>0</v>
      </c>
      <c r="S267" s="3">
        <v>0</v>
      </c>
      <c r="T267" s="3">
        <v>0</v>
      </c>
      <c r="U267" s="2"/>
      <c r="V267" s="2"/>
      <c r="W267" s="2"/>
      <c r="X267" s="2"/>
      <c r="Y267" s="2"/>
    </row>
    <row r="268" spans="1:25">
      <c r="A268" s="2" t="s">
        <v>1766</v>
      </c>
      <c r="B268" s="2"/>
      <c r="C268" s="2" t="s">
        <v>1766</v>
      </c>
      <c r="D268" s="3">
        <v>0</v>
      </c>
      <c r="E268" s="3">
        <v>0</v>
      </c>
      <c r="F268" s="3">
        <v>0</v>
      </c>
      <c r="G268" s="3">
        <v>0</v>
      </c>
      <c r="H268" s="3">
        <v>0</v>
      </c>
      <c r="I268" s="3">
        <v>0</v>
      </c>
      <c r="J268" s="3">
        <v>0</v>
      </c>
      <c r="K268" s="3">
        <v>0</v>
      </c>
      <c r="L268" s="2"/>
      <c r="M268" s="3">
        <v>0</v>
      </c>
      <c r="N268" s="3">
        <v>0</v>
      </c>
      <c r="O268" s="3">
        <v>0</v>
      </c>
      <c r="P268" s="3">
        <v>0</v>
      </c>
      <c r="Q268" s="3">
        <v>0</v>
      </c>
      <c r="R268" s="3">
        <v>0</v>
      </c>
      <c r="S268" s="3">
        <v>0</v>
      </c>
      <c r="T268" s="3">
        <v>0</v>
      </c>
      <c r="U268" s="2"/>
      <c r="V268" s="2"/>
      <c r="W268" s="2"/>
      <c r="X268" s="2"/>
      <c r="Y268" s="2"/>
    </row>
    <row r="269" spans="1:25">
      <c r="A269" s="2" t="s">
        <v>1767</v>
      </c>
      <c r="B269" s="2"/>
      <c r="C269" s="2" t="s">
        <v>1767</v>
      </c>
      <c r="D269" s="3">
        <v>0</v>
      </c>
      <c r="E269" s="3">
        <v>0</v>
      </c>
      <c r="F269" s="3">
        <v>0</v>
      </c>
      <c r="G269" s="3">
        <v>0</v>
      </c>
      <c r="H269" s="3">
        <v>0</v>
      </c>
      <c r="I269" s="3">
        <v>0</v>
      </c>
      <c r="J269" s="3">
        <v>0</v>
      </c>
      <c r="K269" s="3">
        <v>0</v>
      </c>
      <c r="L269" s="2"/>
      <c r="M269" s="3">
        <v>0</v>
      </c>
      <c r="N269" s="3">
        <v>0</v>
      </c>
      <c r="O269" s="3">
        <v>0</v>
      </c>
      <c r="P269" s="3">
        <v>0</v>
      </c>
      <c r="Q269" s="3">
        <v>0</v>
      </c>
      <c r="R269" s="3">
        <v>0</v>
      </c>
      <c r="S269" s="3">
        <v>0</v>
      </c>
      <c r="T269" s="3">
        <v>0</v>
      </c>
      <c r="U269" s="2"/>
      <c r="V269" s="2"/>
      <c r="W269" s="2"/>
      <c r="X269" s="2"/>
      <c r="Y269" s="2"/>
    </row>
    <row r="270" spans="1:25">
      <c r="A270" s="2" t="s">
        <v>1768</v>
      </c>
      <c r="B270" s="2"/>
      <c r="C270" s="2" t="s">
        <v>1768</v>
      </c>
      <c r="D270" s="3">
        <v>0</v>
      </c>
      <c r="E270" s="3">
        <v>0</v>
      </c>
      <c r="F270" s="3">
        <v>0</v>
      </c>
      <c r="G270" s="3">
        <v>0</v>
      </c>
      <c r="H270" s="3">
        <v>0</v>
      </c>
      <c r="I270" s="3">
        <v>0</v>
      </c>
      <c r="J270" s="3">
        <v>0</v>
      </c>
      <c r="K270" s="3">
        <v>0</v>
      </c>
      <c r="L270" s="2"/>
      <c r="M270" s="3">
        <v>0</v>
      </c>
      <c r="N270" s="3">
        <v>0</v>
      </c>
      <c r="O270" s="3">
        <v>0</v>
      </c>
      <c r="P270" s="3">
        <v>0</v>
      </c>
      <c r="Q270" s="3">
        <v>0</v>
      </c>
      <c r="R270" s="3">
        <v>0</v>
      </c>
      <c r="S270" s="3">
        <v>0</v>
      </c>
      <c r="T270" s="3">
        <v>0</v>
      </c>
      <c r="U270" s="2"/>
      <c r="V270" s="2"/>
      <c r="W270" s="2"/>
      <c r="X270" s="2"/>
      <c r="Y270" s="2"/>
    </row>
    <row r="271" spans="1:25">
      <c r="A271" s="2" t="s">
        <v>1769</v>
      </c>
      <c r="B271" s="2"/>
      <c r="C271" s="2" t="s">
        <v>1769</v>
      </c>
      <c r="D271" s="3">
        <v>0</v>
      </c>
      <c r="E271" s="3">
        <v>0</v>
      </c>
      <c r="F271" s="3">
        <v>0</v>
      </c>
      <c r="G271" s="3">
        <v>0</v>
      </c>
      <c r="H271" s="3">
        <v>0</v>
      </c>
      <c r="I271" s="3">
        <v>0</v>
      </c>
      <c r="J271" s="3">
        <v>0</v>
      </c>
      <c r="K271" s="3">
        <v>0</v>
      </c>
      <c r="L271" s="2"/>
      <c r="M271" s="3">
        <v>0</v>
      </c>
      <c r="N271" s="3">
        <v>0</v>
      </c>
      <c r="O271" s="3">
        <v>0</v>
      </c>
      <c r="P271" s="3">
        <v>0</v>
      </c>
      <c r="Q271" s="3">
        <v>0</v>
      </c>
      <c r="R271" s="3">
        <v>0</v>
      </c>
      <c r="S271" s="3">
        <v>0</v>
      </c>
      <c r="T271" s="3">
        <v>0</v>
      </c>
      <c r="U271" s="2"/>
      <c r="V271" s="2"/>
      <c r="W271" s="2"/>
      <c r="X271" s="2"/>
      <c r="Y271" s="2"/>
    </row>
    <row r="272" spans="1:25">
      <c r="A272" s="2" t="s">
        <v>1770</v>
      </c>
      <c r="B272" s="2"/>
      <c r="C272" s="2" t="s">
        <v>1770</v>
      </c>
      <c r="D272" s="3">
        <v>0</v>
      </c>
      <c r="E272" s="3">
        <v>0</v>
      </c>
      <c r="F272" s="3">
        <v>0</v>
      </c>
      <c r="G272" s="3">
        <v>0</v>
      </c>
      <c r="H272" s="3">
        <v>0</v>
      </c>
      <c r="I272" s="3">
        <v>0</v>
      </c>
      <c r="J272" s="3">
        <v>0</v>
      </c>
      <c r="K272" s="3">
        <v>0</v>
      </c>
      <c r="L272" s="2"/>
      <c r="M272" s="3">
        <v>0</v>
      </c>
      <c r="N272" s="3">
        <v>0</v>
      </c>
      <c r="O272" s="3">
        <v>0</v>
      </c>
      <c r="P272" s="3">
        <v>0</v>
      </c>
      <c r="Q272" s="3">
        <v>0</v>
      </c>
      <c r="R272" s="3">
        <v>0</v>
      </c>
      <c r="S272" s="3">
        <v>0</v>
      </c>
      <c r="T272" s="3">
        <v>0</v>
      </c>
      <c r="U272" s="2"/>
      <c r="V272" s="2"/>
      <c r="W272" s="2"/>
      <c r="X272" s="2"/>
      <c r="Y272" s="2"/>
    </row>
    <row r="273" spans="1:25">
      <c r="A273" s="2" t="s">
        <v>1771</v>
      </c>
      <c r="B273" s="2"/>
      <c r="C273" s="2" t="s">
        <v>1771</v>
      </c>
      <c r="D273" s="3">
        <v>0</v>
      </c>
      <c r="E273" s="3">
        <v>0</v>
      </c>
      <c r="F273" s="3">
        <v>0</v>
      </c>
      <c r="G273" s="3">
        <v>0</v>
      </c>
      <c r="H273" s="3">
        <v>0</v>
      </c>
      <c r="I273" s="3">
        <v>0</v>
      </c>
      <c r="J273" s="3">
        <v>0</v>
      </c>
      <c r="K273" s="3">
        <v>0</v>
      </c>
      <c r="L273" s="2"/>
      <c r="M273" s="3">
        <v>0</v>
      </c>
      <c r="N273" s="3">
        <v>0</v>
      </c>
      <c r="O273" s="3">
        <v>0</v>
      </c>
      <c r="P273" s="3">
        <v>0</v>
      </c>
      <c r="Q273" s="3">
        <v>0</v>
      </c>
      <c r="R273" s="3">
        <v>0</v>
      </c>
      <c r="S273" s="3">
        <v>0</v>
      </c>
      <c r="T273" s="3">
        <v>0</v>
      </c>
      <c r="U273" s="2"/>
      <c r="V273" s="2"/>
      <c r="W273" s="2"/>
      <c r="X273" s="2"/>
      <c r="Y273" s="2"/>
    </row>
    <row r="274" spans="1:25">
      <c r="A274" s="2" t="s">
        <v>1772</v>
      </c>
      <c r="B274" s="2"/>
      <c r="C274" s="2" t="s">
        <v>1772</v>
      </c>
      <c r="D274" s="3">
        <v>0</v>
      </c>
      <c r="E274" s="3">
        <v>0</v>
      </c>
      <c r="F274" s="3">
        <v>0</v>
      </c>
      <c r="G274" s="3">
        <v>0</v>
      </c>
      <c r="H274" s="3">
        <v>0</v>
      </c>
      <c r="I274" s="3">
        <v>0</v>
      </c>
      <c r="J274" s="3">
        <v>0</v>
      </c>
      <c r="K274" s="3">
        <v>0</v>
      </c>
      <c r="L274" s="2"/>
      <c r="M274" s="3">
        <v>0</v>
      </c>
      <c r="N274" s="3">
        <v>0</v>
      </c>
      <c r="O274" s="3">
        <v>0</v>
      </c>
      <c r="P274" s="3">
        <v>0</v>
      </c>
      <c r="Q274" s="3">
        <v>0</v>
      </c>
      <c r="R274" s="3">
        <v>0</v>
      </c>
      <c r="S274" s="3">
        <v>0</v>
      </c>
      <c r="T274" s="3">
        <v>0</v>
      </c>
      <c r="U274" s="2"/>
      <c r="V274" s="2"/>
      <c r="W274" s="2"/>
      <c r="X274" s="2"/>
      <c r="Y274" s="2"/>
    </row>
    <row r="275" spans="1:25">
      <c r="A275" s="2" t="s">
        <v>1773</v>
      </c>
      <c r="B275" s="2"/>
      <c r="C275" s="2" t="s">
        <v>1773</v>
      </c>
      <c r="D275" s="3">
        <v>0</v>
      </c>
      <c r="E275" s="3">
        <v>0</v>
      </c>
      <c r="F275" s="3">
        <v>0</v>
      </c>
      <c r="G275" s="3">
        <v>0</v>
      </c>
      <c r="H275" s="3">
        <v>0</v>
      </c>
      <c r="I275" s="3">
        <v>0</v>
      </c>
      <c r="J275" s="3">
        <v>0</v>
      </c>
      <c r="K275" s="3">
        <v>0</v>
      </c>
      <c r="L275" s="2"/>
      <c r="M275" s="3">
        <v>0</v>
      </c>
      <c r="N275" s="3">
        <v>0</v>
      </c>
      <c r="O275" s="3">
        <v>0</v>
      </c>
      <c r="P275" s="3">
        <v>0</v>
      </c>
      <c r="Q275" s="3">
        <v>0</v>
      </c>
      <c r="R275" s="3">
        <v>0</v>
      </c>
      <c r="S275" s="3">
        <v>0</v>
      </c>
      <c r="T275" s="3">
        <v>0</v>
      </c>
      <c r="U275" s="2"/>
      <c r="V275" s="2"/>
      <c r="W275" s="2"/>
      <c r="X275" s="2"/>
      <c r="Y275" s="2"/>
    </row>
    <row r="276" spans="1:25">
      <c r="A276" s="2" t="s">
        <v>1774</v>
      </c>
      <c r="B276" s="2"/>
      <c r="C276" s="2" t="s">
        <v>1774</v>
      </c>
      <c r="D276" s="3">
        <v>0</v>
      </c>
      <c r="E276" s="3">
        <v>0</v>
      </c>
      <c r="F276" s="3">
        <v>0</v>
      </c>
      <c r="G276" s="3">
        <v>0</v>
      </c>
      <c r="H276" s="3">
        <v>0</v>
      </c>
      <c r="I276" s="3">
        <v>0</v>
      </c>
      <c r="J276" s="3">
        <v>0</v>
      </c>
      <c r="K276" s="3">
        <v>0</v>
      </c>
      <c r="L276" s="2"/>
      <c r="M276" s="3">
        <v>0</v>
      </c>
      <c r="N276" s="3">
        <v>0</v>
      </c>
      <c r="O276" s="3">
        <v>0</v>
      </c>
      <c r="P276" s="3">
        <v>0</v>
      </c>
      <c r="Q276" s="3">
        <v>0</v>
      </c>
      <c r="R276" s="3">
        <v>0</v>
      </c>
      <c r="S276" s="3">
        <v>0</v>
      </c>
      <c r="T276" s="3">
        <v>0</v>
      </c>
      <c r="U276" s="2"/>
      <c r="V276" s="2"/>
      <c r="W276" s="2"/>
      <c r="X276" s="2"/>
      <c r="Y276" s="2"/>
    </row>
    <row r="277" spans="1:25">
      <c r="A277" s="2" t="s">
        <v>1775</v>
      </c>
      <c r="B277" s="2"/>
      <c r="C277" s="2" t="s">
        <v>1775</v>
      </c>
      <c r="D277" s="3">
        <v>0</v>
      </c>
      <c r="E277" s="3">
        <v>0</v>
      </c>
      <c r="F277" s="3">
        <v>0</v>
      </c>
      <c r="G277" s="3">
        <v>0</v>
      </c>
      <c r="H277" s="3">
        <v>0</v>
      </c>
      <c r="I277" s="3">
        <v>0</v>
      </c>
      <c r="J277" s="3">
        <v>0</v>
      </c>
      <c r="K277" s="3">
        <v>0</v>
      </c>
      <c r="L277" s="2"/>
      <c r="M277" s="3">
        <v>0</v>
      </c>
      <c r="N277" s="3">
        <v>0</v>
      </c>
      <c r="O277" s="3">
        <v>0</v>
      </c>
      <c r="P277" s="3">
        <v>0</v>
      </c>
      <c r="Q277" s="3">
        <v>0</v>
      </c>
      <c r="R277" s="3">
        <v>0</v>
      </c>
      <c r="S277" s="3">
        <v>0</v>
      </c>
      <c r="T277" s="3">
        <v>0</v>
      </c>
      <c r="U277" s="2"/>
      <c r="V277" s="2"/>
      <c r="W277" s="2"/>
      <c r="X277" s="2"/>
      <c r="Y277" s="2"/>
    </row>
    <row r="278" spans="1:25">
      <c r="A278" s="2" t="s">
        <v>1776</v>
      </c>
      <c r="B278" s="2"/>
      <c r="C278" s="2" t="s">
        <v>1776</v>
      </c>
      <c r="D278" s="3">
        <v>0</v>
      </c>
      <c r="E278" s="3">
        <v>0</v>
      </c>
      <c r="F278" s="3">
        <v>0</v>
      </c>
      <c r="G278" s="3">
        <v>0</v>
      </c>
      <c r="H278" s="3">
        <v>0</v>
      </c>
      <c r="I278" s="3">
        <v>0</v>
      </c>
      <c r="J278" s="3">
        <v>0</v>
      </c>
      <c r="K278" s="3">
        <v>0</v>
      </c>
      <c r="L278" s="2"/>
      <c r="M278" s="3">
        <v>0</v>
      </c>
      <c r="N278" s="3">
        <v>0</v>
      </c>
      <c r="O278" s="3">
        <v>0</v>
      </c>
      <c r="P278" s="3">
        <v>0</v>
      </c>
      <c r="Q278" s="3">
        <v>0</v>
      </c>
      <c r="R278" s="3">
        <v>0</v>
      </c>
      <c r="S278" s="3">
        <v>0</v>
      </c>
      <c r="T278" s="3">
        <v>0</v>
      </c>
      <c r="U278" s="2"/>
      <c r="V278" s="2"/>
      <c r="W278" s="2"/>
      <c r="X278" s="2"/>
      <c r="Y278" s="2"/>
    </row>
    <row r="279" spans="1:25">
      <c r="A279" s="2" t="s">
        <v>1777</v>
      </c>
      <c r="B279" s="2"/>
      <c r="C279" s="2" t="s">
        <v>1777</v>
      </c>
      <c r="D279" s="3">
        <v>0</v>
      </c>
      <c r="E279" s="3">
        <v>0</v>
      </c>
      <c r="F279" s="3">
        <v>0</v>
      </c>
      <c r="G279" s="3">
        <v>0</v>
      </c>
      <c r="H279" s="3">
        <v>0</v>
      </c>
      <c r="I279" s="3">
        <v>0</v>
      </c>
      <c r="J279" s="3">
        <v>0</v>
      </c>
      <c r="K279" s="3">
        <v>0</v>
      </c>
      <c r="L279" s="2"/>
      <c r="M279" s="3">
        <v>0</v>
      </c>
      <c r="N279" s="3">
        <v>0</v>
      </c>
      <c r="O279" s="3">
        <v>0</v>
      </c>
      <c r="P279" s="3">
        <v>0</v>
      </c>
      <c r="Q279" s="3">
        <v>0</v>
      </c>
      <c r="R279" s="3">
        <v>0</v>
      </c>
      <c r="S279" s="3">
        <v>0</v>
      </c>
      <c r="T279" s="3">
        <v>0</v>
      </c>
      <c r="U279" s="2"/>
      <c r="V279" s="2"/>
      <c r="W279" s="2"/>
      <c r="X279" s="2"/>
      <c r="Y279" s="2"/>
    </row>
    <row r="280" spans="1:25">
      <c r="A280" s="2" t="s">
        <v>1778</v>
      </c>
      <c r="B280" s="2"/>
      <c r="C280" s="2" t="s">
        <v>1778</v>
      </c>
      <c r="D280" s="3">
        <v>0</v>
      </c>
      <c r="E280" s="3">
        <v>0</v>
      </c>
      <c r="F280" s="3">
        <v>0</v>
      </c>
      <c r="G280" s="3">
        <v>0</v>
      </c>
      <c r="H280" s="3">
        <v>0</v>
      </c>
      <c r="I280" s="3">
        <v>0</v>
      </c>
      <c r="J280" s="3">
        <v>0</v>
      </c>
      <c r="K280" s="3">
        <v>0</v>
      </c>
      <c r="L280" s="2"/>
      <c r="M280" s="3">
        <v>0</v>
      </c>
      <c r="N280" s="3">
        <v>0</v>
      </c>
      <c r="O280" s="3">
        <v>0</v>
      </c>
      <c r="P280" s="3">
        <v>0</v>
      </c>
      <c r="Q280" s="3">
        <v>0</v>
      </c>
      <c r="R280" s="3">
        <v>0</v>
      </c>
      <c r="S280" s="3">
        <v>0</v>
      </c>
      <c r="T280" s="3">
        <v>0</v>
      </c>
      <c r="U280" s="2"/>
      <c r="V280" s="2"/>
      <c r="W280" s="2"/>
      <c r="X280" s="2"/>
      <c r="Y280" s="2"/>
    </row>
    <row r="281" spans="1:25">
      <c r="A281" s="2" t="s">
        <v>1779</v>
      </c>
      <c r="B281" s="2"/>
      <c r="C281" s="2" t="s">
        <v>1779</v>
      </c>
      <c r="D281" s="3">
        <v>0</v>
      </c>
      <c r="E281" s="3">
        <v>0</v>
      </c>
      <c r="F281" s="3">
        <v>0</v>
      </c>
      <c r="G281" s="3">
        <v>0</v>
      </c>
      <c r="H281" s="3">
        <v>0</v>
      </c>
      <c r="I281" s="3">
        <v>0</v>
      </c>
      <c r="J281" s="3">
        <v>0</v>
      </c>
      <c r="K281" s="3">
        <v>0</v>
      </c>
      <c r="L281" s="2"/>
      <c r="M281" s="3">
        <v>0</v>
      </c>
      <c r="N281" s="3">
        <v>0</v>
      </c>
      <c r="O281" s="3">
        <v>0</v>
      </c>
      <c r="P281" s="3">
        <v>0</v>
      </c>
      <c r="Q281" s="3">
        <v>0</v>
      </c>
      <c r="R281" s="3">
        <v>0</v>
      </c>
      <c r="S281" s="3">
        <v>0</v>
      </c>
      <c r="T281" s="3">
        <v>0</v>
      </c>
      <c r="U281" s="2"/>
      <c r="V281" s="2"/>
      <c r="W281" s="2"/>
      <c r="X281" s="2"/>
      <c r="Y281" s="2"/>
    </row>
    <row r="282" spans="1:25">
      <c r="A282" s="2" t="s">
        <v>1780</v>
      </c>
      <c r="B282" s="2"/>
      <c r="C282" s="2" t="s">
        <v>1780</v>
      </c>
      <c r="D282" s="3">
        <v>0</v>
      </c>
      <c r="E282" s="3">
        <v>0</v>
      </c>
      <c r="F282" s="3">
        <v>0</v>
      </c>
      <c r="G282" s="3">
        <v>0</v>
      </c>
      <c r="H282" s="3">
        <v>0</v>
      </c>
      <c r="I282" s="3">
        <v>0</v>
      </c>
      <c r="J282" s="3">
        <v>0</v>
      </c>
      <c r="K282" s="3">
        <v>0</v>
      </c>
      <c r="L282" s="2"/>
      <c r="M282" s="3">
        <v>0</v>
      </c>
      <c r="N282" s="3">
        <v>0</v>
      </c>
      <c r="O282" s="3">
        <v>0</v>
      </c>
      <c r="P282" s="3">
        <v>0</v>
      </c>
      <c r="Q282" s="3">
        <v>0</v>
      </c>
      <c r="R282" s="3">
        <v>0</v>
      </c>
      <c r="S282" s="3">
        <v>0</v>
      </c>
      <c r="T282" s="3">
        <v>0</v>
      </c>
      <c r="U282" s="2"/>
      <c r="V282" s="2"/>
      <c r="W282" s="2"/>
      <c r="X282" s="2"/>
      <c r="Y282" s="2"/>
    </row>
    <row r="283" spans="1:25">
      <c r="A283" s="2" t="s">
        <v>1781</v>
      </c>
      <c r="B283" s="2"/>
      <c r="C283" s="2" t="s">
        <v>1781</v>
      </c>
      <c r="D283" s="3">
        <v>0</v>
      </c>
      <c r="E283" s="3">
        <v>0</v>
      </c>
      <c r="F283" s="3">
        <v>0</v>
      </c>
      <c r="G283" s="3">
        <v>0</v>
      </c>
      <c r="H283" s="3">
        <v>0</v>
      </c>
      <c r="I283" s="3">
        <v>0</v>
      </c>
      <c r="J283" s="3">
        <v>0</v>
      </c>
      <c r="K283" s="3">
        <v>0</v>
      </c>
      <c r="L283" s="2"/>
      <c r="M283" s="3">
        <v>0</v>
      </c>
      <c r="N283" s="3">
        <v>0</v>
      </c>
      <c r="O283" s="3">
        <v>0</v>
      </c>
      <c r="P283" s="3">
        <v>0</v>
      </c>
      <c r="Q283" s="3">
        <v>0</v>
      </c>
      <c r="R283" s="3">
        <v>0</v>
      </c>
      <c r="S283" s="3">
        <v>0</v>
      </c>
      <c r="T283" s="3">
        <v>0</v>
      </c>
      <c r="U283" s="2"/>
      <c r="V283" s="2"/>
      <c r="W283" s="2"/>
      <c r="X283" s="2"/>
      <c r="Y283" s="2"/>
    </row>
    <row r="284" spans="1:25">
      <c r="A284" s="2" t="s">
        <v>1782</v>
      </c>
      <c r="B284" s="2"/>
      <c r="C284" s="2" t="s">
        <v>1782</v>
      </c>
      <c r="D284" s="3">
        <v>0</v>
      </c>
      <c r="E284" s="3">
        <v>0</v>
      </c>
      <c r="F284" s="3">
        <v>0</v>
      </c>
      <c r="G284" s="3">
        <v>0</v>
      </c>
      <c r="H284" s="3">
        <v>0</v>
      </c>
      <c r="I284" s="3">
        <v>0</v>
      </c>
      <c r="J284" s="3">
        <v>0</v>
      </c>
      <c r="K284" s="3">
        <v>0</v>
      </c>
      <c r="L284" s="2"/>
      <c r="M284" s="3">
        <v>0</v>
      </c>
      <c r="N284" s="3">
        <v>0</v>
      </c>
      <c r="O284" s="3">
        <v>0</v>
      </c>
      <c r="P284" s="3">
        <v>0</v>
      </c>
      <c r="Q284" s="3">
        <v>0</v>
      </c>
      <c r="R284" s="3">
        <v>0</v>
      </c>
      <c r="S284" s="3">
        <v>0</v>
      </c>
      <c r="T284" s="3">
        <v>0</v>
      </c>
      <c r="U284" s="2"/>
      <c r="V284" s="2"/>
      <c r="W284" s="2"/>
      <c r="X284" s="2"/>
      <c r="Y284" s="2"/>
    </row>
    <row r="285" spans="1:25">
      <c r="A285" s="2" t="s">
        <v>1783</v>
      </c>
      <c r="B285" s="2"/>
      <c r="C285" s="2" t="s">
        <v>1783</v>
      </c>
      <c r="D285" s="3">
        <v>0</v>
      </c>
      <c r="E285" s="3">
        <v>0</v>
      </c>
      <c r="F285" s="3">
        <v>0</v>
      </c>
      <c r="G285" s="3">
        <v>0</v>
      </c>
      <c r="H285" s="3">
        <v>0</v>
      </c>
      <c r="I285" s="3">
        <v>0</v>
      </c>
      <c r="J285" s="3">
        <v>0</v>
      </c>
      <c r="K285" s="3">
        <v>0</v>
      </c>
      <c r="L285" s="2"/>
      <c r="M285" s="3">
        <v>0</v>
      </c>
      <c r="N285" s="3">
        <v>0</v>
      </c>
      <c r="O285" s="3">
        <v>0</v>
      </c>
      <c r="P285" s="3">
        <v>0</v>
      </c>
      <c r="Q285" s="3">
        <v>0</v>
      </c>
      <c r="R285" s="3">
        <v>0</v>
      </c>
      <c r="S285" s="3">
        <v>0</v>
      </c>
      <c r="T285" s="3">
        <v>0</v>
      </c>
      <c r="U285" s="2"/>
      <c r="V285" s="2"/>
      <c r="W285" s="2"/>
      <c r="X285" s="2"/>
      <c r="Y285" s="2"/>
    </row>
    <row r="286" spans="1:25">
      <c r="A286" s="2" t="s">
        <v>1784</v>
      </c>
      <c r="B286" s="2"/>
      <c r="C286" s="2" t="s">
        <v>1784</v>
      </c>
      <c r="D286" s="3">
        <v>0</v>
      </c>
      <c r="E286" s="3">
        <v>0</v>
      </c>
      <c r="F286" s="3">
        <v>0</v>
      </c>
      <c r="G286" s="3">
        <v>0</v>
      </c>
      <c r="H286" s="3">
        <v>0</v>
      </c>
      <c r="I286" s="3">
        <v>0</v>
      </c>
      <c r="J286" s="3">
        <v>0</v>
      </c>
      <c r="K286" s="3">
        <v>0</v>
      </c>
      <c r="L286" s="2"/>
      <c r="M286" s="3">
        <v>0</v>
      </c>
      <c r="N286" s="3">
        <v>0</v>
      </c>
      <c r="O286" s="3">
        <v>0</v>
      </c>
      <c r="P286" s="3">
        <v>0</v>
      </c>
      <c r="Q286" s="3">
        <v>0</v>
      </c>
      <c r="R286" s="3">
        <v>0</v>
      </c>
      <c r="S286" s="3">
        <v>0</v>
      </c>
      <c r="T286" s="3">
        <v>0</v>
      </c>
      <c r="U286" s="2"/>
      <c r="V286" s="2"/>
      <c r="W286" s="2"/>
      <c r="X286" s="2"/>
      <c r="Y286" s="2"/>
    </row>
    <row r="287" spans="1:25">
      <c r="A287" s="2" t="s">
        <v>1785</v>
      </c>
      <c r="B287" s="2"/>
      <c r="C287" s="2" t="s">
        <v>1785</v>
      </c>
      <c r="D287" s="3">
        <v>0</v>
      </c>
      <c r="E287" s="3">
        <v>0</v>
      </c>
      <c r="F287" s="3">
        <v>0</v>
      </c>
      <c r="G287" s="3">
        <v>0</v>
      </c>
      <c r="H287" s="3">
        <v>0</v>
      </c>
      <c r="I287" s="3">
        <v>0</v>
      </c>
      <c r="J287" s="3">
        <v>0</v>
      </c>
      <c r="K287" s="3">
        <v>0</v>
      </c>
      <c r="L287" s="2"/>
      <c r="M287" s="3">
        <v>0</v>
      </c>
      <c r="N287" s="3">
        <v>0</v>
      </c>
      <c r="O287" s="3">
        <v>0</v>
      </c>
      <c r="P287" s="3">
        <v>0</v>
      </c>
      <c r="Q287" s="3">
        <v>0</v>
      </c>
      <c r="R287" s="3">
        <v>0</v>
      </c>
      <c r="S287" s="3">
        <v>0</v>
      </c>
      <c r="T287" s="3">
        <v>0</v>
      </c>
      <c r="U287" s="2"/>
      <c r="V287" s="2"/>
      <c r="W287" s="2"/>
      <c r="X287" s="2"/>
      <c r="Y287" s="2"/>
    </row>
    <row r="288" spans="1:25">
      <c r="A288" s="2" t="s">
        <v>1786</v>
      </c>
      <c r="B288" s="2"/>
      <c r="C288" s="2" t="s">
        <v>1786</v>
      </c>
      <c r="D288" s="3">
        <v>0</v>
      </c>
      <c r="E288" s="3">
        <v>0</v>
      </c>
      <c r="F288" s="3">
        <v>0</v>
      </c>
      <c r="G288" s="3">
        <v>0</v>
      </c>
      <c r="H288" s="3">
        <v>0</v>
      </c>
      <c r="I288" s="3">
        <v>0</v>
      </c>
      <c r="J288" s="3">
        <v>0</v>
      </c>
      <c r="K288" s="3">
        <v>0</v>
      </c>
      <c r="L288" s="2"/>
      <c r="M288" s="3">
        <v>0</v>
      </c>
      <c r="N288" s="3">
        <v>0</v>
      </c>
      <c r="O288" s="3">
        <v>0</v>
      </c>
      <c r="P288" s="3">
        <v>0</v>
      </c>
      <c r="Q288" s="3">
        <v>0</v>
      </c>
      <c r="R288" s="3">
        <v>0</v>
      </c>
      <c r="S288" s="3">
        <v>0</v>
      </c>
      <c r="T288" s="3">
        <v>0</v>
      </c>
      <c r="U288" s="2"/>
      <c r="V288" s="2"/>
      <c r="W288" s="2"/>
      <c r="X288" s="2"/>
      <c r="Y288" s="2"/>
    </row>
    <row r="289" spans="1:25">
      <c r="A289" s="2" t="s">
        <v>1787</v>
      </c>
      <c r="B289" s="2"/>
      <c r="C289" s="2" t="s">
        <v>1787</v>
      </c>
      <c r="D289" s="3">
        <v>0</v>
      </c>
      <c r="E289" s="3">
        <v>0</v>
      </c>
      <c r="F289" s="3">
        <v>0</v>
      </c>
      <c r="G289" s="3">
        <v>0</v>
      </c>
      <c r="H289" s="3">
        <v>0</v>
      </c>
      <c r="I289" s="3">
        <v>0</v>
      </c>
      <c r="J289" s="3">
        <v>0</v>
      </c>
      <c r="K289" s="3">
        <v>0</v>
      </c>
      <c r="L289" s="2"/>
      <c r="M289" s="3">
        <v>0</v>
      </c>
      <c r="N289" s="3">
        <v>0</v>
      </c>
      <c r="O289" s="3">
        <v>0</v>
      </c>
      <c r="P289" s="3">
        <v>0</v>
      </c>
      <c r="Q289" s="3">
        <v>0</v>
      </c>
      <c r="R289" s="3">
        <v>0</v>
      </c>
      <c r="S289" s="3">
        <v>0</v>
      </c>
      <c r="T289" s="3">
        <v>0</v>
      </c>
      <c r="U289" s="2"/>
      <c r="V289" s="2"/>
      <c r="W289" s="2"/>
      <c r="X289" s="2"/>
      <c r="Y289" s="2"/>
    </row>
    <row r="290" spans="1:25">
      <c r="A290" s="2" t="s">
        <v>1788</v>
      </c>
      <c r="B290" s="2"/>
      <c r="C290" s="2" t="s">
        <v>1788</v>
      </c>
      <c r="D290" s="3">
        <v>0</v>
      </c>
      <c r="E290" s="3">
        <v>0</v>
      </c>
      <c r="F290" s="3">
        <v>0</v>
      </c>
      <c r="G290" s="3">
        <v>0</v>
      </c>
      <c r="H290" s="3">
        <v>0</v>
      </c>
      <c r="I290" s="3">
        <v>0</v>
      </c>
      <c r="J290" s="3">
        <v>0</v>
      </c>
      <c r="K290" s="3">
        <v>0</v>
      </c>
      <c r="L290" s="2"/>
      <c r="M290" s="3">
        <v>0</v>
      </c>
      <c r="N290" s="3">
        <v>0</v>
      </c>
      <c r="O290" s="3">
        <v>0</v>
      </c>
      <c r="P290" s="3">
        <v>0</v>
      </c>
      <c r="Q290" s="3">
        <v>0</v>
      </c>
      <c r="R290" s="3">
        <v>0</v>
      </c>
      <c r="S290" s="3">
        <v>0</v>
      </c>
      <c r="T290" s="3">
        <v>0</v>
      </c>
      <c r="U290" s="2"/>
      <c r="V290" s="2"/>
      <c r="W290" s="2"/>
      <c r="X290" s="2"/>
      <c r="Y290" s="2"/>
    </row>
    <row r="291" spans="1:25">
      <c r="A291" s="2" t="s">
        <v>1789</v>
      </c>
      <c r="B291" s="2"/>
      <c r="C291" s="2" t="s">
        <v>1789</v>
      </c>
      <c r="D291" s="3">
        <v>0</v>
      </c>
      <c r="E291" s="3">
        <v>0</v>
      </c>
      <c r="F291" s="3">
        <v>0</v>
      </c>
      <c r="G291" s="3">
        <v>0</v>
      </c>
      <c r="H291" s="3">
        <v>0</v>
      </c>
      <c r="I291" s="3">
        <v>0</v>
      </c>
      <c r="J291" s="3">
        <v>0</v>
      </c>
      <c r="K291" s="3">
        <v>0</v>
      </c>
      <c r="L291" s="2"/>
      <c r="M291" s="3">
        <v>0</v>
      </c>
      <c r="N291" s="3">
        <v>0</v>
      </c>
      <c r="O291" s="3">
        <v>0</v>
      </c>
      <c r="P291" s="3">
        <v>0</v>
      </c>
      <c r="Q291" s="3">
        <v>0</v>
      </c>
      <c r="R291" s="3">
        <v>0</v>
      </c>
      <c r="S291" s="3">
        <v>0</v>
      </c>
      <c r="T291" s="3">
        <v>0</v>
      </c>
      <c r="U291" s="2"/>
      <c r="V291" s="2"/>
      <c r="W291" s="2"/>
      <c r="X291" s="2"/>
      <c r="Y291" s="2"/>
    </row>
    <row r="292" spans="1:25">
      <c r="A292" s="2" t="s">
        <v>1790</v>
      </c>
      <c r="B292" s="2"/>
      <c r="C292" s="2" t="s">
        <v>1790</v>
      </c>
      <c r="D292" s="3">
        <v>0</v>
      </c>
      <c r="E292" s="3">
        <v>0</v>
      </c>
      <c r="F292" s="3">
        <v>0</v>
      </c>
      <c r="G292" s="3">
        <v>0</v>
      </c>
      <c r="H292" s="3">
        <v>0</v>
      </c>
      <c r="I292" s="3">
        <v>0</v>
      </c>
      <c r="J292" s="3">
        <v>0</v>
      </c>
      <c r="K292" s="3">
        <v>0</v>
      </c>
      <c r="L292" s="2"/>
      <c r="M292" s="3">
        <v>0</v>
      </c>
      <c r="N292" s="3">
        <v>0</v>
      </c>
      <c r="O292" s="3">
        <v>0</v>
      </c>
      <c r="P292" s="3">
        <v>0</v>
      </c>
      <c r="Q292" s="3">
        <v>0</v>
      </c>
      <c r="R292" s="3">
        <v>0</v>
      </c>
      <c r="S292" s="3">
        <v>0</v>
      </c>
      <c r="T292" s="3">
        <v>0</v>
      </c>
      <c r="U292" s="2"/>
      <c r="V292" s="2"/>
      <c r="W292" s="2"/>
      <c r="X292" s="2"/>
      <c r="Y292" s="2"/>
    </row>
    <row r="293" spans="1:25">
      <c r="A293" s="2" t="s">
        <v>1791</v>
      </c>
      <c r="B293" s="2"/>
      <c r="C293" s="2" t="s">
        <v>1791</v>
      </c>
      <c r="D293" s="3">
        <v>0</v>
      </c>
      <c r="E293" s="3">
        <v>0</v>
      </c>
      <c r="F293" s="3">
        <v>0</v>
      </c>
      <c r="G293" s="3">
        <v>0</v>
      </c>
      <c r="H293" s="3">
        <v>0</v>
      </c>
      <c r="I293" s="3">
        <v>0</v>
      </c>
      <c r="J293" s="3">
        <v>0</v>
      </c>
      <c r="K293" s="3">
        <v>0</v>
      </c>
      <c r="L293" s="2"/>
      <c r="M293" s="3">
        <v>0</v>
      </c>
      <c r="N293" s="3">
        <v>0</v>
      </c>
      <c r="O293" s="3">
        <v>0</v>
      </c>
      <c r="P293" s="3">
        <v>0</v>
      </c>
      <c r="Q293" s="3">
        <v>0</v>
      </c>
      <c r="R293" s="3">
        <v>0</v>
      </c>
      <c r="S293" s="3">
        <v>0</v>
      </c>
      <c r="T293" s="3">
        <v>0</v>
      </c>
      <c r="U293" s="2"/>
      <c r="V293" s="2"/>
      <c r="W293" s="2"/>
      <c r="X293" s="2"/>
      <c r="Y293" s="2"/>
    </row>
    <row r="294" spans="1:25">
      <c r="A294" s="2" t="s">
        <v>1792</v>
      </c>
      <c r="B294" s="2"/>
      <c r="C294" s="2" t="s">
        <v>1792</v>
      </c>
      <c r="D294" s="3">
        <v>0</v>
      </c>
      <c r="E294" s="3">
        <v>0</v>
      </c>
      <c r="F294" s="3">
        <v>0</v>
      </c>
      <c r="G294" s="3">
        <v>0</v>
      </c>
      <c r="H294" s="3">
        <v>0</v>
      </c>
      <c r="I294" s="3">
        <v>0</v>
      </c>
      <c r="J294" s="3">
        <v>0</v>
      </c>
      <c r="K294" s="3">
        <v>0</v>
      </c>
      <c r="L294" s="2"/>
      <c r="M294" s="3">
        <v>0</v>
      </c>
      <c r="N294" s="3">
        <v>0</v>
      </c>
      <c r="O294" s="3">
        <v>0</v>
      </c>
      <c r="P294" s="3">
        <v>0</v>
      </c>
      <c r="Q294" s="3">
        <v>0</v>
      </c>
      <c r="R294" s="3">
        <v>0</v>
      </c>
      <c r="S294" s="3">
        <v>0</v>
      </c>
      <c r="T294" s="3">
        <v>0</v>
      </c>
      <c r="U294" s="2"/>
      <c r="V294" s="2"/>
      <c r="W294" s="2"/>
      <c r="X294" s="2"/>
      <c r="Y294" s="2"/>
    </row>
    <row r="295" spans="1:25">
      <c r="A295" s="2" t="s">
        <v>1793</v>
      </c>
      <c r="B295" s="2"/>
      <c r="C295" s="2" t="s">
        <v>1793</v>
      </c>
      <c r="D295" s="3">
        <v>0</v>
      </c>
      <c r="E295" s="3">
        <v>0</v>
      </c>
      <c r="F295" s="3">
        <v>0</v>
      </c>
      <c r="G295" s="3">
        <v>0</v>
      </c>
      <c r="H295" s="3">
        <v>0</v>
      </c>
      <c r="I295" s="3">
        <v>0</v>
      </c>
      <c r="J295" s="3">
        <v>0</v>
      </c>
      <c r="K295" s="3">
        <v>0</v>
      </c>
      <c r="L295" s="2"/>
      <c r="M295" s="3">
        <v>0</v>
      </c>
      <c r="N295" s="3">
        <v>0</v>
      </c>
      <c r="O295" s="3">
        <v>0</v>
      </c>
      <c r="P295" s="3">
        <v>0</v>
      </c>
      <c r="Q295" s="3">
        <v>0</v>
      </c>
      <c r="R295" s="3">
        <v>0</v>
      </c>
      <c r="S295" s="3">
        <v>0</v>
      </c>
      <c r="T295" s="3">
        <v>0</v>
      </c>
      <c r="U295" s="2"/>
      <c r="V295" s="2"/>
      <c r="W295" s="2"/>
      <c r="X295" s="2"/>
      <c r="Y295" s="2"/>
    </row>
    <row r="296" spans="1:25">
      <c r="A296" s="2" t="s">
        <v>1794</v>
      </c>
      <c r="B296" s="2"/>
      <c r="C296" s="2" t="s">
        <v>1794</v>
      </c>
      <c r="D296" s="3">
        <v>0</v>
      </c>
      <c r="E296" s="3">
        <v>0</v>
      </c>
      <c r="F296" s="3">
        <v>0</v>
      </c>
      <c r="G296" s="3">
        <v>0</v>
      </c>
      <c r="H296" s="3">
        <v>0</v>
      </c>
      <c r="I296" s="3">
        <v>0</v>
      </c>
      <c r="J296" s="3">
        <v>0</v>
      </c>
      <c r="K296" s="3">
        <v>0</v>
      </c>
      <c r="L296" s="2"/>
      <c r="M296" s="3">
        <v>0</v>
      </c>
      <c r="N296" s="3">
        <v>0</v>
      </c>
      <c r="O296" s="3">
        <v>0</v>
      </c>
      <c r="P296" s="3">
        <v>0</v>
      </c>
      <c r="Q296" s="3">
        <v>0</v>
      </c>
      <c r="R296" s="3">
        <v>0</v>
      </c>
      <c r="S296" s="3">
        <v>0</v>
      </c>
      <c r="T296" s="3">
        <v>0</v>
      </c>
      <c r="U296" s="2"/>
      <c r="V296" s="2"/>
      <c r="W296" s="2"/>
      <c r="X296" s="2"/>
      <c r="Y296" s="2"/>
    </row>
    <row r="297" spans="1:25">
      <c r="A297" s="2" t="s">
        <v>1795</v>
      </c>
      <c r="B297" s="2"/>
      <c r="C297" s="2" t="s">
        <v>1795</v>
      </c>
      <c r="D297" s="3">
        <v>0</v>
      </c>
      <c r="E297" s="3">
        <v>0</v>
      </c>
      <c r="F297" s="3">
        <v>0</v>
      </c>
      <c r="G297" s="3">
        <v>0</v>
      </c>
      <c r="H297" s="3">
        <v>0</v>
      </c>
      <c r="I297" s="3">
        <v>0</v>
      </c>
      <c r="J297" s="3">
        <v>0</v>
      </c>
      <c r="K297" s="3">
        <v>0</v>
      </c>
      <c r="L297" s="2"/>
      <c r="M297" s="3">
        <v>0</v>
      </c>
      <c r="N297" s="3">
        <v>0</v>
      </c>
      <c r="O297" s="3">
        <v>0</v>
      </c>
      <c r="P297" s="3">
        <v>0</v>
      </c>
      <c r="Q297" s="3">
        <v>0</v>
      </c>
      <c r="R297" s="3">
        <v>0</v>
      </c>
      <c r="S297" s="3">
        <v>0</v>
      </c>
      <c r="T297" s="3">
        <v>0</v>
      </c>
      <c r="U297" s="2"/>
      <c r="V297" s="2"/>
      <c r="W297" s="2"/>
      <c r="X297" s="2"/>
      <c r="Y297" s="2"/>
    </row>
    <row r="298" spans="1:25">
      <c r="A298" s="2" t="s">
        <v>1796</v>
      </c>
      <c r="B298" s="2"/>
      <c r="C298" s="2" t="s">
        <v>1796</v>
      </c>
      <c r="D298" s="3">
        <v>0</v>
      </c>
      <c r="E298" s="3">
        <v>0</v>
      </c>
      <c r="F298" s="3">
        <v>0</v>
      </c>
      <c r="G298" s="3">
        <v>0</v>
      </c>
      <c r="H298" s="3">
        <v>0</v>
      </c>
      <c r="I298" s="3">
        <v>0</v>
      </c>
      <c r="J298" s="3">
        <v>0</v>
      </c>
      <c r="K298" s="3">
        <v>0</v>
      </c>
      <c r="L298" s="2"/>
      <c r="M298" s="3">
        <v>0</v>
      </c>
      <c r="N298" s="3">
        <v>0</v>
      </c>
      <c r="O298" s="3">
        <v>0</v>
      </c>
      <c r="P298" s="3">
        <v>0</v>
      </c>
      <c r="Q298" s="3">
        <v>0</v>
      </c>
      <c r="R298" s="3">
        <v>0</v>
      </c>
      <c r="S298" s="3">
        <v>0</v>
      </c>
      <c r="T298" s="3">
        <v>0</v>
      </c>
      <c r="U298" s="2"/>
      <c r="V298" s="2"/>
      <c r="W298" s="2"/>
      <c r="X298" s="2"/>
      <c r="Y298" s="2"/>
    </row>
    <row r="299" spans="1:25">
      <c r="A299" s="2" t="s">
        <v>1797</v>
      </c>
      <c r="B299" s="2"/>
      <c r="C299" s="2" t="s">
        <v>1797</v>
      </c>
      <c r="D299" s="3">
        <v>0</v>
      </c>
      <c r="E299" s="3">
        <v>0</v>
      </c>
      <c r="F299" s="3">
        <v>0</v>
      </c>
      <c r="G299" s="3">
        <v>0</v>
      </c>
      <c r="H299" s="3">
        <v>0</v>
      </c>
      <c r="I299" s="3">
        <v>0</v>
      </c>
      <c r="J299" s="3">
        <v>0</v>
      </c>
      <c r="K299" s="3">
        <v>0</v>
      </c>
      <c r="L299" s="2"/>
      <c r="M299" s="3">
        <v>0</v>
      </c>
      <c r="N299" s="3">
        <v>0</v>
      </c>
      <c r="O299" s="3">
        <v>0</v>
      </c>
      <c r="P299" s="3">
        <v>0</v>
      </c>
      <c r="Q299" s="3">
        <v>0</v>
      </c>
      <c r="R299" s="3">
        <v>0</v>
      </c>
      <c r="S299" s="3">
        <v>0</v>
      </c>
      <c r="T299" s="3">
        <v>0</v>
      </c>
      <c r="U299" s="2"/>
      <c r="V299" s="2"/>
      <c r="W299" s="2"/>
      <c r="X299" s="2"/>
      <c r="Y299" s="2"/>
    </row>
    <row r="300" spans="1:25">
      <c r="A300" s="2" t="s">
        <v>1798</v>
      </c>
      <c r="B300" s="2"/>
      <c r="C300" s="2" t="s">
        <v>1798</v>
      </c>
      <c r="D300" s="3">
        <v>0</v>
      </c>
      <c r="E300" s="3">
        <v>0</v>
      </c>
      <c r="F300" s="3">
        <v>0</v>
      </c>
      <c r="G300" s="3">
        <v>0</v>
      </c>
      <c r="H300" s="3">
        <v>0</v>
      </c>
      <c r="I300" s="3">
        <v>0</v>
      </c>
      <c r="J300" s="3">
        <v>0</v>
      </c>
      <c r="K300" s="3">
        <v>0</v>
      </c>
      <c r="L300" s="2"/>
      <c r="M300" s="3">
        <v>0</v>
      </c>
      <c r="N300" s="3">
        <v>0</v>
      </c>
      <c r="O300" s="3">
        <v>0</v>
      </c>
      <c r="P300" s="3">
        <v>0</v>
      </c>
      <c r="Q300" s="3">
        <v>0</v>
      </c>
      <c r="R300" s="3">
        <v>0</v>
      </c>
      <c r="S300" s="3">
        <v>0</v>
      </c>
      <c r="T300" s="3">
        <v>0</v>
      </c>
      <c r="U300" s="2"/>
      <c r="V300" s="2"/>
      <c r="W300" s="2"/>
      <c r="X300" s="2"/>
      <c r="Y300" s="2"/>
    </row>
    <row r="301" spans="1:25">
      <c r="A301" s="2" t="s">
        <v>1800</v>
      </c>
      <c r="B301" s="2"/>
      <c r="C301" s="2" t="s">
        <v>1800</v>
      </c>
      <c r="D301" s="3">
        <v>0</v>
      </c>
      <c r="E301" s="3">
        <v>0</v>
      </c>
      <c r="F301" s="3">
        <v>0</v>
      </c>
      <c r="G301" s="3">
        <v>0</v>
      </c>
      <c r="H301" s="3">
        <v>0</v>
      </c>
      <c r="I301" s="3">
        <v>0</v>
      </c>
      <c r="J301" s="3">
        <v>0</v>
      </c>
      <c r="K301" s="3">
        <v>0</v>
      </c>
      <c r="L301" s="2"/>
      <c r="M301" s="3">
        <v>0</v>
      </c>
      <c r="N301" s="3">
        <v>0</v>
      </c>
      <c r="O301" s="3">
        <v>0</v>
      </c>
      <c r="P301" s="3">
        <v>0</v>
      </c>
      <c r="Q301" s="3">
        <v>0</v>
      </c>
      <c r="R301" s="3">
        <v>0</v>
      </c>
      <c r="S301" s="3">
        <v>0</v>
      </c>
      <c r="T301" s="3">
        <v>0</v>
      </c>
      <c r="U301" s="2"/>
      <c r="V301" s="2"/>
      <c r="W301" s="2"/>
      <c r="X301" s="2"/>
      <c r="Y301" s="2"/>
    </row>
    <row r="302" spans="1:25">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1000"/>
  <sheetViews>
    <sheetView workbookViewId="0"/>
  </sheetViews>
  <sheetFormatPr defaultColWidth="12.6640625" defaultRowHeight="15.75" customHeight="1"/>
  <sheetData>
    <row r="1" spans="1:26">
      <c r="A1" s="2"/>
      <c r="B1" s="2"/>
      <c r="C1" s="3">
        <v>25</v>
      </c>
      <c r="D1" s="3">
        <v>50</v>
      </c>
      <c r="E1" s="3">
        <v>75</v>
      </c>
      <c r="F1" s="3">
        <v>100</v>
      </c>
      <c r="G1" s="3">
        <v>125</v>
      </c>
      <c r="H1" s="3">
        <v>150</v>
      </c>
      <c r="I1" s="3">
        <v>175</v>
      </c>
      <c r="J1" s="3">
        <v>200</v>
      </c>
      <c r="K1" s="2" t="s">
        <v>22</v>
      </c>
      <c r="L1" s="3">
        <v>25</v>
      </c>
      <c r="M1" s="3">
        <v>50</v>
      </c>
      <c r="N1" s="3">
        <v>75</v>
      </c>
      <c r="O1" s="3">
        <v>100</v>
      </c>
      <c r="P1" s="3">
        <v>125</v>
      </c>
      <c r="Q1" s="3">
        <v>150</v>
      </c>
      <c r="R1" s="3">
        <v>175</v>
      </c>
      <c r="S1" s="3">
        <v>200</v>
      </c>
      <c r="T1" s="2"/>
      <c r="U1" s="2"/>
      <c r="V1" s="2"/>
      <c r="W1" s="2"/>
      <c r="X1" s="2"/>
      <c r="Y1" s="2"/>
      <c r="Z1" s="2"/>
    </row>
    <row r="2" spans="1:26">
      <c r="A2" s="2" t="s">
        <v>1351</v>
      </c>
      <c r="B2" s="2" t="s">
        <v>1352</v>
      </c>
      <c r="C2" s="3">
        <v>0</v>
      </c>
      <c r="D2" s="3">
        <v>0</v>
      </c>
      <c r="E2" s="3">
        <v>0</v>
      </c>
      <c r="F2" s="3">
        <v>0</v>
      </c>
      <c r="G2" s="3">
        <v>0</v>
      </c>
      <c r="H2" s="3">
        <v>0</v>
      </c>
      <c r="I2" s="3">
        <v>0</v>
      </c>
      <c r="J2" s="3">
        <v>0</v>
      </c>
      <c r="K2" s="2"/>
      <c r="L2" s="3">
        <v>0</v>
      </c>
      <c r="M2" s="3">
        <v>0</v>
      </c>
      <c r="N2" s="3">
        <v>0</v>
      </c>
      <c r="O2" s="3">
        <v>0</v>
      </c>
      <c r="P2" s="3">
        <v>0</v>
      </c>
      <c r="Q2" s="3">
        <v>0</v>
      </c>
      <c r="R2" s="3">
        <v>0</v>
      </c>
      <c r="S2" s="3">
        <v>0</v>
      </c>
      <c r="T2" s="2"/>
      <c r="U2" s="2"/>
      <c r="V2" s="2"/>
      <c r="W2" s="2"/>
      <c r="X2" s="2"/>
      <c r="Y2" s="2"/>
      <c r="Z2" s="2"/>
    </row>
    <row r="3" spans="1:26">
      <c r="A3" s="2" t="s">
        <v>1353</v>
      </c>
      <c r="B3" s="2" t="s">
        <v>1354</v>
      </c>
      <c r="C3" s="3">
        <v>0</v>
      </c>
      <c r="D3" s="3">
        <v>0</v>
      </c>
      <c r="E3" s="3">
        <v>0</v>
      </c>
      <c r="F3" s="3">
        <v>0</v>
      </c>
      <c r="G3" s="3">
        <v>0</v>
      </c>
      <c r="H3" s="3">
        <v>0</v>
      </c>
      <c r="I3" s="3">
        <v>0</v>
      </c>
      <c r="J3" s="3">
        <v>0</v>
      </c>
      <c r="K3" s="2"/>
      <c r="L3" s="3">
        <v>0</v>
      </c>
      <c r="M3" s="3">
        <v>0</v>
      </c>
      <c r="N3" s="3">
        <v>0</v>
      </c>
      <c r="O3" s="3">
        <v>0</v>
      </c>
      <c r="P3" s="3">
        <v>0</v>
      </c>
      <c r="Q3" s="3">
        <v>0</v>
      </c>
      <c r="R3" s="3">
        <v>0</v>
      </c>
      <c r="S3" s="3">
        <v>0</v>
      </c>
      <c r="T3" s="2"/>
      <c r="U3" s="2"/>
      <c r="V3" s="2"/>
      <c r="W3" s="2"/>
      <c r="X3" s="2"/>
      <c r="Y3" s="2"/>
      <c r="Z3" s="2"/>
    </row>
    <row r="4" spans="1:26">
      <c r="A4" s="2" t="s">
        <v>1355</v>
      </c>
      <c r="B4" s="2" t="s">
        <v>1356</v>
      </c>
      <c r="C4" s="3">
        <v>0</v>
      </c>
      <c r="D4" s="3">
        <v>0</v>
      </c>
      <c r="E4" s="3">
        <v>0</v>
      </c>
      <c r="F4" s="3">
        <v>0</v>
      </c>
      <c r="G4" s="3">
        <v>0</v>
      </c>
      <c r="H4" s="3">
        <v>0</v>
      </c>
      <c r="I4" s="3">
        <v>0</v>
      </c>
      <c r="J4" s="3">
        <v>0</v>
      </c>
      <c r="K4" s="2"/>
      <c r="L4" s="3">
        <v>0</v>
      </c>
      <c r="M4" s="3">
        <v>0</v>
      </c>
      <c r="N4" s="3">
        <v>0</v>
      </c>
      <c r="O4" s="3">
        <v>0</v>
      </c>
      <c r="P4" s="3">
        <v>0</v>
      </c>
      <c r="Q4" s="3">
        <v>0</v>
      </c>
      <c r="R4" s="3">
        <v>0</v>
      </c>
      <c r="S4" s="3">
        <v>0</v>
      </c>
      <c r="T4" s="2"/>
      <c r="U4" s="2"/>
      <c r="V4" s="2"/>
      <c r="W4" s="2"/>
      <c r="X4" s="2"/>
      <c r="Y4" s="2"/>
      <c r="Z4" s="2"/>
    </row>
    <row r="5" spans="1:26">
      <c r="A5" s="2" t="s">
        <v>1357</v>
      </c>
      <c r="B5" s="2" t="s">
        <v>1358</v>
      </c>
      <c r="C5" s="3">
        <v>0</v>
      </c>
      <c r="D5" s="3">
        <v>0</v>
      </c>
      <c r="E5" s="3">
        <v>0</v>
      </c>
      <c r="F5" s="3">
        <v>0</v>
      </c>
      <c r="G5" s="3">
        <v>0</v>
      </c>
      <c r="H5" s="3">
        <v>0</v>
      </c>
      <c r="I5" s="3">
        <v>0</v>
      </c>
      <c r="J5" s="3">
        <v>0</v>
      </c>
      <c r="K5" s="2"/>
      <c r="L5" s="3">
        <v>0</v>
      </c>
      <c r="M5" s="3">
        <v>0</v>
      </c>
      <c r="N5" s="3">
        <v>0</v>
      </c>
      <c r="O5" s="3">
        <v>0</v>
      </c>
      <c r="P5" s="3">
        <v>0</v>
      </c>
      <c r="Q5" s="3">
        <v>0</v>
      </c>
      <c r="R5" s="3">
        <v>0</v>
      </c>
      <c r="S5" s="3">
        <v>0</v>
      </c>
      <c r="T5" s="2"/>
      <c r="U5" s="2"/>
      <c r="V5" s="2"/>
      <c r="W5" s="2"/>
      <c r="X5" s="2"/>
      <c r="Y5" s="2"/>
      <c r="Z5" s="2"/>
    </row>
    <row r="6" spans="1:26">
      <c r="A6" s="2" t="s">
        <v>1359</v>
      </c>
      <c r="B6" s="2" t="s">
        <v>1360</v>
      </c>
      <c r="C6" s="3">
        <v>0</v>
      </c>
      <c r="D6" s="3">
        <v>0</v>
      </c>
      <c r="E6" s="3">
        <v>0</v>
      </c>
      <c r="F6" s="3">
        <v>0</v>
      </c>
      <c r="G6" s="3">
        <v>0</v>
      </c>
      <c r="H6" s="3">
        <v>0</v>
      </c>
      <c r="I6" s="3">
        <v>0</v>
      </c>
      <c r="J6" s="3">
        <v>0</v>
      </c>
      <c r="K6" s="2"/>
      <c r="L6" s="3">
        <v>0</v>
      </c>
      <c r="M6" s="3">
        <v>0</v>
      </c>
      <c r="N6" s="3">
        <v>0</v>
      </c>
      <c r="O6" s="3">
        <v>0</v>
      </c>
      <c r="P6" s="3">
        <v>0</v>
      </c>
      <c r="Q6" s="3">
        <v>0</v>
      </c>
      <c r="R6" s="3">
        <v>0</v>
      </c>
      <c r="S6" s="3">
        <v>0</v>
      </c>
      <c r="T6" s="2"/>
      <c r="U6" s="2"/>
      <c r="V6" s="2"/>
      <c r="W6" s="2"/>
      <c r="X6" s="2"/>
      <c r="Y6" s="2"/>
      <c r="Z6" s="2"/>
    </row>
    <row r="7" spans="1:26">
      <c r="A7" s="2" t="s">
        <v>1361</v>
      </c>
      <c r="B7" s="2" t="s">
        <v>1362</v>
      </c>
      <c r="C7" s="3">
        <v>0</v>
      </c>
      <c r="D7" s="3">
        <v>0</v>
      </c>
      <c r="E7" s="3">
        <v>0</v>
      </c>
      <c r="F7" s="3">
        <v>0</v>
      </c>
      <c r="G7" s="3">
        <v>0</v>
      </c>
      <c r="H7" s="3">
        <v>0</v>
      </c>
      <c r="I7" s="3">
        <v>0</v>
      </c>
      <c r="J7" s="3">
        <v>0</v>
      </c>
      <c r="K7" s="2"/>
      <c r="L7" s="3">
        <v>0</v>
      </c>
      <c r="M7" s="3">
        <v>0</v>
      </c>
      <c r="N7" s="3">
        <v>0</v>
      </c>
      <c r="O7" s="3">
        <v>0</v>
      </c>
      <c r="P7" s="3">
        <v>0</v>
      </c>
      <c r="Q7" s="3">
        <v>0</v>
      </c>
      <c r="R7" s="3">
        <v>0</v>
      </c>
      <c r="S7" s="3">
        <v>0</v>
      </c>
      <c r="T7" s="2"/>
      <c r="U7" s="2"/>
      <c r="V7" s="2"/>
      <c r="W7" s="2"/>
      <c r="X7" s="2"/>
      <c r="Y7" s="2"/>
      <c r="Z7" s="2"/>
    </row>
    <row r="8" spans="1:26">
      <c r="A8" s="2" t="s">
        <v>1363</v>
      </c>
      <c r="B8" s="2" t="s">
        <v>1364</v>
      </c>
      <c r="C8" s="3">
        <v>0</v>
      </c>
      <c r="D8" s="3">
        <v>0</v>
      </c>
      <c r="E8" s="3">
        <v>0</v>
      </c>
      <c r="F8" s="3">
        <v>0</v>
      </c>
      <c r="G8" s="3">
        <v>0</v>
      </c>
      <c r="H8" s="3">
        <v>0</v>
      </c>
      <c r="I8" s="3">
        <v>0</v>
      </c>
      <c r="J8" s="3">
        <v>0</v>
      </c>
      <c r="K8" s="2"/>
      <c r="L8" s="3">
        <v>0</v>
      </c>
      <c r="M8" s="3">
        <v>0</v>
      </c>
      <c r="N8" s="3">
        <v>0</v>
      </c>
      <c r="O8" s="3">
        <v>0</v>
      </c>
      <c r="P8" s="3">
        <v>0</v>
      </c>
      <c r="Q8" s="3">
        <v>0</v>
      </c>
      <c r="R8" s="3">
        <v>0</v>
      </c>
      <c r="S8" s="3">
        <v>0</v>
      </c>
      <c r="T8" s="2"/>
      <c r="U8" s="2"/>
      <c r="V8" s="2"/>
      <c r="W8" s="2"/>
      <c r="X8" s="2"/>
      <c r="Y8" s="2"/>
      <c r="Z8" s="2"/>
    </row>
    <row r="9" spans="1:26">
      <c r="A9" s="2" t="s">
        <v>1365</v>
      </c>
      <c r="B9" s="2" t="s">
        <v>1366</v>
      </c>
      <c r="C9" s="3">
        <v>0</v>
      </c>
      <c r="D9" s="3">
        <v>0</v>
      </c>
      <c r="E9" s="3">
        <v>0</v>
      </c>
      <c r="F9" s="3">
        <v>0</v>
      </c>
      <c r="G9" s="3">
        <v>0</v>
      </c>
      <c r="H9" s="3">
        <v>0</v>
      </c>
      <c r="I9" s="3">
        <v>0</v>
      </c>
      <c r="J9" s="3">
        <v>0</v>
      </c>
      <c r="K9" s="2"/>
      <c r="L9" s="3">
        <v>0</v>
      </c>
      <c r="M9" s="3">
        <v>0</v>
      </c>
      <c r="N9" s="3">
        <v>0</v>
      </c>
      <c r="O9" s="3">
        <v>0</v>
      </c>
      <c r="P9" s="3">
        <v>0</v>
      </c>
      <c r="Q9" s="3">
        <v>0</v>
      </c>
      <c r="R9" s="3">
        <v>0</v>
      </c>
      <c r="S9" s="3">
        <v>0</v>
      </c>
      <c r="T9" s="2"/>
      <c r="U9" s="2"/>
      <c r="V9" s="2"/>
      <c r="W9" s="2"/>
      <c r="X9" s="2"/>
      <c r="Y9" s="2"/>
      <c r="Z9" s="2"/>
    </row>
    <row r="10" spans="1:26">
      <c r="A10" s="2" t="s">
        <v>1367</v>
      </c>
      <c r="B10" s="2" t="s">
        <v>1368</v>
      </c>
      <c r="C10" s="3">
        <v>0</v>
      </c>
      <c r="D10" s="3">
        <v>0</v>
      </c>
      <c r="E10" s="3">
        <v>0</v>
      </c>
      <c r="F10" s="3">
        <v>0</v>
      </c>
      <c r="G10" s="3">
        <v>0</v>
      </c>
      <c r="H10" s="3">
        <v>0</v>
      </c>
      <c r="I10" s="3">
        <v>0</v>
      </c>
      <c r="J10" s="3">
        <v>0</v>
      </c>
      <c r="K10" s="2"/>
      <c r="L10" s="3">
        <v>0</v>
      </c>
      <c r="M10" s="3">
        <v>0</v>
      </c>
      <c r="N10" s="3">
        <v>0</v>
      </c>
      <c r="O10" s="3">
        <v>0</v>
      </c>
      <c r="P10" s="3">
        <v>0</v>
      </c>
      <c r="Q10" s="3">
        <v>0</v>
      </c>
      <c r="R10" s="3">
        <v>0</v>
      </c>
      <c r="S10" s="3">
        <v>0</v>
      </c>
      <c r="T10" s="2"/>
      <c r="U10" s="2"/>
      <c r="V10" s="2"/>
      <c r="W10" s="2"/>
      <c r="X10" s="2"/>
      <c r="Y10" s="2"/>
      <c r="Z10" s="2"/>
    </row>
    <row r="11" spans="1:26">
      <c r="A11" s="2" t="s">
        <v>1369</v>
      </c>
      <c r="B11" s="2" t="s">
        <v>1370</v>
      </c>
      <c r="C11" s="3">
        <v>0</v>
      </c>
      <c r="D11" s="3">
        <v>0</v>
      </c>
      <c r="E11" s="3">
        <v>0</v>
      </c>
      <c r="F11" s="3">
        <v>0</v>
      </c>
      <c r="G11" s="3">
        <v>0</v>
      </c>
      <c r="H11" s="3">
        <v>0</v>
      </c>
      <c r="I11" s="3">
        <v>0</v>
      </c>
      <c r="J11" s="3">
        <v>0</v>
      </c>
      <c r="K11" s="2"/>
      <c r="L11" s="3">
        <v>0</v>
      </c>
      <c r="M11" s="3">
        <v>0</v>
      </c>
      <c r="N11" s="3">
        <v>0</v>
      </c>
      <c r="O11" s="3">
        <v>0</v>
      </c>
      <c r="P11" s="3">
        <v>0</v>
      </c>
      <c r="Q11" s="3">
        <v>0</v>
      </c>
      <c r="R11" s="3">
        <v>0</v>
      </c>
      <c r="S11" s="3">
        <v>0</v>
      </c>
      <c r="T11" s="2"/>
      <c r="U11" s="2"/>
      <c r="V11" s="2"/>
      <c r="W11" s="2"/>
      <c r="X11" s="2"/>
      <c r="Y11" s="2"/>
      <c r="Z11" s="2"/>
    </row>
    <row r="12" spans="1:26">
      <c r="A12" s="2" t="s">
        <v>1371</v>
      </c>
      <c r="B12" s="2" t="s">
        <v>1372</v>
      </c>
      <c r="C12" s="3">
        <v>0</v>
      </c>
      <c r="D12" s="3">
        <v>0</v>
      </c>
      <c r="E12" s="3">
        <v>0</v>
      </c>
      <c r="F12" s="3">
        <v>0</v>
      </c>
      <c r="G12" s="3">
        <v>0</v>
      </c>
      <c r="H12" s="3">
        <v>0</v>
      </c>
      <c r="I12" s="3">
        <v>0</v>
      </c>
      <c r="J12" s="3">
        <v>0</v>
      </c>
      <c r="K12" s="2"/>
      <c r="L12" s="3">
        <v>0</v>
      </c>
      <c r="M12" s="3">
        <v>0</v>
      </c>
      <c r="N12" s="3">
        <v>0</v>
      </c>
      <c r="O12" s="3">
        <v>0</v>
      </c>
      <c r="P12" s="3">
        <v>0</v>
      </c>
      <c r="Q12" s="3">
        <v>0</v>
      </c>
      <c r="R12" s="3">
        <v>0</v>
      </c>
      <c r="S12" s="3">
        <v>0</v>
      </c>
      <c r="T12" s="2"/>
      <c r="U12" s="2"/>
      <c r="V12" s="2"/>
      <c r="W12" s="2"/>
      <c r="X12" s="2"/>
      <c r="Y12" s="2"/>
      <c r="Z12" s="2"/>
    </row>
    <row r="13" spans="1:26">
      <c r="A13" s="2" t="s">
        <v>1373</v>
      </c>
      <c r="B13" s="2" t="s">
        <v>1374</v>
      </c>
      <c r="C13" s="3">
        <v>0</v>
      </c>
      <c r="D13" s="3">
        <v>0</v>
      </c>
      <c r="E13" s="3">
        <v>0</v>
      </c>
      <c r="F13" s="3">
        <v>0</v>
      </c>
      <c r="G13" s="3">
        <v>0</v>
      </c>
      <c r="H13" s="3">
        <v>0</v>
      </c>
      <c r="I13" s="3">
        <v>0</v>
      </c>
      <c r="J13" s="3">
        <v>0</v>
      </c>
      <c r="K13" s="2"/>
      <c r="L13" s="3">
        <v>0</v>
      </c>
      <c r="M13" s="3">
        <v>0</v>
      </c>
      <c r="N13" s="3">
        <v>0</v>
      </c>
      <c r="O13" s="3">
        <v>0</v>
      </c>
      <c r="P13" s="3">
        <v>0</v>
      </c>
      <c r="Q13" s="3">
        <v>0</v>
      </c>
      <c r="R13" s="3">
        <v>0</v>
      </c>
      <c r="S13" s="3">
        <v>0</v>
      </c>
      <c r="T13" s="2"/>
      <c r="U13" s="2"/>
      <c r="V13" s="2"/>
      <c r="W13" s="2"/>
      <c r="X13" s="2"/>
      <c r="Y13" s="2"/>
      <c r="Z13" s="2"/>
    </row>
    <row r="14" spans="1:26">
      <c r="A14" s="2" t="s">
        <v>1375</v>
      </c>
      <c r="B14" s="2" t="s">
        <v>1376</v>
      </c>
      <c r="C14" s="3">
        <v>0</v>
      </c>
      <c r="D14" s="3">
        <v>0</v>
      </c>
      <c r="E14" s="3">
        <v>0</v>
      </c>
      <c r="F14" s="3">
        <v>0</v>
      </c>
      <c r="G14" s="3">
        <v>0</v>
      </c>
      <c r="H14" s="3">
        <v>0</v>
      </c>
      <c r="I14" s="3">
        <v>0</v>
      </c>
      <c r="J14" s="3">
        <v>0</v>
      </c>
      <c r="K14" s="2"/>
      <c r="L14" s="3">
        <v>0</v>
      </c>
      <c r="M14" s="3">
        <v>0</v>
      </c>
      <c r="N14" s="3">
        <v>0</v>
      </c>
      <c r="O14" s="3">
        <v>0</v>
      </c>
      <c r="P14" s="3">
        <v>0</v>
      </c>
      <c r="Q14" s="3">
        <v>0</v>
      </c>
      <c r="R14" s="3">
        <v>0</v>
      </c>
      <c r="S14" s="3">
        <v>0</v>
      </c>
      <c r="T14" s="2"/>
      <c r="U14" s="2"/>
      <c r="V14" s="2"/>
      <c r="W14" s="2"/>
      <c r="X14" s="2"/>
      <c r="Y14" s="2"/>
      <c r="Z14" s="2"/>
    </row>
    <row r="15" spans="1:26">
      <c r="A15" s="2" t="s">
        <v>1377</v>
      </c>
      <c r="B15" s="2" t="s">
        <v>1378</v>
      </c>
      <c r="C15" s="3">
        <v>0</v>
      </c>
      <c r="D15" s="3">
        <v>0</v>
      </c>
      <c r="E15" s="3">
        <v>0</v>
      </c>
      <c r="F15" s="3">
        <v>0</v>
      </c>
      <c r="G15" s="3">
        <v>0</v>
      </c>
      <c r="H15" s="3">
        <v>0</v>
      </c>
      <c r="I15" s="3">
        <v>0</v>
      </c>
      <c r="J15" s="3">
        <v>0</v>
      </c>
      <c r="K15" s="2"/>
      <c r="L15" s="3">
        <v>0</v>
      </c>
      <c r="M15" s="3">
        <v>0</v>
      </c>
      <c r="N15" s="3">
        <v>0</v>
      </c>
      <c r="O15" s="3">
        <v>0</v>
      </c>
      <c r="P15" s="3">
        <v>0</v>
      </c>
      <c r="Q15" s="3">
        <v>0</v>
      </c>
      <c r="R15" s="3">
        <v>0</v>
      </c>
      <c r="S15" s="3">
        <v>0</v>
      </c>
      <c r="T15" s="2"/>
      <c r="U15" s="2"/>
      <c r="V15" s="2"/>
      <c r="W15" s="2"/>
      <c r="X15" s="2"/>
      <c r="Y15" s="2"/>
      <c r="Z15" s="2"/>
    </row>
    <row r="16" spans="1:26">
      <c r="A16" s="2" t="s">
        <v>1379</v>
      </c>
      <c r="B16" s="2" t="s">
        <v>1380</v>
      </c>
      <c r="C16" s="3">
        <v>0</v>
      </c>
      <c r="D16" s="3">
        <v>0</v>
      </c>
      <c r="E16" s="3">
        <v>0</v>
      </c>
      <c r="F16" s="3">
        <v>0</v>
      </c>
      <c r="G16" s="3">
        <v>0</v>
      </c>
      <c r="H16" s="3">
        <v>0</v>
      </c>
      <c r="I16" s="3">
        <v>0</v>
      </c>
      <c r="J16" s="3">
        <v>0</v>
      </c>
      <c r="K16" s="2"/>
      <c r="L16" s="3">
        <v>0</v>
      </c>
      <c r="M16" s="3">
        <v>0</v>
      </c>
      <c r="N16" s="3">
        <v>0</v>
      </c>
      <c r="O16" s="3">
        <v>0</v>
      </c>
      <c r="P16" s="3">
        <v>0</v>
      </c>
      <c r="Q16" s="3">
        <v>0</v>
      </c>
      <c r="R16" s="3">
        <v>0</v>
      </c>
      <c r="S16" s="3">
        <v>0</v>
      </c>
      <c r="T16" s="2"/>
      <c r="U16" s="2"/>
      <c r="V16" s="2"/>
      <c r="W16" s="2"/>
      <c r="X16" s="2"/>
      <c r="Y16" s="2"/>
      <c r="Z16" s="2"/>
    </row>
    <row r="17" spans="1:26">
      <c r="A17" s="2" t="s">
        <v>1381</v>
      </c>
      <c r="B17" s="2" t="s">
        <v>1382</v>
      </c>
      <c r="C17" s="3">
        <v>0</v>
      </c>
      <c r="D17" s="3">
        <v>0</v>
      </c>
      <c r="E17" s="3">
        <v>0</v>
      </c>
      <c r="F17" s="3">
        <v>0</v>
      </c>
      <c r="G17" s="3">
        <v>0</v>
      </c>
      <c r="H17" s="3">
        <v>0</v>
      </c>
      <c r="I17" s="3">
        <v>0</v>
      </c>
      <c r="J17" s="3">
        <v>0</v>
      </c>
      <c r="K17" s="2"/>
      <c r="L17" s="3">
        <v>0</v>
      </c>
      <c r="M17" s="3">
        <v>0</v>
      </c>
      <c r="N17" s="3">
        <v>0</v>
      </c>
      <c r="O17" s="3">
        <v>0</v>
      </c>
      <c r="P17" s="3">
        <v>0</v>
      </c>
      <c r="Q17" s="3">
        <v>0</v>
      </c>
      <c r="R17" s="3">
        <v>0</v>
      </c>
      <c r="S17" s="3">
        <v>0</v>
      </c>
      <c r="T17" s="2"/>
      <c r="U17" s="2"/>
      <c r="V17" s="2"/>
      <c r="W17" s="2"/>
      <c r="X17" s="2"/>
      <c r="Y17" s="2"/>
      <c r="Z17" s="2"/>
    </row>
    <row r="18" spans="1:26">
      <c r="A18" s="2" t="s">
        <v>1383</v>
      </c>
      <c r="B18" s="2" t="s">
        <v>1384</v>
      </c>
      <c r="C18" s="3">
        <v>0</v>
      </c>
      <c r="D18" s="3">
        <v>0</v>
      </c>
      <c r="E18" s="3">
        <v>0</v>
      </c>
      <c r="F18" s="3">
        <v>0</v>
      </c>
      <c r="G18" s="3">
        <v>0</v>
      </c>
      <c r="H18" s="3">
        <v>0</v>
      </c>
      <c r="I18" s="3">
        <v>0</v>
      </c>
      <c r="J18" s="3">
        <v>0</v>
      </c>
      <c r="K18" s="2"/>
      <c r="L18" s="3">
        <v>0</v>
      </c>
      <c r="M18" s="3">
        <v>0</v>
      </c>
      <c r="N18" s="3">
        <v>0</v>
      </c>
      <c r="O18" s="3">
        <v>0</v>
      </c>
      <c r="P18" s="3">
        <v>0</v>
      </c>
      <c r="Q18" s="3">
        <v>0</v>
      </c>
      <c r="R18" s="3">
        <v>0</v>
      </c>
      <c r="S18" s="3">
        <v>0</v>
      </c>
      <c r="T18" s="2"/>
      <c r="U18" s="2"/>
      <c r="V18" s="2"/>
      <c r="W18" s="2"/>
      <c r="X18" s="2"/>
      <c r="Y18" s="2"/>
      <c r="Z18" s="2"/>
    </row>
    <row r="19" spans="1:26">
      <c r="A19" s="2" t="s">
        <v>1385</v>
      </c>
      <c r="B19" s="2" t="s">
        <v>1386</v>
      </c>
      <c r="C19" s="3">
        <v>0</v>
      </c>
      <c r="D19" s="3">
        <v>0</v>
      </c>
      <c r="E19" s="3">
        <v>0</v>
      </c>
      <c r="F19" s="3">
        <v>0</v>
      </c>
      <c r="G19" s="3">
        <v>0</v>
      </c>
      <c r="H19" s="3">
        <v>0</v>
      </c>
      <c r="I19" s="3">
        <v>0</v>
      </c>
      <c r="J19" s="3">
        <v>0</v>
      </c>
      <c r="K19" s="2"/>
      <c r="L19" s="3">
        <v>0</v>
      </c>
      <c r="M19" s="3">
        <v>0</v>
      </c>
      <c r="N19" s="3">
        <v>0</v>
      </c>
      <c r="O19" s="3">
        <v>0</v>
      </c>
      <c r="P19" s="3">
        <v>0</v>
      </c>
      <c r="Q19" s="3">
        <v>0</v>
      </c>
      <c r="R19" s="3">
        <v>0</v>
      </c>
      <c r="S19" s="3">
        <v>0</v>
      </c>
      <c r="T19" s="2"/>
      <c r="U19" s="2"/>
      <c r="V19" s="2"/>
      <c r="W19" s="2"/>
      <c r="X19" s="2"/>
      <c r="Y19" s="2"/>
      <c r="Z19" s="2"/>
    </row>
    <row r="20" spans="1:26">
      <c r="A20" s="2" t="s">
        <v>1387</v>
      </c>
      <c r="B20" s="2" t="s">
        <v>1388</v>
      </c>
      <c r="C20" s="3">
        <v>0</v>
      </c>
      <c r="D20" s="3">
        <v>0</v>
      </c>
      <c r="E20" s="3">
        <v>0</v>
      </c>
      <c r="F20" s="3">
        <v>0</v>
      </c>
      <c r="G20" s="3">
        <v>0</v>
      </c>
      <c r="H20" s="3">
        <v>0</v>
      </c>
      <c r="I20" s="3">
        <v>0</v>
      </c>
      <c r="J20" s="3">
        <v>0</v>
      </c>
      <c r="K20" s="2"/>
      <c r="L20" s="3">
        <v>0</v>
      </c>
      <c r="M20" s="3">
        <v>0</v>
      </c>
      <c r="N20" s="3">
        <v>0</v>
      </c>
      <c r="O20" s="3">
        <v>0</v>
      </c>
      <c r="P20" s="3">
        <v>0</v>
      </c>
      <c r="Q20" s="3">
        <v>0</v>
      </c>
      <c r="R20" s="3">
        <v>0</v>
      </c>
      <c r="S20" s="3">
        <v>0</v>
      </c>
      <c r="T20" s="2"/>
      <c r="U20" s="2"/>
      <c r="V20" s="2"/>
      <c r="W20" s="2"/>
      <c r="X20" s="2"/>
      <c r="Y20" s="2"/>
      <c r="Z20" s="2"/>
    </row>
    <row r="21" spans="1:26">
      <c r="A21" s="2" t="s">
        <v>1389</v>
      </c>
      <c r="B21" s="2" t="s">
        <v>1390</v>
      </c>
      <c r="C21" s="3">
        <v>0</v>
      </c>
      <c r="D21" s="3">
        <v>0</v>
      </c>
      <c r="E21" s="3">
        <v>0</v>
      </c>
      <c r="F21" s="3">
        <v>0</v>
      </c>
      <c r="G21" s="3">
        <v>0</v>
      </c>
      <c r="H21" s="3">
        <v>0</v>
      </c>
      <c r="I21" s="3">
        <v>0</v>
      </c>
      <c r="J21" s="3">
        <v>0</v>
      </c>
      <c r="K21" s="2"/>
      <c r="L21" s="3">
        <v>0</v>
      </c>
      <c r="M21" s="3">
        <v>0</v>
      </c>
      <c r="N21" s="3">
        <v>0</v>
      </c>
      <c r="O21" s="3">
        <v>0</v>
      </c>
      <c r="P21" s="3">
        <v>0</v>
      </c>
      <c r="Q21" s="3">
        <v>0</v>
      </c>
      <c r="R21" s="3">
        <v>0</v>
      </c>
      <c r="S21" s="3">
        <v>0</v>
      </c>
      <c r="T21" s="2"/>
      <c r="U21" s="2"/>
      <c r="V21" s="2"/>
      <c r="W21" s="2"/>
      <c r="X21" s="2"/>
      <c r="Y21" s="2"/>
      <c r="Z21" s="2"/>
    </row>
    <row r="22" spans="1:26">
      <c r="A22" s="2" t="s">
        <v>1391</v>
      </c>
      <c r="B22" s="2" t="s">
        <v>1392</v>
      </c>
      <c r="C22" s="3">
        <v>0</v>
      </c>
      <c r="D22" s="3">
        <v>0</v>
      </c>
      <c r="E22" s="3">
        <v>0</v>
      </c>
      <c r="F22" s="3">
        <v>0</v>
      </c>
      <c r="G22" s="3">
        <v>0</v>
      </c>
      <c r="H22" s="3">
        <v>0</v>
      </c>
      <c r="I22" s="3">
        <v>0</v>
      </c>
      <c r="J22" s="3">
        <v>0</v>
      </c>
      <c r="K22" s="2"/>
      <c r="L22" s="3">
        <v>0</v>
      </c>
      <c r="M22" s="3">
        <v>0</v>
      </c>
      <c r="N22" s="3">
        <v>0</v>
      </c>
      <c r="O22" s="3">
        <v>0</v>
      </c>
      <c r="P22" s="3">
        <v>0</v>
      </c>
      <c r="Q22" s="3">
        <v>0</v>
      </c>
      <c r="R22" s="3">
        <v>0</v>
      </c>
      <c r="S22" s="3">
        <v>0</v>
      </c>
      <c r="T22" s="2"/>
      <c r="U22" s="2"/>
      <c r="V22" s="2"/>
      <c r="W22" s="2"/>
      <c r="X22" s="2"/>
      <c r="Y22" s="2"/>
      <c r="Z22" s="2"/>
    </row>
    <row r="23" spans="1:26">
      <c r="A23" s="2" t="s">
        <v>1393</v>
      </c>
      <c r="B23" s="2" t="s">
        <v>1394</v>
      </c>
      <c r="C23" s="3">
        <v>0</v>
      </c>
      <c r="D23" s="3">
        <v>0</v>
      </c>
      <c r="E23" s="3">
        <v>0</v>
      </c>
      <c r="F23" s="3">
        <v>0</v>
      </c>
      <c r="G23" s="3">
        <v>0</v>
      </c>
      <c r="H23" s="3">
        <v>0</v>
      </c>
      <c r="I23" s="3">
        <v>0</v>
      </c>
      <c r="J23" s="3">
        <v>0</v>
      </c>
      <c r="K23" s="2"/>
      <c r="L23" s="3">
        <v>0</v>
      </c>
      <c r="M23" s="3">
        <v>0</v>
      </c>
      <c r="N23" s="3">
        <v>0</v>
      </c>
      <c r="O23" s="3">
        <v>0</v>
      </c>
      <c r="P23" s="3">
        <v>0</v>
      </c>
      <c r="Q23" s="3">
        <v>0</v>
      </c>
      <c r="R23" s="3">
        <v>0</v>
      </c>
      <c r="S23" s="3">
        <v>0</v>
      </c>
      <c r="T23" s="2"/>
      <c r="U23" s="2"/>
      <c r="V23" s="2"/>
      <c r="W23" s="2"/>
      <c r="X23" s="2"/>
      <c r="Y23" s="2"/>
      <c r="Z23" s="2"/>
    </row>
    <row r="24" spans="1:26">
      <c r="A24" s="2" t="s">
        <v>1395</v>
      </c>
      <c r="B24" s="2" t="s">
        <v>1396</v>
      </c>
      <c r="C24" s="3">
        <v>0</v>
      </c>
      <c r="D24" s="3">
        <v>0</v>
      </c>
      <c r="E24" s="3">
        <v>0</v>
      </c>
      <c r="F24" s="3">
        <v>0</v>
      </c>
      <c r="G24" s="3">
        <v>0</v>
      </c>
      <c r="H24" s="3">
        <v>0</v>
      </c>
      <c r="I24" s="3">
        <v>0</v>
      </c>
      <c r="J24" s="3">
        <v>0</v>
      </c>
      <c r="K24" s="2"/>
      <c r="L24" s="3">
        <v>0</v>
      </c>
      <c r="M24" s="3">
        <v>0</v>
      </c>
      <c r="N24" s="3">
        <v>0</v>
      </c>
      <c r="O24" s="3">
        <v>0</v>
      </c>
      <c r="P24" s="3">
        <v>0</v>
      </c>
      <c r="Q24" s="3">
        <v>0</v>
      </c>
      <c r="R24" s="3">
        <v>0</v>
      </c>
      <c r="S24" s="3">
        <v>0</v>
      </c>
      <c r="T24" s="2"/>
      <c r="U24" s="2"/>
      <c r="V24" s="2"/>
      <c r="W24" s="2"/>
      <c r="X24" s="2"/>
      <c r="Y24" s="2"/>
      <c r="Z24" s="2"/>
    </row>
    <row r="25" spans="1:26">
      <c r="A25" s="2" t="s">
        <v>1397</v>
      </c>
      <c r="B25" s="2" t="s">
        <v>1398</v>
      </c>
      <c r="C25" s="3">
        <v>0</v>
      </c>
      <c r="D25" s="3">
        <v>0</v>
      </c>
      <c r="E25" s="3">
        <v>0</v>
      </c>
      <c r="F25" s="3">
        <v>0</v>
      </c>
      <c r="G25" s="3">
        <v>0</v>
      </c>
      <c r="H25" s="3">
        <v>0</v>
      </c>
      <c r="I25" s="3">
        <v>0</v>
      </c>
      <c r="J25" s="3">
        <v>0</v>
      </c>
      <c r="K25" s="2"/>
      <c r="L25" s="3">
        <v>0</v>
      </c>
      <c r="M25" s="3">
        <v>0</v>
      </c>
      <c r="N25" s="3">
        <v>0</v>
      </c>
      <c r="O25" s="3">
        <v>0</v>
      </c>
      <c r="P25" s="3">
        <v>0</v>
      </c>
      <c r="Q25" s="3">
        <v>0</v>
      </c>
      <c r="R25" s="3">
        <v>0</v>
      </c>
      <c r="S25" s="3">
        <v>0</v>
      </c>
      <c r="T25" s="2"/>
      <c r="U25" s="2"/>
      <c r="V25" s="2"/>
      <c r="W25" s="2"/>
      <c r="X25" s="2"/>
      <c r="Y25" s="2"/>
      <c r="Z25" s="2"/>
    </row>
    <row r="26" spans="1:26">
      <c r="A26" s="2" t="s">
        <v>1399</v>
      </c>
      <c r="B26" s="2" t="s">
        <v>1400</v>
      </c>
      <c r="C26" s="3">
        <v>0</v>
      </c>
      <c r="D26" s="3">
        <v>0</v>
      </c>
      <c r="E26" s="3">
        <v>0</v>
      </c>
      <c r="F26" s="3">
        <v>0</v>
      </c>
      <c r="G26" s="3">
        <v>0</v>
      </c>
      <c r="H26" s="3">
        <v>0</v>
      </c>
      <c r="I26" s="3">
        <v>0</v>
      </c>
      <c r="J26" s="3">
        <v>0</v>
      </c>
      <c r="K26" s="2"/>
      <c r="L26" s="3">
        <v>0</v>
      </c>
      <c r="M26" s="3">
        <v>0</v>
      </c>
      <c r="N26" s="3">
        <v>0</v>
      </c>
      <c r="O26" s="3">
        <v>0</v>
      </c>
      <c r="P26" s="3">
        <v>0</v>
      </c>
      <c r="Q26" s="3">
        <v>0</v>
      </c>
      <c r="R26" s="3">
        <v>0</v>
      </c>
      <c r="S26" s="3">
        <v>0</v>
      </c>
      <c r="T26" s="2"/>
      <c r="U26" s="2"/>
      <c r="V26" s="2"/>
      <c r="W26" s="2"/>
      <c r="X26" s="2"/>
      <c r="Y26" s="2"/>
      <c r="Z26" s="2"/>
    </row>
    <row r="27" spans="1:26">
      <c r="A27" s="2" t="s">
        <v>1401</v>
      </c>
      <c r="B27" s="2" t="s">
        <v>1402</v>
      </c>
      <c r="C27" s="3">
        <v>0</v>
      </c>
      <c r="D27" s="3">
        <v>0</v>
      </c>
      <c r="E27" s="3">
        <v>0</v>
      </c>
      <c r="F27" s="3">
        <v>0</v>
      </c>
      <c r="G27" s="3">
        <v>0</v>
      </c>
      <c r="H27" s="3">
        <v>0</v>
      </c>
      <c r="I27" s="3">
        <v>0</v>
      </c>
      <c r="J27" s="3">
        <v>0</v>
      </c>
      <c r="K27" s="2"/>
      <c r="L27" s="3">
        <v>0</v>
      </c>
      <c r="M27" s="3">
        <v>0</v>
      </c>
      <c r="N27" s="3">
        <v>0</v>
      </c>
      <c r="O27" s="3">
        <v>0</v>
      </c>
      <c r="P27" s="3">
        <v>0</v>
      </c>
      <c r="Q27" s="3">
        <v>0</v>
      </c>
      <c r="R27" s="3">
        <v>0</v>
      </c>
      <c r="S27" s="3">
        <v>0</v>
      </c>
      <c r="T27" s="2"/>
      <c r="U27" s="2"/>
      <c r="V27" s="2"/>
      <c r="W27" s="2"/>
      <c r="X27" s="2"/>
      <c r="Y27" s="2"/>
      <c r="Z27" s="2"/>
    </row>
    <row r="28" spans="1:26">
      <c r="A28" s="2" t="s">
        <v>1403</v>
      </c>
      <c r="B28" s="2" t="s">
        <v>1404</v>
      </c>
      <c r="C28" s="3">
        <v>0</v>
      </c>
      <c r="D28" s="3">
        <v>0</v>
      </c>
      <c r="E28" s="3">
        <v>0</v>
      </c>
      <c r="F28" s="3">
        <v>0</v>
      </c>
      <c r="G28" s="3">
        <v>0</v>
      </c>
      <c r="H28" s="3">
        <v>0</v>
      </c>
      <c r="I28" s="3">
        <v>0</v>
      </c>
      <c r="J28" s="3">
        <v>0</v>
      </c>
      <c r="K28" s="2"/>
      <c r="L28" s="3">
        <v>0</v>
      </c>
      <c r="M28" s="3">
        <v>0</v>
      </c>
      <c r="N28" s="3">
        <v>0</v>
      </c>
      <c r="O28" s="3">
        <v>0</v>
      </c>
      <c r="P28" s="3">
        <v>0</v>
      </c>
      <c r="Q28" s="3">
        <v>0</v>
      </c>
      <c r="R28" s="3">
        <v>0</v>
      </c>
      <c r="S28" s="3">
        <v>0</v>
      </c>
      <c r="T28" s="2"/>
      <c r="U28" s="2"/>
      <c r="V28" s="2"/>
      <c r="W28" s="2"/>
      <c r="X28" s="2"/>
      <c r="Y28" s="2"/>
      <c r="Z28" s="2"/>
    </row>
    <row r="29" spans="1:26">
      <c r="A29" s="2" t="s">
        <v>1405</v>
      </c>
      <c r="B29" s="2" t="s">
        <v>1406</v>
      </c>
      <c r="C29" s="3">
        <v>0</v>
      </c>
      <c r="D29" s="3">
        <v>0</v>
      </c>
      <c r="E29" s="3">
        <v>0</v>
      </c>
      <c r="F29" s="3">
        <v>0</v>
      </c>
      <c r="G29" s="3">
        <v>0</v>
      </c>
      <c r="H29" s="3">
        <v>0</v>
      </c>
      <c r="I29" s="3">
        <v>0</v>
      </c>
      <c r="J29" s="3">
        <v>0</v>
      </c>
      <c r="K29" s="2"/>
      <c r="L29" s="3">
        <v>0</v>
      </c>
      <c r="M29" s="3">
        <v>0</v>
      </c>
      <c r="N29" s="3">
        <v>0</v>
      </c>
      <c r="O29" s="3">
        <v>0</v>
      </c>
      <c r="P29" s="3">
        <v>0</v>
      </c>
      <c r="Q29" s="3">
        <v>0</v>
      </c>
      <c r="R29" s="3">
        <v>0</v>
      </c>
      <c r="S29" s="3">
        <v>0</v>
      </c>
      <c r="T29" s="2"/>
      <c r="U29" s="2"/>
      <c r="V29" s="2"/>
      <c r="W29" s="2"/>
      <c r="X29" s="2"/>
      <c r="Y29" s="2"/>
      <c r="Z29" s="2"/>
    </row>
    <row r="30" spans="1:26">
      <c r="A30" s="2" t="s">
        <v>1407</v>
      </c>
      <c r="B30" s="2" t="s">
        <v>1408</v>
      </c>
      <c r="C30" s="3">
        <v>0</v>
      </c>
      <c r="D30" s="3">
        <v>0</v>
      </c>
      <c r="E30" s="3">
        <v>0</v>
      </c>
      <c r="F30" s="3">
        <v>0</v>
      </c>
      <c r="G30" s="3">
        <v>0</v>
      </c>
      <c r="H30" s="3">
        <v>0</v>
      </c>
      <c r="I30" s="3">
        <v>0</v>
      </c>
      <c r="J30" s="3">
        <v>0</v>
      </c>
      <c r="K30" s="2"/>
      <c r="L30" s="3">
        <v>0</v>
      </c>
      <c r="M30" s="3">
        <v>0</v>
      </c>
      <c r="N30" s="3">
        <v>0</v>
      </c>
      <c r="O30" s="3">
        <v>0</v>
      </c>
      <c r="P30" s="3">
        <v>0</v>
      </c>
      <c r="Q30" s="3">
        <v>0</v>
      </c>
      <c r="R30" s="3">
        <v>0</v>
      </c>
      <c r="S30" s="3">
        <v>0</v>
      </c>
      <c r="T30" s="2"/>
      <c r="U30" s="2"/>
      <c r="V30" s="2"/>
      <c r="W30" s="2"/>
      <c r="X30" s="2"/>
      <c r="Y30" s="2"/>
      <c r="Z30" s="2"/>
    </row>
    <row r="31" spans="1:26">
      <c r="A31" s="2" t="s">
        <v>1409</v>
      </c>
      <c r="B31" s="2" t="s">
        <v>1410</v>
      </c>
      <c r="C31" s="3">
        <v>0</v>
      </c>
      <c r="D31" s="3">
        <v>0</v>
      </c>
      <c r="E31" s="3">
        <v>0</v>
      </c>
      <c r="F31" s="3">
        <v>0</v>
      </c>
      <c r="G31" s="3">
        <v>0</v>
      </c>
      <c r="H31" s="3">
        <v>0</v>
      </c>
      <c r="I31" s="3">
        <v>0</v>
      </c>
      <c r="J31" s="3">
        <v>0</v>
      </c>
      <c r="K31" s="2"/>
      <c r="L31" s="3">
        <v>0</v>
      </c>
      <c r="M31" s="3">
        <v>0</v>
      </c>
      <c r="N31" s="3">
        <v>0</v>
      </c>
      <c r="O31" s="3">
        <v>0</v>
      </c>
      <c r="P31" s="3">
        <v>0</v>
      </c>
      <c r="Q31" s="3">
        <v>0</v>
      </c>
      <c r="R31" s="3">
        <v>0</v>
      </c>
      <c r="S31" s="3">
        <v>0</v>
      </c>
      <c r="T31" s="2"/>
      <c r="U31" s="2"/>
      <c r="V31" s="2"/>
      <c r="W31" s="2"/>
      <c r="X31" s="2"/>
      <c r="Y31" s="2"/>
      <c r="Z31" s="2"/>
    </row>
    <row r="32" spans="1:26">
      <c r="A32" s="2" t="s">
        <v>1411</v>
      </c>
      <c r="B32" s="2" t="s">
        <v>1412</v>
      </c>
      <c r="C32" s="3">
        <v>0</v>
      </c>
      <c r="D32" s="3">
        <v>0</v>
      </c>
      <c r="E32" s="3">
        <v>0</v>
      </c>
      <c r="F32" s="3">
        <v>0</v>
      </c>
      <c r="G32" s="3">
        <v>0</v>
      </c>
      <c r="H32" s="3">
        <v>0</v>
      </c>
      <c r="I32" s="3">
        <v>0</v>
      </c>
      <c r="J32" s="3">
        <v>0</v>
      </c>
      <c r="K32" s="2"/>
      <c r="L32" s="3">
        <v>0</v>
      </c>
      <c r="M32" s="3">
        <v>0</v>
      </c>
      <c r="N32" s="3">
        <v>0</v>
      </c>
      <c r="O32" s="3">
        <v>0</v>
      </c>
      <c r="P32" s="3">
        <v>0</v>
      </c>
      <c r="Q32" s="3">
        <v>0</v>
      </c>
      <c r="R32" s="3">
        <v>0</v>
      </c>
      <c r="S32" s="3">
        <v>0</v>
      </c>
      <c r="T32" s="2"/>
      <c r="U32" s="2"/>
      <c r="V32" s="2"/>
      <c r="W32" s="2"/>
      <c r="X32" s="2"/>
      <c r="Y32" s="2"/>
      <c r="Z32" s="2"/>
    </row>
    <row r="33" spans="1:26">
      <c r="A33" s="2" t="s">
        <v>1413</v>
      </c>
      <c r="B33" s="2" t="s">
        <v>1414</v>
      </c>
      <c r="C33" s="3">
        <v>0</v>
      </c>
      <c r="D33" s="3">
        <v>0</v>
      </c>
      <c r="E33" s="3">
        <v>0</v>
      </c>
      <c r="F33" s="3">
        <v>0</v>
      </c>
      <c r="G33" s="3">
        <v>0</v>
      </c>
      <c r="H33" s="3">
        <v>0</v>
      </c>
      <c r="I33" s="3">
        <v>0</v>
      </c>
      <c r="J33" s="3">
        <v>0</v>
      </c>
      <c r="K33" s="2"/>
      <c r="L33" s="3">
        <v>0</v>
      </c>
      <c r="M33" s="3">
        <v>0</v>
      </c>
      <c r="N33" s="3">
        <v>0</v>
      </c>
      <c r="O33" s="3">
        <v>0</v>
      </c>
      <c r="P33" s="3">
        <v>0</v>
      </c>
      <c r="Q33" s="3">
        <v>0</v>
      </c>
      <c r="R33" s="3">
        <v>0</v>
      </c>
      <c r="S33" s="3">
        <v>0</v>
      </c>
      <c r="T33" s="2"/>
      <c r="U33" s="2"/>
      <c r="V33" s="2"/>
      <c r="W33" s="2"/>
      <c r="X33" s="2"/>
      <c r="Y33" s="2"/>
      <c r="Z33" s="2"/>
    </row>
    <row r="34" spans="1:26">
      <c r="A34" s="2" t="s">
        <v>1415</v>
      </c>
      <c r="B34" s="2" t="s">
        <v>1416</v>
      </c>
      <c r="C34" s="3">
        <v>0</v>
      </c>
      <c r="D34" s="3">
        <v>0</v>
      </c>
      <c r="E34" s="3">
        <v>0</v>
      </c>
      <c r="F34" s="3">
        <v>0</v>
      </c>
      <c r="G34" s="3">
        <v>0</v>
      </c>
      <c r="H34" s="3">
        <v>0</v>
      </c>
      <c r="I34" s="3">
        <v>0</v>
      </c>
      <c r="J34" s="3">
        <v>0</v>
      </c>
      <c r="K34" s="2"/>
      <c r="L34" s="3">
        <v>0</v>
      </c>
      <c r="M34" s="3">
        <v>0</v>
      </c>
      <c r="N34" s="3">
        <v>0</v>
      </c>
      <c r="O34" s="3">
        <v>0</v>
      </c>
      <c r="P34" s="3">
        <v>0</v>
      </c>
      <c r="Q34" s="3">
        <v>0</v>
      </c>
      <c r="R34" s="3">
        <v>0</v>
      </c>
      <c r="S34" s="3">
        <v>0</v>
      </c>
      <c r="T34" s="2"/>
      <c r="U34" s="2"/>
      <c r="V34" s="2"/>
      <c r="W34" s="2"/>
      <c r="X34" s="2"/>
      <c r="Y34" s="2"/>
      <c r="Z34" s="2"/>
    </row>
    <row r="35" spans="1:26">
      <c r="A35" s="2" t="s">
        <v>1417</v>
      </c>
      <c r="B35" s="2" t="s">
        <v>1418</v>
      </c>
      <c r="C35" s="3">
        <v>0</v>
      </c>
      <c r="D35" s="3">
        <v>0</v>
      </c>
      <c r="E35" s="3">
        <v>0</v>
      </c>
      <c r="F35" s="3">
        <v>0</v>
      </c>
      <c r="G35" s="3">
        <v>0</v>
      </c>
      <c r="H35" s="3">
        <v>0</v>
      </c>
      <c r="I35" s="3">
        <v>0</v>
      </c>
      <c r="J35" s="3">
        <v>0</v>
      </c>
      <c r="K35" s="2"/>
      <c r="L35" s="3">
        <v>0</v>
      </c>
      <c r="M35" s="3">
        <v>0</v>
      </c>
      <c r="N35" s="3">
        <v>0</v>
      </c>
      <c r="O35" s="3">
        <v>0</v>
      </c>
      <c r="P35" s="3">
        <v>0</v>
      </c>
      <c r="Q35" s="3">
        <v>0</v>
      </c>
      <c r="R35" s="3">
        <v>0</v>
      </c>
      <c r="S35" s="3">
        <v>0</v>
      </c>
      <c r="T35" s="2"/>
      <c r="U35" s="2"/>
      <c r="V35" s="2"/>
      <c r="W35" s="2"/>
      <c r="X35" s="2"/>
      <c r="Y35" s="2"/>
      <c r="Z35" s="2"/>
    </row>
    <row r="36" spans="1:26">
      <c r="A36" s="2" t="s">
        <v>1419</v>
      </c>
      <c r="B36" s="2" t="s">
        <v>1420</v>
      </c>
      <c r="C36" s="3">
        <v>0</v>
      </c>
      <c r="D36" s="3">
        <v>0</v>
      </c>
      <c r="E36" s="3">
        <v>0</v>
      </c>
      <c r="F36" s="3">
        <v>0</v>
      </c>
      <c r="G36" s="3">
        <v>0</v>
      </c>
      <c r="H36" s="3">
        <v>0</v>
      </c>
      <c r="I36" s="3">
        <v>0</v>
      </c>
      <c r="J36" s="3">
        <v>0</v>
      </c>
      <c r="K36" s="2"/>
      <c r="L36" s="3">
        <v>0</v>
      </c>
      <c r="M36" s="3">
        <v>0</v>
      </c>
      <c r="N36" s="3">
        <v>0</v>
      </c>
      <c r="O36" s="3">
        <v>0</v>
      </c>
      <c r="P36" s="3">
        <v>0</v>
      </c>
      <c r="Q36" s="3">
        <v>0</v>
      </c>
      <c r="R36" s="3">
        <v>0</v>
      </c>
      <c r="S36" s="3">
        <v>0</v>
      </c>
      <c r="T36" s="2"/>
      <c r="U36" s="2"/>
      <c r="V36" s="2"/>
      <c r="W36" s="2"/>
      <c r="X36" s="2"/>
      <c r="Y36" s="2"/>
      <c r="Z36" s="2"/>
    </row>
    <row r="37" spans="1:26">
      <c r="A37" s="2" t="s">
        <v>1421</v>
      </c>
      <c r="B37" s="2" t="s">
        <v>1422</v>
      </c>
      <c r="C37" s="3">
        <v>0</v>
      </c>
      <c r="D37" s="3">
        <v>0</v>
      </c>
      <c r="E37" s="3">
        <v>0</v>
      </c>
      <c r="F37" s="3">
        <v>0</v>
      </c>
      <c r="G37" s="3">
        <v>0</v>
      </c>
      <c r="H37" s="3">
        <v>0</v>
      </c>
      <c r="I37" s="3">
        <v>0</v>
      </c>
      <c r="J37" s="3">
        <v>0</v>
      </c>
      <c r="K37" s="2"/>
      <c r="L37" s="3">
        <v>0</v>
      </c>
      <c r="M37" s="3">
        <v>0</v>
      </c>
      <c r="N37" s="3">
        <v>0</v>
      </c>
      <c r="O37" s="3">
        <v>0</v>
      </c>
      <c r="P37" s="3">
        <v>0</v>
      </c>
      <c r="Q37" s="3">
        <v>0</v>
      </c>
      <c r="R37" s="3">
        <v>0</v>
      </c>
      <c r="S37" s="3">
        <v>0</v>
      </c>
      <c r="T37" s="2"/>
      <c r="U37" s="2"/>
      <c r="V37" s="2"/>
      <c r="W37" s="2"/>
      <c r="X37" s="2"/>
      <c r="Y37" s="2"/>
      <c r="Z37" s="2"/>
    </row>
    <row r="38" spans="1:26">
      <c r="A38" s="2" t="s">
        <v>1423</v>
      </c>
      <c r="B38" s="2" t="s">
        <v>1424</v>
      </c>
      <c r="C38" s="3">
        <v>0</v>
      </c>
      <c r="D38" s="3">
        <v>0</v>
      </c>
      <c r="E38" s="3">
        <v>0</v>
      </c>
      <c r="F38" s="3">
        <v>0</v>
      </c>
      <c r="G38" s="3">
        <v>0</v>
      </c>
      <c r="H38" s="3">
        <v>0</v>
      </c>
      <c r="I38" s="3">
        <v>0</v>
      </c>
      <c r="J38" s="3">
        <v>0</v>
      </c>
      <c r="K38" s="2"/>
      <c r="L38" s="3">
        <v>0</v>
      </c>
      <c r="M38" s="3">
        <v>0</v>
      </c>
      <c r="N38" s="3">
        <v>0</v>
      </c>
      <c r="O38" s="3">
        <v>0</v>
      </c>
      <c r="P38" s="3">
        <v>0</v>
      </c>
      <c r="Q38" s="3">
        <v>0</v>
      </c>
      <c r="R38" s="3">
        <v>0</v>
      </c>
      <c r="S38" s="3">
        <v>0</v>
      </c>
      <c r="T38" s="2"/>
      <c r="U38" s="2"/>
      <c r="V38" s="2"/>
      <c r="W38" s="2"/>
      <c r="X38" s="2"/>
      <c r="Y38" s="2"/>
      <c r="Z38" s="2"/>
    </row>
    <row r="39" spans="1:26">
      <c r="A39" s="2" t="s">
        <v>1425</v>
      </c>
      <c r="B39" s="2" t="s">
        <v>1426</v>
      </c>
      <c r="C39" s="3">
        <v>0</v>
      </c>
      <c r="D39" s="3">
        <v>0</v>
      </c>
      <c r="E39" s="3">
        <v>0</v>
      </c>
      <c r="F39" s="3">
        <v>0</v>
      </c>
      <c r="G39" s="3">
        <v>0</v>
      </c>
      <c r="H39" s="3">
        <v>0</v>
      </c>
      <c r="I39" s="3">
        <v>0</v>
      </c>
      <c r="J39" s="3">
        <v>0</v>
      </c>
      <c r="K39" s="2"/>
      <c r="L39" s="3">
        <v>0</v>
      </c>
      <c r="M39" s="3">
        <v>0</v>
      </c>
      <c r="N39" s="3">
        <v>0</v>
      </c>
      <c r="O39" s="3">
        <v>0</v>
      </c>
      <c r="P39" s="3">
        <v>0</v>
      </c>
      <c r="Q39" s="3">
        <v>0</v>
      </c>
      <c r="R39" s="3">
        <v>0</v>
      </c>
      <c r="S39" s="3">
        <v>0</v>
      </c>
      <c r="T39" s="2"/>
      <c r="U39" s="2"/>
      <c r="V39" s="2"/>
      <c r="W39" s="2"/>
      <c r="X39" s="2"/>
      <c r="Y39" s="2"/>
      <c r="Z39" s="2"/>
    </row>
    <row r="40" spans="1:26">
      <c r="A40" s="2" t="s">
        <v>1427</v>
      </c>
      <c r="B40" s="2" t="s">
        <v>1428</v>
      </c>
      <c r="C40" s="3">
        <v>0</v>
      </c>
      <c r="D40" s="3">
        <v>0</v>
      </c>
      <c r="E40" s="3">
        <v>0</v>
      </c>
      <c r="F40" s="3">
        <v>0</v>
      </c>
      <c r="G40" s="3">
        <v>0</v>
      </c>
      <c r="H40" s="3">
        <v>0</v>
      </c>
      <c r="I40" s="3">
        <v>0</v>
      </c>
      <c r="J40" s="3">
        <v>0</v>
      </c>
      <c r="K40" s="2"/>
      <c r="L40" s="3">
        <v>0</v>
      </c>
      <c r="M40" s="3">
        <v>0</v>
      </c>
      <c r="N40" s="3">
        <v>0</v>
      </c>
      <c r="O40" s="3">
        <v>0</v>
      </c>
      <c r="P40" s="3">
        <v>0</v>
      </c>
      <c r="Q40" s="3">
        <v>0</v>
      </c>
      <c r="R40" s="3">
        <v>0</v>
      </c>
      <c r="S40" s="3">
        <v>0</v>
      </c>
      <c r="T40" s="2"/>
      <c r="U40" s="2"/>
      <c r="V40" s="2"/>
      <c r="W40" s="2"/>
      <c r="X40" s="2"/>
      <c r="Y40" s="2"/>
      <c r="Z40" s="2"/>
    </row>
    <row r="41" spans="1:26">
      <c r="A41" s="2" t="s">
        <v>1429</v>
      </c>
      <c r="B41" s="2" t="s">
        <v>1430</v>
      </c>
      <c r="C41" s="3">
        <v>0</v>
      </c>
      <c r="D41" s="3">
        <v>0</v>
      </c>
      <c r="E41" s="3">
        <v>0</v>
      </c>
      <c r="F41" s="3">
        <v>0</v>
      </c>
      <c r="G41" s="3">
        <v>0</v>
      </c>
      <c r="H41" s="3">
        <v>0</v>
      </c>
      <c r="I41" s="3">
        <v>0</v>
      </c>
      <c r="J41" s="3">
        <v>0</v>
      </c>
      <c r="K41" s="2"/>
      <c r="L41" s="3">
        <v>0</v>
      </c>
      <c r="M41" s="3">
        <v>0</v>
      </c>
      <c r="N41" s="3">
        <v>0</v>
      </c>
      <c r="O41" s="3">
        <v>0</v>
      </c>
      <c r="P41" s="3">
        <v>0</v>
      </c>
      <c r="Q41" s="3">
        <v>0</v>
      </c>
      <c r="R41" s="3">
        <v>0</v>
      </c>
      <c r="S41" s="3">
        <v>0</v>
      </c>
      <c r="T41" s="2"/>
      <c r="U41" s="2"/>
      <c r="V41" s="2"/>
      <c r="W41" s="2"/>
      <c r="X41" s="2"/>
      <c r="Y41" s="2"/>
      <c r="Z41" s="2"/>
    </row>
    <row r="42" spans="1:26">
      <c r="A42" s="2" t="s">
        <v>1431</v>
      </c>
      <c r="B42" s="2" t="s">
        <v>1432</v>
      </c>
      <c r="C42" s="3">
        <v>0</v>
      </c>
      <c r="D42" s="3">
        <v>0</v>
      </c>
      <c r="E42" s="3">
        <v>0</v>
      </c>
      <c r="F42" s="3">
        <v>0</v>
      </c>
      <c r="G42" s="3">
        <v>0</v>
      </c>
      <c r="H42" s="3">
        <v>0</v>
      </c>
      <c r="I42" s="3">
        <v>0</v>
      </c>
      <c r="J42" s="3">
        <v>0</v>
      </c>
      <c r="K42" s="2"/>
      <c r="L42" s="3">
        <v>0</v>
      </c>
      <c r="M42" s="3">
        <v>0</v>
      </c>
      <c r="N42" s="3">
        <v>0</v>
      </c>
      <c r="O42" s="3">
        <v>0</v>
      </c>
      <c r="P42" s="3">
        <v>0</v>
      </c>
      <c r="Q42" s="3">
        <v>0</v>
      </c>
      <c r="R42" s="3">
        <v>0</v>
      </c>
      <c r="S42" s="3">
        <v>0</v>
      </c>
      <c r="T42" s="2"/>
      <c r="U42" s="2"/>
      <c r="V42" s="2"/>
      <c r="W42" s="2"/>
      <c r="X42" s="2"/>
      <c r="Y42" s="2"/>
      <c r="Z42" s="2"/>
    </row>
    <row r="43" spans="1:26">
      <c r="A43" s="2" t="s">
        <v>1433</v>
      </c>
      <c r="B43" s="2" t="s">
        <v>1434</v>
      </c>
      <c r="C43" s="3">
        <v>0</v>
      </c>
      <c r="D43" s="3">
        <v>0</v>
      </c>
      <c r="E43" s="3">
        <v>0</v>
      </c>
      <c r="F43" s="3">
        <v>0</v>
      </c>
      <c r="G43" s="3">
        <v>0</v>
      </c>
      <c r="H43" s="3">
        <v>0</v>
      </c>
      <c r="I43" s="3">
        <v>0</v>
      </c>
      <c r="J43" s="3">
        <v>0</v>
      </c>
      <c r="K43" s="2"/>
      <c r="L43" s="3">
        <v>0</v>
      </c>
      <c r="M43" s="3">
        <v>0</v>
      </c>
      <c r="N43" s="3">
        <v>0</v>
      </c>
      <c r="O43" s="3">
        <v>0</v>
      </c>
      <c r="P43" s="3">
        <v>0</v>
      </c>
      <c r="Q43" s="3">
        <v>0</v>
      </c>
      <c r="R43" s="3">
        <v>0</v>
      </c>
      <c r="S43" s="3">
        <v>0</v>
      </c>
      <c r="T43" s="2"/>
      <c r="U43" s="2"/>
      <c r="V43" s="2"/>
      <c r="W43" s="2"/>
      <c r="X43" s="2"/>
      <c r="Y43" s="2"/>
      <c r="Z43" s="2"/>
    </row>
    <row r="44" spans="1:26">
      <c r="A44" s="2" t="s">
        <v>1435</v>
      </c>
      <c r="B44" s="2" t="s">
        <v>1436</v>
      </c>
      <c r="C44" s="3">
        <v>0</v>
      </c>
      <c r="D44" s="3">
        <v>0</v>
      </c>
      <c r="E44" s="3">
        <v>0</v>
      </c>
      <c r="F44" s="3">
        <v>0</v>
      </c>
      <c r="G44" s="3">
        <v>0</v>
      </c>
      <c r="H44" s="3">
        <v>0</v>
      </c>
      <c r="I44" s="3">
        <v>0</v>
      </c>
      <c r="J44" s="3">
        <v>0</v>
      </c>
      <c r="K44" s="2"/>
      <c r="L44" s="3">
        <v>0</v>
      </c>
      <c r="M44" s="3">
        <v>0</v>
      </c>
      <c r="N44" s="3">
        <v>0</v>
      </c>
      <c r="O44" s="3">
        <v>0</v>
      </c>
      <c r="P44" s="3">
        <v>0</v>
      </c>
      <c r="Q44" s="3">
        <v>0</v>
      </c>
      <c r="R44" s="3">
        <v>0</v>
      </c>
      <c r="S44" s="3">
        <v>0</v>
      </c>
      <c r="T44" s="2"/>
      <c r="U44" s="2"/>
      <c r="V44" s="2"/>
      <c r="W44" s="2"/>
      <c r="X44" s="2"/>
      <c r="Y44" s="2"/>
      <c r="Z44" s="2"/>
    </row>
    <row r="45" spans="1:26">
      <c r="A45" s="2" t="s">
        <v>1437</v>
      </c>
      <c r="B45" s="2" t="s">
        <v>1438</v>
      </c>
      <c r="C45" s="3">
        <v>0</v>
      </c>
      <c r="D45" s="3">
        <v>0</v>
      </c>
      <c r="E45" s="3">
        <v>0</v>
      </c>
      <c r="F45" s="3">
        <v>0</v>
      </c>
      <c r="G45" s="3">
        <v>0</v>
      </c>
      <c r="H45" s="3">
        <v>0</v>
      </c>
      <c r="I45" s="3">
        <v>0</v>
      </c>
      <c r="J45" s="3">
        <v>0</v>
      </c>
      <c r="K45" s="2"/>
      <c r="L45" s="3">
        <v>0</v>
      </c>
      <c r="M45" s="3">
        <v>0</v>
      </c>
      <c r="N45" s="3">
        <v>0</v>
      </c>
      <c r="O45" s="3">
        <v>0</v>
      </c>
      <c r="P45" s="3">
        <v>0</v>
      </c>
      <c r="Q45" s="3">
        <v>0</v>
      </c>
      <c r="R45" s="3">
        <v>0</v>
      </c>
      <c r="S45" s="3">
        <v>0</v>
      </c>
      <c r="T45" s="2"/>
      <c r="U45" s="2"/>
      <c r="V45" s="2"/>
      <c r="W45" s="2"/>
      <c r="X45" s="2"/>
      <c r="Y45" s="2"/>
      <c r="Z45" s="2"/>
    </row>
    <row r="46" spans="1:26">
      <c r="A46" s="2" t="s">
        <v>1439</v>
      </c>
      <c r="B46" s="2" t="s">
        <v>1440</v>
      </c>
      <c r="C46" s="3">
        <v>0</v>
      </c>
      <c r="D46" s="3">
        <v>0</v>
      </c>
      <c r="E46" s="3">
        <v>0</v>
      </c>
      <c r="F46" s="3">
        <v>0</v>
      </c>
      <c r="G46" s="3">
        <v>0</v>
      </c>
      <c r="H46" s="3">
        <v>0</v>
      </c>
      <c r="I46" s="3">
        <v>0</v>
      </c>
      <c r="J46" s="3">
        <v>0</v>
      </c>
      <c r="K46" s="2"/>
      <c r="L46" s="3">
        <v>0</v>
      </c>
      <c r="M46" s="3">
        <v>0</v>
      </c>
      <c r="N46" s="3">
        <v>0</v>
      </c>
      <c r="O46" s="3">
        <v>0</v>
      </c>
      <c r="P46" s="3">
        <v>0</v>
      </c>
      <c r="Q46" s="3">
        <v>0</v>
      </c>
      <c r="R46" s="3">
        <v>0</v>
      </c>
      <c r="S46" s="3">
        <v>0</v>
      </c>
      <c r="T46" s="2"/>
      <c r="U46" s="2"/>
      <c r="V46" s="2"/>
      <c r="W46" s="2"/>
      <c r="X46" s="2"/>
      <c r="Y46" s="2"/>
      <c r="Z46" s="2"/>
    </row>
    <row r="47" spans="1:26">
      <c r="A47" s="2" t="s">
        <v>1441</v>
      </c>
      <c r="B47" s="2" t="s">
        <v>1442</v>
      </c>
      <c r="C47" s="3">
        <v>0</v>
      </c>
      <c r="D47" s="3">
        <v>0</v>
      </c>
      <c r="E47" s="3">
        <v>0</v>
      </c>
      <c r="F47" s="3">
        <v>0</v>
      </c>
      <c r="G47" s="3">
        <v>0</v>
      </c>
      <c r="H47" s="3">
        <v>0</v>
      </c>
      <c r="I47" s="3">
        <v>0</v>
      </c>
      <c r="J47" s="3">
        <v>0</v>
      </c>
      <c r="K47" s="2"/>
      <c r="L47" s="3">
        <v>0</v>
      </c>
      <c r="M47" s="3">
        <v>0</v>
      </c>
      <c r="N47" s="3">
        <v>0</v>
      </c>
      <c r="O47" s="3">
        <v>0</v>
      </c>
      <c r="P47" s="3">
        <v>0</v>
      </c>
      <c r="Q47" s="3">
        <v>0</v>
      </c>
      <c r="R47" s="3">
        <v>0</v>
      </c>
      <c r="S47" s="3">
        <v>0</v>
      </c>
      <c r="T47" s="2"/>
      <c r="U47" s="2"/>
      <c r="V47" s="2"/>
      <c r="W47" s="2"/>
      <c r="X47" s="2"/>
      <c r="Y47" s="2"/>
      <c r="Z47" s="2"/>
    </row>
    <row r="48" spans="1:26">
      <c r="A48" s="2" t="s">
        <v>1443</v>
      </c>
      <c r="B48" s="2" t="s">
        <v>1444</v>
      </c>
      <c r="C48" s="3">
        <v>0</v>
      </c>
      <c r="D48" s="3">
        <v>0</v>
      </c>
      <c r="E48" s="3">
        <v>0</v>
      </c>
      <c r="F48" s="3">
        <v>0</v>
      </c>
      <c r="G48" s="3">
        <v>0</v>
      </c>
      <c r="H48" s="3">
        <v>0</v>
      </c>
      <c r="I48" s="3">
        <v>0</v>
      </c>
      <c r="J48" s="3">
        <v>0</v>
      </c>
      <c r="K48" s="2"/>
      <c r="L48" s="3">
        <v>0</v>
      </c>
      <c r="M48" s="3">
        <v>0</v>
      </c>
      <c r="N48" s="3">
        <v>0</v>
      </c>
      <c r="O48" s="3">
        <v>0</v>
      </c>
      <c r="P48" s="3">
        <v>0</v>
      </c>
      <c r="Q48" s="3">
        <v>0</v>
      </c>
      <c r="R48" s="3">
        <v>0</v>
      </c>
      <c r="S48" s="3">
        <v>0</v>
      </c>
      <c r="T48" s="2"/>
      <c r="U48" s="2"/>
      <c r="V48" s="2"/>
      <c r="W48" s="2"/>
      <c r="X48" s="2"/>
      <c r="Y48" s="2"/>
      <c r="Z48" s="2"/>
    </row>
    <row r="49" spans="1:26">
      <c r="A49" s="2" t="s">
        <v>1445</v>
      </c>
      <c r="B49" s="2" t="s">
        <v>1446</v>
      </c>
      <c r="C49" s="3">
        <v>0</v>
      </c>
      <c r="D49" s="3">
        <v>0</v>
      </c>
      <c r="E49" s="3">
        <v>0</v>
      </c>
      <c r="F49" s="3">
        <v>0</v>
      </c>
      <c r="G49" s="3">
        <v>0</v>
      </c>
      <c r="H49" s="3">
        <v>0</v>
      </c>
      <c r="I49" s="3">
        <v>0</v>
      </c>
      <c r="J49" s="3">
        <v>0</v>
      </c>
      <c r="K49" s="2"/>
      <c r="L49" s="3">
        <v>0</v>
      </c>
      <c r="M49" s="3">
        <v>0</v>
      </c>
      <c r="N49" s="3">
        <v>0</v>
      </c>
      <c r="O49" s="3">
        <v>0</v>
      </c>
      <c r="P49" s="3">
        <v>0</v>
      </c>
      <c r="Q49" s="3">
        <v>0</v>
      </c>
      <c r="R49" s="3">
        <v>0</v>
      </c>
      <c r="S49" s="3">
        <v>0</v>
      </c>
      <c r="T49" s="2"/>
      <c r="U49" s="2"/>
      <c r="V49" s="2"/>
      <c r="W49" s="2"/>
      <c r="X49" s="2"/>
      <c r="Y49" s="2"/>
      <c r="Z49" s="2"/>
    </row>
    <row r="50" spans="1:26">
      <c r="A50" s="2" t="s">
        <v>1447</v>
      </c>
      <c r="B50" s="2" t="s">
        <v>1448</v>
      </c>
      <c r="C50" s="3">
        <v>0</v>
      </c>
      <c r="D50" s="3">
        <v>0</v>
      </c>
      <c r="E50" s="3">
        <v>0</v>
      </c>
      <c r="F50" s="3">
        <v>0</v>
      </c>
      <c r="G50" s="3">
        <v>0</v>
      </c>
      <c r="H50" s="3">
        <v>0</v>
      </c>
      <c r="I50" s="3">
        <v>0</v>
      </c>
      <c r="J50" s="3">
        <v>0</v>
      </c>
      <c r="K50" s="2"/>
      <c r="L50" s="3">
        <v>0</v>
      </c>
      <c r="M50" s="3">
        <v>0</v>
      </c>
      <c r="N50" s="3">
        <v>0</v>
      </c>
      <c r="O50" s="3">
        <v>0</v>
      </c>
      <c r="P50" s="3">
        <v>0</v>
      </c>
      <c r="Q50" s="3">
        <v>0</v>
      </c>
      <c r="R50" s="3">
        <v>0</v>
      </c>
      <c r="S50" s="3">
        <v>0</v>
      </c>
      <c r="T50" s="2"/>
      <c r="U50" s="2"/>
      <c r="V50" s="2"/>
      <c r="W50" s="2"/>
      <c r="X50" s="2"/>
      <c r="Y50" s="2"/>
      <c r="Z50" s="2"/>
    </row>
    <row r="51" spans="1:26">
      <c r="A51" s="2" t="s">
        <v>1449</v>
      </c>
      <c r="B51" s="2" t="s">
        <v>1450</v>
      </c>
      <c r="C51" s="3">
        <v>0</v>
      </c>
      <c r="D51" s="3">
        <v>0</v>
      </c>
      <c r="E51" s="3">
        <v>0</v>
      </c>
      <c r="F51" s="3">
        <v>0</v>
      </c>
      <c r="G51" s="3">
        <v>0</v>
      </c>
      <c r="H51" s="3">
        <v>0</v>
      </c>
      <c r="I51" s="3">
        <v>0</v>
      </c>
      <c r="J51" s="3">
        <v>0</v>
      </c>
      <c r="K51" s="2"/>
      <c r="L51" s="3">
        <v>0</v>
      </c>
      <c r="M51" s="3">
        <v>0</v>
      </c>
      <c r="N51" s="3">
        <v>0</v>
      </c>
      <c r="O51" s="3">
        <v>0</v>
      </c>
      <c r="P51" s="3">
        <v>0</v>
      </c>
      <c r="Q51" s="3">
        <v>0</v>
      </c>
      <c r="R51" s="3">
        <v>0</v>
      </c>
      <c r="S51" s="3">
        <v>0</v>
      </c>
      <c r="T51" s="2"/>
      <c r="U51" s="2"/>
      <c r="V51" s="2"/>
      <c r="W51" s="2"/>
      <c r="X51" s="2"/>
      <c r="Y51" s="2"/>
      <c r="Z51" s="2"/>
    </row>
    <row r="52" spans="1:26">
      <c r="A52" s="2" t="s">
        <v>1451</v>
      </c>
      <c r="B52" s="2" t="s">
        <v>1452</v>
      </c>
      <c r="C52" s="3">
        <v>0</v>
      </c>
      <c r="D52" s="3">
        <v>0</v>
      </c>
      <c r="E52" s="3">
        <v>0</v>
      </c>
      <c r="F52" s="3">
        <v>0</v>
      </c>
      <c r="G52" s="3">
        <v>0</v>
      </c>
      <c r="H52" s="3">
        <v>0</v>
      </c>
      <c r="I52" s="3">
        <v>0</v>
      </c>
      <c r="J52" s="3">
        <v>0</v>
      </c>
      <c r="K52" s="2"/>
      <c r="L52" s="3">
        <v>0</v>
      </c>
      <c r="M52" s="3">
        <v>0</v>
      </c>
      <c r="N52" s="3">
        <v>0</v>
      </c>
      <c r="O52" s="3">
        <v>0</v>
      </c>
      <c r="P52" s="3">
        <v>0</v>
      </c>
      <c r="Q52" s="3">
        <v>0</v>
      </c>
      <c r="R52" s="3">
        <v>0</v>
      </c>
      <c r="S52" s="3">
        <v>0</v>
      </c>
      <c r="T52" s="2"/>
      <c r="U52" s="2"/>
      <c r="V52" s="2"/>
      <c r="W52" s="2"/>
      <c r="X52" s="2"/>
      <c r="Y52" s="2"/>
      <c r="Z52" s="2"/>
    </row>
    <row r="53" spans="1:26">
      <c r="A53" s="2" t="s">
        <v>1453</v>
      </c>
      <c r="B53" s="2" t="s">
        <v>1454</v>
      </c>
      <c r="C53" s="3">
        <v>0</v>
      </c>
      <c r="D53" s="3">
        <v>0</v>
      </c>
      <c r="E53" s="3">
        <v>0</v>
      </c>
      <c r="F53" s="3">
        <v>0</v>
      </c>
      <c r="G53" s="3">
        <v>0</v>
      </c>
      <c r="H53" s="3">
        <v>0</v>
      </c>
      <c r="I53" s="3">
        <v>0</v>
      </c>
      <c r="J53" s="3">
        <v>0</v>
      </c>
      <c r="K53" s="2"/>
      <c r="L53" s="3">
        <v>0</v>
      </c>
      <c r="M53" s="3">
        <v>0</v>
      </c>
      <c r="N53" s="3">
        <v>0</v>
      </c>
      <c r="O53" s="3">
        <v>0</v>
      </c>
      <c r="P53" s="3">
        <v>0</v>
      </c>
      <c r="Q53" s="3">
        <v>0</v>
      </c>
      <c r="R53" s="3">
        <v>0</v>
      </c>
      <c r="S53" s="3">
        <v>0</v>
      </c>
      <c r="T53" s="2"/>
      <c r="U53" s="2"/>
      <c r="V53" s="2"/>
      <c r="W53" s="2"/>
      <c r="X53" s="2"/>
      <c r="Y53" s="2"/>
      <c r="Z53" s="2"/>
    </row>
    <row r="54" spans="1:26">
      <c r="A54" s="2" t="s">
        <v>1455</v>
      </c>
      <c r="B54" s="2" t="s">
        <v>1456</v>
      </c>
      <c r="C54" s="3">
        <v>0</v>
      </c>
      <c r="D54" s="3">
        <v>0</v>
      </c>
      <c r="E54" s="3">
        <v>0</v>
      </c>
      <c r="F54" s="3">
        <v>0</v>
      </c>
      <c r="G54" s="3">
        <v>0</v>
      </c>
      <c r="H54" s="3">
        <v>0</v>
      </c>
      <c r="I54" s="3">
        <v>0</v>
      </c>
      <c r="J54" s="3">
        <v>0</v>
      </c>
      <c r="K54" s="2"/>
      <c r="L54" s="3">
        <v>0</v>
      </c>
      <c r="M54" s="3">
        <v>0</v>
      </c>
      <c r="N54" s="3">
        <v>0</v>
      </c>
      <c r="O54" s="3">
        <v>0</v>
      </c>
      <c r="P54" s="3">
        <v>0</v>
      </c>
      <c r="Q54" s="3">
        <v>0</v>
      </c>
      <c r="R54" s="3">
        <v>0</v>
      </c>
      <c r="S54" s="3">
        <v>0</v>
      </c>
      <c r="T54" s="2"/>
      <c r="U54" s="2"/>
      <c r="V54" s="2"/>
      <c r="W54" s="2"/>
      <c r="X54" s="2"/>
      <c r="Y54" s="2"/>
      <c r="Z54" s="2"/>
    </row>
    <row r="55" spans="1:26">
      <c r="A55" s="2" t="s">
        <v>1457</v>
      </c>
      <c r="B55" s="2" t="s">
        <v>1458</v>
      </c>
      <c r="C55" s="3">
        <v>0</v>
      </c>
      <c r="D55" s="3">
        <v>0</v>
      </c>
      <c r="E55" s="3">
        <v>0</v>
      </c>
      <c r="F55" s="3">
        <v>0</v>
      </c>
      <c r="G55" s="3">
        <v>0</v>
      </c>
      <c r="H55" s="3">
        <v>0</v>
      </c>
      <c r="I55" s="3">
        <v>0</v>
      </c>
      <c r="J55" s="3">
        <v>0</v>
      </c>
      <c r="K55" s="2"/>
      <c r="L55" s="3">
        <v>0</v>
      </c>
      <c r="M55" s="3">
        <v>0</v>
      </c>
      <c r="N55" s="3">
        <v>0</v>
      </c>
      <c r="O55" s="3">
        <v>0</v>
      </c>
      <c r="P55" s="3">
        <v>0</v>
      </c>
      <c r="Q55" s="3">
        <v>0</v>
      </c>
      <c r="R55" s="3">
        <v>0</v>
      </c>
      <c r="S55" s="3">
        <v>0</v>
      </c>
      <c r="T55" s="2"/>
      <c r="U55" s="2"/>
      <c r="V55" s="2"/>
      <c r="W55" s="2"/>
      <c r="X55" s="2"/>
      <c r="Y55" s="2"/>
      <c r="Z55" s="2"/>
    </row>
    <row r="56" spans="1:26">
      <c r="A56" s="2" t="s">
        <v>1459</v>
      </c>
      <c r="B56" s="2" t="s">
        <v>1460</v>
      </c>
      <c r="C56" s="3">
        <v>0</v>
      </c>
      <c r="D56" s="3">
        <v>0</v>
      </c>
      <c r="E56" s="3">
        <v>0</v>
      </c>
      <c r="F56" s="3">
        <v>0</v>
      </c>
      <c r="G56" s="3">
        <v>0</v>
      </c>
      <c r="H56" s="3">
        <v>0</v>
      </c>
      <c r="I56" s="3">
        <v>0</v>
      </c>
      <c r="J56" s="3">
        <v>0</v>
      </c>
      <c r="K56" s="2"/>
      <c r="L56" s="3">
        <v>0</v>
      </c>
      <c r="M56" s="3">
        <v>0</v>
      </c>
      <c r="N56" s="3">
        <v>0</v>
      </c>
      <c r="O56" s="3">
        <v>0</v>
      </c>
      <c r="P56" s="3">
        <v>0</v>
      </c>
      <c r="Q56" s="3">
        <v>0</v>
      </c>
      <c r="R56" s="3">
        <v>0</v>
      </c>
      <c r="S56" s="3">
        <v>0</v>
      </c>
      <c r="T56" s="2"/>
      <c r="U56" s="2"/>
      <c r="V56" s="2"/>
      <c r="W56" s="2"/>
      <c r="X56" s="2"/>
      <c r="Y56" s="2"/>
      <c r="Z56" s="2"/>
    </row>
    <row r="57" spans="1:26">
      <c r="A57" s="2" t="s">
        <v>1461</v>
      </c>
      <c r="B57" s="2" t="s">
        <v>1462</v>
      </c>
      <c r="C57" s="3">
        <v>0</v>
      </c>
      <c r="D57" s="3">
        <v>0</v>
      </c>
      <c r="E57" s="3">
        <v>0</v>
      </c>
      <c r="F57" s="3">
        <v>0</v>
      </c>
      <c r="G57" s="3">
        <v>0</v>
      </c>
      <c r="H57" s="3">
        <v>0</v>
      </c>
      <c r="I57" s="3">
        <v>0</v>
      </c>
      <c r="J57" s="3">
        <v>0</v>
      </c>
      <c r="K57" s="2"/>
      <c r="L57" s="3">
        <v>0</v>
      </c>
      <c r="M57" s="3">
        <v>0</v>
      </c>
      <c r="N57" s="3">
        <v>0</v>
      </c>
      <c r="O57" s="3">
        <v>0</v>
      </c>
      <c r="P57" s="3">
        <v>0</v>
      </c>
      <c r="Q57" s="3">
        <v>0</v>
      </c>
      <c r="R57" s="3">
        <v>0</v>
      </c>
      <c r="S57" s="3">
        <v>0</v>
      </c>
      <c r="T57" s="2"/>
      <c r="U57" s="2"/>
      <c r="V57" s="2"/>
      <c r="W57" s="2"/>
      <c r="X57" s="2"/>
      <c r="Y57" s="2"/>
      <c r="Z57" s="2"/>
    </row>
    <row r="58" spans="1:26">
      <c r="A58" s="2" t="s">
        <v>1463</v>
      </c>
      <c r="B58" s="2" t="s">
        <v>1464</v>
      </c>
      <c r="C58" s="3">
        <v>0</v>
      </c>
      <c r="D58" s="3">
        <v>0</v>
      </c>
      <c r="E58" s="3">
        <v>0</v>
      </c>
      <c r="F58" s="3">
        <v>0</v>
      </c>
      <c r="G58" s="3">
        <v>0</v>
      </c>
      <c r="H58" s="3">
        <v>0</v>
      </c>
      <c r="I58" s="3">
        <v>0</v>
      </c>
      <c r="J58" s="3">
        <v>0</v>
      </c>
      <c r="K58" s="2"/>
      <c r="L58" s="3">
        <v>0</v>
      </c>
      <c r="M58" s="3">
        <v>0</v>
      </c>
      <c r="N58" s="3">
        <v>0</v>
      </c>
      <c r="O58" s="3">
        <v>0</v>
      </c>
      <c r="P58" s="3">
        <v>0</v>
      </c>
      <c r="Q58" s="3">
        <v>0</v>
      </c>
      <c r="R58" s="3">
        <v>0</v>
      </c>
      <c r="S58" s="3">
        <v>0</v>
      </c>
      <c r="T58" s="2"/>
      <c r="U58" s="2"/>
      <c r="V58" s="2"/>
      <c r="W58" s="2"/>
      <c r="X58" s="2"/>
      <c r="Y58" s="2"/>
      <c r="Z58" s="2"/>
    </row>
    <row r="59" spans="1:26">
      <c r="A59" s="2" t="s">
        <v>1465</v>
      </c>
      <c r="B59" s="2" t="s">
        <v>1466</v>
      </c>
      <c r="C59" s="3">
        <v>0</v>
      </c>
      <c r="D59" s="3">
        <v>0</v>
      </c>
      <c r="E59" s="3">
        <v>0</v>
      </c>
      <c r="F59" s="3">
        <v>0</v>
      </c>
      <c r="G59" s="3">
        <v>0</v>
      </c>
      <c r="H59" s="3">
        <v>0</v>
      </c>
      <c r="I59" s="3">
        <v>0</v>
      </c>
      <c r="J59" s="3">
        <v>0</v>
      </c>
      <c r="K59" s="2"/>
      <c r="L59" s="3">
        <v>0</v>
      </c>
      <c r="M59" s="3">
        <v>0</v>
      </c>
      <c r="N59" s="3">
        <v>0</v>
      </c>
      <c r="O59" s="3">
        <v>0</v>
      </c>
      <c r="P59" s="3">
        <v>0</v>
      </c>
      <c r="Q59" s="3">
        <v>0</v>
      </c>
      <c r="R59" s="3">
        <v>0</v>
      </c>
      <c r="S59" s="3">
        <v>0</v>
      </c>
      <c r="T59" s="2"/>
      <c r="U59" s="2"/>
      <c r="V59" s="2"/>
      <c r="W59" s="2"/>
      <c r="X59" s="2"/>
      <c r="Y59" s="2"/>
      <c r="Z59" s="2"/>
    </row>
    <row r="60" spans="1:26">
      <c r="A60" s="2" t="s">
        <v>1467</v>
      </c>
      <c r="B60" s="2" t="s">
        <v>1468</v>
      </c>
      <c r="C60" s="3">
        <v>0</v>
      </c>
      <c r="D60" s="3">
        <v>0</v>
      </c>
      <c r="E60" s="3">
        <v>0</v>
      </c>
      <c r="F60" s="3">
        <v>0</v>
      </c>
      <c r="G60" s="3">
        <v>0</v>
      </c>
      <c r="H60" s="3">
        <v>0</v>
      </c>
      <c r="I60" s="3">
        <v>0</v>
      </c>
      <c r="J60" s="3">
        <v>0</v>
      </c>
      <c r="K60" s="2"/>
      <c r="L60" s="3">
        <v>0</v>
      </c>
      <c r="M60" s="3">
        <v>0</v>
      </c>
      <c r="N60" s="3">
        <v>0</v>
      </c>
      <c r="O60" s="3">
        <v>0</v>
      </c>
      <c r="P60" s="3">
        <v>0</v>
      </c>
      <c r="Q60" s="3">
        <v>0</v>
      </c>
      <c r="R60" s="3">
        <v>0</v>
      </c>
      <c r="S60" s="3">
        <v>0</v>
      </c>
      <c r="T60" s="2"/>
      <c r="U60" s="2"/>
      <c r="V60" s="2"/>
      <c r="W60" s="2"/>
      <c r="X60" s="2"/>
      <c r="Y60" s="2"/>
      <c r="Z60" s="2"/>
    </row>
    <row r="61" spans="1:26">
      <c r="A61" s="2" t="s">
        <v>1469</v>
      </c>
      <c r="B61" s="2" t="s">
        <v>1470</v>
      </c>
      <c r="C61" s="3">
        <v>0</v>
      </c>
      <c r="D61" s="3">
        <v>0</v>
      </c>
      <c r="E61" s="3">
        <v>0</v>
      </c>
      <c r="F61" s="3">
        <v>0</v>
      </c>
      <c r="G61" s="3">
        <v>0</v>
      </c>
      <c r="H61" s="3">
        <v>0</v>
      </c>
      <c r="I61" s="3">
        <v>0</v>
      </c>
      <c r="J61" s="3">
        <v>0</v>
      </c>
      <c r="K61" s="2"/>
      <c r="L61" s="3">
        <v>0</v>
      </c>
      <c r="M61" s="3">
        <v>0</v>
      </c>
      <c r="N61" s="3">
        <v>0</v>
      </c>
      <c r="O61" s="3">
        <v>0</v>
      </c>
      <c r="P61" s="3">
        <v>0</v>
      </c>
      <c r="Q61" s="3">
        <v>0</v>
      </c>
      <c r="R61" s="3">
        <v>0</v>
      </c>
      <c r="S61" s="3">
        <v>0</v>
      </c>
      <c r="T61" s="2"/>
      <c r="U61" s="2"/>
      <c r="V61" s="2"/>
      <c r="W61" s="2"/>
      <c r="X61" s="2"/>
      <c r="Y61" s="2"/>
      <c r="Z61" s="2"/>
    </row>
    <row r="62" spans="1:26">
      <c r="A62" s="2" t="s">
        <v>1471</v>
      </c>
      <c r="B62" s="2" t="s">
        <v>1472</v>
      </c>
      <c r="C62" s="3">
        <v>0</v>
      </c>
      <c r="D62" s="3">
        <v>0</v>
      </c>
      <c r="E62" s="3">
        <v>0</v>
      </c>
      <c r="F62" s="3">
        <v>0</v>
      </c>
      <c r="G62" s="3">
        <v>0</v>
      </c>
      <c r="H62" s="3">
        <v>0</v>
      </c>
      <c r="I62" s="3">
        <v>0</v>
      </c>
      <c r="J62" s="3">
        <v>0</v>
      </c>
      <c r="K62" s="2"/>
      <c r="L62" s="3">
        <v>0</v>
      </c>
      <c r="M62" s="3">
        <v>0</v>
      </c>
      <c r="N62" s="3">
        <v>0</v>
      </c>
      <c r="O62" s="3">
        <v>0</v>
      </c>
      <c r="P62" s="3">
        <v>0</v>
      </c>
      <c r="Q62" s="3">
        <v>0</v>
      </c>
      <c r="R62" s="3">
        <v>0</v>
      </c>
      <c r="S62" s="3">
        <v>0</v>
      </c>
      <c r="T62" s="2"/>
      <c r="U62" s="2"/>
      <c r="V62" s="2"/>
      <c r="W62" s="2"/>
      <c r="X62" s="2"/>
      <c r="Y62" s="2"/>
      <c r="Z62" s="2"/>
    </row>
    <row r="63" spans="1:26">
      <c r="A63" s="2" t="s">
        <v>1473</v>
      </c>
      <c r="B63" s="2" t="s">
        <v>1474</v>
      </c>
      <c r="C63" s="3">
        <v>0</v>
      </c>
      <c r="D63" s="3">
        <v>0</v>
      </c>
      <c r="E63" s="3">
        <v>0</v>
      </c>
      <c r="F63" s="3">
        <v>0</v>
      </c>
      <c r="G63" s="3">
        <v>0</v>
      </c>
      <c r="H63" s="3">
        <v>0</v>
      </c>
      <c r="I63" s="3">
        <v>0</v>
      </c>
      <c r="J63" s="3">
        <v>0</v>
      </c>
      <c r="K63" s="2"/>
      <c r="L63" s="3">
        <v>0</v>
      </c>
      <c r="M63" s="3">
        <v>0</v>
      </c>
      <c r="N63" s="3">
        <v>0</v>
      </c>
      <c r="O63" s="3">
        <v>0</v>
      </c>
      <c r="P63" s="3">
        <v>0</v>
      </c>
      <c r="Q63" s="3">
        <v>0</v>
      </c>
      <c r="R63" s="3">
        <v>0</v>
      </c>
      <c r="S63" s="3">
        <v>0</v>
      </c>
      <c r="T63" s="2"/>
      <c r="U63" s="2"/>
      <c r="V63" s="2"/>
      <c r="W63" s="2"/>
      <c r="X63" s="2"/>
      <c r="Y63" s="2"/>
      <c r="Z63" s="2"/>
    </row>
    <row r="64" spans="1:26">
      <c r="A64" s="2" t="s">
        <v>1475</v>
      </c>
      <c r="B64" s="2" t="s">
        <v>1476</v>
      </c>
      <c r="C64" s="3">
        <v>0</v>
      </c>
      <c r="D64" s="3">
        <v>0</v>
      </c>
      <c r="E64" s="3">
        <v>0</v>
      </c>
      <c r="F64" s="3">
        <v>0</v>
      </c>
      <c r="G64" s="3">
        <v>0</v>
      </c>
      <c r="H64" s="3">
        <v>0</v>
      </c>
      <c r="I64" s="3">
        <v>0</v>
      </c>
      <c r="J64" s="3">
        <v>0</v>
      </c>
      <c r="K64" s="2"/>
      <c r="L64" s="3">
        <v>0</v>
      </c>
      <c r="M64" s="3">
        <v>0</v>
      </c>
      <c r="N64" s="3">
        <v>0</v>
      </c>
      <c r="O64" s="3">
        <v>0</v>
      </c>
      <c r="P64" s="3">
        <v>0</v>
      </c>
      <c r="Q64" s="3">
        <v>0</v>
      </c>
      <c r="R64" s="3">
        <v>0</v>
      </c>
      <c r="S64" s="3">
        <v>0</v>
      </c>
      <c r="T64" s="2"/>
      <c r="U64" s="2"/>
      <c r="V64" s="2"/>
      <c r="W64" s="2"/>
      <c r="X64" s="2"/>
      <c r="Y64" s="2"/>
      <c r="Z64" s="2"/>
    </row>
    <row r="65" spans="1:26">
      <c r="A65" s="2" t="s">
        <v>1477</v>
      </c>
      <c r="B65" s="2" t="s">
        <v>1478</v>
      </c>
      <c r="C65" s="3">
        <v>0</v>
      </c>
      <c r="D65" s="3">
        <v>0</v>
      </c>
      <c r="E65" s="3">
        <v>0</v>
      </c>
      <c r="F65" s="3">
        <v>0</v>
      </c>
      <c r="G65" s="3">
        <v>0</v>
      </c>
      <c r="H65" s="3">
        <v>0</v>
      </c>
      <c r="I65" s="3">
        <v>0</v>
      </c>
      <c r="J65" s="3">
        <v>0</v>
      </c>
      <c r="K65" s="2"/>
      <c r="L65" s="3">
        <v>0</v>
      </c>
      <c r="M65" s="3">
        <v>0</v>
      </c>
      <c r="N65" s="3">
        <v>0</v>
      </c>
      <c r="O65" s="3">
        <v>0</v>
      </c>
      <c r="P65" s="3">
        <v>0</v>
      </c>
      <c r="Q65" s="3">
        <v>0</v>
      </c>
      <c r="R65" s="3">
        <v>0</v>
      </c>
      <c r="S65" s="3">
        <v>0</v>
      </c>
      <c r="T65" s="2"/>
      <c r="U65" s="2"/>
      <c r="V65" s="2"/>
      <c r="W65" s="2"/>
      <c r="X65" s="2"/>
      <c r="Y65" s="2"/>
      <c r="Z65" s="2"/>
    </row>
    <row r="66" spans="1:26">
      <c r="A66" s="2" t="s">
        <v>1479</v>
      </c>
      <c r="B66" s="2" t="s">
        <v>1480</v>
      </c>
      <c r="C66" s="3">
        <v>0</v>
      </c>
      <c r="D66" s="3">
        <v>0</v>
      </c>
      <c r="E66" s="3">
        <v>0</v>
      </c>
      <c r="F66" s="3">
        <v>0</v>
      </c>
      <c r="G66" s="3">
        <v>0</v>
      </c>
      <c r="H66" s="3">
        <v>0</v>
      </c>
      <c r="I66" s="3">
        <v>0</v>
      </c>
      <c r="J66" s="3">
        <v>0</v>
      </c>
      <c r="K66" s="2"/>
      <c r="L66" s="3">
        <v>0</v>
      </c>
      <c r="M66" s="3">
        <v>0</v>
      </c>
      <c r="N66" s="3">
        <v>0</v>
      </c>
      <c r="O66" s="3">
        <v>0</v>
      </c>
      <c r="P66" s="3">
        <v>0</v>
      </c>
      <c r="Q66" s="3">
        <v>0</v>
      </c>
      <c r="R66" s="3">
        <v>0</v>
      </c>
      <c r="S66" s="3">
        <v>0</v>
      </c>
      <c r="T66" s="2"/>
      <c r="U66" s="2"/>
      <c r="V66" s="2"/>
      <c r="W66" s="2"/>
      <c r="X66" s="2"/>
      <c r="Y66" s="2"/>
      <c r="Z66" s="2"/>
    </row>
    <row r="67" spans="1:26">
      <c r="A67" s="2" t="s">
        <v>1481</v>
      </c>
      <c r="B67" s="2" t="s">
        <v>1482</v>
      </c>
      <c r="C67" s="3">
        <v>0</v>
      </c>
      <c r="D67" s="3">
        <v>0</v>
      </c>
      <c r="E67" s="3">
        <v>0</v>
      </c>
      <c r="F67" s="3">
        <v>0</v>
      </c>
      <c r="G67" s="3">
        <v>0</v>
      </c>
      <c r="H67" s="3">
        <v>0</v>
      </c>
      <c r="I67" s="3">
        <v>0</v>
      </c>
      <c r="J67" s="3">
        <v>0</v>
      </c>
      <c r="K67" s="2"/>
      <c r="L67" s="3">
        <v>0</v>
      </c>
      <c r="M67" s="3">
        <v>0</v>
      </c>
      <c r="N67" s="3">
        <v>0</v>
      </c>
      <c r="O67" s="3">
        <v>0</v>
      </c>
      <c r="P67" s="3">
        <v>0</v>
      </c>
      <c r="Q67" s="3">
        <v>0</v>
      </c>
      <c r="R67" s="3">
        <v>0</v>
      </c>
      <c r="S67" s="3">
        <v>0</v>
      </c>
      <c r="T67" s="2"/>
      <c r="U67" s="2"/>
      <c r="V67" s="2"/>
      <c r="W67" s="2"/>
      <c r="X67" s="2"/>
      <c r="Y67" s="2"/>
      <c r="Z67" s="2"/>
    </row>
    <row r="68" spans="1:26">
      <c r="A68" s="2" t="s">
        <v>1483</v>
      </c>
      <c r="B68" s="2" t="s">
        <v>1484</v>
      </c>
      <c r="C68" s="3">
        <v>0</v>
      </c>
      <c r="D68" s="3">
        <v>0</v>
      </c>
      <c r="E68" s="3">
        <v>0</v>
      </c>
      <c r="F68" s="3">
        <v>0</v>
      </c>
      <c r="G68" s="3">
        <v>0</v>
      </c>
      <c r="H68" s="3">
        <v>0</v>
      </c>
      <c r="I68" s="3">
        <v>0</v>
      </c>
      <c r="J68" s="3">
        <v>0</v>
      </c>
      <c r="K68" s="2"/>
      <c r="L68" s="3">
        <v>0</v>
      </c>
      <c r="M68" s="3">
        <v>0</v>
      </c>
      <c r="N68" s="3">
        <v>0</v>
      </c>
      <c r="O68" s="3">
        <v>0</v>
      </c>
      <c r="P68" s="3">
        <v>0</v>
      </c>
      <c r="Q68" s="3">
        <v>0</v>
      </c>
      <c r="R68" s="3">
        <v>0</v>
      </c>
      <c r="S68" s="3">
        <v>0</v>
      </c>
      <c r="T68" s="2"/>
      <c r="U68" s="2"/>
      <c r="V68" s="2"/>
      <c r="W68" s="2"/>
      <c r="X68" s="2"/>
      <c r="Y68" s="2"/>
      <c r="Z68" s="2"/>
    </row>
    <row r="69" spans="1:26">
      <c r="A69" s="2" t="s">
        <v>1485</v>
      </c>
      <c r="B69" s="2" t="s">
        <v>1486</v>
      </c>
      <c r="C69" s="3">
        <v>0</v>
      </c>
      <c r="D69" s="3">
        <v>0</v>
      </c>
      <c r="E69" s="3">
        <v>0</v>
      </c>
      <c r="F69" s="3">
        <v>0</v>
      </c>
      <c r="G69" s="3">
        <v>0</v>
      </c>
      <c r="H69" s="3">
        <v>0</v>
      </c>
      <c r="I69" s="3">
        <v>0</v>
      </c>
      <c r="J69" s="3">
        <v>0</v>
      </c>
      <c r="K69" s="2"/>
      <c r="L69" s="3">
        <v>0</v>
      </c>
      <c r="M69" s="3">
        <v>0</v>
      </c>
      <c r="N69" s="3">
        <v>0</v>
      </c>
      <c r="O69" s="3">
        <v>0</v>
      </c>
      <c r="P69" s="3">
        <v>0</v>
      </c>
      <c r="Q69" s="3">
        <v>0</v>
      </c>
      <c r="R69" s="3">
        <v>0</v>
      </c>
      <c r="S69" s="3">
        <v>0</v>
      </c>
      <c r="T69" s="2"/>
      <c r="U69" s="2"/>
      <c r="V69" s="2"/>
      <c r="W69" s="2"/>
      <c r="X69" s="2"/>
      <c r="Y69" s="2"/>
      <c r="Z69" s="2"/>
    </row>
    <row r="70" spans="1:26">
      <c r="A70" s="2" t="s">
        <v>1487</v>
      </c>
      <c r="B70" s="2" t="s">
        <v>1488</v>
      </c>
      <c r="C70" s="3">
        <v>0</v>
      </c>
      <c r="D70" s="3">
        <v>0</v>
      </c>
      <c r="E70" s="3">
        <v>0</v>
      </c>
      <c r="F70" s="3">
        <v>0</v>
      </c>
      <c r="G70" s="3">
        <v>0</v>
      </c>
      <c r="H70" s="3">
        <v>0</v>
      </c>
      <c r="I70" s="3">
        <v>0</v>
      </c>
      <c r="J70" s="3">
        <v>0</v>
      </c>
      <c r="K70" s="2"/>
      <c r="L70" s="3">
        <v>0</v>
      </c>
      <c r="M70" s="3">
        <v>0</v>
      </c>
      <c r="N70" s="3">
        <v>0</v>
      </c>
      <c r="O70" s="3">
        <v>0</v>
      </c>
      <c r="P70" s="3">
        <v>0</v>
      </c>
      <c r="Q70" s="3">
        <v>0</v>
      </c>
      <c r="R70" s="3">
        <v>0</v>
      </c>
      <c r="S70" s="3">
        <v>0</v>
      </c>
      <c r="T70" s="2"/>
      <c r="U70" s="2"/>
      <c r="V70" s="2"/>
      <c r="W70" s="2"/>
      <c r="X70" s="2"/>
      <c r="Y70" s="2"/>
      <c r="Z70" s="2"/>
    </row>
    <row r="71" spans="1:26">
      <c r="A71" s="2" t="s">
        <v>1489</v>
      </c>
      <c r="B71" s="2" t="s">
        <v>1490</v>
      </c>
      <c r="C71" s="3">
        <v>0</v>
      </c>
      <c r="D71" s="3">
        <v>0</v>
      </c>
      <c r="E71" s="3">
        <v>0</v>
      </c>
      <c r="F71" s="3">
        <v>0</v>
      </c>
      <c r="G71" s="3">
        <v>0</v>
      </c>
      <c r="H71" s="3">
        <v>0</v>
      </c>
      <c r="I71" s="3">
        <v>0</v>
      </c>
      <c r="J71" s="3">
        <v>0</v>
      </c>
      <c r="K71" s="2"/>
      <c r="L71" s="3">
        <v>0</v>
      </c>
      <c r="M71" s="3">
        <v>0</v>
      </c>
      <c r="N71" s="3">
        <v>0</v>
      </c>
      <c r="O71" s="3">
        <v>0</v>
      </c>
      <c r="P71" s="3">
        <v>0</v>
      </c>
      <c r="Q71" s="3">
        <v>0</v>
      </c>
      <c r="R71" s="3">
        <v>0</v>
      </c>
      <c r="S71" s="3">
        <v>0</v>
      </c>
      <c r="T71" s="2"/>
      <c r="U71" s="2"/>
      <c r="V71" s="2"/>
      <c r="W71" s="2"/>
      <c r="X71" s="2"/>
      <c r="Y71" s="2"/>
      <c r="Z71" s="2"/>
    </row>
    <row r="72" spans="1:26">
      <c r="A72" s="2" t="s">
        <v>1491</v>
      </c>
      <c r="B72" s="2" t="s">
        <v>1492</v>
      </c>
      <c r="C72" s="3">
        <v>0</v>
      </c>
      <c r="D72" s="3">
        <v>0</v>
      </c>
      <c r="E72" s="3">
        <v>0</v>
      </c>
      <c r="F72" s="3">
        <v>0</v>
      </c>
      <c r="G72" s="3">
        <v>0</v>
      </c>
      <c r="H72" s="3">
        <v>0</v>
      </c>
      <c r="I72" s="3">
        <v>0</v>
      </c>
      <c r="J72" s="3">
        <v>0</v>
      </c>
      <c r="K72" s="2"/>
      <c r="L72" s="3">
        <v>0</v>
      </c>
      <c r="M72" s="3">
        <v>0</v>
      </c>
      <c r="N72" s="3">
        <v>0</v>
      </c>
      <c r="O72" s="3">
        <v>0</v>
      </c>
      <c r="P72" s="3">
        <v>0</v>
      </c>
      <c r="Q72" s="3">
        <v>0</v>
      </c>
      <c r="R72" s="3">
        <v>0</v>
      </c>
      <c r="S72" s="3">
        <v>0</v>
      </c>
      <c r="T72" s="2"/>
      <c r="U72" s="2"/>
      <c r="V72" s="2"/>
      <c r="W72" s="2"/>
      <c r="X72" s="2"/>
      <c r="Y72" s="2"/>
      <c r="Z72" s="2"/>
    </row>
    <row r="73" spans="1:26">
      <c r="A73" s="2" t="s">
        <v>1493</v>
      </c>
      <c r="B73" s="2" t="s">
        <v>1494</v>
      </c>
      <c r="C73" s="3">
        <v>0</v>
      </c>
      <c r="D73" s="3">
        <v>0</v>
      </c>
      <c r="E73" s="3">
        <v>0</v>
      </c>
      <c r="F73" s="3">
        <v>0</v>
      </c>
      <c r="G73" s="3">
        <v>0</v>
      </c>
      <c r="H73" s="3">
        <v>0</v>
      </c>
      <c r="I73" s="3">
        <v>0</v>
      </c>
      <c r="J73" s="3">
        <v>0</v>
      </c>
      <c r="K73" s="2"/>
      <c r="L73" s="3">
        <v>0</v>
      </c>
      <c r="M73" s="3">
        <v>0</v>
      </c>
      <c r="N73" s="3">
        <v>0</v>
      </c>
      <c r="O73" s="3">
        <v>0</v>
      </c>
      <c r="P73" s="3">
        <v>0</v>
      </c>
      <c r="Q73" s="3">
        <v>0</v>
      </c>
      <c r="R73" s="3">
        <v>0</v>
      </c>
      <c r="S73" s="3">
        <v>0</v>
      </c>
      <c r="T73" s="2"/>
      <c r="U73" s="2"/>
      <c r="V73" s="2"/>
      <c r="W73" s="2"/>
      <c r="X73" s="2"/>
      <c r="Y73" s="2"/>
      <c r="Z73" s="2"/>
    </row>
    <row r="74" spans="1:26">
      <c r="A74" s="2" t="s">
        <v>1495</v>
      </c>
      <c r="B74" s="2" t="s">
        <v>1496</v>
      </c>
      <c r="C74" s="3">
        <v>0</v>
      </c>
      <c r="D74" s="3">
        <v>0</v>
      </c>
      <c r="E74" s="3">
        <v>0</v>
      </c>
      <c r="F74" s="3">
        <v>0</v>
      </c>
      <c r="G74" s="3">
        <v>0</v>
      </c>
      <c r="H74" s="3">
        <v>0</v>
      </c>
      <c r="I74" s="3">
        <v>0</v>
      </c>
      <c r="J74" s="3">
        <v>0</v>
      </c>
      <c r="K74" s="2"/>
      <c r="L74" s="3">
        <v>0</v>
      </c>
      <c r="M74" s="3">
        <v>0</v>
      </c>
      <c r="N74" s="3">
        <v>0</v>
      </c>
      <c r="O74" s="3">
        <v>0</v>
      </c>
      <c r="P74" s="3">
        <v>0</v>
      </c>
      <c r="Q74" s="3">
        <v>0</v>
      </c>
      <c r="R74" s="3">
        <v>0</v>
      </c>
      <c r="S74" s="3">
        <v>0</v>
      </c>
      <c r="T74" s="2"/>
      <c r="U74" s="2"/>
      <c r="V74" s="2"/>
      <c r="W74" s="2"/>
      <c r="X74" s="2"/>
      <c r="Y74" s="2"/>
      <c r="Z74" s="2"/>
    </row>
    <row r="75" spans="1:26">
      <c r="A75" s="2" t="s">
        <v>1497</v>
      </c>
      <c r="B75" s="2" t="s">
        <v>1498</v>
      </c>
      <c r="C75" s="3">
        <v>0</v>
      </c>
      <c r="D75" s="3">
        <v>0</v>
      </c>
      <c r="E75" s="3">
        <v>0</v>
      </c>
      <c r="F75" s="3">
        <v>0</v>
      </c>
      <c r="G75" s="3">
        <v>0</v>
      </c>
      <c r="H75" s="3">
        <v>0</v>
      </c>
      <c r="I75" s="3">
        <v>0</v>
      </c>
      <c r="J75" s="3">
        <v>0</v>
      </c>
      <c r="K75" s="2"/>
      <c r="L75" s="3">
        <v>0</v>
      </c>
      <c r="M75" s="3">
        <v>0</v>
      </c>
      <c r="N75" s="3">
        <v>0</v>
      </c>
      <c r="O75" s="3">
        <v>0</v>
      </c>
      <c r="P75" s="3">
        <v>0</v>
      </c>
      <c r="Q75" s="3">
        <v>0</v>
      </c>
      <c r="R75" s="3">
        <v>0</v>
      </c>
      <c r="S75" s="3">
        <v>0</v>
      </c>
      <c r="T75" s="2"/>
      <c r="U75" s="2"/>
      <c r="V75" s="2"/>
      <c r="W75" s="2"/>
      <c r="X75" s="2"/>
      <c r="Y75" s="2"/>
      <c r="Z75" s="2"/>
    </row>
    <row r="76" spans="1:26">
      <c r="A76" s="2" t="s">
        <v>1499</v>
      </c>
      <c r="B76" s="2" t="s">
        <v>1500</v>
      </c>
      <c r="C76" s="3">
        <v>0</v>
      </c>
      <c r="D76" s="3">
        <v>0</v>
      </c>
      <c r="E76" s="3">
        <v>0</v>
      </c>
      <c r="F76" s="3">
        <v>0</v>
      </c>
      <c r="G76" s="3">
        <v>0</v>
      </c>
      <c r="H76" s="3">
        <v>0</v>
      </c>
      <c r="I76" s="3">
        <v>0</v>
      </c>
      <c r="J76" s="3">
        <v>0</v>
      </c>
      <c r="K76" s="2"/>
      <c r="L76" s="3">
        <v>0</v>
      </c>
      <c r="M76" s="3">
        <v>0</v>
      </c>
      <c r="N76" s="3">
        <v>0</v>
      </c>
      <c r="O76" s="3">
        <v>0</v>
      </c>
      <c r="P76" s="3">
        <v>0</v>
      </c>
      <c r="Q76" s="3">
        <v>0</v>
      </c>
      <c r="R76" s="3">
        <v>0</v>
      </c>
      <c r="S76" s="3">
        <v>0</v>
      </c>
      <c r="T76" s="2"/>
      <c r="U76" s="2"/>
      <c r="V76" s="2"/>
      <c r="W76" s="2"/>
      <c r="X76" s="2"/>
      <c r="Y76" s="2"/>
      <c r="Z76" s="2"/>
    </row>
    <row r="77" spans="1:26">
      <c r="A77" s="2" t="s">
        <v>1501</v>
      </c>
      <c r="B77" s="2" t="s">
        <v>1502</v>
      </c>
      <c r="C77" s="3">
        <v>0</v>
      </c>
      <c r="D77" s="3">
        <v>0</v>
      </c>
      <c r="E77" s="3">
        <v>0</v>
      </c>
      <c r="F77" s="3">
        <v>0</v>
      </c>
      <c r="G77" s="3">
        <v>0</v>
      </c>
      <c r="H77" s="3">
        <v>0</v>
      </c>
      <c r="I77" s="3">
        <v>0</v>
      </c>
      <c r="J77" s="3">
        <v>0</v>
      </c>
      <c r="K77" s="2"/>
      <c r="L77" s="3">
        <v>0</v>
      </c>
      <c r="M77" s="3">
        <v>0</v>
      </c>
      <c r="N77" s="3">
        <v>0</v>
      </c>
      <c r="O77" s="3">
        <v>0</v>
      </c>
      <c r="P77" s="3">
        <v>0</v>
      </c>
      <c r="Q77" s="3">
        <v>0</v>
      </c>
      <c r="R77" s="3">
        <v>0</v>
      </c>
      <c r="S77" s="3">
        <v>0</v>
      </c>
      <c r="T77" s="2"/>
      <c r="U77" s="2"/>
      <c r="V77" s="2"/>
      <c r="W77" s="2"/>
      <c r="X77" s="2"/>
      <c r="Y77" s="2"/>
      <c r="Z77" s="2"/>
    </row>
    <row r="78" spans="1:26">
      <c r="A78" s="2" t="s">
        <v>1503</v>
      </c>
      <c r="B78" s="2" t="s">
        <v>1504</v>
      </c>
      <c r="C78" s="3">
        <v>0</v>
      </c>
      <c r="D78" s="3">
        <v>0</v>
      </c>
      <c r="E78" s="3">
        <v>0</v>
      </c>
      <c r="F78" s="3">
        <v>0</v>
      </c>
      <c r="G78" s="3">
        <v>0</v>
      </c>
      <c r="H78" s="3">
        <v>0</v>
      </c>
      <c r="I78" s="3">
        <v>0</v>
      </c>
      <c r="J78" s="3">
        <v>0</v>
      </c>
      <c r="K78" s="2"/>
      <c r="L78" s="3">
        <v>0</v>
      </c>
      <c r="M78" s="3">
        <v>0</v>
      </c>
      <c r="N78" s="3">
        <v>0</v>
      </c>
      <c r="O78" s="3">
        <v>0</v>
      </c>
      <c r="P78" s="3">
        <v>0</v>
      </c>
      <c r="Q78" s="3">
        <v>0</v>
      </c>
      <c r="R78" s="3">
        <v>0</v>
      </c>
      <c r="S78" s="3">
        <v>0</v>
      </c>
      <c r="T78" s="2"/>
      <c r="U78" s="2"/>
      <c r="V78" s="2"/>
      <c r="W78" s="2"/>
      <c r="X78" s="2"/>
      <c r="Y78" s="2"/>
      <c r="Z78" s="2"/>
    </row>
    <row r="79" spans="1:26">
      <c r="A79" s="2" t="s">
        <v>1505</v>
      </c>
      <c r="B79" s="2" t="s">
        <v>1506</v>
      </c>
      <c r="C79" s="3">
        <v>0</v>
      </c>
      <c r="D79" s="3">
        <v>0</v>
      </c>
      <c r="E79" s="3">
        <v>0</v>
      </c>
      <c r="F79" s="3">
        <v>0</v>
      </c>
      <c r="G79" s="3">
        <v>0</v>
      </c>
      <c r="H79" s="3">
        <v>0</v>
      </c>
      <c r="I79" s="3">
        <v>0</v>
      </c>
      <c r="J79" s="3">
        <v>0</v>
      </c>
      <c r="K79" s="2"/>
      <c r="L79" s="3">
        <v>0</v>
      </c>
      <c r="M79" s="3">
        <v>0</v>
      </c>
      <c r="N79" s="3">
        <v>0</v>
      </c>
      <c r="O79" s="3">
        <v>0</v>
      </c>
      <c r="P79" s="3">
        <v>0</v>
      </c>
      <c r="Q79" s="3">
        <v>0</v>
      </c>
      <c r="R79" s="3">
        <v>0</v>
      </c>
      <c r="S79" s="3">
        <v>0</v>
      </c>
      <c r="T79" s="2"/>
      <c r="U79" s="2"/>
      <c r="V79" s="2"/>
      <c r="W79" s="2"/>
      <c r="X79" s="2"/>
      <c r="Y79" s="2"/>
      <c r="Z79" s="2"/>
    </row>
    <row r="80" spans="1:26">
      <c r="A80" s="2" t="s">
        <v>1507</v>
      </c>
      <c r="B80" s="2" t="s">
        <v>1508</v>
      </c>
      <c r="C80" s="3">
        <v>0</v>
      </c>
      <c r="D80" s="3">
        <v>0</v>
      </c>
      <c r="E80" s="3">
        <v>0</v>
      </c>
      <c r="F80" s="3">
        <v>0</v>
      </c>
      <c r="G80" s="3">
        <v>0</v>
      </c>
      <c r="H80" s="3">
        <v>0</v>
      </c>
      <c r="I80" s="3">
        <v>0</v>
      </c>
      <c r="J80" s="3">
        <v>0</v>
      </c>
      <c r="K80" s="2"/>
      <c r="L80" s="3">
        <v>0</v>
      </c>
      <c r="M80" s="3">
        <v>0</v>
      </c>
      <c r="N80" s="3">
        <v>0</v>
      </c>
      <c r="O80" s="3">
        <v>0</v>
      </c>
      <c r="P80" s="3">
        <v>0</v>
      </c>
      <c r="Q80" s="3">
        <v>0</v>
      </c>
      <c r="R80" s="3">
        <v>0</v>
      </c>
      <c r="S80" s="3">
        <v>0</v>
      </c>
      <c r="T80" s="2"/>
      <c r="U80" s="2"/>
      <c r="V80" s="2"/>
      <c r="W80" s="2"/>
      <c r="X80" s="2"/>
      <c r="Y80" s="2"/>
      <c r="Z80" s="2"/>
    </row>
    <row r="81" spans="1:26">
      <c r="A81" s="2" t="s">
        <v>1509</v>
      </c>
      <c r="B81" s="2" t="s">
        <v>1510</v>
      </c>
      <c r="C81" s="3">
        <v>0</v>
      </c>
      <c r="D81" s="3">
        <v>0</v>
      </c>
      <c r="E81" s="3">
        <v>0</v>
      </c>
      <c r="F81" s="3">
        <v>0</v>
      </c>
      <c r="G81" s="3">
        <v>0</v>
      </c>
      <c r="H81" s="3">
        <v>0</v>
      </c>
      <c r="I81" s="3">
        <v>0</v>
      </c>
      <c r="J81" s="3">
        <v>0</v>
      </c>
      <c r="K81" s="2"/>
      <c r="L81" s="3">
        <v>0</v>
      </c>
      <c r="M81" s="3">
        <v>0</v>
      </c>
      <c r="N81" s="3">
        <v>0</v>
      </c>
      <c r="O81" s="3">
        <v>0</v>
      </c>
      <c r="P81" s="3">
        <v>0</v>
      </c>
      <c r="Q81" s="3">
        <v>0</v>
      </c>
      <c r="R81" s="3">
        <v>0</v>
      </c>
      <c r="S81" s="3">
        <v>0</v>
      </c>
      <c r="T81" s="2"/>
      <c r="U81" s="2"/>
      <c r="V81" s="2"/>
      <c r="W81" s="2"/>
      <c r="X81" s="2"/>
      <c r="Y81" s="2"/>
      <c r="Z81" s="2"/>
    </row>
    <row r="82" spans="1:26">
      <c r="A82" s="2" t="s">
        <v>1511</v>
      </c>
      <c r="B82" s="2" t="s">
        <v>1512</v>
      </c>
      <c r="C82" s="3">
        <v>0</v>
      </c>
      <c r="D82" s="3">
        <v>0</v>
      </c>
      <c r="E82" s="3">
        <v>0</v>
      </c>
      <c r="F82" s="3">
        <v>0</v>
      </c>
      <c r="G82" s="3">
        <v>0</v>
      </c>
      <c r="H82" s="3">
        <v>0</v>
      </c>
      <c r="I82" s="3">
        <v>0</v>
      </c>
      <c r="J82" s="3">
        <v>0</v>
      </c>
      <c r="K82" s="2"/>
      <c r="L82" s="3">
        <v>0</v>
      </c>
      <c r="M82" s="3">
        <v>0</v>
      </c>
      <c r="N82" s="3">
        <v>0</v>
      </c>
      <c r="O82" s="3">
        <v>0</v>
      </c>
      <c r="P82" s="3">
        <v>0</v>
      </c>
      <c r="Q82" s="3">
        <v>0</v>
      </c>
      <c r="R82" s="3">
        <v>0</v>
      </c>
      <c r="S82" s="3">
        <v>0</v>
      </c>
      <c r="T82" s="2"/>
      <c r="U82" s="2"/>
      <c r="V82" s="2"/>
      <c r="W82" s="2"/>
      <c r="X82" s="2"/>
      <c r="Y82" s="2"/>
      <c r="Z82" s="2"/>
    </row>
    <row r="83" spans="1:26">
      <c r="A83" s="2" t="s">
        <v>1513</v>
      </c>
      <c r="B83" s="2" t="s">
        <v>1514</v>
      </c>
      <c r="C83" s="3">
        <v>0</v>
      </c>
      <c r="D83" s="3">
        <v>0</v>
      </c>
      <c r="E83" s="3">
        <v>0</v>
      </c>
      <c r="F83" s="3">
        <v>0</v>
      </c>
      <c r="G83" s="3">
        <v>0</v>
      </c>
      <c r="H83" s="3">
        <v>0</v>
      </c>
      <c r="I83" s="3">
        <v>0</v>
      </c>
      <c r="J83" s="3">
        <v>0</v>
      </c>
      <c r="K83" s="2"/>
      <c r="L83" s="3">
        <v>0</v>
      </c>
      <c r="M83" s="3">
        <v>0</v>
      </c>
      <c r="N83" s="3">
        <v>0</v>
      </c>
      <c r="O83" s="3">
        <v>0</v>
      </c>
      <c r="P83" s="3">
        <v>0</v>
      </c>
      <c r="Q83" s="3">
        <v>0</v>
      </c>
      <c r="R83" s="3">
        <v>0</v>
      </c>
      <c r="S83" s="3">
        <v>0</v>
      </c>
      <c r="T83" s="2"/>
      <c r="U83" s="2"/>
      <c r="V83" s="2"/>
      <c r="W83" s="2"/>
      <c r="X83" s="2"/>
      <c r="Y83" s="2"/>
      <c r="Z83" s="2"/>
    </row>
    <row r="84" spans="1:26">
      <c r="A84" s="2" t="s">
        <v>1515</v>
      </c>
      <c r="B84" s="2" t="s">
        <v>1516</v>
      </c>
      <c r="C84" s="3">
        <v>0</v>
      </c>
      <c r="D84" s="3">
        <v>0</v>
      </c>
      <c r="E84" s="3">
        <v>0</v>
      </c>
      <c r="F84" s="3">
        <v>0</v>
      </c>
      <c r="G84" s="3">
        <v>0</v>
      </c>
      <c r="H84" s="3">
        <v>0</v>
      </c>
      <c r="I84" s="3">
        <v>0</v>
      </c>
      <c r="J84" s="3">
        <v>0</v>
      </c>
      <c r="K84" s="2"/>
      <c r="L84" s="3">
        <v>0</v>
      </c>
      <c r="M84" s="3">
        <v>0</v>
      </c>
      <c r="N84" s="3">
        <v>0</v>
      </c>
      <c r="O84" s="3">
        <v>0</v>
      </c>
      <c r="P84" s="3">
        <v>0</v>
      </c>
      <c r="Q84" s="3">
        <v>0</v>
      </c>
      <c r="R84" s="3">
        <v>0</v>
      </c>
      <c r="S84" s="3">
        <v>0</v>
      </c>
      <c r="T84" s="2"/>
      <c r="U84" s="2"/>
      <c r="V84" s="2"/>
      <c r="W84" s="2"/>
      <c r="X84" s="2"/>
      <c r="Y84" s="2"/>
      <c r="Z84" s="2"/>
    </row>
    <row r="85" spans="1:26">
      <c r="A85" s="2" t="s">
        <v>1517</v>
      </c>
      <c r="B85" s="2" t="s">
        <v>1518</v>
      </c>
      <c r="C85" s="3">
        <v>0</v>
      </c>
      <c r="D85" s="3">
        <v>0</v>
      </c>
      <c r="E85" s="3">
        <v>0</v>
      </c>
      <c r="F85" s="3">
        <v>0</v>
      </c>
      <c r="G85" s="3">
        <v>0</v>
      </c>
      <c r="H85" s="3">
        <v>0</v>
      </c>
      <c r="I85" s="3">
        <v>0</v>
      </c>
      <c r="J85" s="3">
        <v>0</v>
      </c>
      <c r="K85" s="2"/>
      <c r="L85" s="3">
        <v>0</v>
      </c>
      <c r="M85" s="3">
        <v>0</v>
      </c>
      <c r="N85" s="3">
        <v>0</v>
      </c>
      <c r="O85" s="3">
        <v>0</v>
      </c>
      <c r="P85" s="3">
        <v>0</v>
      </c>
      <c r="Q85" s="3">
        <v>0</v>
      </c>
      <c r="R85" s="3">
        <v>0</v>
      </c>
      <c r="S85" s="3">
        <v>0</v>
      </c>
      <c r="T85" s="2"/>
      <c r="U85" s="2"/>
      <c r="V85" s="2"/>
      <c r="W85" s="2"/>
      <c r="X85" s="2"/>
      <c r="Y85" s="2"/>
      <c r="Z85" s="2"/>
    </row>
    <row r="86" spans="1:26">
      <c r="A86" s="2" t="s">
        <v>1519</v>
      </c>
      <c r="B86" s="2" t="s">
        <v>1520</v>
      </c>
      <c r="C86" s="3">
        <v>0</v>
      </c>
      <c r="D86" s="3">
        <v>0</v>
      </c>
      <c r="E86" s="3">
        <v>0</v>
      </c>
      <c r="F86" s="3">
        <v>0</v>
      </c>
      <c r="G86" s="3">
        <v>0</v>
      </c>
      <c r="H86" s="3">
        <v>0</v>
      </c>
      <c r="I86" s="3">
        <v>0</v>
      </c>
      <c r="J86" s="3">
        <v>0</v>
      </c>
      <c r="K86" s="2"/>
      <c r="L86" s="3">
        <v>0</v>
      </c>
      <c r="M86" s="3">
        <v>0</v>
      </c>
      <c r="N86" s="3">
        <v>0</v>
      </c>
      <c r="O86" s="3">
        <v>0</v>
      </c>
      <c r="P86" s="3">
        <v>0</v>
      </c>
      <c r="Q86" s="3">
        <v>0</v>
      </c>
      <c r="R86" s="3">
        <v>0</v>
      </c>
      <c r="S86" s="3">
        <v>0</v>
      </c>
      <c r="T86" s="2"/>
      <c r="U86" s="2"/>
      <c r="V86" s="2"/>
      <c r="W86" s="2"/>
      <c r="X86" s="2"/>
      <c r="Y86" s="2"/>
      <c r="Z86" s="2"/>
    </row>
    <row r="87" spans="1:26">
      <c r="A87" s="2" t="s">
        <v>1521</v>
      </c>
      <c r="B87" s="2" t="s">
        <v>1522</v>
      </c>
      <c r="C87" s="3">
        <v>0</v>
      </c>
      <c r="D87" s="3">
        <v>0</v>
      </c>
      <c r="E87" s="3">
        <v>0</v>
      </c>
      <c r="F87" s="3">
        <v>0</v>
      </c>
      <c r="G87" s="3">
        <v>0</v>
      </c>
      <c r="H87" s="3">
        <v>0</v>
      </c>
      <c r="I87" s="3">
        <v>0</v>
      </c>
      <c r="J87" s="3">
        <v>0</v>
      </c>
      <c r="K87" s="2"/>
      <c r="L87" s="3">
        <v>0</v>
      </c>
      <c r="M87" s="3">
        <v>0</v>
      </c>
      <c r="N87" s="3">
        <v>0</v>
      </c>
      <c r="O87" s="3">
        <v>0</v>
      </c>
      <c r="P87" s="3">
        <v>0</v>
      </c>
      <c r="Q87" s="3">
        <v>0</v>
      </c>
      <c r="R87" s="3">
        <v>0</v>
      </c>
      <c r="S87" s="3">
        <v>0</v>
      </c>
      <c r="T87" s="2"/>
      <c r="U87" s="2"/>
      <c r="V87" s="2"/>
      <c r="W87" s="2"/>
      <c r="X87" s="2"/>
      <c r="Y87" s="2"/>
      <c r="Z87" s="2"/>
    </row>
    <row r="88" spans="1:26">
      <c r="A88" s="2" t="s">
        <v>1523</v>
      </c>
      <c r="B88" s="2" t="s">
        <v>1524</v>
      </c>
      <c r="C88" s="3">
        <v>0</v>
      </c>
      <c r="D88" s="3">
        <v>0</v>
      </c>
      <c r="E88" s="3">
        <v>0</v>
      </c>
      <c r="F88" s="3">
        <v>0</v>
      </c>
      <c r="G88" s="3">
        <v>0</v>
      </c>
      <c r="H88" s="3">
        <v>0</v>
      </c>
      <c r="I88" s="3">
        <v>0</v>
      </c>
      <c r="J88" s="3">
        <v>0</v>
      </c>
      <c r="K88" s="2"/>
      <c r="L88" s="3">
        <v>0</v>
      </c>
      <c r="M88" s="3">
        <v>0</v>
      </c>
      <c r="N88" s="3">
        <v>0</v>
      </c>
      <c r="O88" s="3">
        <v>0</v>
      </c>
      <c r="P88" s="3">
        <v>0</v>
      </c>
      <c r="Q88" s="3">
        <v>0</v>
      </c>
      <c r="R88" s="3">
        <v>0</v>
      </c>
      <c r="S88" s="3">
        <v>0</v>
      </c>
      <c r="T88" s="2"/>
      <c r="U88" s="2"/>
      <c r="V88" s="2"/>
      <c r="W88" s="2"/>
      <c r="X88" s="2"/>
      <c r="Y88" s="2"/>
      <c r="Z88" s="2"/>
    </row>
    <row r="89" spans="1:26">
      <c r="A89" s="2" t="s">
        <v>1525</v>
      </c>
      <c r="B89" s="2" t="s">
        <v>1526</v>
      </c>
      <c r="C89" s="3">
        <v>0</v>
      </c>
      <c r="D89" s="3">
        <v>0</v>
      </c>
      <c r="E89" s="3">
        <v>0</v>
      </c>
      <c r="F89" s="3">
        <v>0</v>
      </c>
      <c r="G89" s="3">
        <v>0</v>
      </c>
      <c r="H89" s="3">
        <v>0</v>
      </c>
      <c r="I89" s="3">
        <v>0</v>
      </c>
      <c r="J89" s="3">
        <v>0</v>
      </c>
      <c r="K89" s="2"/>
      <c r="L89" s="3">
        <v>0</v>
      </c>
      <c r="M89" s="3">
        <v>0</v>
      </c>
      <c r="N89" s="3">
        <v>0</v>
      </c>
      <c r="O89" s="3">
        <v>0</v>
      </c>
      <c r="P89" s="3">
        <v>0</v>
      </c>
      <c r="Q89" s="3">
        <v>0</v>
      </c>
      <c r="R89" s="3">
        <v>0</v>
      </c>
      <c r="S89" s="3">
        <v>0</v>
      </c>
      <c r="T89" s="2"/>
      <c r="U89" s="2"/>
      <c r="V89" s="2"/>
      <c r="W89" s="2"/>
      <c r="X89" s="2"/>
      <c r="Y89" s="2"/>
      <c r="Z89" s="2"/>
    </row>
    <row r="90" spans="1:26">
      <c r="A90" s="2" t="s">
        <v>1527</v>
      </c>
      <c r="B90" s="2" t="s">
        <v>1528</v>
      </c>
      <c r="C90" s="3">
        <v>0</v>
      </c>
      <c r="D90" s="3">
        <v>0</v>
      </c>
      <c r="E90" s="3">
        <v>0</v>
      </c>
      <c r="F90" s="3">
        <v>0</v>
      </c>
      <c r="G90" s="3">
        <v>0</v>
      </c>
      <c r="H90" s="3">
        <v>0</v>
      </c>
      <c r="I90" s="3">
        <v>0</v>
      </c>
      <c r="J90" s="3">
        <v>0</v>
      </c>
      <c r="K90" s="2"/>
      <c r="L90" s="3">
        <v>0</v>
      </c>
      <c r="M90" s="3">
        <v>0</v>
      </c>
      <c r="N90" s="3">
        <v>0</v>
      </c>
      <c r="O90" s="3">
        <v>0</v>
      </c>
      <c r="P90" s="3">
        <v>0</v>
      </c>
      <c r="Q90" s="3">
        <v>0</v>
      </c>
      <c r="R90" s="3">
        <v>0</v>
      </c>
      <c r="S90" s="3">
        <v>0</v>
      </c>
      <c r="T90" s="2"/>
      <c r="U90" s="2"/>
      <c r="V90" s="2"/>
      <c r="W90" s="2"/>
      <c r="X90" s="2"/>
      <c r="Y90" s="2"/>
      <c r="Z90" s="2"/>
    </row>
    <row r="91" spans="1:26">
      <c r="A91" s="2" t="s">
        <v>1529</v>
      </c>
      <c r="B91" s="2" t="s">
        <v>1530</v>
      </c>
      <c r="C91" s="3">
        <v>0</v>
      </c>
      <c r="D91" s="3">
        <v>0</v>
      </c>
      <c r="E91" s="3">
        <v>0</v>
      </c>
      <c r="F91" s="3">
        <v>0</v>
      </c>
      <c r="G91" s="3">
        <v>0</v>
      </c>
      <c r="H91" s="3">
        <v>0</v>
      </c>
      <c r="I91" s="3">
        <v>0</v>
      </c>
      <c r="J91" s="3">
        <v>0</v>
      </c>
      <c r="K91" s="2"/>
      <c r="L91" s="3">
        <v>0</v>
      </c>
      <c r="M91" s="3">
        <v>0</v>
      </c>
      <c r="N91" s="3">
        <v>0</v>
      </c>
      <c r="O91" s="3">
        <v>0</v>
      </c>
      <c r="P91" s="3">
        <v>0</v>
      </c>
      <c r="Q91" s="3">
        <v>0</v>
      </c>
      <c r="R91" s="3">
        <v>0</v>
      </c>
      <c r="S91" s="3">
        <v>0</v>
      </c>
      <c r="T91" s="2"/>
      <c r="U91" s="2"/>
      <c r="V91" s="2"/>
      <c r="W91" s="2"/>
      <c r="X91" s="2"/>
      <c r="Y91" s="2"/>
      <c r="Z91" s="2"/>
    </row>
    <row r="92" spans="1:26">
      <c r="A92" s="2" t="s">
        <v>1531</v>
      </c>
      <c r="B92" s="2" t="s">
        <v>1532</v>
      </c>
      <c r="C92" s="3">
        <v>0</v>
      </c>
      <c r="D92" s="3">
        <v>0</v>
      </c>
      <c r="E92" s="3">
        <v>0</v>
      </c>
      <c r="F92" s="3">
        <v>0</v>
      </c>
      <c r="G92" s="3">
        <v>0</v>
      </c>
      <c r="H92" s="3">
        <v>0</v>
      </c>
      <c r="I92" s="3">
        <v>0</v>
      </c>
      <c r="J92" s="3">
        <v>0</v>
      </c>
      <c r="K92" s="2"/>
      <c r="L92" s="3">
        <v>0</v>
      </c>
      <c r="M92" s="3">
        <v>0</v>
      </c>
      <c r="N92" s="3">
        <v>0</v>
      </c>
      <c r="O92" s="3">
        <v>0</v>
      </c>
      <c r="P92" s="3">
        <v>0</v>
      </c>
      <c r="Q92" s="3">
        <v>0</v>
      </c>
      <c r="R92" s="3">
        <v>0</v>
      </c>
      <c r="S92" s="3">
        <v>0</v>
      </c>
      <c r="T92" s="2"/>
      <c r="U92" s="2"/>
      <c r="V92" s="2"/>
      <c r="W92" s="2"/>
      <c r="X92" s="2"/>
      <c r="Y92" s="2"/>
      <c r="Z92" s="2"/>
    </row>
    <row r="93" spans="1:26">
      <c r="A93" s="2" t="s">
        <v>1533</v>
      </c>
      <c r="B93" s="2" t="s">
        <v>1534</v>
      </c>
      <c r="C93" s="3">
        <v>0</v>
      </c>
      <c r="D93" s="3">
        <v>0</v>
      </c>
      <c r="E93" s="3">
        <v>0</v>
      </c>
      <c r="F93" s="3">
        <v>0</v>
      </c>
      <c r="G93" s="3">
        <v>0</v>
      </c>
      <c r="H93" s="3">
        <v>0</v>
      </c>
      <c r="I93" s="3">
        <v>0</v>
      </c>
      <c r="J93" s="3">
        <v>0</v>
      </c>
      <c r="K93" s="2"/>
      <c r="L93" s="3">
        <v>0</v>
      </c>
      <c r="M93" s="3">
        <v>0</v>
      </c>
      <c r="N93" s="3">
        <v>0</v>
      </c>
      <c r="O93" s="3">
        <v>0</v>
      </c>
      <c r="P93" s="3">
        <v>0</v>
      </c>
      <c r="Q93" s="3">
        <v>0</v>
      </c>
      <c r="R93" s="3">
        <v>0</v>
      </c>
      <c r="S93" s="3">
        <v>0</v>
      </c>
      <c r="T93" s="2"/>
      <c r="U93" s="2"/>
      <c r="V93" s="2"/>
      <c r="W93" s="2"/>
      <c r="X93" s="2"/>
      <c r="Y93" s="2"/>
      <c r="Z93" s="2"/>
    </row>
    <row r="94" spans="1:26">
      <c r="A94" s="2" t="s">
        <v>1535</v>
      </c>
      <c r="B94" s="2" t="s">
        <v>1536</v>
      </c>
      <c r="C94" s="3">
        <v>0</v>
      </c>
      <c r="D94" s="3">
        <v>0</v>
      </c>
      <c r="E94" s="3">
        <v>0</v>
      </c>
      <c r="F94" s="3">
        <v>0</v>
      </c>
      <c r="G94" s="3">
        <v>0</v>
      </c>
      <c r="H94" s="3">
        <v>0</v>
      </c>
      <c r="I94" s="3">
        <v>0</v>
      </c>
      <c r="J94" s="3">
        <v>0</v>
      </c>
      <c r="K94" s="2"/>
      <c r="L94" s="3">
        <v>0</v>
      </c>
      <c r="M94" s="3">
        <v>0</v>
      </c>
      <c r="N94" s="3">
        <v>0</v>
      </c>
      <c r="O94" s="3">
        <v>0</v>
      </c>
      <c r="P94" s="3">
        <v>0</v>
      </c>
      <c r="Q94" s="3">
        <v>0</v>
      </c>
      <c r="R94" s="3">
        <v>0</v>
      </c>
      <c r="S94" s="3">
        <v>0</v>
      </c>
      <c r="T94" s="2"/>
      <c r="U94" s="2"/>
      <c r="V94" s="2"/>
      <c r="W94" s="2"/>
      <c r="X94" s="2"/>
      <c r="Y94" s="2"/>
      <c r="Z94" s="2"/>
    </row>
    <row r="95" spans="1:26">
      <c r="A95" s="2" t="s">
        <v>1537</v>
      </c>
      <c r="B95" s="2" t="s">
        <v>1538</v>
      </c>
      <c r="C95" s="3">
        <v>0</v>
      </c>
      <c r="D95" s="3">
        <v>0</v>
      </c>
      <c r="E95" s="3">
        <v>0</v>
      </c>
      <c r="F95" s="3">
        <v>0</v>
      </c>
      <c r="G95" s="3">
        <v>0</v>
      </c>
      <c r="H95" s="3">
        <v>0</v>
      </c>
      <c r="I95" s="3">
        <v>0</v>
      </c>
      <c r="J95" s="3">
        <v>0</v>
      </c>
      <c r="K95" s="2"/>
      <c r="L95" s="3">
        <v>0</v>
      </c>
      <c r="M95" s="3">
        <v>0</v>
      </c>
      <c r="N95" s="3">
        <v>0</v>
      </c>
      <c r="O95" s="3">
        <v>0</v>
      </c>
      <c r="P95" s="3">
        <v>0</v>
      </c>
      <c r="Q95" s="3">
        <v>0</v>
      </c>
      <c r="R95" s="3">
        <v>0</v>
      </c>
      <c r="S95" s="3">
        <v>0</v>
      </c>
      <c r="T95" s="2"/>
      <c r="U95" s="2"/>
      <c r="V95" s="2"/>
      <c r="W95" s="2"/>
      <c r="X95" s="2"/>
      <c r="Y95" s="2"/>
      <c r="Z95" s="2"/>
    </row>
    <row r="96" spans="1:26">
      <c r="A96" s="2" t="s">
        <v>1539</v>
      </c>
      <c r="B96" s="2" t="s">
        <v>1540</v>
      </c>
      <c r="C96" s="3">
        <v>0</v>
      </c>
      <c r="D96" s="3">
        <v>0</v>
      </c>
      <c r="E96" s="3">
        <v>0</v>
      </c>
      <c r="F96" s="3">
        <v>0</v>
      </c>
      <c r="G96" s="3">
        <v>0</v>
      </c>
      <c r="H96" s="3">
        <v>0</v>
      </c>
      <c r="I96" s="3">
        <v>0</v>
      </c>
      <c r="J96" s="3">
        <v>0</v>
      </c>
      <c r="K96" s="2"/>
      <c r="L96" s="3">
        <v>0</v>
      </c>
      <c r="M96" s="3">
        <v>0</v>
      </c>
      <c r="N96" s="3">
        <v>0</v>
      </c>
      <c r="O96" s="3">
        <v>0</v>
      </c>
      <c r="P96" s="3">
        <v>0</v>
      </c>
      <c r="Q96" s="3">
        <v>0</v>
      </c>
      <c r="R96" s="3">
        <v>0</v>
      </c>
      <c r="S96" s="3">
        <v>0</v>
      </c>
      <c r="T96" s="2"/>
      <c r="U96" s="2"/>
      <c r="V96" s="2"/>
      <c r="W96" s="2"/>
      <c r="X96" s="2"/>
      <c r="Y96" s="2"/>
      <c r="Z96" s="2"/>
    </row>
    <row r="97" spans="1:26">
      <c r="A97" s="2" t="s">
        <v>1541</v>
      </c>
      <c r="B97" s="2" t="s">
        <v>1542</v>
      </c>
      <c r="C97" s="3">
        <v>0</v>
      </c>
      <c r="D97" s="3">
        <v>0</v>
      </c>
      <c r="E97" s="3">
        <v>0</v>
      </c>
      <c r="F97" s="3">
        <v>0</v>
      </c>
      <c r="G97" s="3">
        <v>0</v>
      </c>
      <c r="H97" s="3">
        <v>0</v>
      </c>
      <c r="I97" s="3">
        <v>0</v>
      </c>
      <c r="J97" s="3">
        <v>0</v>
      </c>
      <c r="K97" s="2"/>
      <c r="L97" s="3">
        <v>0</v>
      </c>
      <c r="M97" s="3">
        <v>0</v>
      </c>
      <c r="N97" s="3">
        <v>0</v>
      </c>
      <c r="O97" s="3">
        <v>0</v>
      </c>
      <c r="P97" s="3">
        <v>0</v>
      </c>
      <c r="Q97" s="3">
        <v>0</v>
      </c>
      <c r="R97" s="3">
        <v>0</v>
      </c>
      <c r="S97" s="3">
        <v>0</v>
      </c>
      <c r="T97" s="2"/>
      <c r="U97" s="2"/>
      <c r="V97" s="2"/>
      <c r="W97" s="2"/>
      <c r="X97" s="2"/>
      <c r="Y97" s="2"/>
      <c r="Z97" s="2"/>
    </row>
    <row r="98" spans="1:26">
      <c r="A98" s="2" t="s">
        <v>1543</v>
      </c>
      <c r="B98" s="2" t="s">
        <v>1544</v>
      </c>
      <c r="C98" s="3">
        <v>0</v>
      </c>
      <c r="D98" s="3">
        <v>0</v>
      </c>
      <c r="E98" s="3">
        <v>0</v>
      </c>
      <c r="F98" s="3">
        <v>0</v>
      </c>
      <c r="G98" s="3">
        <v>0</v>
      </c>
      <c r="H98" s="3">
        <v>0</v>
      </c>
      <c r="I98" s="3">
        <v>0</v>
      </c>
      <c r="J98" s="3">
        <v>0</v>
      </c>
      <c r="K98" s="2"/>
      <c r="L98" s="3">
        <v>0</v>
      </c>
      <c r="M98" s="3">
        <v>0</v>
      </c>
      <c r="N98" s="3">
        <v>0</v>
      </c>
      <c r="O98" s="3">
        <v>0</v>
      </c>
      <c r="P98" s="3">
        <v>0</v>
      </c>
      <c r="Q98" s="3">
        <v>0</v>
      </c>
      <c r="R98" s="3">
        <v>0</v>
      </c>
      <c r="S98" s="3">
        <v>0</v>
      </c>
      <c r="T98" s="2"/>
      <c r="U98" s="2"/>
      <c r="V98" s="2"/>
      <c r="W98" s="2"/>
      <c r="X98" s="2"/>
      <c r="Y98" s="2"/>
      <c r="Z98" s="2"/>
    </row>
    <row r="99" spans="1:26">
      <c r="A99" s="2" t="s">
        <v>1545</v>
      </c>
      <c r="B99" s="2" t="s">
        <v>1546</v>
      </c>
      <c r="C99" s="3">
        <v>0</v>
      </c>
      <c r="D99" s="3">
        <v>0</v>
      </c>
      <c r="E99" s="3">
        <v>0</v>
      </c>
      <c r="F99" s="3">
        <v>0</v>
      </c>
      <c r="G99" s="3">
        <v>0</v>
      </c>
      <c r="H99" s="3">
        <v>0</v>
      </c>
      <c r="I99" s="3">
        <v>0</v>
      </c>
      <c r="J99" s="3">
        <v>0</v>
      </c>
      <c r="K99" s="2"/>
      <c r="L99" s="3">
        <v>0</v>
      </c>
      <c r="M99" s="3">
        <v>0</v>
      </c>
      <c r="N99" s="3">
        <v>0</v>
      </c>
      <c r="O99" s="3">
        <v>0</v>
      </c>
      <c r="P99" s="3">
        <v>0</v>
      </c>
      <c r="Q99" s="3">
        <v>0</v>
      </c>
      <c r="R99" s="3">
        <v>0</v>
      </c>
      <c r="S99" s="3">
        <v>0</v>
      </c>
      <c r="T99" s="2"/>
      <c r="U99" s="2"/>
      <c r="V99" s="2"/>
      <c r="W99" s="2"/>
      <c r="X99" s="2"/>
      <c r="Y99" s="2"/>
      <c r="Z99" s="2"/>
    </row>
    <row r="100" spans="1:26">
      <c r="A100" s="2" t="s">
        <v>1547</v>
      </c>
      <c r="B100" s="2" t="s">
        <v>1548</v>
      </c>
      <c r="C100" s="3">
        <v>0</v>
      </c>
      <c r="D100" s="3">
        <v>0</v>
      </c>
      <c r="E100" s="3">
        <v>0</v>
      </c>
      <c r="F100" s="3">
        <v>0</v>
      </c>
      <c r="G100" s="3">
        <v>0</v>
      </c>
      <c r="H100" s="3">
        <v>0</v>
      </c>
      <c r="I100" s="3">
        <v>0</v>
      </c>
      <c r="J100" s="3">
        <v>0</v>
      </c>
      <c r="K100" s="2"/>
      <c r="L100" s="3">
        <v>0</v>
      </c>
      <c r="M100" s="3">
        <v>0</v>
      </c>
      <c r="N100" s="3">
        <v>0</v>
      </c>
      <c r="O100" s="3">
        <v>0</v>
      </c>
      <c r="P100" s="3">
        <v>0</v>
      </c>
      <c r="Q100" s="3">
        <v>0</v>
      </c>
      <c r="R100" s="3">
        <v>0</v>
      </c>
      <c r="S100" s="3">
        <v>0</v>
      </c>
      <c r="T100" s="2"/>
      <c r="U100" s="2"/>
      <c r="V100" s="2"/>
      <c r="W100" s="2"/>
      <c r="X100" s="2"/>
      <c r="Y100" s="2"/>
      <c r="Z100" s="2"/>
    </row>
    <row r="101" spans="1:26">
      <c r="A101" s="2" t="s">
        <v>1549</v>
      </c>
      <c r="B101" s="2" t="s">
        <v>1550</v>
      </c>
      <c r="C101" s="3">
        <v>0</v>
      </c>
      <c r="D101" s="3">
        <v>0</v>
      </c>
      <c r="E101" s="3">
        <v>0</v>
      </c>
      <c r="F101" s="3">
        <v>0</v>
      </c>
      <c r="G101" s="3">
        <v>0</v>
      </c>
      <c r="H101" s="3">
        <v>0</v>
      </c>
      <c r="I101" s="3">
        <v>0</v>
      </c>
      <c r="J101" s="3">
        <v>0</v>
      </c>
      <c r="K101" s="2"/>
      <c r="L101" s="3">
        <v>0</v>
      </c>
      <c r="M101" s="3">
        <v>0</v>
      </c>
      <c r="N101" s="3">
        <v>0</v>
      </c>
      <c r="O101" s="3">
        <v>0</v>
      </c>
      <c r="P101" s="3">
        <v>0</v>
      </c>
      <c r="Q101" s="3">
        <v>0</v>
      </c>
      <c r="R101" s="3">
        <v>0</v>
      </c>
      <c r="S101" s="3">
        <v>0</v>
      </c>
      <c r="T101" s="2"/>
      <c r="U101" s="2"/>
      <c r="V101" s="2"/>
      <c r="W101" s="2"/>
      <c r="X101" s="2"/>
      <c r="Y101" s="2"/>
      <c r="Z101" s="2"/>
    </row>
    <row r="102" spans="1:26">
      <c r="A102" s="2" t="s">
        <v>1551</v>
      </c>
      <c r="B102" s="2" t="s">
        <v>1552</v>
      </c>
      <c r="C102" s="3">
        <v>0</v>
      </c>
      <c r="D102" s="3">
        <v>0</v>
      </c>
      <c r="E102" s="3">
        <v>0</v>
      </c>
      <c r="F102" s="3">
        <v>0</v>
      </c>
      <c r="G102" s="3">
        <v>0</v>
      </c>
      <c r="H102" s="3">
        <v>0</v>
      </c>
      <c r="I102" s="3">
        <v>0</v>
      </c>
      <c r="J102" s="3">
        <v>0</v>
      </c>
      <c r="K102" s="2"/>
      <c r="L102" s="3">
        <v>0</v>
      </c>
      <c r="M102" s="3">
        <v>0</v>
      </c>
      <c r="N102" s="3">
        <v>0</v>
      </c>
      <c r="O102" s="3">
        <v>0</v>
      </c>
      <c r="P102" s="3">
        <v>0</v>
      </c>
      <c r="Q102" s="3">
        <v>0</v>
      </c>
      <c r="R102" s="3">
        <v>0</v>
      </c>
      <c r="S102" s="3">
        <v>0</v>
      </c>
      <c r="T102" s="2"/>
      <c r="U102" s="2"/>
      <c r="V102" s="2"/>
      <c r="W102" s="2"/>
      <c r="X102" s="2"/>
      <c r="Y102" s="2"/>
      <c r="Z102" s="2"/>
    </row>
    <row r="103" spans="1:26">
      <c r="A103" s="2" t="s">
        <v>1553</v>
      </c>
      <c r="B103" s="2" t="s">
        <v>1554</v>
      </c>
      <c r="C103" s="3">
        <v>0</v>
      </c>
      <c r="D103" s="3">
        <v>0</v>
      </c>
      <c r="E103" s="3">
        <v>0</v>
      </c>
      <c r="F103" s="3">
        <v>0</v>
      </c>
      <c r="G103" s="3">
        <v>0</v>
      </c>
      <c r="H103" s="3">
        <v>0</v>
      </c>
      <c r="I103" s="3">
        <v>0</v>
      </c>
      <c r="J103" s="3">
        <v>0</v>
      </c>
      <c r="K103" s="2"/>
      <c r="L103" s="3">
        <v>0</v>
      </c>
      <c r="M103" s="3">
        <v>0</v>
      </c>
      <c r="N103" s="3">
        <v>0</v>
      </c>
      <c r="O103" s="3">
        <v>0</v>
      </c>
      <c r="P103" s="3">
        <v>0</v>
      </c>
      <c r="Q103" s="3">
        <v>0</v>
      </c>
      <c r="R103" s="3">
        <v>0</v>
      </c>
      <c r="S103" s="3">
        <v>0</v>
      </c>
      <c r="T103" s="2"/>
      <c r="U103" s="2"/>
      <c r="V103" s="2"/>
      <c r="W103" s="2"/>
      <c r="X103" s="2"/>
      <c r="Y103" s="2"/>
      <c r="Z103" s="2"/>
    </row>
    <row r="104" spans="1:26">
      <c r="A104" s="2" t="s">
        <v>1555</v>
      </c>
      <c r="B104" s="2" t="s">
        <v>1556</v>
      </c>
      <c r="C104" s="3">
        <v>0</v>
      </c>
      <c r="D104" s="3">
        <v>0</v>
      </c>
      <c r="E104" s="3">
        <v>0</v>
      </c>
      <c r="F104" s="3">
        <v>0</v>
      </c>
      <c r="G104" s="3">
        <v>0</v>
      </c>
      <c r="H104" s="3">
        <v>0</v>
      </c>
      <c r="I104" s="3">
        <v>0</v>
      </c>
      <c r="J104" s="3">
        <v>0</v>
      </c>
      <c r="K104" s="2"/>
      <c r="L104" s="3">
        <v>0</v>
      </c>
      <c r="M104" s="3">
        <v>0</v>
      </c>
      <c r="N104" s="3">
        <v>0</v>
      </c>
      <c r="O104" s="3">
        <v>0</v>
      </c>
      <c r="P104" s="3">
        <v>0</v>
      </c>
      <c r="Q104" s="3">
        <v>0</v>
      </c>
      <c r="R104" s="3">
        <v>0</v>
      </c>
      <c r="S104" s="3">
        <v>0</v>
      </c>
      <c r="T104" s="2"/>
      <c r="U104" s="2"/>
      <c r="V104" s="2"/>
      <c r="W104" s="2"/>
      <c r="X104" s="2"/>
      <c r="Y104" s="2"/>
      <c r="Z104" s="2"/>
    </row>
    <row r="105" spans="1:26">
      <c r="A105" s="2" t="s">
        <v>1557</v>
      </c>
      <c r="B105" s="2" t="s">
        <v>1558</v>
      </c>
      <c r="C105" s="3">
        <v>0</v>
      </c>
      <c r="D105" s="3">
        <v>0</v>
      </c>
      <c r="E105" s="3">
        <v>0</v>
      </c>
      <c r="F105" s="3">
        <v>0</v>
      </c>
      <c r="G105" s="3">
        <v>0</v>
      </c>
      <c r="H105" s="3">
        <v>0</v>
      </c>
      <c r="I105" s="3">
        <v>0</v>
      </c>
      <c r="J105" s="3">
        <v>0</v>
      </c>
      <c r="K105" s="2"/>
      <c r="L105" s="3">
        <v>0</v>
      </c>
      <c r="M105" s="3">
        <v>0</v>
      </c>
      <c r="N105" s="3">
        <v>0</v>
      </c>
      <c r="O105" s="3">
        <v>0</v>
      </c>
      <c r="P105" s="3">
        <v>0</v>
      </c>
      <c r="Q105" s="3">
        <v>0</v>
      </c>
      <c r="R105" s="3">
        <v>0</v>
      </c>
      <c r="S105" s="3">
        <v>0</v>
      </c>
      <c r="T105" s="2"/>
      <c r="U105" s="2"/>
      <c r="V105" s="2"/>
      <c r="W105" s="2"/>
      <c r="X105" s="2"/>
      <c r="Y105" s="2"/>
      <c r="Z105" s="2"/>
    </row>
    <row r="106" spans="1:26">
      <c r="A106" s="2" t="s">
        <v>1559</v>
      </c>
      <c r="B106" s="2" t="s">
        <v>1560</v>
      </c>
      <c r="C106" s="3">
        <v>0</v>
      </c>
      <c r="D106" s="3">
        <v>0</v>
      </c>
      <c r="E106" s="3">
        <v>0</v>
      </c>
      <c r="F106" s="3">
        <v>0</v>
      </c>
      <c r="G106" s="3">
        <v>0</v>
      </c>
      <c r="H106" s="3">
        <v>0</v>
      </c>
      <c r="I106" s="3">
        <v>0</v>
      </c>
      <c r="J106" s="3">
        <v>0</v>
      </c>
      <c r="K106" s="2"/>
      <c r="L106" s="3">
        <v>0</v>
      </c>
      <c r="M106" s="3">
        <v>0</v>
      </c>
      <c r="N106" s="3">
        <v>0</v>
      </c>
      <c r="O106" s="3">
        <v>0</v>
      </c>
      <c r="P106" s="3">
        <v>0</v>
      </c>
      <c r="Q106" s="3">
        <v>0</v>
      </c>
      <c r="R106" s="3">
        <v>0</v>
      </c>
      <c r="S106" s="3">
        <v>0</v>
      </c>
      <c r="T106" s="2"/>
      <c r="U106" s="2"/>
      <c r="V106" s="2"/>
      <c r="W106" s="2"/>
      <c r="X106" s="2"/>
      <c r="Y106" s="2"/>
      <c r="Z106" s="2"/>
    </row>
    <row r="107" spans="1:26">
      <c r="A107" s="2" t="s">
        <v>1561</v>
      </c>
      <c r="B107" s="2" t="s">
        <v>1562</v>
      </c>
      <c r="C107" s="3">
        <v>0</v>
      </c>
      <c r="D107" s="3">
        <v>0</v>
      </c>
      <c r="E107" s="3">
        <v>0</v>
      </c>
      <c r="F107" s="3">
        <v>0</v>
      </c>
      <c r="G107" s="3">
        <v>0</v>
      </c>
      <c r="H107" s="3">
        <v>0</v>
      </c>
      <c r="I107" s="3">
        <v>0</v>
      </c>
      <c r="J107" s="3">
        <v>0</v>
      </c>
      <c r="K107" s="2"/>
      <c r="L107" s="3">
        <v>0</v>
      </c>
      <c r="M107" s="3">
        <v>0</v>
      </c>
      <c r="N107" s="3">
        <v>0</v>
      </c>
      <c r="O107" s="3">
        <v>0</v>
      </c>
      <c r="P107" s="3">
        <v>0</v>
      </c>
      <c r="Q107" s="3">
        <v>0</v>
      </c>
      <c r="R107" s="3">
        <v>0</v>
      </c>
      <c r="S107" s="3">
        <v>0</v>
      </c>
      <c r="T107" s="2"/>
      <c r="U107" s="2"/>
      <c r="V107" s="2"/>
      <c r="W107" s="2"/>
      <c r="X107" s="2"/>
      <c r="Y107" s="2"/>
      <c r="Z107" s="2"/>
    </row>
    <row r="108" spans="1:26">
      <c r="A108" s="2" t="s">
        <v>1563</v>
      </c>
      <c r="B108" s="2" t="s">
        <v>1564</v>
      </c>
      <c r="C108" s="3">
        <v>0</v>
      </c>
      <c r="D108" s="3">
        <v>0</v>
      </c>
      <c r="E108" s="3">
        <v>0</v>
      </c>
      <c r="F108" s="3">
        <v>0</v>
      </c>
      <c r="G108" s="3">
        <v>0</v>
      </c>
      <c r="H108" s="3">
        <v>0</v>
      </c>
      <c r="I108" s="3">
        <v>0</v>
      </c>
      <c r="J108" s="3">
        <v>0</v>
      </c>
      <c r="K108" s="2"/>
      <c r="L108" s="3">
        <v>0</v>
      </c>
      <c r="M108" s="3">
        <v>0</v>
      </c>
      <c r="N108" s="3">
        <v>0</v>
      </c>
      <c r="O108" s="3">
        <v>0</v>
      </c>
      <c r="P108" s="3">
        <v>0</v>
      </c>
      <c r="Q108" s="3">
        <v>0</v>
      </c>
      <c r="R108" s="3">
        <v>0</v>
      </c>
      <c r="S108" s="3">
        <v>0</v>
      </c>
      <c r="T108" s="2"/>
      <c r="U108" s="2"/>
      <c r="V108" s="2"/>
      <c r="W108" s="2"/>
      <c r="X108" s="2"/>
      <c r="Y108" s="2"/>
      <c r="Z108" s="2"/>
    </row>
    <row r="109" spans="1:26">
      <c r="A109" s="2" t="s">
        <v>1565</v>
      </c>
      <c r="B109" s="2" t="s">
        <v>1566</v>
      </c>
      <c r="C109" s="3">
        <v>0</v>
      </c>
      <c r="D109" s="3">
        <v>0</v>
      </c>
      <c r="E109" s="3">
        <v>0</v>
      </c>
      <c r="F109" s="3">
        <v>0</v>
      </c>
      <c r="G109" s="3">
        <v>0</v>
      </c>
      <c r="H109" s="3">
        <v>0</v>
      </c>
      <c r="I109" s="3">
        <v>0</v>
      </c>
      <c r="J109" s="3">
        <v>0</v>
      </c>
      <c r="K109" s="2"/>
      <c r="L109" s="3">
        <v>0</v>
      </c>
      <c r="M109" s="3">
        <v>0</v>
      </c>
      <c r="N109" s="3">
        <v>0</v>
      </c>
      <c r="O109" s="3">
        <v>0</v>
      </c>
      <c r="P109" s="3">
        <v>0</v>
      </c>
      <c r="Q109" s="3">
        <v>0</v>
      </c>
      <c r="R109" s="3">
        <v>0</v>
      </c>
      <c r="S109" s="3">
        <v>0</v>
      </c>
      <c r="T109" s="2"/>
      <c r="U109" s="2"/>
      <c r="V109" s="2"/>
      <c r="W109" s="2"/>
      <c r="X109" s="2"/>
      <c r="Y109" s="2"/>
      <c r="Z109" s="2"/>
    </row>
    <row r="110" spans="1:26">
      <c r="A110" s="2" t="s">
        <v>1567</v>
      </c>
      <c r="B110" s="2" t="s">
        <v>1568</v>
      </c>
      <c r="C110" s="3">
        <v>0</v>
      </c>
      <c r="D110" s="3">
        <v>0</v>
      </c>
      <c r="E110" s="3">
        <v>0</v>
      </c>
      <c r="F110" s="3">
        <v>0</v>
      </c>
      <c r="G110" s="3">
        <v>0</v>
      </c>
      <c r="H110" s="3">
        <v>0</v>
      </c>
      <c r="I110" s="3">
        <v>0</v>
      </c>
      <c r="J110" s="3">
        <v>0</v>
      </c>
      <c r="K110" s="2"/>
      <c r="L110" s="3">
        <v>0</v>
      </c>
      <c r="M110" s="3">
        <v>0</v>
      </c>
      <c r="N110" s="3">
        <v>0</v>
      </c>
      <c r="O110" s="3">
        <v>0</v>
      </c>
      <c r="P110" s="3">
        <v>0</v>
      </c>
      <c r="Q110" s="3">
        <v>0</v>
      </c>
      <c r="R110" s="3">
        <v>0</v>
      </c>
      <c r="S110" s="3">
        <v>0</v>
      </c>
      <c r="T110" s="2"/>
      <c r="U110" s="2"/>
      <c r="V110" s="2"/>
      <c r="W110" s="2"/>
      <c r="X110" s="2"/>
      <c r="Y110" s="2"/>
      <c r="Z110" s="2"/>
    </row>
    <row r="111" spans="1:26">
      <c r="A111" s="2" t="s">
        <v>1569</v>
      </c>
      <c r="B111" s="2" t="s">
        <v>1570</v>
      </c>
      <c r="C111" s="3">
        <v>0</v>
      </c>
      <c r="D111" s="3">
        <v>0</v>
      </c>
      <c r="E111" s="3">
        <v>0</v>
      </c>
      <c r="F111" s="3">
        <v>0</v>
      </c>
      <c r="G111" s="3">
        <v>0</v>
      </c>
      <c r="H111" s="3">
        <v>0</v>
      </c>
      <c r="I111" s="3">
        <v>0</v>
      </c>
      <c r="J111" s="3">
        <v>0</v>
      </c>
      <c r="K111" s="2"/>
      <c r="L111" s="3">
        <v>0</v>
      </c>
      <c r="M111" s="3">
        <v>0</v>
      </c>
      <c r="N111" s="3">
        <v>0</v>
      </c>
      <c r="O111" s="3">
        <v>0</v>
      </c>
      <c r="P111" s="3">
        <v>0</v>
      </c>
      <c r="Q111" s="3">
        <v>0</v>
      </c>
      <c r="R111" s="3">
        <v>0</v>
      </c>
      <c r="S111" s="3">
        <v>0</v>
      </c>
      <c r="T111" s="2"/>
      <c r="U111" s="2"/>
      <c r="V111" s="2"/>
      <c r="W111" s="2"/>
      <c r="X111" s="2"/>
      <c r="Y111" s="2"/>
      <c r="Z111" s="2"/>
    </row>
    <row r="112" spans="1:26">
      <c r="A112" s="2" t="s">
        <v>1571</v>
      </c>
      <c r="B112" s="2" t="s">
        <v>1572</v>
      </c>
      <c r="C112" s="3">
        <v>0</v>
      </c>
      <c r="D112" s="3">
        <v>0</v>
      </c>
      <c r="E112" s="3">
        <v>0</v>
      </c>
      <c r="F112" s="3">
        <v>0</v>
      </c>
      <c r="G112" s="3">
        <v>0</v>
      </c>
      <c r="H112" s="3">
        <v>0</v>
      </c>
      <c r="I112" s="3">
        <v>0</v>
      </c>
      <c r="J112" s="3">
        <v>0</v>
      </c>
      <c r="K112" s="2"/>
      <c r="L112" s="3">
        <v>0</v>
      </c>
      <c r="M112" s="3">
        <v>0</v>
      </c>
      <c r="N112" s="3">
        <v>0</v>
      </c>
      <c r="O112" s="3">
        <v>0</v>
      </c>
      <c r="P112" s="3">
        <v>0</v>
      </c>
      <c r="Q112" s="3">
        <v>0</v>
      </c>
      <c r="R112" s="3">
        <v>0</v>
      </c>
      <c r="S112" s="3">
        <v>0</v>
      </c>
      <c r="T112" s="2"/>
      <c r="U112" s="2"/>
      <c r="V112" s="2"/>
      <c r="W112" s="2"/>
      <c r="X112" s="2"/>
      <c r="Y112" s="2"/>
      <c r="Z112" s="2"/>
    </row>
    <row r="113" spans="1:26">
      <c r="A113" s="2" t="s">
        <v>1573</v>
      </c>
      <c r="B113" s="2" t="s">
        <v>1574</v>
      </c>
      <c r="C113" s="3">
        <v>0</v>
      </c>
      <c r="D113" s="3">
        <v>0</v>
      </c>
      <c r="E113" s="3">
        <v>0</v>
      </c>
      <c r="F113" s="3">
        <v>0</v>
      </c>
      <c r="G113" s="3">
        <v>0</v>
      </c>
      <c r="H113" s="3">
        <v>0</v>
      </c>
      <c r="I113" s="3">
        <v>0</v>
      </c>
      <c r="J113" s="3">
        <v>0</v>
      </c>
      <c r="K113" s="2"/>
      <c r="L113" s="3">
        <v>0</v>
      </c>
      <c r="M113" s="3">
        <v>0</v>
      </c>
      <c r="N113" s="3">
        <v>0</v>
      </c>
      <c r="O113" s="3">
        <v>0</v>
      </c>
      <c r="P113" s="3">
        <v>0</v>
      </c>
      <c r="Q113" s="3">
        <v>0</v>
      </c>
      <c r="R113" s="3">
        <v>0</v>
      </c>
      <c r="S113" s="3">
        <v>0</v>
      </c>
      <c r="T113" s="2"/>
      <c r="U113" s="2"/>
      <c r="V113" s="2"/>
      <c r="W113" s="2"/>
      <c r="X113" s="2"/>
      <c r="Y113" s="2"/>
      <c r="Z113" s="2"/>
    </row>
    <row r="114" spans="1:26">
      <c r="A114" s="2" t="s">
        <v>1575</v>
      </c>
      <c r="B114" s="2" t="s">
        <v>1576</v>
      </c>
      <c r="C114" s="3">
        <v>0</v>
      </c>
      <c r="D114" s="3">
        <v>0</v>
      </c>
      <c r="E114" s="3">
        <v>0</v>
      </c>
      <c r="F114" s="3">
        <v>0</v>
      </c>
      <c r="G114" s="3">
        <v>0</v>
      </c>
      <c r="H114" s="3">
        <v>0</v>
      </c>
      <c r="I114" s="3">
        <v>0</v>
      </c>
      <c r="J114" s="3">
        <v>0</v>
      </c>
      <c r="K114" s="2"/>
      <c r="L114" s="3">
        <v>0</v>
      </c>
      <c r="M114" s="3">
        <v>0</v>
      </c>
      <c r="N114" s="3">
        <v>0</v>
      </c>
      <c r="O114" s="3">
        <v>0</v>
      </c>
      <c r="P114" s="3">
        <v>0</v>
      </c>
      <c r="Q114" s="3">
        <v>0</v>
      </c>
      <c r="R114" s="3">
        <v>0</v>
      </c>
      <c r="S114" s="3">
        <v>0</v>
      </c>
      <c r="T114" s="2"/>
      <c r="U114" s="2"/>
      <c r="V114" s="2"/>
      <c r="W114" s="2"/>
      <c r="X114" s="2"/>
      <c r="Y114" s="2"/>
      <c r="Z114" s="2"/>
    </row>
    <row r="115" spans="1:26">
      <c r="A115" s="2" t="s">
        <v>1577</v>
      </c>
      <c r="B115" s="2" t="s">
        <v>1578</v>
      </c>
      <c r="C115" s="3">
        <v>0</v>
      </c>
      <c r="D115" s="3">
        <v>0</v>
      </c>
      <c r="E115" s="3">
        <v>0</v>
      </c>
      <c r="F115" s="3">
        <v>0</v>
      </c>
      <c r="G115" s="3">
        <v>0</v>
      </c>
      <c r="H115" s="3">
        <v>0</v>
      </c>
      <c r="I115" s="3">
        <v>0</v>
      </c>
      <c r="J115" s="3">
        <v>0</v>
      </c>
      <c r="K115" s="2"/>
      <c r="L115" s="3">
        <v>0</v>
      </c>
      <c r="M115" s="3">
        <v>0</v>
      </c>
      <c r="N115" s="3">
        <v>0</v>
      </c>
      <c r="O115" s="3">
        <v>0</v>
      </c>
      <c r="P115" s="3">
        <v>0</v>
      </c>
      <c r="Q115" s="3">
        <v>0</v>
      </c>
      <c r="R115" s="3">
        <v>0</v>
      </c>
      <c r="S115" s="3">
        <v>0</v>
      </c>
      <c r="T115" s="2"/>
      <c r="U115" s="2"/>
      <c r="V115" s="2"/>
      <c r="W115" s="2"/>
      <c r="X115" s="2"/>
      <c r="Y115" s="2"/>
      <c r="Z115" s="2"/>
    </row>
    <row r="116" spans="1:26">
      <c r="A116" s="2" t="s">
        <v>1579</v>
      </c>
      <c r="B116" s="2" t="s">
        <v>1580</v>
      </c>
      <c r="C116" s="3">
        <v>0</v>
      </c>
      <c r="D116" s="3">
        <v>0</v>
      </c>
      <c r="E116" s="3">
        <v>0</v>
      </c>
      <c r="F116" s="3">
        <v>0</v>
      </c>
      <c r="G116" s="3">
        <v>0</v>
      </c>
      <c r="H116" s="3">
        <v>0</v>
      </c>
      <c r="I116" s="3">
        <v>0</v>
      </c>
      <c r="J116" s="3">
        <v>0</v>
      </c>
      <c r="K116" s="2"/>
      <c r="L116" s="3">
        <v>0</v>
      </c>
      <c r="M116" s="3">
        <v>0</v>
      </c>
      <c r="N116" s="3">
        <v>0</v>
      </c>
      <c r="O116" s="3">
        <v>0</v>
      </c>
      <c r="P116" s="3">
        <v>0</v>
      </c>
      <c r="Q116" s="3">
        <v>0</v>
      </c>
      <c r="R116" s="3">
        <v>0</v>
      </c>
      <c r="S116" s="3">
        <v>0</v>
      </c>
      <c r="T116" s="2"/>
      <c r="U116" s="2"/>
      <c r="V116" s="2"/>
      <c r="W116" s="2"/>
      <c r="X116" s="2"/>
      <c r="Y116" s="2"/>
      <c r="Z116" s="2"/>
    </row>
    <row r="117" spans="1:26">
      <c r="A117" s="2" t="s">
        <v>1581</v>
      </c>
      <c r="B117" s="2" t="s">
        <v>1582</v>
      </c>
      <c r="C117" s="3">
        <v>0</v>
      </c>
      <c r="D117" s="3">
        <v>0</v>
      </c>
      <c r="E117" s="3">
        <v>0</v>
      </c>
      <c r="F117" s="3">
        <v>0</v>
      </c>
      <c r="G117" s="3">
        <v>0</v>
      </c>
      <c r="H117" s="3">
        <v>0</v>
      </c>
      <c r="I117" s="3">
        <v>0</v>
      </c>
      <c r="J117" s="3">
        <v>0</v>
      </c>
      <c r="K117" s="2"/>
      <c r="L117" s="3">
        <v>0</v>
      </c>
      <c r="M117" s="3">
        <v>0</v>
      </c>
      <c r="N117" s="3">
        <v>0</v>
      </c>
      <c r="O117" s="3">
        <v>0</v>
      </c>
      <c r="P117" s="3">
        <v>0</v>
      </c>
      <c r="Q117" s="3">
        <v>0</v>
      </c>
      <c r="R117" s="3">
        <v>0</v>
      </c>
      <c r="S117" s="3">
        <v>0</v>
      </c>
      <c r="T117" s="2"/>
      <c r="U117" s="2"/>
      <c r="V117" s="2"/>
      <c r="W117" s="2"/>
      <c r="X117" s="2"/>
      <c r="Y117" s="2"/>
      <c r="Z117" s="2"/>
    </row>
    <row r="118" spans="1:26">
      <c r="A118" s="2" t="s">
        <v>1583</v>
      </c>
      <c r="B118" s="2" t="s">
        <v>1584</v>
      </c>
      <c r="C118" s="3">
        <v>0</v>
      </c>
      <c r="D118" s="3">
        <v>0</v>
      </c>
      <c r="E118" s="3">
        <v>0</v>
      </c>
      <c r="F118" s="3">
        <v>0</v>
      </c>
      <c r="G118" s="3">
        <v>0</v>
      </c>
      <c r="H118" s="3">
        <v>0</v>
      </c>
      <c r="I118" s="3">
        <v>0</v>
      </c>
      <c r="J118" s="3">
        <v>0</v>
      </c>
      <c r="K118" s="2"/>
      <c r="L118" s="3">
        <v>0</v>
      </c>
      <c r="M118" s="3">
        <v>0</v>
      </c>
      <c r="N118" s="3">
        <v>0</v>
      </c>
      <c r="O118" s="3">
        <v>0</v>
      </c>
      <c r="P118" s="3">
        <v>0</v>
      </c>
      <c r="Q118" s="3">
        <v>0</v>
      </c>
      <c r="R118" s="3">
        <v>0</v>
      </c>
      <c r="S118" s="3">
        <v>0</v>
      </c>
      <c r="T118" s="2"/>
      <c r="U118" s="2"/>
      <c r="V118" s="2"/>
      <c r="W118" s="2"/>
      <c r="X118" s="2"/>
      <c r="Y118" s="2"/>
      <c r="Z118" s="2"/>
    </row>
    <row r="119" spans="1:26">
      <c r="A119" s="2" t="s">
        <v>1585</v>
      </c>
      <c r="B119" s="2" t="s">
        <v>1586</v>
      </c>
      <c r="C119" s="3">
        <v>0</v>
      </c>
      <c r="D119" s="3">
        <v>0</v>
      </c>
      <c r="E119" s="3">
        <v>0</v>
      </c>
      <c r="F119" s="3">
        <v>0</v>
      </c>
      <c r="G119" s="3">
        <v>0</v>
      </c>
      <c r="H119" s="3">
        <v>0</v>
      </c>
      <c r="I119" s="3">
        <v>0</v>
      </c>
      <c r="J119" s="3">
        <v>0</v>
      </c>
      <c r="K119" s="2"/>
      <c r="L119" s="3">
        <v>0</v>
      </c>
      <c r="M119" s="3">
        <v>0</v>
      </c>
      <c r="N119" s="3">
        <v>0</v>
      </c>
      <c r="O119" s="3">
        <v>0</v>
      </c>
      <c r="P119" s="3">
        <v>0</v>
      </c>
      <c r="Q119" s="3">
        <v>0</v>
      </c>
      <c r="R119" s="3">
        <v>0</v>
      </c>
      <c r="S119" s="3">
        <v>0</v>
      </c>
      <c r="T119" s="2"/>
      <c r="U119" s="2"/>
      <c r="V119" s="2"/>
      <c r="W119" s="2"/>
      <c r="X119" s="2"/>
      <c r="Y119" s="2"/>
      <c r="Z119" s="2"/>
    </row>
    <row r="120" spans="1:26">
      <c r="A120" s="2" t="s">
        <v>1587</v>
      </c>
      <c r="B120" s="2" t="s">
        <v>1588</v>
      </c>
      <c r="C120" s="3">
        <v>0</v>
      </c>
      <c r="D120" s="3">
        <v>0</v>
      </c>
      <c r="E120" s="3">
        <v>0</v>
      </c>
      <c r="F120" s="3">
        <v>0</v>
      </c>
      <c r="G120" s="3">
        <v>0</v>
      </c>
      <c r="H120" s="3">
        <v>0</v>
      </c>
      <c r="I120" s="3">
        <v>0</v>
      </c>
      <c r="J120" s="3">
        <v>0</v>
      </c>
      <c r="K120" s="2"/>
      <c r="L120" s="3">
        <v>0</v>
      </c>
      <c r="M120" s="3">
        <v>0</v>
      </c>
      <c r="N120" s="3">
        <v>0</v>
      </c>
      <c r="O120" s="3">
        <v>0</v>
      </c>
      <c r="P120" s="3">
        <v>0</v>
      </c>
      <c r="Q120" s="3">
        <v>0</v>
      </c>
      <c r="R120" s="3">
        <v>0</v>
      </c>
      <c r="S120" s="3">
        <v>0</v>
      </c>
      <c r="T120" s="2"/>
      <c r="U120" s="2"/>
      <c r="V120" s="2"/>
      <c r="W120" s="2"/>
      <c r="X120" s="2"/>
      <c r="Y120" s="2"/>
      <c r="Z120" s="2"/>
    </row>
    <row r="121" spans="1:26">
      <c r="A121" s="2" t="s">
        <v>1589</v>
      </c>
      <c r="B121" s="2" t="s">
        <v>1590</v>
      </c>
      <c r="C121" s="3">
        <v>0</v>
      </c>
      <c r="D121" s="3">
        <v>0</v>
      </c>
      <c r="E121" s="3">
        <v>0</v>
      </c>
      <c r="F121" s="3">
        <v>0</v>
      </c>
      <c r="G121" s="3">
        <v>0</v>
      </c>
      <c r="H121" s="3">
        <v>0</v>
      </c>
      <c r="I121" s="3">
        <v>0</v>
      </c>
      <c r="J121" s="3">
        <v>0</v>
      </c>
      <c r="K121" s="2"/>
      <c r="L121" s="3">
        <v>0</v>
      </c>
      <c r="M121" s="3">
        <v>0</v>
      </c>
      <c r="N121" s="3">
        <v>0</v>
      </c>
      <c r="O121" s="3">
        <v>0</v>
      </c>
      <c r="P121" s="3">
        <v>0</v>
      </c>
      <c r="Q121" s="3">
        <v>0</v>
      </c>
      <c r="R121" s="3">
        <v>0</v>
      </c>
      <c r="S121" s="3">
        <v>0</v>
      </c>
      <c r="T121" s="2"/>
      <c r="U121" s="2"/>
      <c r="V121" s="2"/>
      <c r="W121" s="2"/>
      <c r="X121" s="2"/>
      <c r="Y121" s="2"/>
      <c r="Z121" s="2"/>
    </row>
    <row r="122" spans="1:26">
      <c r="A122" s="2" t="s">
        <v>1591</v>
      </c>
      <c r="B122" s="2" t="s">
        <v>1592</v>
      </c>
      <c r="C122" s="3">
        <v>0</v>
      </c>
      <c r="D122" s="3">
        <v>0</v>
      </c>
      <c r="E122" s="3">
        <v>0</v>
      </c>
      <c r="F122" s="3">
        <v>0</v>
      </c>
      <c r="G122" s="3">
        <v>0</v>
      </c>
      <c r="H122" s="3">
        <v>0</v>
      </c>
      <c r="I122" s="3">
        <v>0</v>
      </c>
      <c r="J122" s="3">
        <v>0</v>
      </c>
      <c r="K122" s="2"/>
      <c r="L122" s="3">
        <v>0</v>
      </c>
      <c r="M122" s="3">
        <v>0</v>
      </c>
      <c r="N122" s="3">
        <v>0</v>
      </c>
      <c r="O122" s="3">
        <v>0</v>
      </c>
      <c r="P122" s="3">
        <v>0</v>
      </c>
      <c r="Q122" s="3">
        <v>0</v>
      </c>
      <c r="R122" s="3">
        <v>0</v>
      </c>
      <c r="S122" s="3">
        <v>0</v>
      </c>
      <c r="T122" s="2"/>
      <c r="U122" s="2"/>
      <c r="V122" s="2"/>
      <c r="W122" s="2"/>
      <c r="X122" s="2"/>
      <c r="Y122" s="2"/>
      <c r="Z122" s="2"/>
    </row>
    <row r="123" spans="1:26">
      <c r="A123" s="2" t="s">
        <v>1593</v>
      </c>
      <c r="B123" s="2" t="s">
        <v>1594</v>
      </c>
      <c r="C123" s="3">
        <v>0</v>
      </c>
      <c r="D123" s="3">
        <v>0</v>
      </c>
      <c r="E123" s="3">
        <v>0</v>
      </c>
      <c r="F123" s="3">
        <v>0</v>
      </c>
      <c r="G123" s="3">
        <v>0</v>
      </c>
      <c r="H123" s="3">
        <v>0</v>
      </c>
      <c r="I123" s="3">
        <v>0</v>
      </c>
      <c r="J123" s="3">
        <v>0</v>
      </c>
      <c r="K123" s="2"/>
      <c r="L123" s="3">
        <v>0</v>
      </c>
      <c r="M123" s="3">
        <v>0</v>
      </c>
      <c r="N123" s="3">
        <v>0</v>
      </c>
      <c r="O123" s="3">
        <v>0</v>
      </c>
      <c r="P123" s="3">
        <v>0</v>
      </c>
      <c r="Q123" s="3">
        <v>0</v>
      </c>
      <c r="R123" s="3">
        <v>0</v>
      </c>
      <c r="S123" s="3">
        <v>0</v>
      </c>
      <c r="T123" s="2"/>
      <c r="U123" s="2"/>
      <c r="V123" s="2"/>
      <c r="W123" s="2"/>
      <c r="X123" s="2"/>
      <c r="Y123" s="2"/>
      <c r="Z123" s="2"/>
    </row>
    <row r="124" spans="1:26">
      <c r="A124" s="2" t="s">
        <v>1595</v>
      </c>
      <c r="B124" s="2" t="s">
        <v>1596</v>
      </c>
      <c r="C124" s="3">
        <v>0</v>
      </c>
      <c r="D124" s="3">
        <v>0</v>
      </c>
      <c r="E124" s="3">
        <v>0</v>
      </c>
      <c r="F124" s="3">
        <v>0</v>
      </c>
      <c r="G124" s="3">
        <v>0</v>
      </c>
      <c r="H124" s="3">
        <v>0</v>
      </c>
      <c r="I124" s="3">
        <v>0</v>
      </c>
      <c r="J124" s="3">
        <v>0</v>
      </c>
      <c r="K124" s="2"/>
      <c r="L124" s="3">
        <v>0</v>
      </c>
      <c r="M124" s="3">
        <v>0</v>
      </c>
      <c r="N124" s="3">
        <v>0</v>
      </c>
      <c r="O124" s="3">
        <v>0</v>
      </c>
      <c r="P124" s="3">
        <v>0</v>
      </c>
      <c r="Q124" s="3">
        <v>0</v>
      </c>
      <c r="R124" s="3">
        <v>0</v>
      </c>
      <c r="S124" s="3">
        <v>0</v>
      </c>
      <c r="T124" s="2"/>
      <c r="U124" s="2"/>
      <c r="V124" s="2"/>
      <c r="W124" s="2"/>
      <c r="X124" s="2"/>
      <c r="Y124" s="2"/>
      <c r="Z124" s="2"/>
    </row>
    <row r="125" spans="1:26">
      <c r="A125" s="2" t="s">
        <v>1597</v>
      </c>
      <c r="B125" s="2" t="s">
        <v>1598</v>
      </c>
      <c r="C125" s="3">
        <v>0</v>
      </c>
      <c r="D125" s="3">
        <v>0</v>
      </c>
      <c r="E125" s="3">
        <v>0</v>
      </c>
      <c r="F125" s="3">
        <v>0</v>
      </c>
      <c r="G125" s="3">
        <v>0</v>
      </c>
      <c r="H125" s="3">
        <v>0</v>
      </c>
      <c r="I125" s="3">
        <v>0</v>
      </c>
      <c r="J125" s="3">
        <v>0</v>
      </c>
      <c r="K125" s="2"/>
      <c r="L125" s="3">
        <v>0</v>
      </c>
      <c r="M125" s="3">
        <v>0</v>
      </c>
      <c r="N125" s="3">
        <v>0</v>
      </c>
      <c r="O125" s="3">
        <v>0</v>
      </c>
      <c r="P125" s="3">
        <v>0</v>
      </c>
      <c r="Q125" s="3">
        <v>0</v>
      </c>
      <c r="R125" s="3">
        <v>0</v>
      </c>
      <c r="S125" s="3">
        <v>0</v>
      </c>
      <c r="T125" s="2"/>
      <c r="U125" s="2"/>
      <c r="V125" s="2"/>
      <c r="W125" s="2"/>
      <c r="X125" s="2"/>
      <c r="Y125" s="2"/>
      <c r="Z125" s="2"/>
    </row>
    <row r="126" spans="1:26">
      <c r="A126" s="2" t="s">
        <v>1599</v>
      </c>
      <c r="B126" s="2" t="s">
        <v>1600</v>
      </c>
      <c r="C126" s="3">
        <v>0</v>
      </c>
      <c r="D126" s="3">
        <v>0</v>
      </c>
      <c r="E126" s="3">
        <v>0</v>
      </c>
      <c r="F126" s="3">
        <v>0</v>
      </c>
      <c r="G126" s="3">
        <v>0</v>
      </c>
      <c r="H126" s="3">
        <v>0</v>
      </c>
      <c r="I126" s="3">
        <v>0</v>
      </c>
      <c r="J126" s="3">
        <v>0</v>
      </c>
      <c r="K126" s="2"/>
      <c r="L126" s="3">
        <v>0</v>
      </c>
      <c r="M126" s="3">
        <v>0</v>
      </c>
      <c r="N126" s="3">
        <v>0</v>
      </c>
      <c r="O126" s="3">
        <v>0</v>
      </c>
      <c r="P126" s="3">
        <v>0</v>
      </c>
      <c r="Q126" s="3">
        <v>0</v>
      </c>
      <c r="R126" s="3">
        <v>0</v>
      </c>
      <c r="S126" s="3">
        <v>0</v>
      </c>
      <c r="T126" s="2"/>
      <c r="U126" s="2"/>
      <c r="V126" s="2"/>
      <c r="W126" s="2"/>
      <c r="X126" s="2"/>
      <c r="Y126" s="2"/>
      <c r="Z126" s="2"/>
    </row>
    <row r="127" spans="1:26">
      <c r="A127" s="2" t="s">
        <v>1601</v>
      </c>
      <c r="B127" s="2" t="s">
        <v>1602</v>
      </c>
      <c r="C127" s="3">
        <v>0</v>
      </c>
      <c r="D127" s="3">
        <v>0</v>
      </c>
      <c r="E127" s="3">
        <v>0</v>
      </c>
      <c r="F127" s="3">
        <v>0</v>
      </c>
      <c r="G127" s="3">
        <v>0</v>
      </c>
      <c r="H127" s="3">
        <v>0</v>
      </c>
      <c r="I127" s="3">
        <v>0</v>
      </c>
      <c r="J127" s="3">
        <v>0</v>
      </c>
      <c r="K127" s="2"/>
      <c r="L127" s="3">
        <v>0</v>
      </c>
      <c r="M127" s="3">
        <v>0</v>
      </c>
      <c r="N127" s="3">
        <v>0</v>
      </c>
      <c r="O127" s="3">
        <v>0</v>
      </c>
      <c r="P127" s="3">
        <v>0</v>
      </c>
      <c r="Q127" s="3">
        <v>0</v>
      </c>
      <c r="R127" s="3">
        <v>0</v>
      </c>
      <c r="S127" s="3">
        <v>0</v>
      </c>
      <c r="T127" s="2"/>
      <c r="U127" s="2"/>
      <c r="V127" s="2"/>
      <c r="W127" s="2"/>
      <c r="X127" s="2"/>
      <c r="Y127" s="2"/>
      <c r="Z127" s="2"/>
    </row>
    <row r="128" spans="1:26">
      <c r="A128" s="2" t="s">
        <v>1603</v>
      </c>
      <c r="B128" s="2" t="s">
        <v>1604</v>
      </c>
      <c r="C128" s="3">
        <v>0</v>
      </c>
      <c r="D128" s="3">
        <v>0</v>
      </c>
      <c r="E128" s="3">
        <v>0</v>
      </c>
      <c r="F128" s="3">
        <v>0</v>
      </c>
      <c r="G128" s="3">
        <v>0</v>
      </c>
      <c r="H128" s="3">
        <v>0</v>
      </c>
      <c r="I128" s="3">
        <v>0</v>
      </c>
      <c r="J128" s="3">
        <v>0</v>
      </c>
      <c r="K128" s="2"/>
      <c r="L128" s="3">
        <v>0</v>
      </c>
      <c r="M128" s="3">
        <v>0</v>
      </c>
      <c r="N128" s="3">
        <v>0</v>
      </c>
      <c r="O128" s="3">
        <v>0</v>
      </c>
      <c r="P128" s="3">
        <v>0</v>
      </c>
      <c r="Q128" s="3">
        <v>0</v>
      </c>
      <c r="R128" s="3">
        <v>0</v>
      </c>
      <c r="S128" s="3">
        <v>0</v>
      </c>
      <c r="T128" s="2"/>
      <c r="U128" s="2"/>
      <c r="V128" s="2"/>
      <c r="W128" s="2"/>
      <c r="X128" s="2"/>
      <c r="Y128" s="2"/>
      <c r="Z128" s="2"/>
    </row>
    <row r="129" spans="1:26">
      <c r="A129" s="2" t="s">
        <v>1605</v>
      </c>
      <c r="B129" s="2" t="s">
        <v>1606</v>
      </c>
      <c r="C129" s="3">
        <v>0</v>
      </c>
      <c r="D129" s="3">
        <v>0</v>
      </c>
      <c r="E129" s="3">
        <v>0</v>
      </c>
      <c r="F129" s="3">
        <v>0</v>
      </c>
      <c r="G129" s="3">
        <v>0</v>
      </c>
      <c r="H129" s="3">
        <v>0</v>
      </c>
      <c r="I129" s="3">
        <v>0</v>
      </c>
      <c r="J129" s="3">
        <v>0</v>
      </c>
      <c r="K129" s="2"/>
      <c r="L129" s="3">
        <v>0</v>
      </c>
      <c r="M129" s="3">
        <v>0</v>
      </c>
      <c r="N129" s="3">
        <v>0</v>
      </c>
      <c r="O129" s="3">
        <v>0</v>
      </c>
      <c r="P129" s="3">
        <v>0</v>
      </c>
      <c r="Q129" s="3">
        <v>0</v>
      </c>
      <c r="R129" s="3">
        <v>0</v>
      </c>
      <c r="S129" s="3">
        <v>0</v>
      </c>
      <c r="T129" s="2"/>
      <c r="U129" s="2"/>
      <c r="V129" s="2"/>
      <c r="W129" s="2"/>
      <c r="X129" s="2"/>
      <c r="Y129" s="2"/>
      <c r="Z129" s="2"/>
    </row>
    <row r="130" spans="1:26">
      <c r="A130" s="2" t="s">
        <v>1607</v>
      </c>
      <c r="B130" s="2" t="s">
        <v>1608</v>
      </c>
      <c r="C130" s="3">
        <v>0</v>
      </c>
      <c r="D130" s="3">
        <v>0</v>
      </c>
      <c r="E130" s="3">
        <v>0</v>
      </c>
      <c r="F130" s="3">
        <v>0</v>
      </c>
      <c r="G130" s="3">
        <v>0</v>
      </c>
      <c r="H130" s="3">
        <v>0</v>
      </c>
      <c r="I130" s="3">
        <v>0</v>
      </c>
      <c r="J130" s="3">
        <v>0</v>
      </c>
      <c r="K130" s="2"/>
      <c r="L130" s="3">
        <v>0</v>
      </c>
      <c r="M130" s="3">
        <v>0</v>
      </c>
      <c r="N130" s="3">
        <v>0</v>
      </c>
      <c r="O130" s="3">
        <v>0</v>
      </c>
      <c r="P130" s="3">
        <v>0</v>
      </c>
      <c r="Q130" s="3">
        <v>0</v>
      </c>
      <c r="R130" s="3">
        <v>0</v>
      </c>
      <c r="S130" s="3">
        <v>0</v>
      </c>
      <c r="T130" s="2"/>
      <c r="U130" s="2"/>
      <c r="V130" s="2"/>
      <c r="W130" s="2"/>
      <c r="X130" s="2"/>
      <c r="Y130" s="2"/>
      <c r="Z130" s="2"/>
    </row>
    <row r="131" spans="1:26">
      <c r="A131" s="2" t="s">
        <v>1609</v>
      </c>
      <c r="B131" s="2" t="s">
        <v>1610</v>
      </c>
      <c r="C131" s="3">
        <v>0</v>
      </c>
      <c r="D131" s="3">
        <v>0</v>
      </c>
      <c r="E131" s="3">
        <v>0</v>
      </c>
      <c r="F131" s="3">
        <v>0</v>
      </c>
      <c r="G131" s="3">
        <v>0</v>
      </c>
      <c r="H131" s="3">
        <v>0</v>
      </c>
      <c r="I131" s="3">
        <v>0</v>
      </c>
      <c r="J131" s="3">
        <v>0</v>
      </c>
      <c r="K131" s="2"/>
      <c r="L131" s="3">
        <v>0</v>
      </c>
      <c r="M131" s="3">
        <v>0</v>
      </c>
      <c r="N131" s="3">
        <v>0</v>
      </c>
      <c r="O131" s="3">
        <v>0</v>
      </c>
      <c r="P131" s="3">
        <v>0</v>
      </c>
      <c r="Q131" s="3">
        <v>0</v>
      </c>
      <c r="R131" s="3">
        <v>0</v>
      </c>
      <c r="S131" s="3">
        <v>0</v>
      </c>
      <c r="T131" s="2"/>
      <c r="U131" s="2"/>
      <c r="V131" s="2"/>
      <c r="W131" s="2"/>
      <c r="X131" s="2"/>
      <c r="Y131" s="2"/>
      <c r="Z131" s="2"/>
    </row>
    <row r="132" spans="1:26">
      <c r="A132" s="2" t="s">
        <v>1611</v>
      </c>
      <c r="B132" s="2" t="s">
        <v>1612</v>
      </c>
      <c r="C132" s="3">
        <v>0</v>
      </c>
      <c r="D132" s="3">
        <v>0</v>
      </c>
      <c r="E132" s="3">
        <v>0</v>
      </c>
      <c r="F132" s="3">
        <v>0</v>
      </c>
      <c r="G132" s="3">
        <v>0</v>
      </c>
      <c r="H132" s="3">
        <v>0</v>
      </c>
      <c r="I132" s="3">
        <v>0</v>
      </c>
      <c r="J132" s="3">
        <v>0</v>
      </c>
      <c r="K132" s="2"/>
      <c r="L132" s="3">
        <v>0</v>
      </c>
      <c r="M132" s="3">
        <v>0</v>
      </c>
      <c r="N132" s="3">
        <v>0</v>
      </c>
      <c r="O132" s="3">
        <v>0</v>
      </c>
      <c r="P132" s="3">
        <v>0</v>
      </c>
      <c r="Q132" s="3">
        <v>0</v>
      </c>
      <c r="R132" s="3">
        <v>0</v>
      </c>
      <c r="S132" s="3">
        <v>0</v>
      </c>
      <c r="T132" s="2"/>
      <c r="U132" s="2"/>
      <c r="V132" s="2"/>
      <c r="W132" s="2"/>
      <c r="X132" s="2"/>
      <c r="Y132" s="2"/>
      <c r="Z132" s="2"/>
    </row>
    <row r="133" spans="1:26">
      <c r="A133" s="2" t="s">
        <v>1613</v>
      </c>
      <c r="B133" s="2" t="s">
        <v>1614</v>
      </c>
      <c r="C133" s="3">
        <v>0</v>
      </c>
      <c r="D133" s="3">
        <v>0</v>
      </c>
      <c r="E133" s="3">
        <v>0</v>
      </c>
      <c r="F133" s="3">
        <v>0</v>
      </c>
      <c r="G133" s="3">
        <v>0</v>
      </c>
      <c r="H133" s="3">
        <v>0</v>
      </c>
      <c r="I133" s="3">
        <v>0</v>
      </c>
      <c r="J133" s="3">
        <v>0</v>
      </c>
      <c r="K133" s="2"/>
      <c r="L133" s="3">
        <v>0</v>
      </c>
      <c r="M133" s="3">
        <v>0</v>
      </c>
      <c r="N133" s="3">
        <v>0</v>
      </c>
      <c r="O133" s="3">
        <v>0</v>
      </c>
      <c r="P133" s="3">
        <v>0</v>
      </c>
      <c r="Q133" s="3">
        <v>0</v>
      </c>
      <c r="R133" s="3">
        <v>0</v>
      </c>
      <c r="S133" s="3">
        <v>0</v>
      </c>
      <c r="T133" s="2"/>
      <c r="U133" s="2"/>
      <c r="V133" s="2"/>
      <c r="W133" s="2"/>
      <c r="X133" s="2"/>
      <c r="Y133" s="2"/>
      <c r="Z133" s="2"/>
    </row>
    <row r="134" spans="1:26">
      <c r="A134" s="2" t="s">
        <v>1615</v>
      </c>
      <c r="B134" s="2" t="s">
        <v>1616</v>
      </c>
      <c r="C134" s="3">
        <v>0</v>
      </c>
      <c r="D134" s="3">
        <v>0</v>
      </c>
      <c r="E134" s="3">
        <v>0</v>
      </c>
      <c r="F134" s="3">
        <v>0</v>
      </c>
      <c r="G134" s="3">
        <v>0</v>
      </c>
      <c r="H134" s="3">
        <v>0</v>
      </c>
      <c r="I134" s="3">
        <v>0</v>
      </c>
      <c r="J134" s="3">
        <v>0</v>
      </c>
      <c r="K134" s="2"/>
      <c r="L134" s="3">
        <v>0</v>
      </c>
      <c r="M134" s="3">
        <v>0</v>
      </c>
      <c r="N134" s="3">
        <v>0</v>
      </c>
      <c r="O134" s="3">
        <v>0</v>
      </c>
      <c r="P134" s="3">
        <v>0</v>
      </c>
      <c r="Q134" s="3">
        <v>0</v>
      </c>
      <c r="R134" s="3">
        <v>0</v>
      </c>
      <c r="S134" s="3">
        <v>0</v>
      </c>
      <c r="T134" s="2"/>
      <c r="U134" s="2"/>
      <c r="V134" s="2"/>
      <c r="W134" s="2"/>
      <c r="X134" s="2"/>
      <c r="Y134" s="2"/>
      <c r="Z134" s="2"/>
    </row>
    <row r="135" spans="1:26">
      <c r="A135" s="2" t="s">
        <v>1617</v>
      </c>
      <c r="B135" s="2" t="s">
        <v>1618</v>
      </c>
      <c r="C135" s="3">
        <v>0</v>
      </c>
      <c r="D135" s="3">
        <v>0</v>
      </c>
      <c r="E135" s="3">
        <v>0</v>
      </c>
      <c r="F135" s="3">
        <v>0</v>
      </c>
      <c r="G135" s="3">
        <v>0</v>
      </c>
      <c r="H135" s="3">
        <v>0</v>
      </c>
      <c r="I135" s="3">
        <v>0</v>
      </c>
      <c r="J135" s="3">
        <v>0</v>
      </c>
      <c r="K135" s="2"/>
      <c r="L135" s="3">
        <v>0</v>
      </c>
      <c r="M135" s="3">
        <v>0</v>
      </c>
      <c r="N135" s="3">
        <v>0</v>
      </c>
      <c r="O135" s="3">
        <v>0</v>
      </c>
      <c r="P135" s="3">
        <v>0</v>
      </c>
      <c r="Q135" s="3">
        <v>0</v>
      </c>
      <c r="R135" s="3">
        <v>0</v>
      </c>
      <c r="S135" s="3">
        <v>0</v>
      </c>
      <c r="T135" s="2"/>
      <c r="U135" s="2"/>
      <c r="V135" s="2"/>
      <c r="W135" s="2"/>
      <c r="X135" s="2"/>
      <c r="Y135" s="2"/>
      <c r="Z135" s="2"/>
    </row>
    <row r="136" spans="1:26">
      <c r="A136" s="2" t="s">
        <v>1619</v>
      </c>
      <c r="B136" s="2" t="s">
        <v>1620</v>
      </c>
      <c r="C136" s="3">
        <v>0</v>
      </c>
      <c r="D136" s="3">
        <v>0</v>
      </c>
      <c r="E136" s="3">
        <v>0</v>
      </c>
      <c r="F136" s="3">
        <v>0</v>
      </c>
      <c r="G136" s="3">
        <v>0</v>
      </c>
      <c r="H136" s="3">
        <v>0</v>
      </c>
      <c r="I136" s="3">
        <v>0</v>
      </c>
      <c r="J136" s="3">
        <v>0</v>
      </c>
      <c r="K136" s="2"/>
      <c r="L136" s="3">
        <v>0</v>
      </c>
      <c r="M136" s="3">
        <v>0</v>
      </c>
      <c r="N136" s="3">
        <v>0</v>
      </c>
      <c r="O136" s="3">
        <v>0</v>
      </c>
      <c r="P136" s="3">
        <v>0</v>
      </c>
      <c r="Q136" s="3">
        <v>0</v>
      </c>
      <c r="R136" s="3">
        <v>0</v>
      </c>
      <c r="S136" s="3">
        <v>0</v>
      </c>
      <c r="T136" s="2"/>
      <c r="U136" s="2"/>
      <c r="V136" s="2"/>
      <c r="W136" s="2"/>
      <c r="X136" s="2"/>
      <c r="Y136" s="2"/>
      <c r="Z136" s="2"/>
    </row>
    <row r="137" spans="1:26">
      <c r="A137" s="2" t="s">
        <v>1621</v>
      </c>
      <c r="B137" s="2" t="s">
        <v>1622</v>
      </c>
      <c r="C137" s="3">
        <v>0</v>
      </c>
      <c r="D137" s="3">
        <v>0</v>
      </c>
      <c r="E137" s="3">
        <v>0</v>
      </c>
      <c r="F137" s="3">
        <v>0</v>
      </c>
      <c r="G137" s="3">
        <v>0</v>
      </c>
      <c r="H137" s="3">
        <v>0</v>
      </c>
      <c r="I137" s="3">
        <v>0</v>
      </c>
      <c r="J137" s="3">
        <v>0</v>
      </c>
      <c r="K137" s="2"/>
      <c r="L137" s="3">
        <v>0</v>
      </c>
      <c r="M137" s="3">
        <v>0</v>
      </c>
      <c r="N137" s="3">
        <v>0</v>
      </c>
      <c r="O137" s="3">
        <v>0</v>
      </c>
      <c r="P137" s="3">
        <v>0</v>
      </c>
      <c r="Q137" s="3">
        <v>0</v>
      </c>
      <c r="R137" s="3">
        <v>0</v>
      </c>
      <c r="S137" s="3">
        <v>0</v>
      </c>
      <c r="T137" s="2"/>
      <c r="U137" s="2"/>
      <c r="V137" s="2"/>
      <c r="W137" s="2"/>
      <c r="X137" s="2"/>
      <c r="Y137" s="2"/>
      <c r="Z137" s="2"/>
    </row>
    <row r="138" spans="1:26">
      <c r="A138" s="2" t="s">
        <v>1623</v>
      </c>
      <c r="B138" s="2" t="s">
        <v>1624</v>
      </c>
      <c r="C138" s="3">
        <v>0</v>
      </c>
      <c r="D138" s="3">
        <v>0</v>
      </c>
      <c r="E138" s="3">
        <v>0</v>
      </c>
      <c r="F138" s="3">
        <v>0</v>
      </c>
      <c r="G138" s="3">
        <v>0</v>
      </c>
      <c r="H138" s="3">
        <v>0</v>
      </c>
      <c r="I138" s="3">
        <v>0</v>
      </c>
      <c r="J138" s="3">
        <v>0</v>
      </c>
      <c r="K138" s="2"/>
      <c r="L138" s="3">
        <v>0</v>
      </c>
      <c r="M138" s="3">
        <v>0</v>
      </c>
      <c r="N138" s="3">
        <v>0</v>
      </c>
      <c r="O138" s="3">
        <v>0</v>
      </c>
      <c r="P138" s="3">
        <v>0</v>
      </c>
      <c r="Q138" s="3">
        <v>0</v>
      </c>
      <c r="R138" s="3">
        <v>0</v>
      </c>
      <c r="S138" s="3">
        <v>0</v>
      </c>
      <c r="T138" s="2"/>
      <c r="U138" s="2"/>
      <c r="V138" s="2"/>
      <c r="W138" s="2"/>
      <c r="X138" s="2"/>
      <c r="Y138" s="2"/>
      <c r="Z138" s="2"/>
    </row>
    <row r="139" spans="1:26">
      <c r="A139" s="2" t="s">
        <v>1625</v>
      </c>
      <c r="B139" s="2" t="s">
        <v>1626</v>
      </c>
      <c r="C139" s="3">
        <v>0</v>
      </c>
      <c r="D139" s="3">
        <v>0</v>
      </c>
      <c r="E139" s="3">
        <v>0</v>
      </c>
      <c r="F139" s="3">
        <v>0</v>
      </c>
      <c r="G139" s="3">
        <v>0</v>
      </c>
      <c r="H139" s="3">
        <v>0</v>
      </c>
      <c r="I139" s="3">
        <v>0</v>
      </c>
      <c r="J139" s="3">
        <v>0</v>
      </c>
      <c r="K139" s="2"/>
      <c r="L139" s="3">
        <v>0</v>
      </c>
      <c r="M139" s="3">
        <v>0</v>
      </c>
      <c r="N139" s="3">
        <v>0</v>
      </c>
      <c r="O139" s="3">
        <v>0</v>
      </c>
      <c r="P139" s="3">
        <v>0</v>
      </c>
      <c r="Q139" s="3">
        <v>0</v>
      </c>
      <c r="R139" s="3">
        <v>0</v>
      </c>
      <c r="S139" s="3">
        <v>0</v>
      </c>
      <c r="T139" s="2"/>
      <c r="U139" s="2"/>
      <c r="V139" s="2"/>
      <c r="W139" s="2"/>
      <c r="X139" s="2"/>
      <c r="Y139" s="2"/>
      <c r="Z139" s="2"/>
    </row>
    <row r="140" spans="1:26">
      <c r="A140" s="2" t="s">
        <v>1627</v>
      </c>
      <c r="B140" s="2" t="s">
        <v>1628</v>
      </c>
      <c r="C140" s="3">
        <v>0</v>
      </c>
      <c r="D140" s="3">
        <v>0</v>
      </c>
      <c r="E140" s="3">
        <v>0</v>
      </c>
      <c r="F140" s="3">
        <v>0</v>
      </c>
      <c r="G140" s="3">
        <v>0</v>
      </c>
      <c r="H140" s="3">
        <v>0</v>
      </c>
      <c r="I140" s="3">
        <v>0</v>
      </c>
      <c r="J140" s="3">
        <v>0</v>
      </c>
      <c r="K140" s="2"/>
      <c r="L140" s="3">
        <v>0</v>
      </c>
      <c r="M140" s="3">
        <v>0</v>
      </c>
      <c r="N140" s="3">
        <v>0</v>
      </c>
      <c r="O140" s="3">
        <v>0</v>
      </c>
      <c r="P140" s="3">
        <v>0</v>
      </c>
      <c r="Q140" s="3">
        <v>0</v>
      </c>
      <c r="R140" s="3">
        <v>0</v>
      </c>
      <c r="S140" s="3">
        <v>0</v>
      </c>
      <c r="T140" s="2"/>
      <c r="U140" s="2"/>
      <c r="V140" s="2"/>
      <c r="W140" s="2"/>
      <c r="X140" s="2"/>
      <c r="Y140" s="2"/>
      <c r="Z140" s="2"/>
    </row>
    <row r="141" spans="1:26">
      <c r="A141" s="2" t="s">
        <v>1629</v>
      </c>
      <c r="B141" s="2" t="s">
        <v>1630</v>
      </c>
      <c r="C141" s="3">
        <v>0</v>
      </c>
      <c r="D141" s="3">
        <v>0</v>
      </c>
      <c r="E141" s="3">
        <v>0</v>
      </c>
      <c r="F141" s="3">
        <v>0</v>
      </c>
      <c r="G141" s="3">
        <v>0</v>
      </c>
      <c r="H141" s="3">
        <v>0</v>
      </c>
      <c r="I141" s="3">
        <v>0</v>
      </c>
      <c r="J141" s="3">
        <v>0</v>
      </c>
      <c r="K141" s="2"/>
      <c r="L141" s="3">
        <v>0</v>
      </c>
      <c r="M141" s="3">
        <v>0</v>
      </c>
      <c r="N141" s="3">
        <v>0</v>
      </c>
      <c r="O141" s="3">
        <v>0</v>
      </c>
      <c r="P141" s="3">
        <v>0</v>
      </c>
      <c r="Q141" s="3">
        <v>0</v>
      </c>
      <c r="R141" s="3">
        <v>0</v>
      </c>
      <c r="S141" s="3">
        <v>0</v>
      </c>
      <c r="T141" s="2"/>
      <c r="U141" s="2"/>
      <c r="V141" s="2"/>
      <c r="W141" s="2"/>
      <c r="X141" s="2"/>
      <c r="Y141" s="2"/>
      <c r="Z141" s="2"/>
    </row>
    <row r="142" spans="1:26">
      <c r="A142" s="2" t="s">
        <v>1631</v>
      </c>
      <c r="B142" s="2" t="s">
        <v>1632</v>
      </c>
      <c r="C142" s="3">
        <v>0</v>
      </c>
      <c r="D142" s="3">
        <v>0</v>
      </c>
      <c r="E142" s="3">
        <v>0</v>
      </c>
      <c r="F142" s="3">
        <v>0</v>
      </c>
      <c r="G142" s="3">
        <v>0</v>
      </c>
      <c r="H142" s="3">
        <v>0</v>
      </c>
      <c r="I142" s="3">
        <v>0</v>
      </c>
      <c r="J142" s="3">
        <v>0</v>
      </c>
      <c r="K142" s="2"/>
      <c r="L142" s="3">
        <v>0</v>
      </c>
      <c r="M142" s="3">
        <v>0</v>
      </c>
      <c r="N142" s="3">
        <v>0</v>
      </c>
      <c r="O142" s="3">
        <v>0</v>
      </c>
      <c r="P142" s="3">
        <v>0</v>
      </c>
      <c r="Q142" s="3">
        <v>0</v>
      </c>
      <c r="R142" s="3">
        <v>0</v>
      </c>
      <c r="S142" s="3">
        <v>0</v>
      </c>
      <c r="T142" s="2"/>
      <c r="U142" s="2"/>
      <c r="V142" s="2"/>
      <c r="W142" s="2"/>
      <c r="X142" s="2"/>
      <c r="Y142" s="2"/>
      <c r="Z142" s="2"/>
    </row>
    <row r="143" spans="1:26">
      <c r="A143" s="2" t="s">
        <v>1633</v>
      </c>
      <c r="B143" s="2" t="s">
        <v>1634</v>
      </c>
      <c r="C143" s="3">
        <v>0</v>
      </c>
      <c r="D143" s="3">
        <v>0</v>
      </c>
      <c r="E143" s="3">
        <v>0</v>
      </c>
      <c r="F143" s="3">
        <v>0</v>
      </c>
      <c r="G143" s="3">
        <v>0</v>
      </c>
      <c r="H143" s="3">
        <v>0</v>
      </c>
      <c r="I143" s="3">
        <v>0</v>
      </c>
      <c r="J143" s="3">
        <v>0</v>
      </c>
      <c r="K143" s="2"/>
      <c r="L143" s="3">
        <v>0</v>
      </c>
      <c r="M143" s="3">
        <v>0</v>
      </c>
      <c r="N143" s="3">
        <v>0</v>
      </c>
      <c r="O143" s="3">
        <v>0</v>
      </c>
      <c r="P143" s="3">
        <v>0</v>
      </c>
      <c r="Q143" s="3">
        <v>0</v>
      </c>
      <c r="R143" s="3">
        <v>0</v>
      </c>
      <c r="S143" s="3">
        <v>0</v>
      </c>
      <c r="T143" s="2"/>
      <c r="U143" s="2"/>
      <c r="V143" s="2"/>
      <c r="W143" s="2"/>
      <c r="X143" s="2"/>
      <c r="Y143" s="2"/>
      <c r="Z143" s="2"/>
    </row>
    <row r="144" spans="1:26">
      <c r="A144" s="2" t="s">
        <v>1635</v>
      </c>
      <c r="B144" s="2" t="s">
        <v>1636</v>
      </c>
      <c r="C144" s="3">
        <v>0</v>
      </c>
      <c r="D144" s="3">
        <v>0</v>
      </c>
      <c r="E144" s="3">
        <v>0</v>
      </c>
      <c r="F144" s="3">
        <v>0</v>
      </c>
      <c r="G144" s="3">
        <v>0</v>
      </c>
      <c r="H144" s="3">
        <v>0</v>
      </c>
      <c r="I144" s="3">
        <v>0</v>
      </c>
      <c r="J144" s="3">
        <v>0</v>
      </c>
      <c r="K144" s="2"/>
      <c r="L144" s="3">
        <v>0</v>
      </c>
      <c r="M144" s="3">
        <v>0</v>
      </c>
      <c r="N144" s="3">
        <v>0</v>
      </c>
      <c r="O144" s="3">
        <v>0</v>
      </c>
      <c r="P144" s="3">
        <v>0</v>
      </c>
      <c r="Q144" s="3">
        <v>0</v>
      </c>
      <c r="R144" s="3">
        <v>0</v>
      </c>
      <c r="S144" s="3">
        <v>0</v>
      </c>
      <c r="T144" s="2"/>
      <c r="U144" s="2"/>
      <c r="V144" s="2"/>
      <c r="W144" s="2"/>
      <c r="X144" s="2"/>
      <c r="Y144" s="2"/>
      <c r="Z144" s="2"/>
    </row>
    <row r="145" spans="1:26">
      <c r="A145" s="2" t="s">
        <v>1637</v>
      </c>
      <c r="B145" s="2" t="s">
        <v>1638</v>
      </c>
      <c r="C145" s="3">
        <v>0</v>
      </c>
      <c r="D145" s="3">
        <v>0</v>
      </c>
      <c r="E145" s="3">
        <v>0</v>
      </c>
      <c r="F145" s="3">
        <v>0</v>
      </c>
      <c r="G145" s="3">
        <v>0</v>
      </c>
      <c r="H145" s="3">
        <v>0</v>
      </c>
      <c r="I145" s="3">
        <v>0</v>
      </c>
      <c r="J145" s="3">
        <v>0</v>
      </c>
      <c r="K145" s="2"/>
      <c r="L145" s="3">
        <v>0</v>
      </c>
      <c r="M145" s="3">
        <v>0</v>
      </c>
      <c r="N145" s="3">
        <v>0</v>
      </c>
      <c r="O145" s="3">
        <v>0</v>
      </c>
      <c r="P145" s="3">
        <v>0</v>
      </c>
      <c r="Q145" s="3">
        <v>0</v>
      </c>
      <c r="R145" s="3">
        <v>0</v>
      </c>
      <c r="S145" s="3">
        <v>0</v>
      </c>
      <c r="T145" s="2"/>
      <c r="U145" s="2"/>
      <c r="V145" s="2"/>
      <c r="W145" s="2"/>
      <c r="X145" s="2"/>
      <c r="Y145" s="2"/>
      <c r="Z145" s="2"/>
    </row>
    <row r="146" spans="1:26">
      <c r="A146" s="2" t="s">
        <v>1639</v>
      </c>
      <c r="B146" s="2" t="s">
        <v>1640</v>
      </c>
      <c r="C146" s="3">
        <v>0</v>
      </c>
      <c r="D146" s="3">
        <v>0</v>
      </c>
      <c r="E146" s="3">
        <v>0</v>
      </c>
      <c r="F146" s="3">
        <v>0</v>
      </c>
      <c r="G146" s="3">
        <v>0</v>
      </c>
      <c r="H146" s="3">
        <v>0</v>
      </c>
      <c r="I146" s="3">
        <v>0</v>
      </c>
      <c r="J146" s="3">
        <v>0</v>
      </c>
      <c r="K146" s="2"/>
      <c r="L146" s="3">
        <v>0</v>
      </c>
      <c r="M146" s="3">
        <v>0</v>
      </c>
      <c r="N146" s="3">
        <v>0</v>
      </c>
      <c r="O146" s="3">
        <v>0</v>
      </c>
      <c r="P146" s="3">
        <v>0</v>
      </c>
      <c r="Q146" s="3">
        <v>0</v>
      </c>
      <c r="R146" s="3">
        <v>0</v>
      </c>
      <c r="S146" s="3">
        <v>0</v>
      </c>
      <c r="T146" s="2"/>
      <c r="U146" s="2"/>
      <c r="V146" s="2"/>
      <c r="W146" s="2"/>
      <c r="X146" s="2"/>
      <c r="Y146" s="2"/>
      <c r="Z146" s="2"/>
    </row>
    <row r="147" spans="1:26">
      <c r="A147" s="2" t="s">
        <v>1641</v>
      </c>
      <c r="B147" s="2" t="s">
        <v>1642</v>
      </c>
      <c r="C147" s="3">
        <v>0</v>
      </c>
      <c r="D147" s="3">
        <v>0</v>
      </c>
      <c r="E147" s="3">
        <v>0</v>
      </c>
      <c r="F147" s="3">
        <v>0</v>
      </c>
      <c r="G147" s="3">
        <v>0</v>
      </c>
      <c r="H147" s="3">
        <v>0</v>
      </c>
      <c r="I147" s="3">
        <v>0</v>
      </c>
      <c r="J147" s="3">
        <v>0</v>
      </c>
      <c r="K147" s="2"/>
      <c r="L147" s="3">
        <v>0</v>
      </c>
      <c r="M147" s="3">
        <v>0</v>
      </c>
      <c r="N147" s="3">
        <v>0</v>
      </c>
      <c r="O147" s="3">
        <v>0</v>
      </c>
      <c r="P147" s="3">
        <v>0</v>
      </c>
      <c r="Q147" s="3">
        <v>0</v>
      </c>
      <c r="R147" s="3">
        <v>0</v>
      </c>
      <c r="S147" s="3">
        <v>0</v>
      </c>
      <c r="T147" s="2"/>
      <c r="U147" s="2"/>
      <c r="V147" s="2"/>
      <c r="W147" s="2"/>
      <c r="X147" s="2"/>
      <c r="Y147" s="2"/>
      <c r="Z147" s="2"/>
    </row>
    <row r="148" spans="1:26">
      <c r="A148" s="2" t="s">
        <v>1643</v>
      </c>
      <c r="B148" s="2"/>
      <c r="C148" s="3">
        <v>0</v>
      </c>
      <c r="D148" s="3">
        <v>0</v>
      </c>
      <c r="E148" s="3">
        <v>0</v>
      </c>
      <c r="F148" s="3">
        <v>0</v>
      </c>
      <c r="G148" s="3">
        <v>0</v>
      </c>
      <c r="H148" s="3">
        <v>0</v>
      </c>
      <c r="I148" s="3">
        <v>0</v>
      </c>
      <c r="J148" s="3">
        <v>0</v>
      </c>
      <c r="K148" s="2"/>
      <c r="L148" s="3">
        <v>0</v>
      </c>
      <c r="M148" s="3">
        <v>0</v>
      </c>
      <c r="N148" s="3">
        <v>0</v>
      </c>
      <c r="O148" s="3">
        <v>0</v>
      </c>
      <c r="P148" s="3">
        <v>0</v>
      </c>
      <c r="Q148" s="3">
        <v>0</v>
      </c>
      <c r="R148" s="3">
        <v>0</v>
      </c>
      <c r="S148" s="3">
        <v>0</v>
      </c>
      <c r="T148" s="2"/>
      <c r="U148" s="2"/>
      <c r="V148" s="2"/>
      <c r="W148" s="2"/>
      <c r="X148" s="2"/>
      <c r="Y148" s="2"/>
      <c r="Z148" s="2"/>
    </row>
    <row r="149" spans="1:26">
      <c r="A149" s="2" t="s">
        <v>1644</v>
      </c>
      <c r="B149" s="2"/>
      <c r="C149" s="3">
        <v>0</v>
      </c>
      <c r="D149" s="3">
        <v>0</v>
      </c>
      <c r="E149" s="3">
        <v>0</v>
      </c>
      <c r="F149" s="3">
        <v>0</v>
      </c>
      <c r="G149" s="3">
        <v>0</v>
      </c>
      <c r="H149" s="3">
        <v>0</v>
      </c>
      <c r="I149" s="3">
        <v>0</v>
      </c>
      <c r="J149" s="3">
        <v>0</v>
      </c>
      <c r="K149" s="2"/>
      <c r="L149" s="3">
        <v>0</v>
      </c>
      <c r="M149" s="3">
        <v>0</v>
      </c>
      <c r="N149" s="3">
        <v>0</v>
      </c>
      <c r="O149" s="3">
        <v>0</v>
      </c>
      <c r="P149" s="3">
        <v>0</v>
      </c>
      <c r="Q149" s="3">
        <v>0</v>
      </c>
      <c r="R149" s="3">
        <v>0</v>
      </c>
      <c r="S149" s="3">
        <v>0</v>
      </c>
      <c r="T149" s="2"/>
      <c r="U149" s="2"/>
      <c r="V149" s="2"/>
      <c r="W149" s="2"/>
      <c r="X149" s="2"/>
      <c r="Y149" s="2"/>
      <c r="Z149" s="2"/>
    </row>
    <row r="150" spans="1:26">
      <c r="A150" s="2" t="s">
        <v>1645</v>
      </c>
      <c r="B150" s="2"/>
      <c r="C150" s="3">
        <v>0</v>
      </c>
      <c r="D150" s="3">
        <v>0</v>
      </c>
      <c r="E150" s="3">
        <v>0</v>
      </c>
      <c r="F150" s="3">
        <v>0</v>
      </c>
      <c r="G150" s="3">
        <v>0</v>
      </c>
      <c r="H150" s="3">
        <v>0</v>
      </c>
      <c r="I150" s="3">
        <v>0</v>
      </c>
      <c r="J150" s="3">
        <v>0</v>
      </c>
      <c r="K150" s="2"/>
      <c r="L150" s="3">
        <v>0</v>
      </c>
      <c r="M150" s="3">
        <v>0</v>
      </c>
      <c r="N150" s="3">
        <v>0</v>
      </c>
      <c r="O150" s="3">
        <v>0</v>
      </c>
      <c r="P150" s="3">
        <v>0</v>
      </c>
      <c r="Q150" s="3">
        <v>0</v>
      </c>
      <c r="R150" s="3">
        <v>0</v>
      </c>
      <c r="S150" s="3">
        <v>0</v>
      </c>
      <c r="T150" s="2"/>
      <c r="U150" s="2"/>
      <c r="V150" s="2"/>
      <c r="W150" s="2"/>
      <c r="X150" s="2"/>
      <c r="Y150" s="2"/>
      <c r="Z150" s="2"/>
    </row>
    <row r="151" spans="1:26">
      <c r="A151" s="2" t="s">
        <v>1646</v>
      </c>
      <c r="B151" s="2"/>
      <c r="C151" s="3">
        <v>0</v>
      </c>
      <c r="D151" s="3">
        <v>0</v>
      </c>
      <c r="E151" s="3">
        <v>0</v>
      </c>
      <c r="F151" s="3">
        <v>0</v>
      </c>
      <c r="G151" s="3">
        <v>0</v>
      </c>
      <c r="H151" s="3">
        <v>0</v>
      </c>
      <c r="I151" s="3">
        <v>0</v>
      </c>
      <c r="J151" s="3">
        <v>0</v>
      </c>
      <c r="K151" s="2"/>
      <c r="L151" s="3">
        <v>0</v>
      </c>
      <c r="M151" s="3">
        <v>0</v>
      </c>
      <c r="N151" s="3">
        <v>0</v>
      </c>
      <c r="O151" s="3">
        <v>0</v>
      </c>
      <c r="P151" s="3">
        <v>0</v>
      </c>
      <c r="Q151" s="3">
        <v>0</v>
      </c>
      <c r="R151" s="3">
        <v>0</v>
      </c>
      <c r="S151" s="3">
        <v>0</v>
      </c>
      <c r="T151" s="2"/>
      <c r="U151" s="2"/>
      <c r="V151" s="2"/>
      <c r="W151" s="2"/>
      <c r="X151" s="2"/>
      <c r="Y151" s="2"/>
      <c r="Z151" s="2"/>
    </row>
    <row r="152" spans="1:26">
      <c r="A152" s="2" t="s">
        <v>1647</v>
      </c>
      <c r="B152" s="2"/>
      <c r="C152" s="3">
        <v>0</v>
      </c>
      <c r="D152" s="3">
        <v>0</v>
      </c>
      <c r="E152" s="3">
        <v>0</v>
      </c>
      <c r="F152" s="3">
        <v>0</v>
      </c>
      <c r="G152" s="3">
        <v>0</v>
      </c>
      <c r="H152" s="3">
        <v>0</v>
      </c>
      <c r="I152" s="3">
        <v>0</v>
      </c>
      <c r="J152" s="3">
        <v>0</v>
      </c>
      <c r="K152" s="2"/>
      <c r="L152" s="3">
        <v>0</v>
      </c>
      <c r="M152" s="3">
        <v>0</v>
      </c>
      <c r="N152" s="3">
        <v>0</v>
      </c>
      <c r="O152" s="3">
        <v>0</v>
      </c>
      <c r="P152" s="3">
        <v>0</v>
      </c>
      <c r="Q152" s="3">
        <v>0</v>
      </c>
      <c r="R152" s="3">
        <v>0</v>
      </c>
      <c r="S152" s="3">
        <v>0</v>
      </c>
      <c r="T152" s="2"/>
      <c r="U152" s="2"/>
      <c r="V152" s="2"/>
      <c r="W152" s="2"/>
      <c r="X152" s="2"/>
      <c r="Y152" s="2"/>
      <c r="Z152" s="2"/>
    </row>
    <row r="153" spans="1:26">
      <c r="A153" s="2" t="s">
        <v>1648</v>
      </c>
      <c r="B153" s="2" t="s">
        <v>1649</v>
      </c>
      <c r="C153" s="3">
        <v>0</v>
      </c>
      <c r="D153" s="3">
        <v>0</v>
      </c>
      <c r="E153" s="3">
        <v>0</v>
      </c>
      <c r="F153" s="3">
        <v>0</v>
      </c>
      <c r="G153" s="3">
        <v>0</v>
      </c>
      <c r="H153" s="3">
        <v>0</v>
      </c>
      <c r="I153" s="3">
        <v>0</v>
      </c>
      <c r="J153" s="3">
        <v>0</v>
      </c>
      <c r="K153" s="2"/>
      <c r="L153" s="3">
        <v>0</v>
      </c>
      <c r="M153" s="3">
        <v>0</v>
      </c>
      <c r="N153" s="3">
        <v>0</v>
      </c>
      <c r="O153" s="3">
        <v>0</v>
      </c>
      <c r="P153" s="3">
        <v>0</v>
      </c>
      <c r="Q153" s="3">
        <v>0</v>
      </c>
      <c r="R153" s="3">
        <v>0</v>
      </c>
      <c r="S153" s="3">
        <v>0</v>
      </c>
      <c r="T153" s="2"/>
      <c r="U153" s="2"/>
      <c r="V153" s="2"/>
      <c r="W153" s="2"/>
      <c r="X153" s="2"/>
      <c r="Y153" s="2"/>
      <c r="Z153" s="2"/>
    </row>
    <row r="154" spans="1:26">
      <c r="A154" s="2" t="s">
        <v>1650</v>
      </c>
      <c r="B154" s="2"/>
      <c r="C154" s="3">
        <v>0</v>
      </c>
      <c r="D154" s="3">
        <v>0</v>
      </c>
      <c r="E154" s="3">
        <v>0</v>
      </c>
      <c r="F154" s="3">
        <v>0</v>
      </c>
      <c r="G154" s="3">
        <v>0</v>
      </c>
      <c r="H154" s="3">
        <v>0</v>
      </c>
      <c r="I154" s="3">
        <v>0</v>
      </c>
      <c r="J154" s="3">
        <v>0</v>
      </c>
      <c r="K154" s="2"/>
      <c r="L154" s="3">
        <v>0</v>
      </c>
      <c r="M154" s="3">
        <v>0</v>
      </c>
      <c r="N154" s="3">
        <v>0</v>
      </c>
      <c r="O154" s="3">
        <v>0</v>
      </c>
      <c r="P154" s="3">
        <v>0</v>
      </c>
      <c r="Q154" s="3">
        <v>0</v>
      </c>
      <c r="R154" s="3">
        <v>0</v>
      </c>
      <c r="S154" s="3">
        <v>0</v>
      </c>
      <c r="T154" s="2"/>
      <c r="U154" s="2"/>
      <c r="V154" s="2"/>
      <c r="W154" s="2"/>
      <c r="X154" s="2"/>
      <c r="Y154" s="2"/>
      <c r="Z154" s="2"/>
    </row>
    <row r="155" spans="1:26">
      <c r="A155" s="2" t="s">
        <v>1651</v>
      </c>
      <c r="B155" s="2"/>
      <c r="C155" s="3">
        <v>0</v>
      </c>
      <c r="D155" s="3">
        <v>0</v>
      </c>
      <c r="E155" s="3">
        <v>0</v>
      </c>
      <c r="F155" s="3">
        <v>0</v>
      </c>
      <c r="G155" s="3">
        <v>0</v>
      </c>
      <c r="H155" s="3">
        <v>0</v>
      </c>
      <c r="I155" s="3">
        <v>0</v>
      </c>
      <c r="J155" s="3">
        <v>0</v>
      </c>
      <c r="K155" s="2"/>
      <c r="L155" s="3">
        <v>0</v>
      </c>
      <c r="M155" s="3">
        <v>0</v>
      </c>
      <c r="N155" s="3">
        <v>0</v>
      </c>
      <c r="O155" s="3">
        <v>0</v>
      </c>
      <c r="P155" s="3">
        <v>0</v>
      </c>
      <c r="Q155" s="3">
        <v>0</v>
      </c>
      <c r="R155" s="3">
        <v>0</v>
      </c>
      <c r="S155" s="3">
        <v>0</v>
      </c>
      <c r="T155" s="2"/>
      <c r="U155" s="2"/>
      <c r="V155" s="2"/>
      <c r="W155" s="2"/>
      <c r="X155" s="2"/>
      <c r="Y155" s="2"/>
      <c r="Z155" s="2"/>
    </row>
    <row r="156" spans="1:26">
      <c r="A156" s="2" t="s">
        <v>1652</v>
      </c>
      <c r="B156" s="2"/>
      <c r="C156" s="3">
        <v>0</v>
      </c>
      <c r="D156" s="3">
        <v>0</v>
      </c>
      <c r="E156" s="3">
        <v>0</v>
      </c>
      <c r="F156" s="3">
        <v>0</v>
      </c>
      <c r="G156" s="3">
        <v>0</v>
      </c>
      <c r="H156" s="3">
        <v>0</v>
      </c>
      <c r="I156" s="3">
        <v>0</v>
      </c>
      <c r="J156" s="3">
        <v>0</v>
      </c>
      <c r="K156" s="2"/>
      <c r="L156" s="3">
        <v>0</v>
      </c>
      <c r="M156" s="3">
        <v>0</v>
      </c>
      <c r="N156" s="3">
        <v>0</v>
      </c>
      <c r="O156" s="3">
        <v>0</v>
      </c>
      <c r="P156" s="3">
        <v>0</v>
      </c>
      <c r="Q156" s="3">
        <v>0</v>
      </c>
      <c r="R156" s="3">
        <v>0</v>
      </c>
      <c r="S156" s="3">
        <v>0</v>
      </c>
      <c r="T156" s="2"/>
      <c r="U156" s="2"/>
      <c r="V156" s="2"/>
      <c r="W156" s="2"/>
      <c r="X156" s="2"/>
      <c r="Y156" s="2"/>
      <c r="Z156" s="2"/>
    </row>
    <row r="157" spans="1:26">
      <c r="A157" s="2" t="s">
        <v>1653</v>
      </c>
      <c r="B157" s="2"/>
      <c r="C157" s="3">
        <v>0</v>
      </c>
      <c r="D157" s="3">
        <v>0</v>
      </c>
      <c r="E157" s="3">
        <v>0</v>
      </c>
      <c r="F157" s="3">
        <v>0</v>
      </c>
      <c r="G157" s="3">
        <v>0</v>
      </c>
      <c r="H157" s="3">
        <v>0</v>
      </c>
      <c r="I157" s="3">
        <v>0</v>
      </c>
      <c r="J157" s="3">
        <v>0</v>
      </c>
      <c r="K157" s="2"/>
      <c r="L157" s="3">
        <v>0</v>
      </c>
      <c r="M157" s="3">
        <v>0</v>
      </c>
      <c r="N157" s="3">
        <v>0</v>
      </c>
      <c r="O157" s="3">
        <v>0</v>
      </c>
      <c r="P157" s="3">
        <v>0</v>
      </c>
      <c r="Q157" s="3">
        <v>0</v>
      </c>
      <c r="R157" s="3">
        <v>0</v>
      </c>
      <c r="S157" s="3">
        <v>0</v>
      </c>
      <c r="T157" s="2"/>
      <c r="U157" s="2"/>
      <c r="V157" s="2"/>
      <c r="W157" s="2"/>
      <c r="X157" s="2"/>
      <c r="Y157" s="2"/>
      <c r="Z157" s="2"/>
    </row>
    <row r="158" spans="1:26">
      <c r="A158" s="2" t="s">
        <v>1654</v>
      </c>
      <c r="B158" s="2"/>
      <c r="C158" s="3">
        <v>0</v>
      </c>
      <c r="D158" s="3">
        <v>0</v>
      </c>
      <c r="E158" s="3">
        <v>0</v>
      </c>
      <c r="F158" s="3">
        <v>0</v>
      </c>
      <c r="G158" s="3">
        <v>0</v>
      </c>
      <c r="H158" s="3">
        <v>0</v>
      </c>
      <c r="I158" s="3">
        <v>0</v>
      </c>
      <c r="J158" s="3">
        <v>0</v>
      </c>
      <c r="K158" s="2"/>
      <c r="L158" s="3">
        <v>0</v>
      </c>
      <c r="M158" s="3">
        <v>0</v>
      </c>
      <c r="N158" s="3">
        <v>0</v>
      </c>
      <c r="O158" s="3">
        <v>0</v>
      </c>
      <c r="P158" s="3">
        <v>0</v>
      </c>
      <c r="Q158" s="3">
        <v>0</v>
      </c>
      <c r="R158" s="3">
        <v>0</v>
      </c>
      <c r="S158" s="3">
        <v>0</v>
      </c>
      <c r="T158" s="2"/>
      <c r="U158" s="2"/>
      <c r="V158" s="2"/>
      <c r="W158" s="2"/>
      <c r="X158" s="2"/>
      <c r="Y158" s="2"/>
      <c r="Z158" s="2"/>
    </row>
    <row r="159" spans="1:26">
      <c r="A159" s="2" t="s">
        <v>1655</v>
      </c>
      <c r="B159" s="2"/>
      <c r="C159" s="3">
        <v>0</v>
      </c>
      <c r="D159" s="3">
        <v>0</v>
      </c>
      <c r="E159" s="3">
        <v>0</v>
      </c>
      <c r="F159" s="3">
        <v>0</v>
      </c>
      <c r="G159" s="3">
        <v>0</v>
      </c>
      <c r="H159" s="3">
        <v>0</v>
      </c>
      <c r="I159" s="3">
        <v>0</v>
      </c>
      <c r="J159" s="3">
        <v>0</v>
      </c>
      <c r="K159" s="2"/>
      <c r="L159" s="3">
        <v>0</v>
      </c>
      <c r="M159" s="3">
        <v>0</v>
      </c>
      <c r="N159" s="3">
        <v>0</v>
      </c>
      <c r="O159" s="3">
        <v>0</v>
      </c>
      <c r="P159" s="3">
        <v>0</v>
      </c>
      <c r="Q159" s="3">
        <v>0</v>
      </c>
      <c r="R159" s="3">
        <v>0</v>
      </c>
      <c r="S159" s="3">
        <v>0</v>
      </c>
      <c r="T159" s="2"/>
      <c r="U159" s="2"/>
      <c r="V159" s="2"/>
      <c r="W159" s="2"/>
      <c r="X159" s="2"/>
      <c r="Y159" s="2"/>
      <c r="Z159" s="2"/>
    </row>
    <row r="160" spans="1:26">
      <c r="A160" s="2" t="s">
        <v>1656</v>
      </c>
      <c r="B160" s="2"/>
      <c r="C160" s="3">
        <v>0</v>
      </c>
      <c r="D160" s="3">
        <v>0</v>
      </c>
      <c r="E160" s="3">
        <v>0</v>
      </c>
      <c r="F160" s="3">
        <v>0</v>
      </c>
      <c r="G160" s="3">
        <v>0</v>
      </c>
      <c r="H160" s="3">
        <v>0</v>
      </c>
      <c r="I160" s="3">
        <v>0</v>
      </c>
      <c r="J160" s="3">
        <v>0</v>
      </c>
      <c r="K160" s="2"/>
      <c r="L160" s="3">
        <v>0</v>
      </c>
      <c r="M160" s="3">
        <v>0</v>
      </c>
      <c r="N160" s="3">
        <v>0</v>
      </c>
      <c r="O160" s="3">
        <v>0</v>
      </c>
      <c r="P160" s="3">
        <v>0</v>
      </c>
      <c r="Q160" s="3">
        <v>0</v>
      </c>
      <c r="R160" s="3">
        <v>0</v>
      </c>
      <c r="S160" s="3">
        <v>0</v>
      </c>
      <c r="T160" s="2"/>
      <c r="U160" s="2"/>
      <c r="V160" s="2"/>
      <c r="W160" s="2"/>
      <c r="X160" s="2"/>
      <c r="Y160" s="2"/>
      <c r="Z160" s="2"/>
    </row>
    <row r="161" spans="1:26">
      <c r="A161" s="2" t="s">
        <v>1657</v>
      </c>
      <c r="B161" s="2"/>
      <c r="C161" s="3">
        <v>0</v>
      </c>
      <c r="D161" s="3">
        <v>0</v>
      </c>
      <c r="E161" s="3">
        <v>0</v>
      </c>
      <c r="F161" s="3">
        <v>0</v>
      </c>
      <c r="G161" s="3">
        <v>0</v>
      </c>
      <c r="H161" s="3">
        <v>0</v>
      </c>
      <c r="I161" s="3">
        <v>0</v>
      </c>
      <c r="J161" s="3">
        <v>0</v>
      </c>
      <c r="K161" s="2"/>
      <c r="L161" s="3">
        <v>0</v>
      </c>
      <c r="M161" s="3">
        <v>0</v>
      </c>
      <c r="N161" s="3">
        <v>0</v>
      </c>
      <c r="O161" s="3">
        <v>0</v>
      </c>
      <c r="P161" s="3">
        <v>0</v>
      </c>
      <c r="Q161" s="3">
        <v>0</v>
      </c>
      <c r="R161" s="3">
        <v>0</v>
      </c>
      <c r="S161" s="3">
        <v>0</v>
      </c>
      <c r="T161" s="2"/>
      <c r="U161" s="2"/>
      <c r="V161" s="2"/>
      <c r="W161" s="2"/>
      <c r="X161" s="2"/>
      <c r="Y161" s="2"/>
      <c r="Z161" s="2"/>
    </row>
    <row r="162" spans="1:26">
      <c r="A162" s="2" t="s">
        <v>1658</v>
      </c>
      <c r="B162" s="2"/>
      <c r="C162" s="3">
        <v>0</v>
      </c>
      <c r="D162" s="3">
        <v>0</v>
      </c>
      <c r="E162" s="3">
        <v>0</v>
      </c>
      <c r="F162" s="3">
        <v>0</v>
      </c>
      <c r="G162" s="3">
        <v>0</v>
      </c>
      <c r="H162" s="3">
        <v>0</v>
      </c>
      <c r="I162" s="3">
        <v>0</v>
      </c>
      <c r="J162" s="3">
        <v>0</v>
      </c>
      <c r="K162" s="2"/>
      <c r="L162" s="3">
        <v>0</v>
      </c>
      <c r="M162" s="3">
        <v>0</v>
      </c>
      <c r="N162" s="3">
        <v>0</v>
      </c>
      <c r="O162" s="3">
        <v>0</v>
      </c>
      <c r="P162" s="3">
        <v>0</v>
      </c>
      <c r="Q162" s="3">
        <v>0</v>
      </c>
      <c r="R162" s="3">
        <v>0</v>
      </c>
      <c r="S162" s="3">
        <v>0</v>
      </c>
      <c r="T162" s="2"/>
      <c r="U162" s="2"/>
      <c r="V162" s="2"/>
      <c r="W162" s="2"/>
      <c r="X162" s="2"/>
      <c r="Y162" s="2"/>
      <c r="Z162" s="2"/>
    </row>
    <row r="163" spans="1:26">
      <c r="A163" s="2" t="s">
        <v>1659</v>
      </c>
      <c r="B163" s="2"/>
      <c r="C163" s="3">
        <v>0</v>
      </c>
      <c r="D163" s="3">
        <v>0</v>
      </c>
      <c r="E163" s="3">
        <v>0</v>
      </c>
      <c r="F163" s="3">
        <v>0</v>
      </c>
      <c r="G163" s="3">
        <v>0</v>
      </c>
      <c r="H163" s="3">
        <v>0</v>
      </c>
      <c r="I163" s="3">
        <v>0</v>
      </c>
      <c r="J163" s="3">
        <v>0</v>
      </c>
      <c r="K163" s="2"/>
      <c r="L163" s="3">
        <v>0</v>
      </c>
      <c r="M163" s="3">
        <v>0</v>
      </c>
      <c r="N163" s="3">
        <v>0</v>
      </c>
      <c r="O163" s="3">
        <v>0</v>
      </c>
      <c r="P163" s="3">
        <v>0</v>
      </c>
      <c r="Q163" s="3">
        <v>0</v>
      </c>
      <c r="R163" s="3">
        <v>0</v>
      </c>
      <c r="S163" s="3">
        <v>0</v>
      </c>
      <c r="T163" s="2"/>
      <c r="U163" s="2"/>
      <c r="V163" s="2"/>
      <c r="W163" s="2"/>
      <c r="X163" s="2"/>
      <c r="Y163" s="2"/>
      <c r="Z163" s="2"/>
    </row>
    <row r="164" spans="1:26">
      <c r="A164" s="2" t="s">
        <v>1660</v>
      </c>
      <c r="B164" s="2"/>
      <c r="C164" s="3">
        <v>0</v>
      </c>
      <c r="D164" s="3">
        <v>0</v>
      </c>
      <c r="E164" s="3">
        <v>0</v>
      </c>
      <c r="F164" s="3">
        <v>0</v>
      </c>
      <c r="G164" s="3">
        <v>0</v>
      </c>
      <c r="H164" s="3">
        <v>0</v>
      </c>
      <c r="I164" s="3">
        <v>0</v>
      </c>
      <c r="J164" s="3">
        <v>0</v>
      </c>
      <c r="K164" s="2"/>
      <c r="L164" s="3">
        <v>0</v>
      </c>
      <c r="M164" s="3">
        <v>0</v>
      </c>
      <c r="N164" s="3">
        <v>0</v>
      </c>
      <c r="O164" s="3">
        <v>0</v>
      </c>
      <c r="P164" s="3">
        <v>0</v>
      </c>
      <c r="Q164" s="3">
        <v>0</v>
      </c>
      <c r="R164" s="3">
        <v>0</v>
      </c>
      <c r="S164" s="3">
        <v>0</v>
      </c>
      <c r="T164" s="2"/>
      <c r="U164" s="2"/>
      <c r="V164" s="2"/>
      <c r="W164" s="2"/>
      <c r="X164" s="2"/>
      <c r="Y164" s="2"/>
      <c r="Z164" s="2"/>
    </row>
    <row r="165" spans="1:26">
      <c r="A165" s="2" t="s">
        <v>1661</v>
      </c>
      <c r="B165" s="2"/>
      <c r="C165" s="3">
        <v>0</v>
      </c>
      <c r="D165" s="3">
        <v>0</v>
      </c>
      <c r="E165" s="3">
        <v>0</v>
      </c>
      <c r="F165" s="3">
        <v>0</v>
      </c>
      <c r="G165" s="3">
        <v>0</v>
      </c>
      <c r="H165" s="3">
        <v>0</v>
      </c>
      <c r="I165" s="3">
        <v>0</v>
      </c>
      <c r="J165" s="3">
        <v>0</v>
      </c>
      <c r="K165" s="2"/>
      <c r="L165" s="3">
        <v>0</v>
      </c>
      <c r="M165" s="3">
        <v>0</v>
      </c>
      <c r="N165" s="3">
        <v>0</v>
      </c>
      <c r="O165" s="3">
        <v>0</v>
      </c>
      <c r="P165" s="3">
        <v>0</v>
      </c>
      <c r="Q165" s="3">
        <v>0</v>
      </c>
      <c r="R165" s="3">
        <v>0</v>
      </c>
      <c r="S165" s="3">
        <v>0</v>
      </c>
      <c r="T165" s="2"/>
      <c r="U165" s="2"/>
      <c r="V165" s="2"/>
      <c r="W165" s="2"/>
      <c r="X165" s="2"/>
      <c r="Y165" s="2"/>
      <c r="Z165" s="2"/>
    </row>
    <row r="166" spans="1:26">
      <c r="A166" s="2" t="s">
        <v>1662</v>
      </c>
      <c r="B166" s="2"/>
      <c r="C166" s="3">
        <v>0</v>
      </c>
      <c r="D166" s="3">
        <v>0</v>
      </c>
      <c r="E166" s="3">
        <v>0</v>
      </c>
      <c r="F166" s="3">
        <v>0</v>
      </c>
      <c r="G166" s="3">
        <v>0</v>
      </c>
      <c r="H166" s="3">
        <v>0</v>
      </c>
      <c r="I166" s="3">
        <v>0</v>
      </c>
      <c r="J166" s="3">
        <v>0</v>
      </c>
      <c r="K166" s="2"/>
      <c r="L166" s="3">
        <v>0</v>
      </c>
      <c r="M166" s="3">
        <v>0</v>
      </c>
      <c r="N166" s="3">
        <v>0</v>
      </c>
      <c r="O166" s="3">
        <v>0</v>
      </c>
      <c r="P166" s="3">
        <v>0</v>
      </c>
      <c r="Q166" s="3">
        <v>0</v>
      </c>
      <c r="R166" s="3">
        <v>0</v>
      </c>
      <c r="S166" s="3">
        <v>0</v>
      </c>
      <c r="T166" s="2"/>
      <c r="U166" s="2"/>
      <c r="V166" s="2"/>
      <c r="W166" s="2"/>
      <c r="X166" s="2"/>
      <c r="Y166" s="2"/>
      <c r="Z166" s="2"/>
    </row>
    <row r="167" spans="1:26">
      <c r="A167" s="2" t="s">
        <v>1663</v>
      </c>
      <c r="B167" s="2"/>
      <c r="C167" s="3">
        <v>0</v>
      </c>
      <c r="D167" s="3">
        <v>0</v>
      </c>
      <c r="E167" s="3">
        <v>0</v>
      </c>
      <c r="F167" s="3">
        <v>0</v>
      </c>
      <c r="G167" s="3">
        <v>0</v>
      </c>
      <c r="H167" s="3">
        <v>0</v>
      </c>
      <c r="I167" s="3">
        <v>0</v>
      </c>
      <c r="J167" s="3">
        <v>0</v>
      </c>
      <c r="K167" s="2"/>
      <c r="L167" s="3">
        <v>0</v>
      </c>
      <c r="M167" s="3">
        <v>0</v>
      </c>
      <c r="N167" s="3">
        <v>0</v>
      </c>
      <c r="O167" s="3">
        <v>0</v>
      </c>
      <c r="P167" s="3">
        <v>0</v>
      </c>
      <c r="Q167" s="3">
        <v>0</v>
      </c>
      <c r="R167" s="3">
        <v>0</v>
      </c>
      <c r="S167" s="3">
        <v>0</v>
      </c>
      <c r="T167" s="2"/>
      <c r="U167" s="2"/>
      <c r="V167" s="2"/>
      <c r="W167" s="2"/>
      <c r="X167" s="2"/>
      <c r="Y167" s="2"/>
      <c r="Z167" s="2"/>
    </row>
    <row r="168" spans="1:26">
      <c r="A168" s="2" t="s">
        <v>1664</v>
      </c>
      <c r="B168" s="2"/>
      <c r="C168" s="3">
        <v>0</v>
      </c>
      <c r="D168" s="3">
        <v>0</v>
      </c>
      <c r="E168" s="3">
        <v>0</v>
      </c>
      <c r="F168" s="3">
        <v>0</v>
      </c>
      <c r="G168" s="3">
        <v>0</v>
      </c>
      <c r="H168" s="3">
        <v>0</v>
      </c>
      <c r="I168" s="3">
        <v>0</v>
      </c>
      <c r="J168" s="3">
        <v>0</v>
      </c>
      <c r="K168" s="2"/>
      <c r="L168" s="3">
        <v>0</v>
      </c>
      <c r="M168" s="3">
        <v>0</v>
      </c>
      <c r="N168" s="3">
        <v>0</v>
      </c>
      <c r="O168" s="3">
        <v>0</v>
      </c>
      <c r="P168" s="3">
        <v>0</v>
      </c>
      <c r="Q168" s="3">
        <v>0</v>
      </c>
      <c r="R168" s="3">
        <v>0</v>
      </c>
      <c r="S168" s="3">
        <v>0</v>
      </c>
      <c r="T168" s="2"/>
      <c r="U168" s="2"/>
      <c r="V168" s="2"/>
      <c r="W168" s="2"/>
      <c r="X168" s="2"/>
      <c r="Y168" s="2"/>
      <c r="Z168" s="2"/>
    </row>
    <row r="169" spans="1:26">
      <c r="A169" s="2" t="s">
        <v>233</v>
      </c>
      <c r="B169" s="2"/>
      <c r="C169" s="3">
        <v>0</v>
      </c>
      <c r="D169" s="3">
        <v>0</v>
      </c>
      <c r="E169" s="3">
        <v>0</v>
      </c>
      <c r="F169" s="3">
        <v>0</v>
      </c>
      <c r="G169" s="3">
        <v>0</v>
      </c>
      <c r="H169" s="3">
        <v>0</v>
      </c>
      <c r="I169" s="3">
        <v>0</v>
      </c>
      <c r="J169" s="3">
        <v>0</v>
      </c>
      <c r="K169" s="2"/>
      <c r="L169" s="3">
        <v>0</v>
      </c>
      <c r="M169" s="3">
        <v>0</v>
      </c>
      <c r="N169" s="3">
        <v>0</v>
      </c>
      <c r="O169" s="3">
        <v>0</v>
      </c>
      <c r="P169" s="3">
        <v>0</v>
      </c>
      <c r="Q169" s="3">
        <v>0</v>
      </c>
      <c r="R169" s="3">
        <v>0</v>
      </c>
      <c r="S169" s="3">
        <v>0</v>
      </c>
      <c r="T169" s="2"/>
      <c r="U169" s="2"/>
      <c r="V169" s="2"/>
      <c r="W169" s="2"/>
      <c r="X169" s="2"/>
      <c r="Y169" s="2"/>
      <c r="Z169" s="2"/>
    </row>
    <row r="170" spans="1:26">
      <c r="A170" s="2" t="s">
        <v>1665</v>
      </c>
      <c r="B170" s="2"/>
      <c r="C170" s="3">
        <v>0</v>
      </c>
      <c r="D170" s="3">
        <v>0</v>
      </c>
      <c r="E170" s="3">
        <v>0</v>
      </c>
      <c r="F170" s="3">
        <v>0</v>
      </c>
      <c r="G170" s="3">
        <v>0</v>
      </c>
      <c r="H170" s="3">
        <v>0</v>
      </c>
      <c r="I170" s="3">
        <v>0</v>
      </c>
      <c r="J170" s="3">
        <v>0</v>
      </c>
      <c r="K170" s="2"/>
      <c r="L170" s="3">
        <v>0</v>
      </c>
      <c r="M170" s="3">
        <v>0</v>
      </c>
      <c r="N170" s="3">
        <v>0</v>
      </c>
      <c r="O170" s="3">
        <v>0</v>
      </c>
      <c r="P170" s="3">
        <v>0</v>
      </c>
      <c r="Q170" s="3">
        <v>0</v>
      </c>
      <c r="R170" s="3">
        <v>0</v>
      </c>
      <c r="S170" s="3">
        <v>0</v>
      </c>
      <c r="T170" s="2"/>
      <c r="U170" s="2"/>
      <c r="V170" s="2"/>
      <c r="W170" s="2"/>
      <c r="X170" s="2"/>
      <c r="Y170" s="2"/>
      <c r="Z170" s="2"/>
    </row>
    <row r="171" spans="1:26">
      <c r="A171" s="2" t="s">
        <v>1666</v>
      </c>
      <c r="B171" s="2"/>
      <c r="C171" s="3">
        <v>0</v>
      </c>
      <c r="D171" s="3">
        <v>0</v>
      </c>
      <c r="E171" s="3">
        <v>0</v>
      </c>
      <c r="F171" s="3">
        <v>0</v>
      </c>
      <c r="G171" s="3">
        <v>0</v>
      </c>
      <c r="H171" s="3">
        <v>0</v>
      </c>
      <c r="I171" s="3">
        <v>0</v>
      </c>
      <c r="J171" s="3">
        <v>0</v>
      </c>
      <c r="K171" s="2"/>
      <c r="L171" s="3">
        <v>0</v>
      </c>
      <c r="M171" s="3">
        <v>0</v>
      </c>
      <c r="N171" s="3">
        <v>0</v>
      </c>
      <c r="O171" s="3">
        <v>0</v>
      </c>
      <c r="P171" s="3">
        <v>0</v>
      </c>
      <c r="Q171" s="3">
        <v>0</v>
      </c>
      <c r="R171" s="3">
        <v>0</v>
      </c>
      <c r="S171" s="3">
        <v>0</v>
      </c>
      <c r="T171" s="2"/>
      <c r="U171" s="2"/>
      <c r="V171" s="2"/>
      <c r="W171" s="2"/>
      <c r="X171" s="2"/>
      <c r="Y171" s="2"/>
      <c r="Z171" s="2"/>
    </row>
    <row r="172" spans="1:26">
      <c r="A172" s="2" t="s">
        <v>1667</v>
      </c>
      <c r="B172" s="2"/>
      <c r="C172" s="3">
        <v>0</v>
      </c>
      <c r="D172" s="3">
        <v>0</v>
      </c>
      <c r="E172" s="3">
        <v>0</v>
      </c>
      <c r="F172" s="3">
        <v>0</v>
      </c>
      <c r="G172" s="3">
        <v>0</v>
      </c>
      <c r="H172" s="3">
        <v>0</v>
      </c>
      <c r="I172" s="3">
        <v>0</v>
      </c>
      <c r="J172" s="3">
        <v>0</v>
      </c>
      <c r="K172" s="2"/>
      <c r="L172" s="3">
        <v>0</v>
      </c>
      <c r="M172" s="3">
        <v>0</v>
      </c>
      <c r="N172" s="3">
        <v>0</v>
      </c>
      <c r="O172" s="3">
        <v>0</v>
      </c>
      <c r="P172" s="3">
        <v>0</v>
      </c>
      <c r="Q172" s="3">
        <v>0</v>
      </c>
      <c r="R172" s="3">
        <v>0</v>
      </c>
      <c r="S172" s="3">
        <v>0</v>
      </c>
      <c r="T172" s="2"/>
      <c r="U172" s="2"/>
      <c r="V172" s="2"/>
      <c r="W172" s="2"/>
      <c r="X172" s="2"/>
      <c r="Y172" s="2"/>
      <c r="Z172" s="2"/>
    </row>
    <row r="173" spans="1:26">
      <c r="A173" s="2" t="s">
        <v>1668</v>
      </c>
      <c r="B173" s="2" t="s">
        <v>1669</v>
      </c>
      <c r="C173" s="3">
        <v>6.9666666666666597</v>
      </c>
      <c r="D173" s="3">
        <v>18.100000000000001</v>
      </c>
      <c r="E173" s="3">
        <v>28.766666666666602</v>
      </c>
      <c r="F173" s="3">
        <v>37.3333333333333</v>
      </c>
      <c r="G173" s="3">
        <v>46.766666666666602</v>
      </c>
      <c r="H173" s="3">
        <v>55.433333333333302</v>
      </c>
      <c r="I173" s="3">
        <v>62.066666666666599</v>
      </c>
      <c r="J173" s="3">
        <v>68</v>
      </c>
      <c r="K173" s="2"/>
      <c r="L173" s="3">
        <v>1.9913702708325101</v>
      </c>
      <c r="M173" s="3">
        <v>4.3231932642434501</v>
      </c>
      <c r="N173" s="3">
        <v>3.98901268764868</v>
      </c>
      <c r="O173" s="3">
        <v>4.1014902440725303</v>
      </c>
      <c r="P173" s="3">
        <v>3.43203859082162</v>
      </c>
      <c r="Q173" s="3">
        <v>4.0553120170407997</v>
      </c>
      <c r="R173" s="3">
        <v>3.65999392834954</v>
      </c>
      <c r="S173" s="3">
        <v>4.5092497528228899</v>
      </c>
      <c r="T173" s="2"/>
      <c r="U173" s="2"/>
      <c r="V173" s="2"/>
      <c r="W173" s="2"/>
      <c r="X173" s="2"/>
      <c r="Y173" s="2"/>
      <c r="Z173" s="2"/>
    </row>
    <row r="174" spans="1:26">
      <c r="A174" s="2" t="s">
        <v>1670</v>
      </c>
      <c r="B174" s="2"/>
      <c r="C174" s="3">
        <v>0</v>
      </c>
      <c r="D174" s="3">
        <v>0</v>
      </c>
      <c r="E174" s="3">
        <v>0</v>
      </c>
      <c r="F174" s="3">
        <v>0</v>
      </c>
      <c r="G174" s="3">
        <v>0</v>
      </c>
      <c r="H174" s="3">
        <v>0</v>
      </c>
      <c r="I174" s="3">
        <v>0</v>
      </c>
      <c r="J174" s="3">
        <v>0</v>
      </c>
      <c r="K174" s="2"/>
      <c r="L174" s="3">
        <v>0</v>
      </c>
      <c r="M174" s="3">
        <v>0</v>
      </c>
      <c r="N174" s="3">
        <v>0</v>
      </c>
      <c r="O174" s="3">
        <v>0</v>
      </c>
      <c r="P174" s="3">
        <v>0</v>
      </c>
      <c r="Q174" s="3">
        <v>0</v>
      </c>
      <c r="R174" s="3">
        <v>0</v>
      </c>
      <c r="S174" s="3">
        <v>0</v>
      </c>
      <c r="T174" s="2"/>
      <c r="U174" s="2"/>
      <c r="V174" s="2"/>
      <c r="W174" s="2"/>
      <c r="X174" s="2"/>
      <c r="Y174" s="2"/>
      <c r="Z174" s="2"/>
    </row>
    <row r="175" spans="1:26">
      <c r="A175" s="2" t="s">
        <v>1671</v>
      </c>
      <c r="B175" s="2"/>
      <c r="C175" s="3">
        <v>0</v>
      </c>
      <c r="D175" s="3">
        <v>0</v>
      </c>
      <c r="E175" s="3">
        <v>0</v>
      </c>
      <c r="F175" s="3">
        <v>0</v>
      </c>
      <c r="G175" s="3">
        <v>0</v>
      </c>
      <c r="H175" s="3">
        <v>0</v>
      </c>
      <c r="I175" s="3">
        <v>0</v>
      </c>
      <c r="J175" s="3">
        <v>0</v>
      </c>
      <c r="K175" s="2"/>
      <c r="L175" s="3">
        <v>0</v>
      </c>
      <c r="M175" s="3">
        <v>0</v>
      </c>
      <c r="N175" s="3">
        <v>0</v>
      </c>
      <c r="O175" s="3">
        <v>0</v>
      </c>
      <c r="P175" s="3">
        <v>0</v>
      </c>
      <c r="Q175" s="3">
        <v>0</v>
      </c>
      <c r="R175" s="3">
        <v>0</v>
      </c>
      <c r="S175" s="3">
        <v>0</v>
      </c>
      <c r="T175" s="2"/>
      <c r="U175" s="2"/>
      <c r="V175" s="2"/>
      <c r="W175" s="2"/>
      <c r="X175" s="2"/>
      <c r="Y175" s="2"/>
      <c r="Z175" s="2"/>
    </row>
    <row r="176" spans="1:26">
      <c r="A176" s="2" t="s">
        <v>1672</v>
      </c>
      <c r="B176" s="2"/>
      <c r="C176" s="3">
        <v>0</v>
      </c>
      <c r="D176" s="3">
        <v>0</v>
      </c>
      <c r="E176" s="3">
        <v>0</v>
      </c>
      <c r="F176" s="3">
        <v>0</v>
      </c>
      <c r="G176" s="3">
        <v>0</v>
      </c>
      <c r="H176" s="3">
        <v>0</v>
      </c>
      <c r="I176" s="3">
        <v>0</v>
      </c>
      <c r="J176" s="3">
        <v>0</v>
      </c>
      <c r="K176" s="2"/>
      <c r="L176" s="3">
        <v>0</v>
      </c>
      <c r="M176" s="3">
        <v>0</v>
      </c>
      <c r="N176" s="3">
        <v>0</v>
      </c>
      <c r="O176" s="3">
        <v>0</v>
      </c>
      <c r="P176" s="3">
        <v>0</v>
      </c>
      <c r="Q176" s="3">
        <v>0</v>
      </c>
      <c r="R176" s="3">
        <v>0</v>
      </c>
      <c r="S176" s="3">
        <v>0</v>
      </c>
      <c r="T176" s="2"/>
      <c r="U176" s="2"/>
      <c r="V176" s="2"/>
      <c r="W176" s="2"/>
      <c r="X176" s="2"/>
      <c r="Y176" s="2"/>
      <c r="Z176" s="2"/>
    </row>
    <row r="177" spans="1:26">
      <c r="A177" s="2" t="s">
        <v>1673</v>
      </c>
      <c r="B177" s="2"/>
      <c r="C177" s="3">
        <v>0</v>
      </c>
      <c r="D177" s="3">
        <v>0</v>
      </c>
      <c r="E177" s="3">
        <v>0</v>
      </c>
      <c r="F177" s="3">
        <v>0</v>
      </c>
      <c r="G177" s="3">
        <v>0</v>
      </c>
      <c r="H177" s="3">
        <v>0</v>
      </c>
      <c r="I177" s="3">
        <v>0</v>
      </c>
      <c r="J177" s="3">
        <v>0</v>
      </c>
      <c r="K177" s="2"/>
      <c r="L177" s="3">
        <v>0</v>
      </c>
      <c r="M177" s="3">
        <v>0</v>
      </c>
      <c r="N177" s="3">
        <v>0</v>
      </c>
      <c r="O177" s="3">
        <v>0</v>
      </c>
      <c r="P177" s="3">
        <v>0</v>
      </c>
      <c r="Q177" s="3">
        <v>0</v>
      </c>
      <c r="R177" s="3">
        <v>0</v>
      </c>
      <c r="S177" s="3">
        <v>0</v>
      </c>
      <c r="T177" s="2"/>
      <c r="U177" s="2"/>
      <c r="V177" s="2"/>
      <c r="W177" s="2"/>
      <c r="X177" s="2"/>
      <c r="Y177" s="2"/>
      <c r="Z177" s="2"/>
    </row>
    <row r="178" spans="1:26">
      <c r="A178" s="2" t="s">
        <v>1674</v>
      </c>
      <c r="B178" s="2"/>
      <c r="C178" s="3">
        <v>0</v>
      </c>
      <c r="D178" s="3">
        <v>0</v>
      </c>
      <c r="E178" s="3">
        <v>0</v>
      </c>
      <c r="F178" s="3">
        <v>0</v>
      </c>
      <c r="G178" s="3">
        <v>0</v>
      </c>
      <c r="H178" s="3">
        <v>0</v>
      </c>
      <c r="I178" s="3">
        <v>0</v>
      </c>
      <c r="J178" s="3">
        <v>0</v>
      </c>
      <c r="K178" s="2"/>
      <c r="L178" s="3">
        <v>0</v>
      </c>
      <c r="M178" s="3">
        <v>0</v>
      </c>
      <c r="N178" s="3">
        <v>0</v>
      </c>
      <c r="O178" s="3">
        <v>0</v>
      </c>
      <c r="P178" s="3">
        <v>0</v>
      </c>
      <c r="Q178" s="3">
        <v>0</v>
      </c>
      <c r="R178" s="3">
        <v>0</v>
      </c>
      <c r="S178" s="3">
        <v>0</v>
      </c>
      <c r="T178" s="2"/>
      <c r="U178" s="2"/>
      <c r="V178" s="2"/>
      <c r="W178" s="2"/>
      <c r="X178" s="2"/>
      <c r="Y178" s="2"/>
      <c r="Z178" s="2"/>
    </row>
    <row r="179" spans="1:26">
      <c r="A179" s="2" t="s">
        <v>1675</v>
      </c>
      <c r="B179" s="2"/>
      <c r="C179" s="3">
        <v>0</v>
      </c>
      <c r="D179" s="3">
        <v>0</v>
      </c>
      <c r="E179" s="3">
        <v>0</v>
      </c>
      <c r="F179" s="3">
        <v>0</v>
      </c>
      <c r="G179" s="3">
        <v>0</v>
      </c>
      <c r="H179" s="3">
        <v>0</v>
      </c>
      <c r="I179" s="3">
        <v>0</v>
      </c>
      <c r="J179" s="3">
        <v>0</v>
      </c>
      <c r="K179" s="2"/>
      <c r="L179" s="3">
        <v>0</v>
      </c>
      <c r="M179" s="3">
        <v>0</v>
      </c>
      <c r="N179" s="3">
        <v>0</v>
      </c>
      <c r="O179" s="3">
        <v>0</v>
      </c>
      <c r="P179" s="3">
        <v>0</v>
      </c>
      <c r="Q179" s="3">
        <v>0</v>
      </c>
      <c r="R179" s="3">
        <v>0</v>
      </c>
      <c r="S179" s="3">
        <v>0</v>
      </c>
      <c r="T179" s="2"/>
      <c r="U179" s="2"/>
      <c r="V179" s="2"/>
      <c r="W179" s="2"/>
      <c r="X179" s="2"/>
      <c r="Y179" s="2"/>
      <c r="Z179" s="2"/>
    </row>
    <row r="180" spans="1:26">
      <c r="A180" s="2" t="s">
        <v>1676</v>
      </c>
      <c r="B180" s="2"/>
      <c r="C180" s="3">
        <v>0</v>
      </c>
      <c r="D180" s="3">
        <v>0</v>
      </c>
      <c r="E180" s="3">
        <v>0</v>
      </c>
      <c r="F180" s="3">
        <v>0</v>
      </c>
      <c r="G180" s="3">
        <v>0</v>
      </c>
      <c r="H180" s="3">
        <v>0</v>
      </c>
      <c r="I180" s="3">
        <v>0</v>
      </c>
      <c r="J180" s="3">
        <v>0</v>
      </c>
      <c r="K180" s="2"/>
      <c r="L180" s="3">
        <v>0</v>
      </c>
      <c r="M180" s="3">
        <v>0</v>
      </c>
      <c r="N180" s="3">
        <v>0</v>
      </c>
      <c r="O180" s="3">
        <v>0</v>
      </c>
      <c r="P180" s="3">
        <v>0</v>
      </c>
      <c r="Q180" s="3">
        <v>0</v>
      </c>
      <c r="R180" s="3">
        <v>0</v>
      </c>
      <c r="S180" s="3">
        <v>0</v>
      </c>
      <c r="T180" s="2"/>
      <c r="U180" s="2"/>
      <c r="V180" s="2"/>
      <c r="W180" s="2"/>
      <c r="X180" s="2"/>
      <c r="Y180" s="2"/>
      <c r="Z180" s="2"/>
    </row>
    <row r="181" spans="1:26">
      <c r="A181" s="2" t="s">
        <v>1677</v>
      </c>
      <c r="B181" s="2"/>
      <c r="C181" s="3">
        <v>0</v>
      </c>
      <c r="D181" s="3">
        <v>0</v>
      </c>
      <c r="E181" s="3">
        <v>0</v>
      </c>
      <c r="F181" s="3">
        <v>0</v>
      </c>
      <c r="G181" s="3">
        <v>0</v>
      </c>
      <c r="H181" s="3">
        <v>0</v>
      </c>
      <c r="I181" s="3">
        <v>0</v>
      </c>
      <c r="J181" s="3">
        <v>0</v>
      </c>
      <c r="K181" s="2"/>
      <c r="L181" s="3">
        <v>0</v>
      </c>
      <c r="M181" s="3">
        <v>0</v>
      </c>
      <c r="N181" s="3">
        <v>0</v>
      </c>
      <c r="O181" s="3">
        <v>0</v>
      </c>
      <c r="P181" s="3">
        <v>0</v>
      </c>
      <c r="Q181" s="3">
        <v>0</v>
      </c>
      <c r="R181" s="3">
        <v>0</v>
      </c>
      <c r="S181" s="3">
        <v>0</v>
      </c>
      <c r="T181" s="2"/>
      <c r="U181" s="2"/>
      <c r="V181" s="2"/>
      <c r="W181" s="2"/>
      <c r="X181" s="2"/>
      <c r="Y181" s="2"/>
      <c r="Z181" s="2"/>
    </row>
    <row r="182" spans="1:26">
      <c r="A182" s="2" t="s">
        <v>1678</v>
      </c>
      <c r="B182" s="2"/>
      <c r="C182" s="3">
        <v>0</v>
      </c>
      <c r="D182" s="3">
        <v>0</v>
      </c>
      <c r="E182" s="3">
        <v>0</v>
      </c>
      <c r="F182" s="3">
        <v>0</v>
      </c>
      <c r="G182" s="3">
        <v>0</v>
      </c>
      <c r="H182" s="3">
        <v>0</v>
      </c>
      <c r="I182" s="3">
        <v>0</v>
      </c>
      <c r="J182" s="3">
        <v>0</v>
      </c>
      <c r="K182" s="2"/>
      <c r="L182" s="3">
        <v>0</v>
      </c>
      <c r="M182" s="3">
        <v>0</v>
      </c>
      <c r="N182" s="3">
        <v>0</v>
      </c>
      <c r="O182" s="3">
        <v>0</v>
      </c>
      <c r="P182" s="3">
        <v>0</v>
      </c>
      <c r="Q182" s="3">
        <v>0</v>
      </c>
      <c r="R182" s="3">
        <v>0</v>
      </c>
      <c r="S182" s="3">
        <v>0</v>
      </c>
      <c r="T182" s="2"/>
      <c r="U182" s="2"/>
      <c r="V182" s="2"/>
      <c r="W182" s="2"/>
      <c r="X182" s="2"/>
      <c r="Y182" s="2"/>
      <c r="Z182" s="2"/>
    </row>
    <row r="183" spans="1:26">
      <c r="A183" s="2" t="s">
        <v>1679</v>
      </c>
      <c r="B183" s="2"/>
      <c r="C183" s="3">
        <v>0</v>
      </c>
      <c r="D183" s="3">
        <v>0</v>
      </c>
      <c r="E183" s="3">
        <v>0</v>
      </c>
      <c r="F183" s="3">
        <v>0</v>
      </c>
      <c r="G183" s="3">
        <v>0</v>
      </c>
      <c r="H183" s="3">
        <v>0</v>
      </c>
      <c r="I183" s="3">
        <v>0</v>
      </c>
      <c r="J183" s="3">
        <v>0</v>
      </c>
      <c r="K183" s="2"/>
      <c r="L183" s="3">
        <v>0</v>
      </c>
      <c r="M183" s="3">
        <v>0</v>
      </c>
      <c r="N183" s="3">
        <v>0</v>
      </c>
      <c r="O183" s="3">
        <v>0</v>
      </c>
      <c r="P183" s="3">
        <v>0</v>
      </c>
      <c r="Q183" s="3">
        <v>0</v>
      </c>
      <c r="R183" s="3">
        <v>0</v>
      </c>
      <c r="S183" s="3">
        <v>0</v>
      </c>
      <c r="T183" s="2"/>
      <c r="U183" s="2"/>
      <c r="V183" s="2"/>
      <c r="W183" s="2"/>
      <c r="X183" s="2"/>
      <c r="Y183" s="2"/>
      <c r="Z183" s="2"/>
    </row>
    <row r="184" spans="1:26">
      <c r="A184" s="2" t="s">
        <v>1680</v>
      </c>
      <c r="B184" s="2"/>
      <c r="C184" s="3">
        <v>0</v>
      </c>
      <c r="D184" s="3">
        <v>0</v>
      </c>
      <c r="E184" s="3">
        <v>0</v>
      </c>
      <c r="F184" s="3">
        <v>0</v>
      </c>
      <c r="G184" s="3">
        <v>0</v>
      </c>
      <c r="H184" s="3">
        <v>0</v>
      </c>
      <c r="I184" s="3">
        <v>0</v>
      </c>
      <c r="J184" s="3">
        <v>0</v>
      </c>
      <c r="K184" s="2"/>
      <c r="L184" s="3">
        <v>0</v>
      </c>
      <c r="M184" s="3">
        <v>0</v>
      </c>
      <c r="N184" s="3">
        <v>0</v>
      </c>
      <c r="O184" s="3">
        <v>0</v>
      </c>
      <c r="P184" s="3">
        <v>0</v>
      </c>
      <c r="Q184" s="3">
        <v>0</v>
      </c>
      <c r="R184" s="3">
        <v>0</v>
      </c>
      <c r="S184" s="3">
        <v>0</v>
      </c>
      <c r="T184" s="2"/>
      <c r="U184" s="2"/>
      <c r="V184" s="2"/>
      <c r="W184" s="2"/>
      <c r="X184" s="2"/>
      <c r="Y184" s="2"/>
      <c r="Z184" s="2"/>
    </row>
    <row r="185" spans="1:26">
      <c r="A185" s="2" t="s">
        <v>1681</v>
      </c>
      <c r="B185" s="2"/>
      <c r="C185" s="3">
        <v>0</v>
      </c>
      <c r="D185" s="3">
        <v>0</v>
      </c>
      <c r="E185" s="3">
        <v>0</v>
      </c>
      <c r="F185" s="3">
        <v>0</v>
      </c>
      <c r="G185" s="3">
        <v>0</v>
      </c>
      <c r="H185" s="3">
        <v>0</v>
      </c>
      <c r="I185" s="3">
        <v>0</v>
      </c>
      <c r="J185" s="3">
        <v>0</v>
      </c>
      <c r="K185" s="2"/>
      <c r="L185" s="3">
        <v>0</v>
      </c>
      <c r="M185" s="3">
        <v>0</v>
      </c>
      <c r="N185" s="3">
        <v>0</v>
      </c>
      <c r="O185" s="3">
        <v>0</v>
      </c>
      <c r="P185" s="3">
        <v>0</v>
      </c>
      <c r="Q185" s="3">
        <v>0</v>
      </c>
      <c r="R185" s="3">
        <v>0</v>
      </c>
      <c r="S185" s="3">
        <v>0</v>
      </c>
      <c r="T185" s="2"/>
      <c r="U185" s="2"/>
      <c r="V185" s="2"/>
      <c r="W185" s="2"/>
      <c r="X185" s="2"/>
      <c r="Y185" s="2"/>
      <c r="Z185" s="2"/>
    </row>
    <row r="186" spans="1:26">
      <c r="A186" s="2" t="s">
        <v>1682</v>
      </c>
      <c r="B186" s="2"/>
      <c r="C186" s="3">
        <v>0</v>
      </c>
      <c r="D186" s="3">
        <v>0</v>
      </c>
      <c r="E186" s="3">
        <v>0</v>
      </c>
      <c r="F186" s="3">
        <v>0</v>
      </c>
      <c r="G186" s="3">
        <v>0</v>
      </c>
      <c r="H186" s="3">
        <v>0</v>
      </c>
      <c r="I186" s="3">
        <v>0</v>
      </c>
      <c r="J186" s="3">
        <v>0</v>
      </c>
      <c r="K186" s="2"/>
      <c r="L186" s="3">
        <v>0</v>
      </c>
      <c r="M186" s="3">
        <v>0</v>
      </c>
      <c r="N186" s="3">
        <v>0</v>
      </c>
      <c r="O186" s="3">
        <v>0</v>
      </c>
      <c r="P186" s="3">
        <v>0</v>
      </c>
      <c r="Q186" s="3">
        <v>0</v>
      </c>
      <c r="R186" s="3">
        <v>0</v>
      </c>
      <c r="S186" s="3">
        <v>0</v>
      </c>
      <c r="T186" s="2"/>
      <c r="U186" s="2"/>
      <c r="V186" s="2"/>
      <c r="W186" s="2"/>
      <c r="X186" s="2"/>
      <c r="Y186" s="2"/>
      <c r="Z186" s="2"/>
    </row>
    <row r="187" spans="1:26">
      <c r="A187" s="2" t="s">
        <v>1683</v>
      </c>
      <c r="B187" s="2"/>
      <c r="C187" s="3">
        <v>0</v>
      </c>
      <c r="D187" s="3">
        <v>0</v>
      </c>
      <c r="E187" s="3">
        <v>0</v>
      </c>
      <c r="F187" s="3">
        <v>0</v>
      </c>
      <c r="G187" s="3">
        <v>0</v>
      </c>
      <c r="H187" s="3">
        <v>0</v>
      </c>
      <c r="I187" s="3">
        <v>0</v>
      </c>
      <c r="J187" s="3">
        <v>0</v>
      </c>
      <c r="K187" s="2"/>
      <c r="L187" s="3">
        <v>0</v>
      </c>
      <c r="M187" s="3">
        <v>0</v>
      </c>
      <c r="N187" s="3">
        <v>0</v>
      </c>
      <c r="O187" s="3">
        <v>0</v>
      </c>
      <c r="P187" s="3">
        <v>0</v>
      </c>
      <c r="Q187" s="3">
        <v>0</v>
      </c>
      <c r="R187" s="3">
        <v>0</v>
      </c>
      <c r="S187" s="3">
        <v>0</v>
      </c>
      <c r="T187" s="2"/>
      <c r="U187" s="2"/>
      <c r="V187" s="2"/>
      <c r="W187" s="2"/>
      <c r="X187" s="2"/>
      <c r="Y187" s="2"/>
      <c r="Z187" s="2"/>
    </row>
    <row r="188" spans="1:26">
      <c r="A188" s="2" t="s">
        <v>1684</v>
      </c>
      <c r="B188" s="2" t="s">
        <v>1685</v>
      </c>
      <c r="C188" s="3">
        <v>0</v>
      </c>
      <c r="D188" s="3">
        <v>0</v>
      </c>
      <c r="E188" s="3">
        <v>0</v>
      </c>
      <c r="F188" s="3">
        <v>0</v>
      </c>
      <c r="G188" s="3">
        <v>0</v>
      </c>
      <c r="H188" s="3">
        <v>0</v>
      </c>
      <c r="I188" s="3">
        <v>0</v>
      </c>
      <c r="J188" s="3">
        <v>0</v>
      </c>
      <c r="K188" s="2"/>
      <c r="L188" s="3">
        <v>0</v>
      </c>
      <c r="M188" s="3">
        <v>0</v>
      </c>
      <c r="N188" s="3">
        <v>0</v>
      </c>
      <c r="O188" s="3">
        <v>0</v>
      </c>
      <c r="P188" s="3">
        <v>0</v>
      </c>
      <c r="Q188" s="3">
        <v>0</v>
      </c>
      <c r="R188" s="3">
        <v>0</v>
      </c>
      <c r="S188" s="3">
        <v>0</v>
      </c>
      <c r="T188" s="2"/>
      <c r="U188" s="2"/>
      <c r="V188" s="2"/>
      <c r="W188" s="2"/>
      <c r="X188" s="2"/>
      <c r="Y188" s="2"/>
      <c r="Z188" s="2"/>
    </row>
    <row r="189" spans="1:26">
      <c r="A189" s="2" t="s">
        <v>1686</v>
      </c>
      <c r="B189" s="2"/>
      <c r="C189" s="3">
        <v>0</v>
      </c>
      <c r="D189" s="3">
        <v>0</v>
      </c>
      <c r="E189" s="3">
        <v>0</v>
      </c>
      <c r="F189" s="3">
        <v>0</v>
      </c>
      <c r="G189" s="3">
        <v>0</v>
      </c>
      <c r="H189" s="3">
        <v>0</v>
      </c>
      <c r="I189" s="3">
        <v>0</v>
      </c>
      <c r="J189" s="3">
        <v>0</v>
      </c>
      <c r="K189" s="2"/>
      <c r="L189" s="3">
        <v>0</v>
      </c>
      <c r="M189" s="3">
        <v>0</v>
      </c>
      <c r="N189" s="3">
        <v>0</v>
      </c>
      <c r="O189" s="3">
        <v>0</v>
      </c>
      <c r="P189" s="3">
        <v>0</v>
      </c>
      <c r="Q189" s="3">
        <v>0</v>
      </c>
      <c r="R189" s="3">
        <v>0</v>
      </c>
      <c r="S189" s="3">
        <v>0</v>
      </c>
      <c r="T189" s="2"/>
      <c r="U189" s="2"/>
      <c r="V189" s="2"/>
      <c r="W189" s="2"/>
      <c r="X189" s="2"/>
      <c r="Y189" s="2"/>
      <c r="Z189" s="2"/>
    </row>
    <row r="190" spans="1:26">
      <c r="A190" s="2" t="s">
        <v>1687</v>
      </c>
      <c r="B190" s="2"/>
      <c r="C190" s="3">
        <v>0</v>
      </c>
      <c r="D190" s="3">
        <v>0</v>
      </c>
      <c r="E190" s="3">
        <v>0</v>
      </c>
      <c r="F190" s="3">
        <v>0</v>
      </c>
      <c r="G190" s="3">
        <v>0</v>
      </c>
      <c r="H190" s="3">
        <v>0</v>
      </c>
      <c r="I190" s="3">
        <v>0</v>
      </c>
      <c r="J190" s="3">
        <v>0</v>
      </c>
      <c r="K190" s="2"/>
      <c r="L190" s="3">
        <v>0</v>
      </c>
      <c r="M190" s="3">
        <v>0</v>
      </c>
      <c r="N190" s="3">
        <v>0</v>
      </c>
      <c r="O190" s="3">
        <v>0</v>
      </c>
      <c r="P190" s="3">
        <v>0</v>
      </c>
      <c r="Q190" s="3">
        <v>0</v>
      </c>
      <c r="R190" s="3">
        <v>0</v>
      </c>
      <c r="S190" s="3">
        <v>0</v>
      </c>
      <c r="T190" s="2"/>
      <c r="U190" s="2"/>
      <c r="V190" s="2"/>
      <c r="W190" s="2"/>
      <c r="X190" s="2"/>
      <c r="Y190" s="2"/>
      <c r="Z190" s="2"/>
    </row>
    <row r="191" spans="1:26">
      <c r="A191" s="2" t="s">
        <v>1688</v>
      </c>
      <c r="B191" s="2"/>
      <c r="C191" s="3">
        <v>0</v>
      </c>
      <c r="D191" s="3">
        <v>0</v>
      </c>
      <c r="E191" s="3">
        <v>0</v>
      </c>
      <c r="F191" s="3">
        <v>0</v>
      </c>
      <c r="G191" s="3">
        <v>0</v>
      </c>
      <c r="H191" s="3">
        <v>0</v>
      </c>
      <c r="I191" s="3">
        <v>0</v>
      </c>
      <c r="J191" s="3">
        <v>0</v>
      </c>
      <c r="K191" s="2"/>
      <c r="L191" s="3">
        <v>0</v>
      </c>
      <c r="M191" s="3">
        <v>0</v>
      </c>
      <c r="N191" s="3">
        <v>0</v>
      </c>
      <c r="O191" s="3">
        <v>0</v>
      </c>
      <c r="P191" s="3">
        <v>0</v>
      </c>
      <c r="Q191" s="3">
        <v>0</v>
      </c>
      <c r="R191" s="3">
        <v>0</v>
      </c>
      <c r="S191" s="3">
        <v>0</v>
      </c>
      <c r="T191" s="2"/>
      <c r="U191" s="2"/>
      <c r="V191" s="2"/>
      <c r="W191" s="2"/>
      <c r="X191" s="2"/>
      <c r="Y191" s="2"/>
      <c r="Z191" s="2"/>
    </row>
    <row r="192" spans="1:26">
      <c r="A192" s="2" t="s">
        <v>1689</v>
      </c>
      <c r="B192" s="2"/>
      <c r="C192" s="3">
        <v>0</v>
      </c>
      <c r="D192" s="3">
        <v>0</v>
      </c>
      <c r="E192" s="3">
        <v>0</v>
      </c>
      <c r="F192" s="3">
        <v>0</v>
      </c>
      <c r="G192" s="3">
        <v>0</v>
      </c>
      <c r="H192" s="3">
        <v>0</v>
      </c>
      <c r="I192" s="3">
        <v>0</v>
      </c>
      <c r="J192" s="3">
        <v>0</v>
      </c>
      <c r="K192" s="2"/>
      <c r="L192" s="3">
        <v>0</v>
      </c>
      <c r="M192" s="3">
        <v>0</v>
      </c>
      <c r="N192" s="3">
        <v>0</v>
      </c>
      <c r="O192" s="3">
        <v>0</v>
      </c>
      <c r="P192" s="3">
        <v>0</v>
      </c>
      <c r="Q192" s="3">
        <v>0</v>
      </c>
      <c r="R192" s="3">
        <v>0</v>
      </c>
      <c r="S192" s="3">
        <v>0</v>
      </c>
      <c r="T192" s="2"/>
      <c r="U192" s="2"/>
      <c r="V192" s="2"/>
      <c r="W192" s="2"/>
      <c r="X192" s="2"/>
      <c r="Y192" s="2"/>
      <c r="Z192" s="2"/>
    </row>
    <row r="193" spans="1:26">
      <c r="A193" s="2" t="s">
        <v>1690</v>
      </c>
      <c r="B193" s="2"/>
      <c r="C193" s="3">
        <v>0</v>
      </c>
      <c r="D193" s="3">
        <v>0</v>
      </c>
      <c r="E193" s="3">
        <v>0</v>
      </c>
      <c r="F193" s="3">
        <v>0</v>
      </c>
      <c r="G193" s="3">
        <v>0</v>
      </c>
      <c r="H193" s="3">
        <v>0</v>
      </c>
      <c r="I193" s="3">
        <v>0</v>
      </c>
      <c r="J193" s="3">
        <v>0</v>
      </c>
      <c r="K193" s="2"/>
      <c r="L193" s="3">
        <v>0</v>
      </c>
      <c r="M193" s="3">
        <v>0</v>
      </c>
      <c r="N193" s="3">
        <v>0</v>
      </c>
      <c r="O193" s="3">
        <v>0</v>
      </c>
      <c r="P193" s="3">
        <v>0</v>
      </c>
      <c r="Q193" s="3">
        <v>0</v>
      </c>
      <c r="R193" s="3">
        <v>0</v>
      </c>
      <c r="S193" s="3">
        <v>0</v>
      </c>
      <c r="T193" s="2"/>
      <c r="U193" s="2"/>
      <c r="V193" s="2"/>
      <c r="W193" s="2"/>
      <c r="X193" s="2"/>
      <c r="Y193" s="2"/>
      <c r="Z193" s="2"/>
    </row>
    <row r="194" spans="1:26">
      <c r="A194" s="2" t="s">
        <v>1691</v>
      </c>
      <c r="B194" s="2"/>
      <c r="C194" s="3">
        <v>0</v>
      </c>
      <c r="D194" s="3">
        <v>0</v>
      </c>
      <c r="E194" s="3">
        <v>0</v>
      </c>
      <c r="F194" s="3">
        <v>0</v>
      </c>
      <c r="G194" s="3">
        <v>0</v>
      </c>
      <c r="H194" s="3">
        <v>0</v>
      </c>
      <c r="I194" s="3">
        <v>0</v>
      </c>
      <c r="J194" s="3">
        <v>0</v>
      </c>
      <c r="K194" s="2"/>
      <c r="L194" s="3">
        <v>0</v>
      </c>
      <c r="M194" s="3">
        <v>0</v>
      </c>
      <c r="N194" s="3">
        <v>0</v>
      </c>
      <c r="O194" s="3">
        <v>0</v>
      </c>
      <c r="P194" s="3">
        <v>0</v>
      </c>
      <c r="Q194" s="3">
        <v>0</v>
      </c>
      <c r="R194" s="3">
        <v>0</v>
      </c>
      <c r="S194" s="3">
        <v>0</v>
      </c>
      <c r="T194" s="2"/>
      <c r="U194" s="2"/>
      <c r="V194" s="2"/>
      <c r="W194" s="2"/>
      <c r="X194" s="2"/>
      <c r="Y194" s="2"/>
      <c r="Z194" s="2"/>
    </row>
    <row r="195" spans="1:26">
      <c r="A195" s="2" t="s">
        <v>1692</v>
      </c>
      <c r="B195" s="2"/>
      <c r="C195" s="3">
        <v>0</v>
      </c>
      <c r="D195" s="3">
        <v>0</v>
      </c>
      <c r="E195" s="3">
        <v>0</v>
      </c>
      <c r="F195" s="3">
        <v>0</v>
      </c>
      <c r="G195" s="3">
        <v>0</v>
      </c>
      <c r="H195" s="3">
        <v>0</v>
      </c>
      <c r="I195" s="3">
        <v>0</v>
      </c>
      <c r="J195" s="3">
        <v>0</v>
      </c>
      <c r="K195" s="2"/>
      <c r="L195" s="3">
        <v>0</v>
      </c>
      <c r="M195" s="3">
        <v>0</v>
      </c>
      <c r="N195" s="3">
        <v>0</v>
      </c>
      <c r="O195" s="3">
        <v>0</v>
      </c>
      <c r="P195" s="3">
        <v>0</v>
      </c>
      <c r="Q195" s="3">
        <v>0</v>
      </c>
      <c r="R195" s="3">
        <v>0</v>
      </c>
      <c r="S195" s="3">
        <v>0</v>
      </c>
      <c r="T195" s="2"/>
      <c r="U195" s="2"/>
      <c r="V195" s="2"/>
      <c r="W195" s="2"/>
      <c r="X195" s="2"/>
      <c r="Y195" s="2"/>
      <c r="Z195" s="2"/>
    </row>
    <row r="196" spans="1:26">
      <c r="A196" s="2" t="s">
        <v>1693</v>
      </c>
      <c r="B196" s="2"/>
      <c r="C196" s="3">
        <v>0</v>
      </c>
      <c r="D196" s="3">
        <v>0</v>
      </c>
      <c r="E196" s="3">
        <v>0</v>
      </c>
      <c r="F196" s="3">
        <v>0</v>
      </c>
      <c r="G196" s="3">
        <v>0</v>
      </c>
      <c r="H196" s="3">
        <v>0</v>
      </c>
      <c r="I196" s="3">
        <v>0</v>
      </c>
      <c r="J196" s="3">
        <v>0</v>
      </c>
      <c r="K196" s="2"/>
      <c r="L196" s="3">
        <v>0</v>
      </c>
      <c r="M196" s="3">
        <v>0</v>
      </c>
      <c r="N196" s="3">
        <v>0</v>
      </c>
      <c r="O196" s="3">
        <v>0</v>
      </c>
      <c r="P196" s="3">
        <v>0</v>
      </c>
      <c r="Q196" s="3">
        <v>0</v>
      </c>
      <c r="R196" s="3">
        <v>0</v>
      </c>
      <c r="S196" s="3">
        <v>0</v>
      </c>
      <c r="T196" s="2"/>
      <c r="U196" s="2"/>
      <c r="V196" s="2"/>
      <c r="W196" s="2"/>
      <c r="X196" s="2"/>
      <c r="Y196" s="2"/>
      <c r="Z196" s="2"/>
    </row>
    <row r="197" spans="1:26">
      <c r="A197" s="2" t="s">
        <v>1694</v>
      </c>
      <c r="B197" s="2"/>
      <c r="C197" s="3">
        <v>0</v>
      </c>
      <c r="D197" s="3">
        <v>0</v>
      </c>
      <c r="E197" s="3">
        <v>0</v>
      </c>
      <c r="F197" s="3">
        <v>0</v>
      </c>
      <c r="G197" s="3">
        <v>0</v>
      </c>
      <c r="H197" s="3">
        <v>0</v>
      </c>
      <c r="I197" s="3">
        <v>0</v>
      </c>
      <c r="J197" s="3">
        <v>0</v>
      </c>
      <c r="K197" s="2"/>
      <c r="L197" s="3">
        <v>0</v>
      </c>
      <c r="M197" s="3">
        <v>0</v>
      </c>
      <c r="N197" s="3">
        <v>0</v>
      </c>
      <c r="O197" s="3">
        <v>0</v>
      </c>
      <c r="P197" s="3">
        <v>0</v>
      </c>
      <c r="Q197" s="3">
        <v>0</v>
      </c>
      <c r="R197" s="3">
        <v>0</v>
      </c>
      <c r="S197" s="3">
        <v>0</v>
      </c>
      <c r="T197" s="2"/>
      <c r="U197" s="2"/>
      <c r="V197" s="2"/>
      <c r="W197" s="2"/>
      <c r="X197" s="2"/>
      <c r="Y197" s="2"/>
      <c r="Z197" s="2"/>
    </row>
    <row r="198" spans="1:26">
      <c r="A198" s="2" t="s">
        <v>1695</v>
      </c>
      <c r="B198" s="2"/>
      <c r="C198" s="3">
        <v>0</v>
      </c>
      <c r="D198" s="3">
        <v>0</v>
      </c>
      <c r="E198" s="3">
        <v>0</v>
      </c>
      <c r="F198" s="3">
        <v>0</v>
      </c>
      <c r="G198" s="3">
        <v>0</v>
      </c>
      <c r="H198" s="3">
        <v>0</v>
      </c>
      <c r="I198" s="3">
        <v>0</v>
      </c>
      <c r="J198" s="3">
        <v>0</v>
      </c>
      <c r="K198" s="2"/>
      <c r="L198" s="3">
        <v>0</v>
      </c>
      <c r="M198" s="3">
        <v>0</v>
      </c>
      <c r="N198" s="3">
        <v>0</v>
      </c>
      <c r="O198" s="3">
        <v>0</v>
      </c>
      <c r="P198" s="3">
        <v>0</v>
      </c>
      <c r="Q198" s="3">
        <v>0</v>
      </c>
      <c r="R198" s="3">
        <v>0</v>
      </c>
      <c r="S198" s="3">
        <v>0</v>
      </c>
      <c r="T198" s="2"/>
      <c r="U198" s="2"/>
      <c r="V198" s="2"/>
      <c r="W198" s="2"/>
      <c r="X198" s="2"/>
      <c r="Y198" s="2"/>
      <c r="Z198" s="2"/>
    </row>
    <row r="199" spans="1:26">
      <c r="A199" s="3">
        <v>7.2057594061843994E+17</v>
      </c>
      <c r="B199" s="2"/>
      <c r="C199" s="3">
        <v>0</v>
      </c>
      <c r="D199" s="3">
        <v>0</v>
      </c>
      <c r="E199" s="3">
        <v>0</v>
      </c>
      <c r="F199" s="3">
        <v>0</v>
      </c>
      <c r="G199" s="3">
        <v>0</v>
      </c>
      <c r="H199" s="3">
        <v>0</v>
      </c>
      <c r="I199" s="3">
        <v>0</v>
      </c>
      <c r="J199" s="3">
        <v>0</v>
      </c>
      <c r="K199" s="2"/>
      <c r="L199" s="3">
        <v>0</v>
      </c>
      <c r="M199" s="3">
        <v>0</v>
      </c>
      <c r="N199" s="3">
        <v>0</v>
      </c>
      <c r="O199" s="3">
        <v>0</v>
      </c>
      <c r="P199" s="3">
        <v>0</v>
      </c>
      <c r="Q199" s="3">
        <v>0</v>
      </c>
      <c r="R199" s="3">
        <v>0</v>
      </c>
      <c r="S199" s="3">
        <v>0</v>
      </c>
      <c r="T199" s="2"/>
      <c r="U199" s="2"/>
      <c r="V199" s="2"/>
      <c r="W199" s="2"/>
      <c r="X199" s="2"/>
      <c r="Y199" s="2"/>
      <c r="Z199" s="2"/>
    </row>
    <row r="200" spans="1:26">
      <c r="A200" s="2" t="s">
        <v>1696</v>
      </c>
      <c r="B200" s="2"/>
      <c r="C200" s="3">
        <v>0</v>
      </c>
      <c r="D200" s="3">
        <v>0</v>
      </c>
      <c r="E200" s="3">
        <v>0</v>
      </c>
      <c r="F200" s="3">
        <v>0</v>
      </c>
      <c r="G200" s="3">
        <v>0</v>
      </c>
      <c r="H200" s="3">
        <v>0</v>
      </c>
      <c r="I200" s="3">
        <v>0</v>
      </c>
      <c r="J200" s="3">
        <v>0</v>
      </c>
      <c r="K200" s="2"/>
      <c r="L200" s="3">
        <v>0</v>
      </c>
      <c r="M200" s="3">
        <v>0</v>
      </c>
      <c r="N200" s="3">
        <v>0</v>
      </c>
      <c r="O200" s="3">
        <v>0</v>
      </c>
      <c r="P200" s="3">
        <v>0</v>
      </c>
      <c r="Q200" s="3">
        <v>0</v>
      </c>
      <c r="R200" s="3">
        <v>0</v>
      </c>
      <c r="S200" s="3">
        <v>0</v>
      </c>
      <c r="T200" s="2"/>
      <c r="U200" s="2"/>
      <c r="V200" s="2"/>
      <c r="W200" s="2"/>
      <c r="X200" s="2"/>
      <c r="Y200" s="2"/>
      <c r="Z200" s="2"/>
    </row>
    <row r="201" spans="1:26">
      <c r="A201" s="2" t="s">
        <v>1697</v>
      </c>
      <c r="B201" s="2"/>
      <c r="C201" s="3">
        <v>0</v>
      </c>
      <c r="D201" s="3">
        <v>0</v>
      </c>
      <c r="E201" s="3">
        <v>0</v>
      </c>
      <c r="F201" s="3">
        <v>0</v>
      </c>
      <c r="G201" s="3">
        <v>0</v>
      </c>
      <c r="H201" s="3">
        <v>0</v>
      </c>
      <c r="I201" s="3">
        <v>0</v>
      </c>
      <c r="J201" s="3">
        <v>0</v>
      </c>
      <c r="K201" s="2"/>
      <c r="L201" s="3">
        <v>0</v>
      </c>
      <c r="M201" s="3">
        <v>0</v>
      </c>
      <c r="N201" s="3">
        <v>0</v>
      </c>
      <c r="O201" s="3">
        <v>0</v>
      </c>
      <c r="P201" s="3">
        <v>0</v>
      </c>
      <c r="Q201" s="3">
        <v>0</v>
      </c>
      <c r="R201" s="3">
        <v>0</v>
      </c>
      <c r="S201" s="3">
        <v>0</v>
      </c>
      <c r="T201" s="2"/>
      <c r="U201" s="2"/>
      <c r="V201" s="2"/>
      <c r="W201" s="2"/>
      <c r="X201" s="2"/>
      <c r="Y201" s="2"/>
      <c r="Z201" s="2"/>
    </row>
    <row r="202" spans="1:26">
      <c r="A202" s="2" t="s">
        <v>1698</v>
      </c>
      <c r="B202" s="2"/>
      <c r="C202" s="3">
        <v>0</v>
      </c>
      <c r="D202" s="3">
        <v>0</v>
      </c>
      <c r="E202" s="3">
        <v>0</v>
      </c>
      <c r="F202" s="3">
        <v>0</v>
      </c>
      <c r="G202" s="3">
        <v>0</v>
      </c>
      <c r="H202" s="3">
        <v>0</v>
      </c>
      <c r="I202" s="3">
        <v>0</v>
      </c>
      <c r="J202" s="3">
        <v>0</v>
      </c>
      <c r="K202" s="2"/>
      <c r="L202" s="3">
        <v>0</v>
      </c>
      <c r="M202" s="3">
        <v>0</v>
      </c>
      <c r="N202" s="3">
        <v>0</v>
      </c>
      <c r="O202" s="3">
        <v>0</v>
      </c>
      <c r="P202" s="3">
        <v>0</v>
      </c>
      <c r="Q202" s="3">
        <v>0</v>
      </c>
      <c r="R202" s="3">
        <v>0</v>
      </c>
      <c r="S202" s="3">
        <v>0</v>
      </c>
      <c r="T202" s="2"/>
      <c r="U202" s="2"/>
      <c r="V202" s="2"/>
      <c r="W202" s="2"/>
      <c r="X202" s="2"/>
      <c r="Y202" s="2"/>
      <c r="Z202" s="2"/>
    </row>
    <row r="203" spans="1:26">
      <c r="A203" s="2" t="s">
        <v>1699</v>
      </c>
      <c r="B203" s="2"/>
      <c r="C203" s="3">
        <v>0</v>
      </c>
      <c r="D203" s="3">
        <v>0</v>
      </c>
      <c r="E203" s="3">
        <v>0</v>
      </c>
      <c r="F203" s="3">
        <v>0</v>
      </c>
      <c r="G203" s="3">
        <v>0</v>
      </c>
      <c r="H203" s="3">
        <v>0</v>
      </c>
      <c r="I203" s="3">
        <v>0</v>
      </c>
      <c r="J203" s="3">
        <v>0</v>
      </c>
      <c r="K203" s="2"/>
      <c r="L203" s="3">
        <v>0</v>
      </c>
      <c r="M203" s="3">
        <v>0</v>
      </c>
      <c r="N203" s="3">
        <v>0</v>
      </c>
      <c r="O203" s="3">
        <v>0</v>
      </c>
      <c r="P203" s="3">
        <v>0</v>
      </c>
      <c r="Q203" s="3">
        <v>0</v>
      </c>
      <c r="R203" s="3">
        <v>0</v>
      </c>
      <c r="S203" s="3">
        <v>0</v>
      </c>
      <c r="T203" s="2"/>
      <c r="U203" s="2"/>
      <c r="V203" s="2"/>
      <c r="W203" s="2"/>
      <c r="X203" s="2"/>
      <c r="Y203" s="2"/>
      <c r="Z203" s="2"/>
    </row>
    <row r="204" spans="1:26">
      <c r="A204" s="2" t="s">
        <v>1700</v>
      </c>
      <c r="B204" s="2"/>
      <c r="C204" s="3">
        <v>0</v>
      </c>
      <c r="D204" s="3">
        <v>0</v>
      </c>
      <c r="E204" s="3">
        <v>0</v>
      </c>
      <c r="F204" s="3">
        <v>0</v>
      </c>
      <c r="G204" s="3">
        <v>0</v>
      </c>
      <c r="H204" s="3">
        <v>0</v>
      </c>
      <c r="I204" s="3">
        <v>0</v>
      </c>
      <c r="J204" s="3">
        <v>0</v>
      </c>
      <c r="K204" s="2"/>
      <c r="L204" s="3">
        <v>0</v>
      </c>
      <c r="M204" s="3">
        <v>0</v>
      </c>
      <c r="N204" s="3">
        <v>0</v>
      </c>
      <c r="O204" s="3">
        <v>0</v>
      </c>
      <c r="P204" s="3">
        <v>0</v>
      </c>
      <c r="Q204" s="3">
        <v>0</v>
      </c>
      <c r="R204" s="3">
        <v>0</v>
      </c>
      <c r="S204" s="3">
        <v>0</v>
      </c>
      <c r="T204" s="2"/>
      <c r="U204" s="2"/>
      <c r="V204" s="2"/>
      <c r="W204" s="2"/>
      <c r="X204" s="2"/>
      <c r="Y204" s="2"/>
      <c r="Z204" s="2"/>
    </row>
    <row r="205" spans="1:26">
      <c r="A205" s="2" t="s">
        <v>1701</v>
      </c>
      <c r="B205" s="2"/>
      <c r="C205" s="3">
        <v>0</v>
      </c>
      <c r="D205" s="3">
        <v>0</v>
      </c>
      <c r="E205" s="3">
        <v>0</v>
      </c>
      <c r="F205" s="3">
        <v>0</v>
      </c>
      <c r="G205" s="3">
        <v>0</v>
      </c>
      <c r="H205" s="3">
        <v>0</v>
      </c>
      <c r="I205" s="3">
        <v>0</v>
      </c>
      <c r="J205" s="3">
        <v>0</v>
      </c>
      <c r="K205" s="2"/>
      <c r="L205" s="3">
        <v>0</v>
      </c>
      <c r="M205" s="3">
        <v>0</v>
      </c>
      <c r="N205" s="3">
        <v>0</v>
      </c>
      <c r="O205" s="3">
        <v>0</v>
      </c>
      <c r="P205" s="3">
        <v>0</v>
      </c>
      <c r="Q205" s="3">
        <v>0</v>
      </c>
      <c r="R205" s="3">
        <v>0</v>
      </c>
      <c r="S205" s="3">
        <v>0</v>
      </c>
      <c r="T205" s="2"/>
      <c r="U205" s="2"/>
      <c r="V205" s="2"/>
      <c r="W205" s="2"/>
      <c r="X205" s="2"/>
      <c r="Y205" s="2"/>
      <c r="Z205" s="2"/>
    </row>
    <row r="206" spans="1:26">
      <c r="A206" s="2" t="s">
        <v>1702</v>
      </c>
      <c r="B206" s="2"/>
      <c r="C206" s="3">
        <v>0</v>
      </c>
      <c r="D206" s="3">
        <v>0</v>
      </c>
      <c r="E206" s="3">
        <v>0</v>
      </c>
      <c r="F206" s="3">
        <v>0</v>
      </c>
      <c r="G206" s="3">
        <v>0</v>
      </c>
      <c r="H206" s="3">
        <v>0</v>
      </c>
      <c r="I206" s="3">
        <v>0</v>
      </c>
      <c r="J206" s="3">
        <v>0</v>
      </c>
      <c r="K206" s="2"/>
      <c r="L206" s="3">
        <v>0</v>
      </c>
      <c r="M206" s="3">
        <v>0</v>
      </c>
      <c r="N206" s="3">
        <v>0</v>
      </c>
      <c r="O206" s="3">
        <v>0</v>
      </c>
      <c r="P206" s="3">
        <v>0</v>
      </c>
      <c r="Q206" s="3">
        <v>0</v>
      </c>
      <c r="R206" s="3">
        <v>0</v>
      </c>
      <c r="S206" s="3">
        <v>0</v>
      </c>
      <c r="T206" s="2"/>
      <c r="U206" s="2"/>
      <c r="V206" s="2"/>
      <c r="W206" s="2"/>
      <c r="X206" s="2"/>
      <c r="Y206" s="2"/>
      <c r="Z206" s="2"/>
    </row>
    <row r="207" spans="1:26">
      <c r="A207" s="2" t="s">
        <v>1703</v>
      </c>
      <c r="B207" s="2"/>
      <c r="C207" s="3">
        <v>0</v>
      </c>
      <c r="D207" s="3">
        <v>0</v>
      </c>
      <c r="E207" s="3">
        <v>0</v>
      </c>
      <c r="F207" s="3">
        <v>0</v>
      </c>
      <c r="G207" s="3">
        <v>0</v>
      </c>
      <c r="H207" s="3">
        <v>0</v>
      </c>
      <c r="I207" s="3">
        <v>0</v>
      </c>
      <c r="J207" s="3">
        <v>0</v>
      </c>
      <c r="K207" s="2"/>
      <c r="L207" s="3">
        <v>0</v>
      </c>
      <c r="M207" s="3">
        <v>0</v>
      </c>
      <c r="N207" s="3">
        <v>0</v>
      </c>
      <c r="O207" s="3">
        <v>0</v>
      </c>
      <c r="P207" s="3">
        <v>0</v>
      </c>
      <c r="Q207" s="3">
        <v>0</v>
      </c>
      <c r="R207" s="3">
        <v>0</v>
      </c>
      <c r="S207" s="3">
        <v>0</v>
      </c>
      <c r="T207" s="2"/>
      <c r="U207" s="2"/>
      <c r="V207" s="2"/>
      <c r="W207" s="2"/>
      <c r="X207" s="2"/>
      <c r="Y207" s="2"/>
      <c r="Z207" s="2"/>
    </row>
    <row r="208" spans="1:26">
      <c r="A208" s="2" t="s">
        <v>1704</v>
      </c>
      <c r="B208" s="2"/>
      <c r="C208" s="3">
        <v>0</v>
      </c>
      <c r="D208" s="3">
        <v>0</v>
      </c>
      <c r="E208" s="3">
        <v>0</v>
      </c>
      <c r="F208" s="3">
        <v>0</v>
      </c>
      <c r="G208" s="3">
        <v>0</v>
      </c>
      <c r="H208" s="3">
        <v>0</v>
      </c>
      <c r="I208" s="3">
        <v>0</v>
      </c>
      <c r="J208" s="3">
        <v>0</v>
      </c>
      <c r="K208" s="2"/>
      <c r="L208" s="3">
        <v>0</v>
      </c>
      <c r="M208" s="3">
        <v>0</v>
      </c>
      <c r="N208" s="3">
        <v>0</v>
      </c>
      <c r="O208" s="3">
        <v>0</v>
      </c>
      <c r="P208" s="3">
        <v>0</v>
      </c>
      <c r="Q208" s="3">
        <v>0</v>
      </c>
      <c r="R208" s="3">
        <v>0</v>
      </c>
      <c r="S208" s="3">
        <v>0</v>
      </c>
      <c r="T208" s="2"/>
      <c r="U208" s="2"/>
      <c r="V208" s="2"/>
      <c r="W208" s="2"/>
      <c r="X208" s="2"/>
      <c r="Y208" s="2"/>
      <c r="Z208" s="2"/>
    </row>
    <row r="209" spans="1:26">
      <c r="A209" s="2" t="s">
        <v>1705</v>
      </c>
      <c r="B209" s="2"/>
      <c r="C209" s="3">
        <v>0</v>
      </c>
      <c r="D209" s="3">
        <v>0</v>
      </c>
      <c r="E209" s="3">
        <v>0</v>
      </c>
      <c r="F209" s="3">
        <v>0</v>
      </c>
      <c r="G209" s="3">
        <v>0</v>
      </c>
      <c r="H209" s="3">
        <v>0</v>
      </c>
      <c r="I209" s="3">
        <v>0</v>
      </c>
      <c r="J209" s="3">
        <v>0</v>
      </c>
      <c r="K209" s="2"/>
      <c r="L209" s="3">
        <v>0</v>
      </c>
      <c r="M209" s="3">
        <v>0</v>
      </c>
      <c r="N209" s="3">
        <v>0</v>
      </c>
      <c r="O209" s="3">
        <v>0</v>
      </c>
      <c r="P209" s="3">
        <v>0</v>
      </c>
      <c r="Q209" s="3">
        <v>0</v>
      </c>
      <c r="R209" s="3">
        <v>0</v>
      </c>
      <c r="S209" s="3">
        <v>0</v>
      </c>
      <c r="T209" s="2"/>
      <c r="U209" s="2"/>
      <c r="V209" s="2"/>
      <c r="W209" s="2"/>
      <c r="X209" s="2"/>
      <c r="Y209" s="2"/>
      <c r="Z209" s="2"/>
    </row>
    <row r="210" spans="1:26">
      <c r="A210" s="2" t="s">
        <v>1706</v>
      </c>
      <c r="B210" s="2"/>
      <c r="C210" s="3">
        <v>0</v>
      </c>
      <c r="D210" s="3">
        <v>0</v>
      </c>
      <c r="E210" s="3">
        <v>0</v>
      </c>
      <c r="F210" s="3">
        <v>0</v>
      </c>
      <c r="G210" s="3">
        <v>0</v>
      </c>
      <c r="H210" s="3">
        <v>0</v>
      </c>
      <c r="I210" s="3">
        <v>0</v>
      </c>
      <c r="J210" s="3">
        <v>0</v>
      </c>
      <c r="K210" s="2"/>
      <c r="L210" s="3">
        <v>0</v>
      </c>
      <c r="M210" s="3">
        <v>0</v>
      </c>
      <c r="N210" s="3">
        <v>0</v>
      </c>
      <c r="O210" s="3">
        <v>0</v>
      </c>
      <c r="P210" s="3">
        <v>0</v>
      </c>
      <c r="Q210" s="3">
        <v>0</v>
      </c>
      <c r="R210" s="3">
        <v>0</v>
      </c>
      <c r="S210" s="3">
        <v>0</v>
      </c>
      <c r="T210" s="2"/>
      <c r="U210" s="2"/>
      <c r="V210" s="2"/>
      <c r="W210" s="2"/>
      <c r="X210" s="2"/>
      <c r="Y210" s="2"/>
      <c r="Z210" s="2"/>
    </row>
    <row r="211" spans="1:26">
      <c r="A211" s="2" t="s">
        <v>1707</v>
      </c>
      <c r="B211" s="2"/>
      <c r="C211" s="3">
        <v>0</v>
      </c>
      <c r="D211" s="3">
        <v>0</v>
      </c>
      <c r="E211" s="3">
        <v>0</v>
      </c>
      <c r="F211" s="3">
        <v>0</v>
      </c>
      <c r="G211" s="3">
        <v>0</v>
      </c>
      <c r="H211" s="3">
        <v>0</v>
      </c>
      <c r="I211" s="3">
        <v>0</v>
      </c>
      <c r="J211" s="3">
        <v>0</v>
      </c>
      <c r="K211" s="2"/>
      <c r="L211" s="3">
        <v>0</v>
      </c>
      <c r="M211" s="3">
        <v>0</v>
      </c>
      <c r="N211" s="3">
        <v>0</v>
      </c>
      <c r="O211" s="3">
        <v>0</v>
      </c>
      <c r="P211" s="3">
        <v>0</v>
      </c>
      <c r="Q211" s="3">
        <v>0</v>
      </c>
      <c r="R211" s="3">
        <v>0</v>
      </c>
      <c r="S211" s="3">
        <v>0</v>
      </c>
      <c r="T211" s="2"/>
      <c r="U211" s="2"/>
      <c r="V211" s="2"/>
      <c r="W211" s="2"/>
      <c r="X211" s="2"/>
      <c r="Y211" s="2"/>
      <c r="Z211" s="2"/>
    </row>
    <row r="212" spans="1:26">
      <c r="A212" s="2" t="s">
        <v>1708</v>
      </c>
      <c r="B212" s="2"/>
      <c r="C212" s="3">
        <v>0</v>
      </c>
      <c r="D212" s="3">
        <v>0</v>
      </c>
      <c r="E212" s="3">
        <v>0</v>
      </c>
      <c r="F212" s="3">
        <v>0</v>
      </c>
      <c r="G212" s="3">
        <v>0</v>
      </c>
      <c r="H212" s="3">
        <v>0</v>
      </c>
      <c r="I212" s="3">
        <v>0</v>
      </c>
      <c r="J212" s="3">
        <v>0</v>
      </c>
      <c r="K212" s="2"/>
      <c r="L212" s="3">
        <v>0</v>
      </c>
      <c r="M212" s="3">
        <v>0</v>
      </c>
      <c r="N212" s="3">
        <v>0</v>
      </c>
      <c r="O212" s="3">
        <v>0</v>
      </c>
      <c r="P212" s="3">
        <v>0</v>
      </c>
      <c r="Q212" s="3">
        <v>0</v>
      </c>
      <c r="R212" s="3">
        <v>0</v>
      </c>
      <c r="S212" s="3">
        <v>0</v>
      </c>
      <c r="T212" s="2"/>
      <c r="U212" s="2"/>
      <c r="V212" s="2"/>
      <c r="W212" s="2"/>
      <c r="X212" s="2"/>
      <c r="Y212" s="2"/>
      <c r="Z212" s="2"/>
    </row>
    <row r="213" spans="1:26">
      <c r="A213" s="2" t="s">
        <v>1709</v>
      </c>
      <c r="B213" s="2"/>
      <c r="C213" s="3">
        <v>0</v>
      </c>
      <c r="D213" s="3">
        <v>0</v>
      </c>
      <c r="E213" s="3">
        <v>0</v>
      </c>
      <c r="F213" s="3">
        <v>0</v>
      </c>
      <c r="G213" s="3">
        <v>0</v>
      </c>
      <c r="H213" s="3">
        <v>0</v>
      </c>
      <c r="I213" s="3">
        <v>0</v>
      </c>
      <c r="J213" s="3">
        <v>0</v>
      </c>
      <c r="K213" s="2"/>
      <c r="L213" s="3">
        <v>0</v>
      </c>
      <c r="M213" s="3">
        <v>0</v>
      </c>
      <c r="N213" s="3">
        <v>0</v>
      </c>
      <c r="O213" s="3">
        <v>0</v>
      </c>
      <c r="P213" s="3">
        <v>0</v>
      </c>
      <c r="Q213" s="3">
        <v>0</v>
      </c>
      <c r="R213" s="3">
        <v>0</v>
      </c>
      <c r="S213" s="3">
        <v>0</v>
      </c>
      <c r="T213" s="2"/>
      <c r="U213" s="2"/>
      <c r="V213" s="2"/>
      <c r="W213" s="2"/>
      <c r="X213" s="2"/>
      <c r="Y213" s="2"/>
      <c r="Z213" s="2"/>
    </row>
    <row r="214" spans="1:26">
      <c r="A214" s="2" t="s">
        <v>1710</v>
      </c>
      <c r="B214" s="2"/>
      <c r="C214" s="3">
        <v>0</v>
      </c>
      <c r="D214" s="3">
        <v>0</v>
      </c>
      <c r="E214" s="3">
        <v>0</v>
      </c>
      <c r="F214" s="3">
        <v>0</v>
      </c>
      <c r="G214" s="3">
        <v>0</v>
      </c>
      <c r="H214" s="3">
        <v>0</v>
      </c>
      <c r="I214" s="3">
        <v>0</v>
      </c>
      <c r="J214" s="3">
        <v>0</v>
      </c>
      <c r="K214" s="2"/>
      <c r="L214" s="3">
        <v>0</v>
      </c>
      <c r="M214" s="3">
        <v>0</v>
      </c>
      <c r="N214" s="3">
        <v>0</v>
      </c>
      <c r="O214" s="3">
        <v>0</v>
      </c>
      <c r="P214" s="3">
        <v>0</v>
      </c>
      <c r="Q214" s="3">
        <v>0</v>
      </c>
      <c r="R214" s="3">
        <v>0</v>
      </c>
      <c r="S214" s="3">
        <v>0</v>
      </c>
      <c r="T214" s="2"/>
      <c r="U214" s="2"/>
      <c r="V214" s="2"/>
      <c r="W214" s="2"/>
      <c r="X214" s="2"/>
      <c r="Y214" s="2"/>
      <c r="Z214" s="2"/>
    </row>
    <row r="215" spans="1:26">
      <c r="A215" s="2" t="s">
        <v>1711</v>
      </c>
      <c r="B215" s="2"/>
      <c r="C215" s="3">
        <v>0</v>
      </c>
      <c r="D215" s="3">
        <v>0</v>
      </c>
      <c r="E215" s="3">
        <v>0</v>
      </c>
      <c r="F215" s="3">
        <v>0</v>
      </c>
      <c r="G215" s="3">
        <v>0</v>
      </c>
      <c r="H215" s="3">
        <v>0</v>
      </c>
      <c r="I215" s="3">
        <v>0</v>
      </c>
      <c r="J215" s="3">
        <v>0</v>
      </c>
      <c r="K215" s="2"/>
      <c r="L215" s="3">
        <v>0</v>
      </c>
      <c r="M215" s="3">
        <v>0</v>
      </c>
      <c r="N215" s="3">
        <v>0</v>
      </c>
      <c r="O215" s="3">
        <v>0</v>
      </c>
      <c r="P215" s="3">
        <v>0</v>
      </c>
      <c r="Q215" s="3">
        <v>0</v>
      </c>
      <c r="R215" s="3">
        <v>0</v>
      </c>
      <c r="S215" s="3">
        <v>0</v>
      </c>
      <c r="T215" s="2"/>
      <c r="U215" s="2"/>
      <c r="V215" s="2"/>
      <c r="W215" s="2"/>
      <c r="X215" s="2"/>
      <c r="Y215" s="2"/>
      <c r="Z215" s="2"/>
    </row>
    <row r="216" spans="1:26">
      <c r="A216" s="2" t="s">
        <v>1712</v>
      </c>
      <c r="B216" s="2"/>
      <c r="C216" s="3">
        <v>0</v>
      </c>
      <c r="D216" s="3">
        <v>0</v>
      </c>
      <c r="E216" s="3">
        <v>0</v>
      </c>
      <c r="F216" s="3">
        <v>0</v>
      </c>
      <c r="G216" s="3">
        <v>0</v>
      </c>
      <c r="H216" s="3">
        <v>0</v>
      </c>
      <c r="I216" s="3">
        <v>0</v>
      </c>
      <c r="J216" s="3">
        <v>0</v>
      </c>
      <c r="K216" s="2"/>
      <c r="L216" s="3">
        <v>0</v>
      </c>
      <c r="M216" s="3">
        <v>0</v>
      </c>
      <c r="N216" s="3">
        <v>0</v>
      </c>
      <c r="O216" s="3">
        <v>0</v>
      </c>
      <c r="P216" s="3">
        <v>0</v>
      </c>
      <c r="Q216" s="3">
        <v>0</v>
      </c>
      <c r="R216" s="3">
        <v>0</v>
      </c>
      <c r="S216" s="3">
        <v>0</v>
      </c>
      <c r="T216" s="2"/>
      <c r="U216" s="2"/>
      <c r="V216" s="2"/>
      <c r="W216" s="2"/>
      <c r="X216" s="2"/>
      <c r="Y216" s="2"/>
      <c r="Z216" s="2"/>
    </row>
    <row r="217" spans="1:26">
      <c r="A217" s="2" t="s">
        <v>1713</v>
      </c>
      <c r="B217" s="2"/>
      <c r="C217" s="3">
        <v>0</v>
      </c>
      <c r="D217" s="3">
        <v>0</v>
      </c>
      <c r="E217" s="3">
        <v>0</v>
      </c>
      <c r="F217" s="3">
        <v>0</v>
      </c>
      <c r="G217" s="3">
        <v>0</v>
      </c>
      <c r="H217" s="3">
        <v>0</v>
      </c>
      <c r="I217" s="3">
        <v>0</v>
      </c>
      <c r="J217" s="3">
        <v>0</v>
      </c>
      <c r="K217" s="2"/>
      <c r="L217" s="3">
        <v>0</v>
      </c>
      <c r="M217" s="3">
        <v>0</v>
      </c>
      <c r="N217" s="3">
        <v>0</v>
      </c>
      <c r="O217" s="3">
        <v>0</v>
      </c>
      <c r="P217" s="3">
        <v>0</v>
      </c>
      <c r="Q217" s="3">
        <v>0</v>
      </c>
      <c r="R217" s="3">
        <v>0</v>
      </c>
      <c r="S217" s="3">
        <v>0</v>
      </c>
      <c r="T217" s="2"/>
      <c r="U217" s="2"/>
      <c r="V217" s="2"/>
      <c r="W217" s="2"/>
      <c r="X217" s="2"/>
      <c r="Y217" s="2"/>
      <c r="Z217" s="2"/>
    </row>
    <row r="218" spans="1:26">
      <c r="A218" s="2" t="s">
        <v>1714</v>
      </c>
      <c r="B218" s="2"/>
      <c r="C218" s="3">
        <v>0</v>
      </c>
      <c r="D218" s="3">
        <v>0</v>
      </c>
      <c r="E218" s="3">
        <v>0</v>
      </c>
      <c r="F218" s="3">
        <v>0</v>
      </c>
      <c r="G218" s="3">
        <v>0</v>
      </c>
      <c r="H218" s="3">
        <v>0</v>
      </c>
      <c r="I218" s="3">
        <v>0</v>
      </c>
      <c r="J218" s="3">
        <v>0</v>
      </c>
      <c r="K218" s="2"/>
      <c r="L218" s="3">
        <v>0</v>
      </c>
      <c r="M218" s="3">
        <v>0</v>
      </c>
      <c r="N218" s="3">
        <v>0</v>
      </c>
      <c r="O218" s="3">
        <v>0</v>
      </c>
      <c r="P218" s="3">
        <v>0</v>
      </c>
      <c r="Q218" s="3">
        <v>0</v>
      </c>
      <c r="R218" s="3">
        <v>0</v>
      </c>
      <c r="S218" s="3">
        <v>0</v>
      </c>
      <c r="T218" s="2"/>
      <c r="U218" s="2"/>
      <c r="V218" s="2"/>
      <c r="W218" s="2"/>
      <c r="X218" s="2"/>
      <c r="Y218" s="2"/>
      <c r="Z218" s="2"/>
    </row>
    <row r="219" spans="1:26">
      <c r="A219" s="2" t="s">
        <v>1715</v>
      </c>
      <c r="B219" s="2"/>
      <c r="C219" s="3">
        <v>0</v>
      </c>
      <c r="D219" s="3">
        <v>0</v>
      </c>
      <c r="E219" s="3">
        <v>0</v>
      </c>
      <c r="F219" s="3">
        <v>0</v>
      </c>
      <c r="G219" s="3">
        <v>0</v>
      </c>
      <c r="H219" s="3">
        <v>0</v>
      </c>
      <c r="I219" s="3">
        <v>3.3333333333333298E-2</v>
      </c>
      <c r="J219" s="3">
        <v>3.3333333333333298E-2</v>
      </c>
      <c r="K219" s="2"/>
      <c r="L219" s="3">
        <v>0</v>
      </c>
      <c r="M219" s="3">
        <v>0</v>
      </c>
      <c r="N219" s="3">
        <v>0</v>
      </c>
      <c r="O219" s="3">
        <v>0</v>
      </c>
      <c r="P219" s="3">
        <v>0</v>
      </c>
      <c r="Q219" s="3">
        <v>0</v>
      </c>
      <c r="R219" s="3">
        <v>0.17950549357115</v>
      </c>
      <c r="S219" s="3">
        <v>0.17950549357115</v>
      </c>
      <c r="T219" s="2"/>
      <c r="U219" s="2"/>
      <c r="V219" s="2"/>
      <c r="W219" s="2"/>
      <c r="X219" s="2"/>
      <c r="Y219" s="2"/>
      <c r="Z219" s="2"/>
    </row>
    <row r="220" spans="1:26">
      <c r="A220" s="2" t="s">
        <v>1716</v>
      </c>
      <c r="B220" s="2"/>
      <c r="C220" s="3">
        <v>0</v>
      </c>
      <c r="D220" s="3">
        <v>0</v>
      </c>
      <c r="E220" s="3">
        <v>0</v>
      </c>
      <c r="F220" s="3">
        <v>0</v>
      </c>
      <c r="G220" s="3">
        <v>0</v>
      </c>
      <c r="H220" s="3">
        <v>0</v>
      </c>
      <c r="I220" s="3">
        <v>0</v>
      </c>
      <c r="J220" s="3">
        <v>0</v>
      </c>
      <c r="K220" s="2"/>
      <c r="L220" s="3">
        <v>0</v>
      </c>
      <c r="M220" s="3">
        <v>0</v>
      </c>
      <c r="N220" s="3">
        <v>0</v>
      </c>
      <c r="O220" s="3">
        <v>0</v>
      </c>
      <c r="P220" s="3">
        <v>0</v>
      </c>
      <c r="Q220" s="3">
        <v>0</v>
      </c>
      <c r="R220" s="3">
        <v>0</v>
      </c>
      <c r="S220" s="3">
        <v>0</v>
      </c>
      <c r="T220" s="2"/>
      <c r="U220" s="2"/>
      <c r="V220" s="2"/>
      <c r="W220" s="2"/>
      <c r="X220" s="2"/>
      <c r="Y220" s="2"/>
      <c r="Z220" s="2"/>
    </row>
    <row r="221" spans="1:26">
      <c r="A221" s="2" t="s">
        <v>1717</v>
      </c>
      <c r="B221" s="2"/>
      <c r="C221" s="3">
        <v>0</v>
      </c>
      <c r="D221" s="3">
        <v>0</v>
      </c>
      <c r="E221" s="3">
        <v>0</v>
      </c>
      <c r="F221" s="3">
        <v>0</v>
      </c>
      <c r="G221" s="3">
        <v>0</v>
      </c>
      <c r="H221" s="3">
        <v>0</v>
      </c>
      <c r="I221" s="3">
        <v>0</v>
      </c>
      <c r="J221" s="3">
        <v>0</v>
      </c>
      <c r="K221" s="2"/>
      <c r="L221" s="3">
        <v>0</v>
      </c>
      <c r="M221" s="3">
        <v>0</v>
      </c>
      <c r="N221" s="3">
        <v>0</v>
      </c>
      <c r="O221" s="3">
        <v>0</v>
      </c>
      <c r="P221" s="3">
        <v>0</v>
      </c>
      <c r="Q221" s="3">
        <v>0</v>
      </c>
      <c r="R221" s="3">
        <v>0</v>
      </c>
      <c r="S221" s="3">
        <v>0</v>
      </c>
      <c r="T221" s="2"/>
      <c r="U221" s="2"/>
      <c r="V221" s="2"/>
      <c r="W221" s="2"/>
      <c r="X221" s="2"/>
      <c r="Y221" s="2"/>
      <c r="Z221" s="2"/>
    </row>
    <row r="222" spans="1:26">
      <c r="A222" s="2" t="s">
        <v>1718</v>
      </c>
      <c r="B222" s="2"/>
      <c r="C222" s="3">
        <v>0</v>
      </c>
      <c r="D222" s="3">
        <v>0</v>
      </c>
      <c r="E222" s="3">
        <v>0</v>
      </c>
      <c r="F222" s="3">
        <v>0</v>
      </c>
      <c r="G222" s="3">
        <v>0</v>
      </c>
      <c r="H222" s="3">
        <v>0</v>
      </c>
      <c r="I222" s="3">
        <v>0</v>
      </c>
      <c r="J222" s="3">
        <v>0</v>
      </c>
      <c r="K222" s="2"/>
      <c r="L222" s="3">
        <v>0</v>
      </c>
      <c r="M222" s="3">
        <v>0</v>
      </c>
      <c r="N222" s="3">
        <v>0</v>
      </c>
      <c r="O222" s="3">
        <v>0</v>
      </c>
      <c r="P222" s="3">
        <v>0</v>
      </c>
      <c r="Q222" s="3">
        <v>0</v>
      </c>
      <c r="R222" s="3">
        <v>0</v>
      </c>
      <c r="S222" s="3">
        <v>0</v>
      </c>
      <c r="T222" s="2"/>
      <c r="U222" s="2"/>
      <c r="V222" s="2"/>
      <c r="W222" s="2"/>
      <c r="X222" s="2"/>
      <c r="Y222" s="2"/>
      <c r="Z222" s="2"/>
    </row>
    <row r="223" spans="1:26">
      <c r="A223" s="2" t="s">
        <v>1719</v>
      </c>
      <c r="B223" s="2"/>
      <c r="C223" s="3">
        <v>0</v>
      </c>
      <c r="D223" s="3">
        <v>0</v>
      </c>
      <c r="E223" s="3">
        <v>0</v>
      </c>
      <c r="F223" s="3">
        <v>0</v>
      </c>
      <c r="G223" s="3">
        <v>0</v>
      </c>
      <c r="H223" s="3">
        <v>0</v>
      </c>
      <c r="I223" s="3">
        <v>0</v>
      </c>
      <c r="J223" s="3">
        <v>0</v>
      </c>
      <c r="K223" s="2"/>
      <c r="L223" s="3">
        <v>0</v>
      </c>
      <c r="M223" s="3">
        <v>0</v>
      </c>
      <c r="N223" s="3">
        <v>0</v>
      </c>
      <c r="O223" s="3">
        <v>0</v>
      </c>
      <c r="P223" s="3">
        <v>0</v>
      </c>
      <c r="Q223" s="3">
        <v>0</v>
      </c>
      <c r="R223" s="3">
        <v>0</v>
      </c>
      <c r="S223" s="3">
        <v>0</v>
      </c>
      <c r="T223" s="2"/>
      <c r="U223" s="2"/>
      <c r="V223" s="2"/>
      <c r="W223" s="2"/>
      <c r="X223" s="2"/>
      <c r="Y223" s="2"/>
      <c r="Z223" s="2"/>
    </row>
    <row r="224" spans="1:26">
      <c r="A224" s="2" t="s">
        <v>1720</v>
      </c>
      <c r="B224" s="2"/>
      <c r="C224" s="3">
        <v>0</v>
      </c>
      <c r="D224" s="3">
        <v>0</v>
      </c>
      <c r="E224" s="3">
        <v>0</v>
      </c>
      <c r="F224" s="3">
        <v>0</v>
      </c>
      <c r="G224" s="3">
        <v>0</v>
      </c>
      <c r="H224" s="3">
        <v>0</v>
      </c>
      <c r="I224" s="3">
        <v>0</v>
      </c>
      <c r="J224" s="3">
        <v>0</v>
      </c>
      <c r="K224" s="2"/>
      <c r="L224" s="3">
        <v>0</v>
      </c>
      <c r="M224" s="3">
        <v>0</v>
      </c>
      <c r="N224" s="3">
        <v>0</v>
      </c>
      <c r="O224" s="3">
        <v>0</v>
      </c>
      <c r="P224" s="3">
        <v>0</v>
      </c>
      <c r="Q224" s="3">
        <v>0</v>
      </c>
      <c r="R224" s="3">
        <v>0</v>
      </c>
      <c r="S224" s="3">
        <v>0</v>
      </c>
      <c r="T224" s="2"/>
      <c r="U224" s="2"/>
      <c r="V224" s="2"/>
      <c r="W224" s="2"/>
      <c r="X224" s="2"/>
      <c r="Y224" s="2"/>
      <c r="Z224" s="2"/>
    </row>
    <row r="225" spans="1:26">
      <c r="A225" s="2" t="s">
        <v>1721</v>
      </c>
      <c r="B225" s="2"/>
      <c r="C225" s="3">
        <v>0</v>
      </c>
      <c r="D225" s="3">
        <v>0</v>
      </c>
      <c r="E225" s="3">
        <v>0</v>
      </c>
      <c r="F225" s="3">
        <v>0</v>
      </c>
      <c r="G225" s="3">
        <v>0</v>
      </c>
      <c r="H225" s="3">
        <v>0</v>
      </c>
      <c r="I225" s="3">
        <v>0</v>
      </c>
      <c r="J225" s="3">
        <v>0</v>
      </c>
      <c r="K225" s="2"/>
      <c r="L225" s="3">
        <v>0</v>
      </c>
      <c r="M225" s="3">
        <v>0</v>
      </c>
      <c r="N225" s="3">
        <v>0</v>
      </c>
      <c r="O225" s="3">
        <v>0</v>
      </c>
      <c r="P225" s="3">
        <v>0</v>
      </c>
      <c r="Q225" s="3">
        <v>0</v>
      </c>
      <c r="R225" s="3">
        <v>0</v>
      </c>
      <c r="S225" s="3">
        <v>0</v>
      </c>
      <c r="T225" s="2"/>
      <c r="U225" s="2"/>
      <c r="V225" s="2"/>
      <c r="W225" s="2"/>
      <c r="X225" s="2"/>
      <c r="Y225" s="2"/>
      <c r="Z225" s="2"/>
    </row>
    <row r="226" spans="1:26">
      <c r="A226" s="2" t="s">
        <v>1722</v>
      </c>
      <c r="B226" s="2"/>
      <c r="C226" s="3">
        <v>0</v>
      </c>
      <c r="D226" s="3">
        <v>0</v>
      </c>
      <c r="E226" s="3">
        <v>0</v>
      </c>
      <c r="F226" s="3">
        <v>0</v>
      </c>
      <c r="G226" s="3">
        <v>0</v>
      </c>
      <c r="H226" s="3">
        <v>0</v>
      </c>
      <c r="I226" s="3">
        <v>0</v>
      </c>
      <c r="J226" s="3">
        <v>0</v>
      </c>
      <c r="K226" s="2"/>
      <c r="L226" s="3">
        <v>0</v>
      </c>
      <c r="M226" s="3">
        <v>0</v>
      </c>
      <c r="N226" s="3">
        <v>0</v>
      </c>
      <c r="O226" s="3">
        <v>0</v>
      </c>
      <c r="P226" s="3">
        <v>0</v>
      </c>
      <c r="Q226" s="3">
        <v>0</v>
      </c>
      <c r="R226" s="3">
        <v>0</v>
      </c>
      <c r="S226" s="3">
        <v>0</v>
      </c>
      <c r="T226" s="2"/>
      <c r="U226" s="2"/>
      <c r="V226" s="2"/>
      <c r="W226" s="2"/>
      <c r="X226" s="2"/>
      <c r="Y226" s="2"/>
      <c r="Z226" s="2"/>
    </row>
    <row r="227" spans="1:26">
      <c r="A227" s="2" t="s">
        <v>1723</v>
      </c>
      <c r="B227" s="2"/>
      <c r="C227" s="3">
        <v>0</v>
      </c>
      <c r="D227" s="3">
        <v>0</v>
      </c>
      <c r="E227" s="3">
        <v>0</v>
      </c>
      <c r="F227" s="3">
        <v>0</v>
      </c>
      <c r="G227" s="3">
        <v>0</v>
      </c>
      <c r="H227" s="3">
        <v>0</v>
      </c>
      <c r="I227" s="3">
        <v>0</v>
      </c>
      <c r="J227" s="3">
        <v>0</v>
      </c>
      <c r="K227" s="2"/>
      <c r="L227" s="3">
        <v>0</v>
      </c>
      <c r="M227" s="3">
        <v>0</v>
      </c>
      <c r="N227" s="3">
        <v>0</v>
      </c>
      <c r="O227" s="3">
        <v>0</v>
      </c>
      <c r="P227" s="3">
        <v>0</v>
      </c>
      <c r="Q227" s="3">
        <v>0</v>
      </c>
      <c r="R227" s="3">
        <v>0</v>
      </c>
      <c r="S227" s="3">
        <v>0</v>
      </c>
      <c r="T227" s="2"/>
      <c r="U227" s="2"/>
      <c r="V227" s="2"/>
      <c r="W227" s="2"/>
      <c r="X227" s="2"/>
      <c r="Y227" s="2"/>
      <c r="Z227" s="2"/>
    </row>
    <row r="228" spans="1:26">
      <c r="A228" s="2" t="s">
        <v>1724</v>
      </c>
      <c r="B228" s="2"/>
      <c r="C228" s="3">
        <v>0</v>
      </c>
      <c r="D228" s="3">
        <v>0</v>
      </c>
      <c r="E228" s="3">
        <v>0</v>
      </c>
      <c r="F228" s="3">
        <v>0</v>
      </c>
      <c r="G228" s="3">
        <v>0</v>
      </c>
      <c r="H228" s="3">
        <v>0</v>
      </c>
      <c r="I228" s="3">
        <v>0</v>
      </c>
      <c r="J228" s="3">
        <v>0</v>
      </c>
      <c r="K228" s="2"/>
      <c r="L228" s="3">
        <v>0</v>
      </c>
      <c r="M228" s="3">
        <v>0</v>
      </c>
      <c r="N228" s="3">
        <v>0</v>
      </c>
      <c r="O228" s="3">
        <v>0</v>
      </c>
      <c r="P228" s="3">
        <v>0</v>
      </c>
      <c r="Q228" s="3">
        <v>0</v>
      </c>
      <c r="R228" s="3">
        <v>0</v>
      </c>
      <c r="S228" s="3">
        <v>0</v>
      </c>
      <c r="T228" s="2"/>
      <c r="U228" s="2"/>
      <c r="V228" s="2"/>
      <c r="W228" s="2"/>
      <c r="X228" s="2"/>
      <c r="Y228" s="2"/>
      <c r="Z228" s="2"/>
    </row>
    <row r="229" spans="1:26">
      <c r="A229" s="2" t="s">
        <v>1725</v>
      </c>
      <c r="B229" s="2"/>
      <c r="C229" s="3">
        <v>0</v>
      </c>
      <c r="D229" s="3">
        <v>0</v>
      </c>
      <c r="E229" s="3">
        <v>0</v>
      </c>
      <c r="F229" s="3">
        <v>0</v>
      </c>
      <c r="G229" s="3">
        <v>0</v>
      </c>
      <c r="H229" s="3">
        <v>0</v>
      </c>
      <c r="I229" s="3">
        <v>0</v>
      </c>
      <c r="J229" s="3">
        <v>0</v>
      </c>
      <c r="K229" s="2"/>
      <c r="L229" s="3">
        <v>0</v>
      </c>
      <c r="M229" s="3">
        <v>0</v>
      </c>
      <c r="N229" s="3">
        <v>0</v>
      </c>
      <c r="O229" s="3">
        <v>0</v>
      </c>
      <c r="P229" s="3">
        <v>0</v>
      </c>
      <c r="Q229" s="3">
        <v>0</v>
      </c>
      <c r="R229" s="3">
        <v>0</v>
      </c>
      <c r="S229" s="3">
        <v>0</v>
      </c>
      <c r="T229" s="2"/>
      <c r="U229" s="2"/>
      <c r="V229" s="2"/>
      <c r="W229" s="2"/>
      <c r="X229" s="2"/>
      <c r="Y229" s="2"/>
      <c r="Z229" s="2"/>
    </row>
    <row r="230" spans="1:26">
      <c r="A230" s="2" t="s">
        <v>1726</v>
      </c>
      <c r="B230" s="2"/>
      <c r="C230" s="3">
        <v>0</v>
      </c>
      <c r="D230" s="3">
        <v>0</v>
      </c>
      <c r="E230" s="3">
        <v>0</v>
      </c>
      <c r="F230" s="3">
        <v>0</v>
      </c>
      <c r="G230" s="3">
        <v>0</v>
      </c>
      <c r="H230" s="3">
        <v>0</v>
      </c>
      <c r="I230" s="3">
        <v>0</v>
      </c>
      <c r="J230" s="3">
        <v>0</v>
      </c>
      <c r="K230" s="2"/>
      <c r="L230" s="3">
        <v>0</v>
      </c>
      <c r="M230" s="3">
        <v>0</v>
      </c>
      <c r="N230" s="3">
        <v>0</v>
      </c>
      <c r="O230" s="3">
        <v>0</v>
      </c>
      <c r="P230" s="3">
        <v>0</v>
      </c>
      <c r="Q230" s="3">
        <v>0</v>
      </c>
      <c r="R230" s="3">
        <v>0</v>
      </c>
      <c r="S230" s="3">
        <v>0</v>
      </c>
      <c r="T230" s="2"/>
      <c r="U230" s="2"/>
      <c r="V230" s="2"/>
      <c r="W230" s="2"/>
      <c r="X230" s="2"/>
      <c r="Y230" s="2"/>
      <c r="Z230" s="2"/>
    </row>
    <row r="231" spans="1:26">
      <c r="A231" s="2" t="s">
        <v>1727</v>
      </c>
      <c r="B231" s="2"/>
      <c r="C231" s="3">
        <v>0</v>
      </c>
      <c r="D231" s="3">
        <v>0</v>
      </c>
      <c r="E231" s="3">
        <v>0</v>
      </c>
      <c r="F231" s="3">
        <v>0</v>
      </c>
      <c r="G231" s="3">
        <v>0</v>
      </c>
      <c r="H231" s="3">
        <v>0</v>
      </c>
      <c r="I231" s="3">
        <v>0</v>
      </c>
      <c r="J231" s="3">
        <v>0</v>
      </c>
      <c r="K231" s="2"/>
      <c r="L231" s="3">
        <v>0</v>
      </c>
      <c r="M231" s="3">
        <v>0</v>
      </c>
      <c r="N231" s="3">
        <v>0</v>
      </c>
      <c r="O231" s="3">
        <v>0</v>
      </c>
      <c r="P231" s="3">
        <v>0</v>
      </c>
      <c r="Q231" s="3">
        <v>0</v>
      </c>
      <c r="R231" s="3">
        <v>0</v>
      </c>
      <c r="S231" s="3">
        <v>0</v>
      </c>
      <c r="T231" s="2"/>
      <c r="U231" s="2"/>
      <c r="V231" s="2"/>
      <c r="W231" s="2"/>
      <c r="X231" s="2"/>
      <c r="Y231" s="2"/>
      <c r="Z231" s="2"/>
    </row>
    <row r="232" spans="1:26">
      <c r="A232" s="2" t="s">
        <v>1728</v>
      </c>
      <c r="B232" s="2"/>
      <c r="C232" s="3">
        <v>0</v>
      </c>
      <c r="D232" s="3">
        <v>0</v>
      </c>
      <c r="E232" s="3">
        <v>0</v>
      </c>
      <c r="F232" s="3">
        <v>0</v>
      </c>
      <c r="G232" s="3">
        <v>0</v>
      </c>
      <c r="H232" s="3">
        <v>0</v>
      </c>
      <c r="I232" s="3">
        <v>0</v>
      </c>
      <c r="J232" s="3">
        <v>0</v>
      </c>
      <c r="K232" s="2"/>
      <c r="L232" s="3">
        <v>0</v>
      </c>
      <c r="M232" s="3">
        <v>0</v>
      </c>
      <c r="N232" s="3">
        <v>0</v>
      </c>
      <c r="O232" s="3">
        <v>0</v>
      </c>
      <c r="P232" s="3">
        <v>0</v>
      </c>
      <c r="Q232" s="3">
        <v>0</v>
      </c>
      <c r="R232" s="3">
        <v>0</v>
      </c>
      <c r="S232" s="3">
        <v>0</v>
      </c>
      <c r="T232" s="2"/>
      <c r="U232" s="2"/>
      <c r="V232" s="2"/>
      <c r="W232" s="2"/>
      <c r="X232" s="2"/>
      <c r="Y232" s="2"/>
      <c r="Z232" s="2"/>
    </row>
    <row r="233" spans="1:26">
      <c r="A233" s="2" t="s">
        <v>1729</v>
      </c>
      <c r="B233" s="2"/>
      <c r="C233" s="3">
        <v>0</v>
      </c>
      <c r="D233" s="3">
        <v>0</v>
      </c>
      <c r="E233" s="3">
        <v>0</v>
      </c>
      <c r="F233" s="3">
        <v>0</v>
      </c>
      <c r="G233" s="3">
        <v>0</v>
      </c>
      <c r="H233" s="3">
        <v>0</v>
      </c>
      <c r="I233" s="3">
        <v>0</v>
      </c>
      <c r="J233" s="3">
        <v>0</v>
      </c>
      <c r="K233" s="2"/>
      <c r="L233" s="3">
        <v>0</v>
      </c>
      <c r="M233" s="3">
        <v>0</v>
      </c>
      <c r="N233" s="3">
        <v>0</v>
      </c>
      <c r="O233" s="3">
        <v>0</v>
      </c>
      <c r="P233" s="3">
        <v>0</v>
      </c>
      <c r="Q233" s="3">
        <v>0</v>
      </c>
      <c r="R233" s="3">
        <v>0</v>
      </c>
      <c r="S233" s="3">
        <v>0</v>
      </c>
      <c r="T233" s="2"/>
      <c r="U233" s="2"/>
      <c r="V233" s="2"/>
      <c r="W233" s="2"/>
      <c r="X233" s="2"/>
      <c r="Y233" s="2"/>
      <c r="Z233" s="2"/>
    </row>
    <row r="234" spans="1:26">
      <c r="A234" s="2" t="s">
        <v>1730</v>
      </c>
      <c r="B234" s="2"/>
      <c r="C234" s="3">
        <v>0</v>
      </c>
      <c r="D234" s="3">
        <v>0</v>
      </c>
      <c r="E234" s="3">
        <v>0</v>
      </c>
      <c r="F234" s="3">
        <v>0</v>
      </c>
      <c r="G234" s="3">
        <v>0</v>
      </c>
      <c r="H234" s="3">
        <v>0</v>
      </c>
      <c r="I234" s="3">
        <v>0</v>
      </c>
      <c r="J234" s="3">
        <v>0</v>
      </c>
      <c r="K234" s="2"/>
      <c r="L234" s="3">
        <v>0</v>
      </c>
      <c r="M234" s="3">
        <v>0</v>
      </c>
      <c r="N234" s="3">
        <v>0</v>
      </c>
      <c r="O234" s="3">
        <v>0</v>
      </c>
      <c r="P234" s="3">
        <v>0</v>
      </c>
      <c r="Q234" s="3">
        <v>0</v>
      </c>
      <c r="R234" s="3">
        <v>0</v>
      </c>
      <c r="S234" s="3">
        <v>0</v>
      </c>
      <c r="T234" s="2"/>
      <c r="U234" s="2"/>
      <c r="V234" s="2"/>
      <c r="W234" s="2"/>
      <c r="X234" s="2"/>
      <c r="Y234" s="2"/>
      <c r="Z234" s="2"/>
    </row>
    <row r="235" spans="1:26">
      <c r="A235" s="2" t="s">
        <v>1731</v>
      </c>
      <c r="B235" s="2"/>
      <c r="C235" s="3">
        <v>0</v>
      </c>
      <c r="D235" s="3">
        <v>0</v>
      </c>
      <c r="E235" s="3">
        <v>0</v>
      </c>
      <c r="F235" s="3">
        <v>0</v>
      </c>
      <c r="G235" s="3">
        <v>0</v>
      </c>
      <c r="H235" s="3">
        <v>0</v>
      </c>
      <c r="I235" s="3">
        <v>0</v>
      </c>
      <c r="J235" s="3">
        <v>0</v>
      </c>
      <c r="K235" s="2"/>
      <c r="L235" s="3">
        <v>0</v>
      </c>
      <c r="M235" s="3">
        <v>0</v>
      </c>
      <c r="N235" s="3">
        <v>0</v>
      </c>
      <c r="O235" s="3">
        <v>0</v>
      </c>
      <c r="P235" s="3">
        <v>0</v>
      </c>
      <c r="Q235" s="3">
        <v>0</v>
      </c>
      <c r="R235" s="3">
        <v>0</v>
      </c>
      <c r="S235" s="3">
        <v>0</v>
      </c>
      <c r="T235" s="2"/>
      <c r="U235" s="2"/>
      <c r="V235" s="2"/>
      <c r="W235" s="2"/>
      <c r="X235" s="2"/>
      <c r="Y235" s="2"/>
      <c r="Z235" s="2"/>
    </row>
    <row r="236" spans="1:26">
      <c r="A236" s="2" t="s">
        <v>1732</v>
      </c>
      <c r="B236" s="2"/>
      <c r="C236" s="3">
        <v>0</v>
      </c>
      <c r="D236" s="3">
        <v>0</v>
      </c>
      <c r="E236" s="3">
        <v>0</v>
      </c>
      <c r="F236" s="3">
        <v>0</v>
      </c>
      <c r="G236" s="3">
        <v>0</v>
      </c>
      <c r="H236" s="3">
        <v>0</v>
      </c>
      <c r="I236" s="3">
        <v>0</v>
      </c>
      <c r="J236" s="3">
        <v>0</v>
      </c>
      <c r="K236" s="2"/>
      <c r="L236" s="3">
        <v>0</v>
      </c>
      <c r="M236" s="3">
        <v>0</v>
      </c>
      <c r="N236" s="3">
        <v>0</v>
      </c>
      <c r="O236" s="3">
        <v>0</v>
      </c>
      <c r="P236" s="3">
        <v>0</v>
      </c>
      <c r="Q236" s="3">
        <v>0</v>
      </c>
      <c r="R236" s="3">
        <v>0</v>
      </c>
      <c r="S236" s="3">
        <v>0</v>
      </c>
      <c r="T236" s="2"/>
      <c r="U236" s="2"/>
      <c r="V236" s="2"/>
      <c r="W236" s="2"/>
      <c r="X236" s="2"/>
      <c r="Y236" s="2"/>
      <c r="Z236" s="2"/>
    </row>
    <row r="237" spans="1:26">
      <c r="A237" s="2" t="s">
        <v>1733</v>
      </c>
      <c r="B237" s="2"/>
      <c r="C237" s="3">
        <v>0</v>
      </c>
      <c r="D237" s="3">
        <v>0</v>
      </c>
      <c r="E237" s="3">
        <v>0</v>
      </c>
      <c r="F237" s="3">
        <v>0</v>
      </c>
      <c r="G237" s="3">
        <v>0</v>
      </c>
      <c r="H237" s="3">
        <v>0</v>
      </c>
      <c r="I237" s="3">
        <v>0</v>
      </c>
      <c r="J237" s="3">
        <v>0</v>
      </c>
      <c r="K237" s="2"/>
      <c r="L237" s="3">
        <v>0</v>
      </c>
      <c r="M237" s="3">
        <v>0</v>
      </c>
      <c r="N237" s="3">
        <v>0</v>
      </c>
      <c r="O237" s="3">
        <v>0</v>
      </c>
      <c r="P237" s="3">
        <v>0</v>
      </c>
      <c r="Q237" s="3">
        <v>0</v>
      </c>
      <c r="R237" s="3">
        <v>0</v>
      </c>
      <c r="S237" s="3">
        <v>0</v>
      </c>
      <c r="T237" s="2"/>
      <c r="U237" s="2"/>
      <c r="V237" s="2"/>
      <c r="W237" s="2"/>
      <c r="X237" s="2"/>
      <c r="Y237" s="2"/>
      <c r="Z237" s="2"/>
    </row>
    <row r="238" spans="1:26">
      <c r="A238" s="2" t="s">
        <v>1734</v>
      </c>
      <c r="B238" s="2"/>
      <c r="C238" s="3">
        <v>0</v>
      </c>
      <c r="D238" s="3">
        <v>0</v>
      </c>
      <c r="E238" s="3">
        <v>0</v>
      </c>
      <c r="F238" s="3">
        <v>0</v>
      </c>
      <c r="G238" s="3">
        <v>0</v>
      </c>
      <c r="H238" s="3">
        <v>0</v>
      </c>
      <c r="I238" s="3">
        <v>0</v>
      </c>
      <c r="J238" s="3">
        <v>0</v>
      </c>
      <c r="K238" s="2"/>
      <c r="L238" s="3">
        <v>0</v>
      </c>
      <c r="M238" s="3">
        <v>0</v>
      </c>
      <c r="N238" s="3">
        <v>0</v>
      </c>
      <c r="O238" s="3">
        <v>0</v>
      </c>
      <c r="P238" s="3">
        <v>0</v>
      </c>
      <c r="Q238" s="3">
        <v>0</v>
      </c>
      <c r="R238" s="3">
        <v>0</v>
      </c>
      <c r="S238" s="3">
        <v>0</v>
      </c>
      <c r="T238" s="2"/>
      <c r="U238" s="2"/>
      <c r="V238" s="2"/>
      <c r="W238" s="2"/>
      <c r="X238" s="2"/>
      <c r="Y238" s="2"/>
      <c r="Z238" s="2"/>
    </row>
    <row r="239" spans="1:26">
      <c r="A239" s="2" t="s">
        <v>1735</v>
      </c>
      <c r="B239" s="2"/>
      <c r="C239" s="3">
        <v>0</v>
      </c>
      <c r="D239" s="3">
        <v>0</v>
      </c>
      <c r="E239" s="3">
        <v>0</v>
      </c>
      <c r="F239" s="3">
        <v>0</v>
      </c>
      <c r="G239" s="3">
        <v>0</v>
      </c>
      <c r="H239" s="3">
        <v>0</v>
      </c>
      <c r="I239" s="3">
        <v>0</v>
      </c>
      <c r="J239" s="3">
        <v>0</v>
      </c>
      <c r="K239" s="2"/>
      <c r="L239" s="3">
        <v>0</v>
      </c>
      <c r="M239" s="3">
        <v>0</v>
      </c>
      <c r="N239" s="3">
        <v>0</v>
      </c>
      <c r="O239" s="3">
        <v>0</v>
      </c>
      <c r="P239" s="3">
        <v>0</v>
      </c>
      <c r="Q239" s="3">
        <v>0</v>
      </c>
      <c r="R239" s="3">
        <v>0</v>
      </c>
      <c r="S239" s="3">
        <v>0</v>
      </c>
      <c r="T239" s="2"/>
      <c r="U239" s="2"/>
      <c r="V239" s="2"/>
      <c r="W239" s="2"/>
      <c r="X239" s="2"/>
      <c r="Y239" s="2"/>
      <c r="Z239" s="2"/>
    </row>
    <row r="240" spans="1:26">
      <c r="A240" s="2" t="s">
        <v>1736</v>
      </c>
      <c r="B240" s="2"/>
      <c r="C240" s="3">
        <v>0</v>
      </c>
      <c r="D240" s="3">
        <v>0</v>
      </c>
      <c r="E240" s="3">
        <v>0</v>
      </c>
      <c r="F240" s="3">
        <v>0</v>
      </c>
      <c r="G240" s="3">
        <v>0</v>
      </c>
      <c r="H240" s="3">
        <v>0</v>
      </c>
      <c r="I240" s="3">
        <v>0</v>
      </c>
      <c r="J240" s="3">
        <v>0</v>
      </c>
      <c r="K240" s="2"/>
      <c r="L240" s="3">
        <v>0</v>
      </c>
      <c r="M240" s="3">
        <v>0</v>
      </c>
      <c r="N240" s="3">
        <v>0</v>
      </c>
      <c r="O240" s="3">
        <v>0</v>
      </c>
      <c r="P240" s="3">
        <v>0</v>
      </c>
      <c r="Q240" s="3">
        <v>0</v>
      </c>
      <c r="R240" s="3">
        <v>0</v>
      </c>
      <c r="S240" s="3">
        <v>0</v>
      </c>
      <c r="T240" s="2"/>
      <c r="U240" s="2"/>
      <c r="V240" s="2"/>
      <c r="W240" s="2"/>
      <c r="X240" s="2"/>
      <c r="Y240" s="2"/>
      <c r="Z240" s="2"/>
    </row>
    <row r="241" spans="1:26">
      <c r="A241" s="2" t="s">
        <v>1737</v>
      </c>
      <c r="B241" s="2"/>
      <c r="C241" s="3">
        <v>0</v>
      </c>
      <c r="D241" s="3">
        <v>0</v>
      </c>
      <c r="E241" s="3">
        <v>0</v>
      </c>
      <c r="F241" s="3">
        <v>0</v>
      </c>
      <c r="G241" s="3">
        <v>0</v>
      </c>
      <c r="H241" s="3">
        <v>0</v>
      </c>
      <c r="I241" s="3">
        <v>0</v>
      </c>
      <c r="J241" s="3">
        <v>0</v>
      </c>
      <c r="K241" s="2"/>
      <c r="L241" s="3">
        <v>0</v>
      </c>
      <c r="M241" s="3">
        <v>0</v>
      </c>
      <c r="N241" s="3">
        <v>0</v>
      </c>
      <c r="O241" s="3">
        <v>0</v>
      </c>
      <c r="P241" s="3">
        <v>0</v>
      </c>
      <c r="Q241" s="3">
        <v>0</v>
      </c>
      <c r="R241" s="3">
        <v>0</v>
      </c>
      <c r="S241" s="3">
        <v>0</v>
      </c>
      <c r="T241" s="2"/>
      <c r="U241" s="2"/>
      <c r="V241" s="2"/>
      <c r="W241" s="2"/>
      <c r="X241" s="2"/>
      <c r="Y241" s="2"/>
      <c r="Z241" s="2"/>
    </row>
    <row r="242" spans="1:26">
      <c r="A242" s="2" t="s">
        <v>1738</v>
      </c>
      <c r="B242" s="2"/>
      <c r="C242" s="3">
        <v>0</v>
      </c>
      <c r="D242" s="3">
        <v>0</v>
      </c>
      <c r="E242" s="3">
        <v>0</v>
      </c>
      <c r="F242" s="3">
        <v>0</v>
      </c>
      <c r="G242" s="3">
        <v>0</v>
      </c>
      <c r="H242" s="3">
        <v>0</v>
      </c>
      <c r="I242" s="3">
        <v>0</v>
      </c>
      <c r="J242" s="3">
        <v>0</v>
      </c>
      <c r="K242" s="2"/>
      <c r="L242" s="3">
        <v>0</v>
      </c>
      <c r="M242" s="3">
        <v>0</v>
      </c>
      <c r="N242" s="3">
        <v>0</v>
      </c>
      <c r="O242" s="3">
        <v>0</v>
      </c>
      <c r="P242" s="3">
        <v>0</v>
      </c>
      <c r="Q242" s="3">
        <v>0</v>
      </c>
      <c r="R242" s="3">
        <v>0</v>
      </c>
      <c r="S242" s="3">
        <v>0</v>
      </c>
      <c r="T242" s="2"/>
      <c r="U242" s="2"/>
      <c r="V242" s="2"/>
      <c r="W242" s="2"/>
      <c r="X242" s="2"/>
      <c r="Y242" s="2"/>
      <c r="Z242" s="2"/>
    </row>
    <row r="243" spans="1:26">
      <c r="A243" s="2" t="s">
        <v>1739</v>
      </c>
      <c r="B243" s="2"/>
      <c r="C243" s="3">
        <v>0</v>
      </c>
      <c r="D243" s="3">
        <v>0</v>
      </c>
      <c r="E243" s="3">
        <v>0</v>
      </c>
      <c r="F243" s="3">
        <v>0</v>
      </c>
      <c r="G243" s="3">
        <v>0</v>
      </c>
      <c r="H243" s="3">
        <v>0</v>
      </c>
      <c r="I243" s="3">
        <v>0</v>
      </c>
      <c r="J243" s="3">
        <v>0</v>
      </c>
      <c r="K243" s="2"/>
      <c r="L243" s="3">
        <v>0</v>
      </c>
      <c r="M243" s="3">
        <v>0</v>
      </c>
      <c r="N243" s="3">
        <v>0</v>
      </c>
      <c r="O243" s="3">
        <v>0</v>
      </c>
      <c r="P243" s="3">
        <v>0</v>
      </c>
      <c r="Q243" s="3">
        <v>0</v>
      </c>
      <c r="R243" s="3">
        <v>0</v>
      </c>
      <c r="S243" s="3">
        <v>0</v>
      </c>
      <c r="T243" s="2"/>
      <c r="U243" s="2"/>
      <c r="V243" s="2"/>
      <c r="W243" s="2"/>
      <c r="X243" s="2"/>
      <c r="Y243" s="2"/>
      <c r="Z243" s="2"/>
    </row>
    <row r="244" spans="1:26">
      <c r="A244" s="2" t="s">
        <v>1740</v>
      </c>
      <c r="B244" s="2"/>
      <c r="C244" s="3">
        <v>0</v>
      </c>
      <c r="D244" s="3">
        <v>0</v>
      </c>
      <c r="E244" s="3">
        <v>0</v>
      </c>
      <c r="F244" s="3">
        <v>0</v>
      </c>
      <c r="G244" s="3">
        <v>0</v>
      </c>
      <c r="H244" s="3">
        <v>0</v>
      </c>
      <c r="I244" s="3">
        <v>0</v>
      </c>
      <c r="J244" s="3">
        <v>0</v>
      </c>
      <c r="K244" s="2"/>
      <c r="L244" s="3">
        <v>0</v>
      </c>
      <c r="M244" s="3">
        <v>0</v>
      </c>
      <c r="N244" s="3">
        <v>0</v>
      </c>
      <c r="O244" s="3">
        <v>0</v>
      </c>
      <c r="P244" s="3">
        <v>0</v>
      </c>
      <c r="Q244" s="3">
        <v>0</v>
      </c>
      <c r="R244" s="3">
        <v>0</v>
      </c>
      <c r="S244" s="3">
        <v>0</v>
      </c>
      <c r="T244" s="2"/>
      <c r="U244" s="2"/>
      <c r="V244" s="2"/>
      <c r="W244" s="2"/>
      <c r="X244" s="2"/>
      <c r="Y244" s="2"/>
      <c r="Z244" s="2"/>
    </row>
    <row r="245" spans="1:26">
      <c r="A245" s="2" t="s">
        <v>1741</v>
      </c>
      <c r="B245" s="2"/>
      <c r="C245" s="3">
        <v>0</v>
      </c>
      <c r="D245" s="3">
        <v>0</v>
      </c>
      <c r="E245" s="3">
        <v>0</v>
      </c>
      <c r="F245" s="3">
        <v>0</v>
      </c>
      <c r="G245" s="3">
        <v>0</v>
      </c>
      <c r="H245" s="3">
        <v>0</v>
      </c>
      <c r="I245" s="3">
        <v>0</v>
      </c>
      <c r="J245" s="3">
        <v>0</v>
      </c>
      <c r="K245" s="2"/>
      <c r="L245" s="3">
        <v>0</v>
      </c>
      <c r="M245" s="3">
        <v>0</v>
      </c>
      <c r="N245" s="3">
        <v>0</v>
      </c>
      <c r="O245" s="3">
        <v>0</v>
      </c>
      <c r="P245" s="3">
        <v>0</v>
      </c>
      <c r="Q245" s="3">
        <v>0</v>
      </c>
      <c r="R245" s="3">
        <v>0</v>
      </c>
      <c r="S245" s="3">
        <v>0</v>
      </c>
      <c r="T245" s="2"/>
      <c r="U245" s="2"/>
      <c r="V245" s="2"/>
      <c r="W245" s="2"/>
      <c r="X245" s="2"/>
      <c r="Y245" s="2"/>
      <c r="Z245" s="2"/>
    </row>
    <row r="246" spans="1:26">
      <c r="A246" s="2" t="s">
        <v>1742</v>
      </c>
      <c r="B246" s="2"/>
      <c r="C246" s="3">
        <v>0</v>
      </c>
      <c r="D246" s="3">
        <v>0</v>
      </c>
      <c r="E246" s="3">
        <v>0</v>
      </c>
      <c r="F246" s="3">
        <v>0</v>
      </c>
      <c r="G246" s="3">
        <v>0</v>
      </c>
      <c r="H246" s="3">
        <v>0</v>
      </c>
      <c r="I246" s="3">
        <v>0</v>
      </c>
      <c r="J246" s="3">
        <v>0</v>
      </c>
      <c r="K246" s="2"/>
      <c r="L246" s="3">
        <v>0</v>
      </c>
      <c r="M246" s="3">
        <v>0</v>
      </c>
      <c r="N246" s="3">
        <v>0</v>
      </c>
      <c r="O246" s="3">
        <v>0</v>
      </c>
      <c r="P246" s="3">
        <v>0</v>
      </c>
      <c r="Q246" s="3">
        <v>0</v>
      </c>
      <c r="R246" s="3">
        <v>0</v>
      </c>
      <c r="S246" s="3">
        <v>0</v>
      </c>
      <c r="T246" s="2"/>
      <c r="U246" s="2"/>
      <c r="V246" s="2"/>
      <c r="W246" s="2"/>
      <c r="X246" s="2"/>
      <c r="Y246" s="2"/>
      <c r="Z246" s="2"/>
    </row>
    <row r="247" spans="1:26">
      <c r="A247" s="2" t="s">
        <v>1743</v>
      </c>
      <c r="B247" s="2"/>
      <c r="C247" s="3">
        <v>0</v>
      </c>
      <c r="D247" s="3">
        <v>0</v>
      </c>
      <c r="E247" s="3">
        <v>0</v>
      </c>
      <c r="F247" s="3">
        <v>0</v>
      </c>
      <c r="G247" s="3">
        <v>0</v>
      </c>
      <c r="H247" s="3">
        <v>0</v>
      </c>
      <c r="I247" s="3">
        <v>0</v>
      </c>
      <c r="J247" s="3">
        <v>0</v>
      </c>
      <c r="K247" s="2"/>
      <c r="L247" s="3">
        <v>0</v>
      </c>
      <c r="M247" s="3">
        <v>0</v>
      </c>
      <c r="N247" s="3">
        <v>0</v>
      </c>
      <c r="O247" s="3">
        <v>0</v>
      </c>
      <c r="P247" s="3">
        <v>0</v>
      </c>
      <c r="Q247" s="3">
        <v>0</v>
      </c>
      <c r="R247" s="3">
        <v>0</v>
      </c>
      <c r="S247" s="3">
        <v>0</v>
      </c>
      <c r="T247" s="2"/>
      <c r="U247" s="2"/>
      <c r="V247" s="2"/>
      <c r="W247" s="2"/>
      <c r="X247" s="2"/>
      <c r="Y247" s="2"/>
      <c r="Z247" s="2"/>
    </row>
    <row r="248" spans="1:26">
      <c r="A248" s="2" t="s">
        <v>1744</v>
      </c>
      <c r="B248" s="2"/>
      <c r="C248" s="3">
        <v>0</v>
      </c>
      <c r="D248" s="3">
        <v>0</v>
      </c>
      <c r="E248" s="3">
        <v>0</v>
      </c>
      <c r="F248" s="3">
        <v>0</v>
      </c>
      <c r="G248" s="3">
        <v>0</v>
      </c>
      <c r="H248" s="3">
        <v>0</v>
      </c>
      <c r="I248" s="3">
        <v>0</v>
      </c>
      <c r="J248" s="3">
        <v>0</v>
      </c>
      <c r="K248" s="2"/>
      <c r="L248" s="3">
        <v>0</v>
      </c>
      <c r="M248" s="3">
        <v>0</v>
      </c>
      <c r="N248" s="3">
        <v>0</v>
      </c>
      <c r="O248" s="3">
        <v>0</v>
      </c>
      <c r="P248" s="3">
        <v>0</v>
      </c>
      <c r="Q248" s="3">
        <v>0</v>
      </c>
      <c r="R248" s="3">
        <v>0</v>
      </c>
      <c r="S248" s="3">
        <v>0</v>
      </c>
      <c r="T248" s="2"/>
      <c r="U248" s="2"/>
      <c r="V248" s="2"/>
      <c r="W248" s="2"/>
      <c r="X248" s="2"/>
      <c r="Y248" s="2"/>
      <c r="Z248" s="2"/>
    </row>
    <row r="249" spans="1:26">
      <c r="A249" s="2" t="s">
        <v>1745</v>
      </c>
      <c r="B249" s="2"/>
      <c r="C249" s="3">
        <v>0</v>
      </c>
      <c r="D249" s="3">
        <v>0</v>
      </c>
      <c r="E249" s="3">
        <v>0</v>
      </c>
      <c r="F249" s="3">
        <v>0</v>
      </c>
      <c r="G249" s="3">
        <v>0</v>
      </c>
      <c r="H249" s="3">
        <v>0</v>
      </c>
      <c r="I249" s="3">
        <v>0</v>
      </c>
      <c r="J249" s="3">
        <v>0</v>
      </c>
      <c r="K249" s="2"/>
      <c r="L249" s="3">
        <v>0</v>
      </c>
      <c r="M249" s="3">
        <v>0</v>
      </c>
      <c r="N249" s="3">
        <v>0</v>
      </c>
      <c r="O249" s="3">
        <v>0</v>
      </c>
      <c r="P249" s="3">
        <v>0</v>
      </c>
      <c r="Q249" s="3">
        <v>0</v>
      </c>
      <c r="R249" s="3">
        <v>0</v>
      </c>
      <c r="S249" s="3">
        <v>0</v>
      </c>
      <c r="T249" s="2"/>
      <c r="U249" s="2"/>
      <c r="V249" s="2"/>
      <c r="W249" s="2"/>
      <c r="X249" s="2"/>
      <c r="Y249" s="2"/>
      <c r="Z249" s="2"/>
    </row>
    <row r="250" spans="1:26">
      <c r="A250" s="2" t="s">
        <v>1746</v>
      </c>
      <c r="B250" s="2"/>
      <c r="C250" s="3">
        <v>0</v>
      </c>
      <c r="D250" s="3">
        <v>0</v>
      </c>
      <c r="E250" s="3">
        <v>0</v>
      </c>
      <c r="F250" s="3">
        <v>0</v>
      </c>
      <c r="G250" s="3">
        <v>0</v>
      </c>
      <c r="H250" s="3">
        <v>0</v>
      </c>
      <c r="I250" s="3">
        <v>0</v>
      </c>
      <c r="J250" s="3">
        <v>0</v>
      </c>
      <c r="K250" s="2"/>
      <c r="L250" s="3">
        <v>0</v>
      </c>
      <c r="M250" s="3">
        <v>0</v>
      </c>
      <c r="N250" s="3">
        <v>0</v>
      </c>
      <c r="O250" s="3">
        <v>0</v>
      </c>
      <c r="P250" s="3">
        <v>0</v>
      </c>
      <c r="Q250" s="3">
        <v>0</v>
      </c>
      <c r="R250" s="3">
        <v>0</v>
      </c>
      <c r="S250" s="3">
        <v>0</v>
      </c>
      <c r="T250" s="2"/>
      <c r="U250" s="2"/>
      <c r="V250" s="2"/>
      <c r="W250" s="2"/>
      <c r="X250" s="2"/>
      <c r="Y250" s="2"/>
      <c r="Z250" s="2"/>
    </row>
    <row r="251" spans="1:26">
      <c r="A251" s="2" t="s">
        <v>1747</v>
      </c>
      <c r="B251" s="2"/>
      <c r="C251" s="3">
        <v>0</v>
      </c>
      <c r="D251" s="3">
        <v>0</v>
      </c>
      <c r="E251" s="3">
        <v>0</v>
      </c>
      <c r="F251" s="3">
        <v>0</v>
      </c>
      <c r="G251" s="3">
        <v>0</v>
      </c>
      <c r="H251" s="3">
        <v>0</v>
      </c>
      <c r="I251" s="3">
        <v>0</v>
      </c>
      <c r="J251" s="3">
        <v>0</v>
      </c>
      <c r="K251" s="2"/>
      <c r="L251" s="3">
        <v>0</v>
      </c>
      <c r="M251" s="3">
        <v>0</v>
      </c>
      <c r="N251" s="3">
        <v>0</v>
      </c>
      <c r="O251" s="3">
        <v>0</v>
      </c>
      <c r="P251" s="3">
        <v>0</v>
      </c>
      <c r="Q251" s="3">
        <v>0</v>
      </c>
      <c r="R251" s="3">
        <v>0</v>
      </c>
      <c r="S251" s="3">
        <v>0</v>
      </c>
      <c r="T251" s="2"/>
      <c r="U251" s="2"/>
      <c r="V251" s="2"/>
      <c r="W251" s="2"/>
      <c r="X251" s="2"/>
      <c r="Y251" s="2"/>
      <c r="Z251" s="2"/>
    </row>
    <row r="252" spans="1:26">
      <c r="A252" s="2" t="s">
        <v>1748</v>
      </c>
      <c r="B252" s="2"/>
      <c r="C252" s="3">
        <v>0</v>
      </c>
      <c r="D252" s="3">
        <v>0</v>
      </c>
      <c r="E252" s="3">
        <v>0</v>
      </c>
      <c r="F252" s="3">
        <v>0</v>
      </c>
      <c r="G252" s="3">
        <v>0</v>
      </c>
      <c r="H252" s="3">
        <v>0</v>
      </c>
      <c r="I252" s="3">
        <v>0</v>
      </c>
      <c r="J252" s="3">
        <v>0</v>
      </c>
      <c r="K252" s="2"/>
      <c r="L252" s="3">
        <v>0</v>
      </c>
      <c r="M252" s="3">
        <v>0</v>
      </c>
      <c r="N252" s="3">
        <v>0</v>
      </c>
      <c r="O252" s="3">
        <v>0</v>
      </c>
      <c r="P252" s="3">
        <v>0</v>
      </c>
      <c r="Q252" s="3">
        <v>0</v>
      </c>
      <c r="R252" s="3">
        <v>0</v>
      </c>
      <c r="S252" s="3">
        <v>0</v>
      </c>
      <c r="T252" s="2"/>
      <c r="U252" s="2"/>
      <c r="V252" s="2"/>
      <c r="W252" s="2"/>
      <c r="X252" s="2"/>
      <c r="Y252" s="2"/>
      <c r="Z252" s="2"/>
    </row>
    <row r="253" spans="1:26">
      <c r="A253" s="2" t="s">
        <v>1749</v>
      </c>
      <c r="B253" s="2"/>
      <c r="C253" s="3">
        <v>0</v>
      </c>
      <c r="D253" s="3">
        <v>0</v>
      </c>
      <c r="E253" s="3">
        <v>0</v>
      </c>
      <c r="F253" s="3">
        <v>0.1</v>
      </c>
      <c r="G253" s="3">
        <v>0.2</v>
      </c>
      <c r="H253" s="3">
        <v>0.66666666666666596</v>
      </c>
      <c r="I253" s="3">
        <v>2.1333333333333302</v>
      </c>
      <c r="J253" s="3">
        <v>3.8</v>
      </c>
      <c r="K253" s="2"/>
      <c r="L253" s="3">
        <v>0</v>
      </c>
      <c r="M253" s="3">
        <v>0</v>
      </c>
      <c r="N253" s="3">
        <v>0</v>
      </c>
      <c r="O253" s="3">
        <v>0.3</v>
      </c>
      <c r="P253" s="3">
        <v>0.4</v>
      </c>
      <c r="Q253" s="3">
        <v>0.78881063774661497</v>
      </c>
      <c r="R253" s="3">
        <v>1.58605030044937</v>
      </c>
      <c r="S253" s="3">
        <v>1.4922019523732899</v>
      </c>
      <c r="T253" s="2"/>
      <c r="U253" s="2"/>
      <c r="V253" s="2"/>
      <c r="W253" s="2"/>
      <c r="X253" s="2"/>
      <c r="Y253" s="2"/>
      <c r="Z253" s="2"/>
    </row>
    <row r="254" spans="1:26">
      <c r="A254" s="2" t="s">
        <v>1750</v>
      </c>
      <c r="B254" s="2" t="s">
        <v>1751</v>
      </c>
      <c r="C254" s="3">
        <v>26.033333333333299</v>
      </c>
      <c r="D254" s="3">
        <v>47.266666666666602</v>
      </c>
      <c r="E254" s="3">
        <v>75.6666666666666</v>
      </c>
      <c r="F254" s="3">
        <v>96.133333333333297</v>
      </c>
      <c r="G254" s="3">
        <v>123.166666666666</v>
      </c>
      <c r="H254" s="3">
        <v>146.03333333333299</v>
      </c>
      <c r="I254" s="3">
        <v>172.53333333333299</v>
      </c>
      <c r="J254" s="3">
        <v>195.9</v>
      </c>
      <c r="K254" s="2"/>
      <c r="L254" s="3">
        <v>4.8130609341203598</v>
      </c>
      <c r="M254" s="3">
        <v>7.8737256464494303</v>
      </c>
      <c r="N254" s="3">
        <v>9.1299263718583994</v>
      </c>
      <c r="O254" s="3">
        <v>12.4008960249742</v>
      </c>
      <c r="P254" s="3">
        <v>8.2546283313598607</v>
      </c>
      <c r="Q254" s="3">
        <v>12.440480519479699</v>
      </c>
      <c r="R254" s="3">
        <v>14.598477850637501</v>
      </c>
      <c r="S254" s="3">
        <v>12.565428763078399</v>
      </c>
      <c r="T254" s="2"/>
      <c r="U254" s="2"/>
      <c r="V254" s="2"/>
      <c r="W254" s="2"/>
      <c r="X254" s="2"/>
      <c r="Y254" s="2"/>
      <c r="Z254" s="2"/>
    </row>
    <row r="255" spans="1:26">
      <c r="A255" s="2" t="s">
        <v>1752</v>
      </c>
      <c r="B255" s="2" t="s">
        <v>1753</v>
      </c>
      <c r="C255" s="3">
        <v>0</v>
      </c>
      <c r="D255" s="3">
        <v>0</v>
      </c>
      <c r="E255" s="3">
        <v>0</v>
      </c>
      <c r="F255" s="3">
        <v>0</v>
      </c>
      <c r="G255" s="3">
        <v>0</v>
      </c>
      <c r="H255" s="3">
        <v>0</v>
      </c>
      <c r="I255" s="3">
        <v>0</v>
      </c>
      <c r="J255" s="3">
        <v>0</v>
      </c>
      <c r="K255" s="2"/>
      <c r="L255" s="3">
        <v>0</v>
      </c>
      <c r="M255" s="3">
        <v>0</v>
      </c>
      <c r="N255" s="3">
        <v>0</v>
      </c>
      <c r="O255" s="3">
        <v>0</v>
      </c>
      <c r="P255" s="3">
        <v>0</v>
      </c>
      <c r="Q255" s="3">
        <v>0</v>
      </c>
      <c r="R255" s="3">
        <v>0</v>
      </c>
      <c r="S255" s="3">
        <v>0</v>
      </c>
      <c r="T255" s="2"/>
      <c r="U255" s="2"/>
      <c r="V255" s="2"/>
      <c r="W255" s="2"/>
      <c r="X255" s="2"/>
      <c r="Y255" s="2"/>
      <c r="Z255" s="2"/>
    </row>
    <row r="256" spans="1:26">
      <c r="A256" s="2" t="s">
        <v>1754</v>
      </c>
      <c r="B256" s="2"/>
      <c r="C256" s="3">
        <v>0</v>
      </c>
      <c r="D256" s="3">
        <v>0</v>
      </c>
      <c r="E256" s="3">
        <v>0</v>
      </c>
      <c r="F256" s="3">
        <v>0</v>
      </c>
      <c r="G256" s="3">
        <v>0</v>
      </c>
      <c r="H256" s="3">
        <v>0</v>
      </c>
      <c r="I256" s="3">
        <v>0</v>
      </c>
      <c r="J256" s="3">
        <v>6.6666666666666596E-2</v>
      </c>
      <c r="K256" s="2"/>
      <c r="L256" s="3">
        <v>0</v>
      </c>
      <c r="M256" s="3">
        <v>0</v>
      </c>
      <c r="N256" s="3">
        <v>0</v>
      </c>
      <c r="O256" s="3">
        <v>0</v>
      </c>
      <c r="P256" s="3">
        <v>0</v>
      </c>
      <c r="Q256" s="3">
        <v>0</v>
      </c>
      <c r="R256" s="3">
        <v>0</v>
      </c>
      <c r="S256" s="3">
        <v>0.24944382578492899</v>
      </c>
      <c r="T256" s="2"/>
      <c r="U256" s="2"/>
      <c r="V256" s="2"/>
      <c r="W256" s="2"/>
      <c r="X256" s="2"/>
      <c r="Y256" s="2"/>
      <c r="Z256" s="2"/>
    </row>
    <row r="257" spans="1:26">
      <c r="A257" s="2" t="s">
        <v>1755</v>
      </c>
      <c r="B257" s="2"/>
      <c r="C257" s="3">
        <v>0</v>
      </c>
      <c r="D257" s="3">
        <v>0</v>
      </c>
      <c r="E257" s="3">
        <v>0</v>
      </c>
      <c r="F257" s="3">
        <v>0</v>
      </c>
      <c r="G257" s="3">
        <v>0</v>
      </c>
      <c r="H257" s="3">
        <v>0</v>
      </c>
      <c r="I257" s="3">
        <v>0</v>
      </c>
      <c r="J257" s="3">
        <v>0</v>
      </c>
      <c r="K257" s="2"/>
      <c r="L257" s="3">
        <v>0</v>
      </c>
      <c r="M257" s="3">
        <v>0</v>
      </c>
      <c r="N257" s="3">
        <v>0</v>
      </c>
      <c r="O257" s="3">
        <v>0</v>
      </c>
      <c r="P257" s="3">
        <v>0</v>
      </c>
      <c r="Q257" s="3">
        <v>0</v>
      </c>
      <c r="R257" s="3">
        <v>0</v>
      </c>
      <c r="S257" s="3">
        <v>0</v>
      </c>
      <c r="T257" s="2"/>
      <c r="U257" s="2"/>
      <c r="V257" s="2"/>
      <c r="W257" s="2"/>
      <c r="X257" s="2"/>
      <c r="Y257" s="2"/>
      <c r="Z257" s="2"/>
    </row>
    <row r="258" spans="1:26">
      <c r="A258" s="2" t="s">
        <v>1756</v>
      </c>
      <c r="B258" s="2"/>
      <c r="C258" s="3">
        <v>0</v>
      </c>
      <c r="D258" s="3">
        <v>0</v>
      </c>
      <c r="E258" s="3">
        <v>0</v>
      </c>
      <c r="F258" s="3">
        <v>0</v>
      </c>
      <c r="G258" s="3">
        <v>0</v>
      </c>
      <c r="H258" s="3">
        <v>0</v>
      </c>
      <c r="I258" s="3">
        <v>0</v>
      </c>
      <c r="J258" s="3">
        <v>0</v>
      </c>
      <c r="K258" s="2"/>
      <c r="L258" s="3">
        <v>0</v>
      </c>
      <c r="M258" s="3">
        <v>0</v>
      </c>
      <c r="N258" s="3">
        <v>0</v>
      </c>
      <c r="O258" s="3">
        <v>0</v>
      </c>
      <c r="P258" s="3">
        <v>0</v>
      </c>
      <c r="Q258" s="3">
        <v>0</v>
      </c>
      <c r="R258" s="3">
        <v>0</v>
      </c>
      <c r="S258" s="3">
        <v>0</v>
      </c>
      <c r="T258" s="2"/>
      <c r="U258" s="2"/>
      <c r="V258" s="2"/>
      <c r="W258" s="2"/>
      <c r="X258" s="2"/>
      <c r="Y258" s="2"/>
      <c r="Z258" s="2"/>
    </row>
    <row r="259" spans="1:26">
      <c r="A259" s="2" t="s">
        <v>1757</v>
      </c>
      <c r="B259" s="2"/>
      <c r="C259" s="3">
        <v>0</v>
      </c>
      <c r="D259" s="3">
        <v>0</v>
      </c>
      <c r="E259" s="3">
        <v>0</v>
      </c>
      <c r="F259" s="3">
        <v>0</v>
      </c>
      <c r="G259" s="3">
        <v>0</v>
      </c>
      <c r="H259" s="3">
        <v>0</v>
      </c>
      <c r="I259" s="3">
        <v>0</v>
      </c>
      <c r="J259" s="3">
        <v>0</v>
      </c>
      <c r="K259" s="2"/>
      <c r="L259" s="3">
        <v>0</v>
      </c>
      <c r="M259" s="3">
        <v>0</v>
      </c>
      <c r="N259" s="3">
        <v>0</v>
      </c>
      <c r="O259" s="3">
        <v>0</v>
      </c>
      <c r="P259" s="3">
        <v>0</v>
      </c>
      <c r="Q259" s="3">
        <v>0</v>
      </c>
      <c r="R259" s="3">
        <v>0</v>
      </c>
      <c r="S259" s="3">
        <v>0</v>
      </c>
      <c r="T259" s="2"/>
      <c r="U259" s="2"/>
      <c r="V259" s="2"/>
      <c r="W259" s="2"/>
      <c r="X259" s="2"/>
      <c r="Y259" s="2"/>
      <c r="Z259" s="2"/>
    </row>
    <row r="260" spans="1:26">
      <c r="A260" s="2" t="s">
        <v>1758</v>
      </c>
      <c r="B260" s="2"/>
      <c r="C260" s="3">
        <v>0</v>
      </c>
      <c r="D260" s="3">
        <v>0</v>
      </c>
      <c r="E260" s="3">
        <v>0</v>
      </c>
      <c r="F260" s="3">
        <v>0</v>
      </c>
      <c r="G260" s="3">
        <v>0</v>
      </c>
      <c r="H260" s="3">
        <v>0</v>
      </c>
      <c r="I260" s="3">
        <v>0</v>
      </c>
      <c r="J260" s="3">
        <v>0</v>
      </c>
      <c r="K260" s="2"/>
      <c r="L260" s="3">
        <v>0</v>
      </c>
      <c r="M260" s="3">
        <v>0</v>
      </c>
      <c r="N260" s="3">
        <v>0</v>
      </c>
      <c r="O260" s="3">
        <v>0</v>
      </c>
      <c r="P260" s="3">
        <v>0</v>
      </c>
      <c r="Q260" s="3">
        <v>0</v>
      </c>
      <c r="R260" s="3">
        <v>0</v>
      </c>
      <c r="S260" s="3">
        <v>0</v>
      </c>
      <c r="T260" s="2"/>
      <c r="U260" s="2"/>
      <c r="V260" s="2"/>
      <c r="W260" s="2"/>
      <c r="X260" s="2"/>
      <c r="Y260" s="2"/>
      <c r="Z260" s="2"/>
    </row>
    <row r="261" spans="1:26">
      <c r="A261" s="2" t="s">
        <v>1759</v>
      </c>
      <c r="B261" s="2"/>
      <c r="C261" s="3">
        <v>0</v>
      </c>
      <c r="D261" s="3">
        <v>0</v>
      </c>
      <c r="E261" s="3">
        <v>0</v>
      </c>
      <c r="F261" s="3">
        <v>0</v>
      </c>
      <c r="G261" s="3">
        <v>0</v>
      </c>
      <c r="H261" s="3">
        <v>0</v>
      </c>
      <c r="I261" s="3">
        <v>0</v>
      </c>
      <c r="J261" s="3">
        <v>0</v>
      </c>
      <c r="K261" s="2"/>
      <c r="L261" s="3">
        <v>0</v>
      </c>
      <c r="M261" s="3">
        <v>0</v>
      </c>
      <c r="N261" s="3">
        <v>0</v>
      </c>
      <c r="O261" s="3">
        <v>0</v>
      </c>
      <c r="P261" s="3">
        <v>0</v>
      </c>
      <c r="Q261" s="3">
        <v>0</v>
      </c>
      <c r="R261" s="3">
        <v>0</v>
      </c>
      <c r="S261" s="3">
        <v>0</v>
      </c>
      <c r="T261" s="2"/>
      <c r="U261" s="2"/>
      <c r="V261" s="2"/>
      <c r="W261" s="2"/>
      <c r="X261" s="2"/>
      <c r="Y261" s="2"/>
      <c r="Z261" s="2"/>
    </row>
    <row r="262" spans="1:26">
      <c r="A262" s="2" t="s">
        <v>1760</v>
      </c>
      <c r="B262" s="2"/>
      <c r="C262" s="3">
        <v>0</v>
      </c>
      <c r="D262" s="3">
        <v>0</v>
      </c>
      <c r="E262" s="3">
        <v>0</v>
      </c>
      <c r="F262" s="3">
        <v>0</v>
      </c>
      <c r="G262" s="3">
        <v>0</v>
      </c>
      <c r="H262" s="3">
        <v>0</v>
      </c>
      <c r="I262" s="3">
        <v>0</v>
      </c>
      <c r="J262" s="3">
        <v>0</v>
      </c>
      <c r="K262" s="2"/>
      <c r="L262" s="3">
        <v>0</v>
      </c>
      <c r="M262" s="3">
        <v>0</v>
      </c>
      <c r="N262" s="3">
        <v>0</v>
      </c>
      <c r="O262" s="3">
        <v>0</v>
      </c>
      <c r="P262" s="3">
        <v>0</v>
      </c>
      <c r="Q262" s="3">
        <v>0</v>
      </c>
      <c r="R262" s="3">
        <v>0</v>
      </c>
      <c r="S262" s="3">
        <v>0</v>
      </c>
      <c r="T262" s="2"/>
      <c r="U262" s="2"/>
      <c r="V262" s="2"/>
      <c r="W262" s="2"/>
      <c r="X262" s="2"/>
      <c r="Y262" s="2"/>
      <c r="Z262" s="2"/>
    </row>
    <row r="263" spans="1:26">
      <c r="A263" s="2" t="s">
        <v>1761</v>
      </c>
      <c r="B263" s="2"/>
      <c r="C263" s="3">
        <v>0</v>
      </c>
      <c r="D263" s="3">
        <v>0</v>
      </c>
      <c r="E263" s="3">
        <v>0</v>
      </c>
      <c r="F263" s="3">
        <v>0</v>
      </c>
      <c r="G263" s="3">
        <v>0</v>
      </c>
      <c r="H263" s="3">
        <v>0</v>
      </c>
      <c r="I263" s="3">
        <v>0</v>
      </c>
      <c r="J263" s="3">
        <v>0</v>
      </c>
      <c r="K263" s="2"/>
      <c r="L263" s="3">
        <v>0</v>
      </c>
      <c r="M263" s="3">
        <v>0</v>
      </c>
      <c r="N263" s="3">
        <v>0</v>
      </c>
      <c r="O263" s="3">
        <v>0</v>
      </c>
      <c r="P263" s="3">
        <v>0</v>
      </c>
      <c r="Q263" s="3">
        <v>0</v>
      </c>
      <c r="R263" s="3">
        <v>0</v>
      </c>
      <c r="S263" s="3">
        <v>0</v>
      </c>
      <c r="T263" s="2"/>
      <c r="U263" s="2"/>
      <c r="V263" s="2"/>
      <c r="W263" s="2"/>
      <c r="X263" s="2"/>
      <c r="Y263" s="2"/>
      <c r="Z263" s="2"/>
    </row>
    <row r="264" spans="1:26">
      <c r="A264" s="2" t="s">
        <v>1762</v>
      </c>
      <c r="B264" s="2"/>
      <c r="C264" s="3">
        <v>0</v>
      </c>
      <c r="D264" s="3">
        <v>0</v>
      </c>
      <c r="E264" s="3">
        <v>0</v>
      </c>
      <c r="F264" s="3">
        <v>0</v>
      </c>
      <c r="G264" s="3">
        <v>0</v>
      </c>
      <c r="H264" s="3">
        <v>0</v>
      </c>
      <c r="I264" s="3">
        <v>0</v>
      </c>
      <c r="J264" s="3">
        <v>0</v>
      </c>
      <c r="K264" s="2"/>
      <c r="L264" s="3">
        <v>0</v>
      </c>
      <c r="M264" s="3">
        <v>0</v>
      </c>
      <c r="N264" s="3">
        <v>0</v>
      </c>
      <c r="O264" s="3">
        <v>0</v>
      </c>
      <c r="P264" s="3">
        <v>0</v>
      </c>
      <c r="Q264" s="3">
        <v>0</v>
      </c>
      <c r="R264" s="3">
        <v>0</v>
      </c>
      <c r="S264" s="3">
        <v>0</v>
      </c>
      <c r="T264" s="2"/>
      <c r="U264" s="2"/>
      <c r="V264" s="2"/>
      <c r="W264" s="2"/>
      <c r="X264" s="2"/>
      <c r="Y264" s="2"/>
      <c r="Z264" s="2"/>
    </row>
    <row r="265" spans="1:26">
      <c r="A265" s="2" t="s">
        <v>1763</v>
      </c>
      <c r="B265" s="2"/>
      <c r="C265" s="3">
        <v>0</v>
      </c>
      <c r="D265" s="3">
        <v>0</v>
      </c>
      <c r="E265" s="3">
        <v>0</v>
      </c>
      <c r="F265" s="3">
        <v>0</v>
      </c>
      <c r="G265" s="3">
        <v>0</v>
      </c>
      <c r="H265" s="3">
        <v>0</v>
      </c>
      <c r="I265" s="3">
        <v>0</v>
      </c>
      <c r="J265" s="3">
        <v>0</v>
      </c>
      <c r="K265" s="2"/>
      <c r="L265" s="3">
        <v>0</v>
      </c>
      <c r="M265" s="3">
        <v>0</v>
      </c>
      <c r="N265" s="3">
        <v>0</v>
      </c>
      <c r="O265" s="3">
        <v>0</v>
      </c>
      <c r="P265" s="3">
        <v>0</v>
      </c>
      <c r="Q265" s="3">
        <v>0</v>
      </c>
      <c r="R265" s="3">
        <v>0</v>
      </c>
      <c r="S265" s="3">
        <v>0</v>
      </c>
      <c r="T265" s="2"/>
      <c r="U265" s="2"/>
      <c r="V265" s="2"/>
      <c r="W265" s="2"/>
      <c r="X265" s="2"/>
      <c r="Y265" s="2"/>
      <c r="Z265" s="2"/>
    </row>
    <row r="266" spans="1:26">
      <c r="A266" s="2" t="s">
        <v>1764</v>
      </c>
      <c r="B266" s="2"/>
      <c r="C266" s="3">
        <v>0</v>
      </c>
      <c r="D266" s="3">
        <v>0</v>
      </c>
      <c r="E266" s="3">
        <v>0</v>
      </c>
      <c r="F266" s="3">
        <v>0</v>
      </c>
      <c r="G266" s="3">
        <v>0</v>
      </c>
      <c r="H266" s="3">
        <v>0</v>
      </c>
      <c r="I266" s="3">
        <v>0</v>
      </c>
      <c r="J266" s="3">
        <v>0</v>
      </c>
      <c r="K266" s="2"/>
      <c r="L266" s="3">
        <v>0</v>
      </c>
      <c r="M266" s="3">
        <v>0</v>
      </c>
      <c r="N266" s="3">
        <v>0</v>
      </c>
      <c r="O266" s="3">
        <v>0</v>
      </c>
      <c r="P266" s="3">
        <v>0</v>
      </c>
      <c r="Q266" s="3">
        <v>0</v>
      </c>
      <c r="R266" s="3">
        <v>0</v>
      </c>
      <c r="S266" s="3">
        <v>0</v>
      </c>
      <c r="T266" s="2"/>
      <c r="U266" s="2"/>
      <c r="V266" s="2"/>
      <c r="W266" s="2"/>
      <c r="X266" s="2"/>
      <c r="Y266" s="2"/>
      <c r="Z266" s="2"/>
    </row>
    <row r="267" spans="1:26">
      <c r="A267" s="2" t="s">
        <v>1765</v>
      </c>
      <c r="B267" s="2"/>
      <c r="C267" s="3">
        <v>0</v>
      </c>
      <c r="D267" s="3">
        <v>0</v>
      </c>
      <c r="E267" s="3">
        <v>0</v>
      </c>
      <c r="F267" s="3">
        <v>0</v>
      </c>
      <c r="G267" s="3">
        <v>0</v>
      </c>
      <c r="H267" s="3">
        <v>0</v>
      </c>
      <c r="I267" s="3">
        <v>0</v>
      </c>
      <c r="J267" s="3">
        <v>0</v>
      </c>
      <c r="K267" s="2"/>
      <c r="L267" s="3">
        <v>0</v>
      </c>
      <c r="M267" s="3">
        <v>0</v>
      </c>
      <c r="N267" s="3">
        <v>0</v>
      </c>
      <c r="O267" s="3">
        <v>0</v>
      </c>
      <c r="P267" s="3">
        <v>0</v>
      </c>
      <c r="Q267" s="3">
        <v>0</v>
      </c>
      <c r="R267" s="3">
        <v>0</v>
      </c>
      <c r="S267" s="3">
        <v>0</v>
      </c>
      <c r="T267" s="2"/>
      <c r="U267" s="2"/>
      <c r="V267" s="2"/>
      <c r="W267" s="2"/>
      <c r="X267" s="2"/>
      <c r="Y267" s="2"/>
      <c r="Z267" s="2"/>
    </row>
    <row r="268" spans="1:26">
      <c r="A268" s="2" t="s">
        <v>1766</v>
      </c>
      <c r="B268" s="2"/>
      <c r="C268" s="3">
        <v>0</v>
      </c>
      <c r="D268" s="3">
        <v>0</v>
      </c>
      <c r="E268" s="3">
        <v>0</v>
      </c>
      <c r="F268" s="3">
        <v>0</v>
      </c>
      <c r="G268" s="3">
        <v>0</v>
      </c>
      <c r="H268" s="3">
        <v>0</v>
      </c>
      <c r="I268" s="3">
        <v>0</v>
      </c>
      <c r="J268" s="3">
        <v>0</v>
      </c>
      <c r="K268" s="2"/>
      <c r="L268" s="3">
        <v>0</v>
      </c>
      <c r="M268" s="3">
        <v>0</v>
      </c>
      <c r="N268" s="3">
        <v>0</v>
      </c>
      <c r="O268" s="3">
        <v>0</v>
      </c>
      <c r="P268" s="3">
        <v>0</v>
      </c>
      <c r="Q268" s="3">
        <v>0</v>
      </c>
      <c r="R268" s="3">
        <v>0</v>
      </c>
      <c r="S268" s="3">
        <v>0</v>
      </c>
      <c r="T268" s="2"/>
      <c r="U268" s="2"/>
      <c r="V268" s="2"/>
      <c r="W268" s="2"/>
      <c r="X268" s="2"/>
      <c r="Y268" s="2"/>
      <c r="Z268" s="2"/>
    </row>
    <row r="269" spans="1:26">
      <c r="A269" s="2" t="s">
        <v>1767</v>
      </c>
      <c r="B269" s="2"/>
      <c r="C269" s="3">
        <v>0</v>
      </c>
      <c r="D269" s="3">
        <v>0</v>
      </c>
      <c r="E269" s="3">
        <v>0</v>
      </c>
      <c r="F269" s="3">
        <v>0</v>
      </c>
      <c r="G269" s="3">
        <v>0</v>
      </c>
      <c r="H269" s="3">
        <v>0</v>
      </c>
      <c r="I269" s="3">
        <v>0</v>
      </c>
      <c r="J269" s="3">
        <v>0</v>
      </c>
      <c r="K269" s="2"/>
      <c r="L269" s="3">
        <v>0</v>
      </c>
      <c r="M269" s="3">
        <v>0</v>
      </c>
      <c r="N269" s="3">
        <v>0</v>
      </c>
      <c r="O269" s="3">
        <v>0</v>
      </c>
      <c r="P269" s="3">
        <v>0</v>
      </c>
      <c r="Q269" s="3">
        <v>0</v>
      </c>
      <c r="R269" s="3">
        <v>0</v>
      </c>
      <c r="S269" s="3">
        <v>0</v>
      </c>
      <c r="T269" s="2"/>
      <c r="U269" s="2"/>
      <c r="V269" s="2"/>
      <c r="W269" s="2"/>
      <c r="X269" s="2"/>
      <c r="Y269" s="2"/>
      <c r="Z269" s="2"/>
    </row>
    <row r="270" spans="1:26">
      <c r="A270" s="2" t="s">
        <v>1768</v>
      </c>
      <c r="B270" s="2"/>
      <c r="C270" s="3">
        <v>0</v>
      </c>
      <c r="D270" s="3">
        <v>0</v>
      </c>
      <c r="E270" s="3">
        <v>0</v>
      </c>
      <c r="F270" s="3">
        <v>0</v>
      </c>
      <c r="G270" s="3">
        <v>0</v>
      </c>
      <c r="H270" s="3">
        <v>0</v>
      </c>
      <c r="I270" s="3">
        <v>0</v>
      </c>
      <c r="J270" s="3">
        <v>0</v>
      </c>
      <c r="K270" s="2"/>
      <c r="L270" s="3">
        <v>0</v>
      </c>
      <c r="M270" s="3">
        <v>0</v>
      </c>
      <c r="N270" s="3">
        <v>0</v>
      </c>
      <c r="O270" s="3">
        <v>0</v>
      </c>
      <c r="P270" s="3">
        <v>0</v>
      </c>
      <c r="Q270" s="3">
        <v>0</v>
      </c>
      <c r="R270" s="3">
        <v>0</v>
      </c>
      <c r="S270" s="3">
        <v>0</v>
      </c>
      <c r="T270" s="2"/>
      <c r="U270" s="2"/>
      <c r="V270" s="2"/>
      <c r="W270" s="2"/>
      <c r="X270" s="2"/>
      <c r="Y270" s="2"/>
      <c r="Z270" s="2"/>
    </row>
    <row r="271" spans="1:26">
      <c r="A271" s="2" t="s">
        <v>1769</v>
      </c>
      <c r="B271" s="2"/>
      <c r="C271" s="3">
        <v>0</v>
      </c>
      <c r="D271" s="3">
        <v>0</v>
      </c>
      <c r="E271" s="3">
        <v>0</v>
      </c>
      <c r="F271" s="3">
        <v>0</v>
      </c>
      <c r="G271" s="3">
        <v>0</v>
      </c>
      <c r="H271" s="3">
        <v>0</v>
      </c>
      <c r="I271" s="3">
        <v>0</v>
      </c>
      <c r="J271" s="3">
        <v>0</v>
      </c>
      <c r="K271" s="2"/>
      <c r="L271" s="3">
        <v>0</v>
      </c>
      <c r="M271" s="3">
        <v>0</v>
      </c>
      <c r="N271" s="3">
        <v>0</v>
      </c>
      <c r="O271" s="3">
        <v>0</v>
      </c>
      <c r="P271" s="3">
        <v>0</v>
      </c>
      <c r="Q271" s="3">
        <v>0</v>
      </c>
      <c r="R271" s="3">
        <v>0</v>
      </c>
      <c r="S271" s="3">
        <v>0</v>
      </c>
      <c r="T271" s="2"/>
      <c r="U271" s="2"/>
      <c r="V271" s="2"/>
      <c r="W271" s="2"/>
      <c r="X271" s="2"/>
      <c r="Y271" s="2"/>
      <c r="Z271" s="2"/>
    </row>
    <row r="272" spans="1:26">
      <c r="A272" s="2" t="s">
        <v>1770</v>
      </c>
      <c r="B272" s="2"/>
      <c r="C272" s="3">
        <v>0</v>
      </c>
      <c r="D272" s="3">
        <v>0</v>
      </c>
      <c r="E272" s="3">
        <v>0</v>
      </c>
      <c r="F272" s="3">
        <v>0</v>
      </c>
      <c r="G272" s="3">
        <v>0</v>
      </c>
      <c r="H272" s="3">
        <v>0</v>
      </c>
      <c r="I272" s="3">
        <v>0</v>
      </c>
      <c r="J272" s="3">
        <v>0</v>
      </c>
      <c r="K272" s="2"/>
      <c r="L272" s="3">
        <v>0</v>
      </c>
      <c r="M272" s="3">
        <v>0</v>
      </c>
      <c r="N272" s="3">
        <v>0</v>
      </c>
      <c r="O272" s="3">
        <v>0</v>
      </c>
      <c r="P272" s="3">
        <v>0</v>
      </c>
      <c r="Q272" s="3">
        <v>0</v>
      </c>
      <c r="R272" s="3">
        <v>0</v>
      </c>
      <c r="S272" s="3">
        <v>0</v>
      </c>
      <c r="T272" s="2"/>
      <c r="U272" s="2"/>
      <c r="V272" s="2"/>
      <c r="W272" s="2"/>
      <c r="X272" s="2"/>
      <c r="Y272" s="2"/>
      <c r="Z272" s="2"/>
    </row>
    <row r="273" spans="1:26">
      <c r="A273" s="2" t="s">
        <v>1771</v>
      </c>
      <c r="B273" s="2"/>
      <c r="C273" s="3">
        <v>0</v>
      </c>
      <c r="D273" s="3">
        <v>0</v>
      </c>
      <c r="E273" s="3">
        <v>0</v>
      </c>
      <c r="F273" s="3">
        <v>0</v>
      </c>
      <c r="G273" s="3">
        <v>0</v>
      </c>
      <c r="H273" s="3">
        <v>0</v>
      </c>
      <c r="I273" s="3">
        <v>0</v>
      </c>
      <c r="J273" s="3">
        <v>0</v>
      </c>
      <c r="K273" s="2"/>
      <c r="L273" s="3">
        <v>0</v>
      </c>
      <c r="M273" s="3">
        <v>0</v>
      </c>
      <c r="N273" s="3">
        <v>0</v>
      </c>
      <c r="O273" s="3">
        <v>0</v>
      </c>
      <c r="P273" s="3">
        <v>0</v>
      </c>
      <c r="Q273" s="3">
        <v>0</v>
      </c>
      <c r="R273" s="3">
        <v>0</v>
      </c>
      <c r="S273" s="3">
        <v>0</v>
      </c>
      <c r="T273" s="2"/>
      <c r="U273" s="2"/>
      <c r="V273" s="2"/>
      <c r="W273" s="2"/>
      <c r="X273" s="2"/>
      <c r="Y273" s="2"/>
      <c r="Z273" s="2"/>
    </row>
    <row r="274" spans="1:26">
      <c r="A274" s="2" t="s">
        <v>1772</v>
      </c>
      <c r="B274" s="2"/>
      <c r="C274" s="3">
        <v>0</v>
      </c>
      <c r="D274" s="3">
        <v>0</v>
      </c>
      <c r="E274" s="3">
        <v>0</v>
      </c>
      <c r="F274" s="3">
        <v>0</v>
      </c>
      <c r="G274" s="3">
        <v>0</v>
      </c>
      <c r="H274" s="3">
        <v>0</v>
      </c>
      <c r="I274" s="3">
        <v>0</v>
      </c>
      <c r="J274" s="3">
        <v>0</v>
      </c>
      <c r="K274" s="2"/>
      <c r="L274" s="3">
        <v>0</v>
      </c>
      <c r="M274" s="3">
        <v>0</v>
      </c>
      <c r="N274" s="3">
        <v>0</v>
      </c>
      <c r="O274" s="3">
        <v>0</v>
      </c>
      <c r="P274" s="3">
        <v>0</v>
      </c>
      <c r="Q274" s="3">
        <v>0</v>
      </c>
      <c r="R274" s="3">
        <v>0</v>
      </c>
      <c r="S274" s="3">
        <v>0</v>
      </c>
      <c r="T274" s="2"/>
      <c r="U274" s="2"/>
      <c r="V274" s="2"/>
      <c r="W274" s="2"/>
      <c r="X274" s="2"/>
      <c r="Y274" s="2"/>
      <c r="Z274" s="2"/>
    </row>
    <row r="275" spans="1:26">
      <c r="A275" s="2" t="s">
        <v>1773</v>
      </c>
      <c r="B275" s="2"/>
      <c r="C275" s="3">
        <v>0</v>
      </c>
      <c r="D275" s="3">
        <v>0</v>
      </c>
      <c r="E275" s="3">
        <v>0</v>
      </c>
      <c r="F275" s="3">
        <v>0</v>
      </c>
      <c r="G275" s="3">
        <v>0</v>
      </c>
      <c r="H275" s="3">
        <v>0</v>
      </c>
      <c r="I275" s="3">
        <v>0</v>
      </c>
      <c r="J275" s="3">
        <v>0</v>
      </c>
      <c r="K275" s="2"/>
      <c r="L275" s="3">
        <v>0</v>
      </c>
      <c r="M275" s="3">
        <v>0</v>
      </c>
      <c r="N275" s="3">
        <v>0</v>
      </c>
      <c r="O275" s="3">
        <v>0</v>
      </c>
      <c r="P275" s="3">
        <v>0</v>
      </c>
      <c r="Q275" s="3">
        <v>0</v>
      </c>
      <c r="R275" s="3">
        <v>0</v>
      </c>
      <c r="S275" s="3">
        <v>0</v>
      </c>
      <c r="T275" s="2"/>
      <c r="U275" s="2"/>
      <c r="V275" s="2"/>
      <c r="W275" s="2"/>
      <c r="X275" s="2"/>
      <c r="Y275" s="2"/>
      <c r="Z275" s="2"/>
    </row>
    <row r="276" spans="1:26">
      <c r="A276" s="2" t="s">
        <v>1774</v>
      </c>
      <c r="B276" s="2"/>
      <c r="C276" s="3">
        <v>0</v>
      </c>
      <c r="D276" s="3">
        <v>0</v>
      </c>
      <c r="E276" s="3">
        <v>0</v>
      </c>
      <c r="F276" s="3">
        <v>0</v>
      </c>
      <c r="G276" s="3">
        <v>0</v>
      </c>
      <c r="H276" s="3">
        <v>0</v>
      </c>
      <c r="I276" s="3">
        <v>0</v>
      </c>
      <c r="J276" s="3">
        <v>0</v>
      </c>
      <c r="K276" s="2"/>
      <c r="L276" s="3">
        <v>0</v>
      </c>
      <c r="M276" s="3">
        <v>0</v>
      </c>
      <c r="N276" s="3">
        <v>0</v>
      </c>
      <c r="O276" s="3">
        <v>0</v>
      </c>
      <c r="P276" s="3">
        <v>0</v>
      </c>
      <c r="Q276" s="3">
        <v>0</v>
      </c>
      <c r="R276" s="3">
        <v>0</v>
      </c>
      <c r="S276" s="3">
        <v>0</v>
      </c>
      <c r="T276" s="2"/>
      <c r="U276" s="2"/>
      <c r="V276" s="2"/>
      <c r="W276" s="2"/>
      <c r="X276" s="2"/>
      <c r="Y276" s="2"/>
      <c r="Z276" s="2"/>
    </row>
    <row r="277" spans="1:26">
      <c r="A277" s="2" t="s">
        <v>1775</v>
      </c>
      <c r="B277" s="2"/>
      <c r="C277" s="3">
        <v>0</v>
      </c>
      <c r="D277" s="3">
        <v>0</v>
      </c>
      <c r="E277" s="3">
        <v>0</v>
      </c>
      <c r="F277" s="3">
        <v>0</v>
      </c>
      <c r="G277" s="3">
        <v>0</v>
      </c>
      <c r="H277" s="3">
        <v>0</v>
      </c>
      <c r="I277" s="3">
        <v>0</v>
      </c>
      <c r="J277" s="3">
        <v>0</v>
      </c>
      <c r="K277" s="2"/>
      <c r="L277" s="3">
        <v>0</v>
      </c>
      <c r="M277" s="3">
        <v>0</v>
      </c>
      <c r="N277" s="3">
        <v>0</v>
      </c>
      <c r="O277" s="3">
        <v>0</v>
      </c>
      <c r="P277" s="3">
        <v>0</v>
      </c>
      <c r="Q277" s="3">
        <v>0</v>
      </c>
      <c r="R277" s="3">
        <v>0</v>
      </c>
      <c r="S277" s="3">
        <v>0</v>
      </c>
      <c r="T277" s="2"/>
      <c r="U277" s="2"/>
      <c r="V277" s="2"/>
      <c r="W277" s="2"/>
      <c r="X277" s="2"/>
      <c r="Y277" s="2"/>
      <c r="Z277" s="2"/>
    </row>
    <row r="278" spans="1:26">
      <c r="A278" s="2" t="s">
        <v>1776</v>
      </c>
      <c r="B278" s="2"/>
      <c r="C278" s="3">
        <v>0</v>
      </c>
      <c r="D278" s="3">
        <v>0</v>
      </c>
      <c r="E278" s="3">
        <v>0</v>
      </c>
      <c r="F278" s="3">
        <v>0</v>
      </c>
      <c r="G278" s="3">
        <v>0</v>
      </c>
      <c r="H278" s="3">
        <v>0</v>
      </c>
      <c r="I278" s="3">
        <v>0</v>
      </c>
      <c r="J278" s="3">
        <v>0</v>
      </c>
      <c r="K278" s="2"/>
      <c r="L278" s="3">
        <v>0</v>
      </c>
      <c r="M278" s="3">
        <v>0</v>
      </c>
      <c r="N278" s="3">
        <v>0</v>
      </c>
      <c r="O278" s="3">
        <v>0</v>
      </c>
      <c r="P278" s="3">
        <v>0</v>
      </c>
      <c r="Q278" s="3">
        <v>0</v>
      </c>
      <c r="R278" s="3">
        <v>0</v>
      </c>
      <c r="S278" s="3">
        <v>0</v>
      </c>
      <c r="T278" s="2"/>
      <c r="U278" s="2"/>
      <c r="V278" s="2"/>
      <c r="W278" s="2"/>
      <c r="X278" s="2"/>
      <c r="Y278" s="2"/>
      <c r="Z278" s="2"/>
    </row>
    <row r="279" spans="1:26">
      <c r="A279" s="2" t="s">
        <v>1777</v>
      </c>
      <c r="B279" s="2"/>
      <c r="C279" s="3">
        <v>0</v>
      </c>
      <c r="D279" s="3">
        <v>0</v>
      </c>
      <c r="E279" s="3">
        <v>0</v>
      </c>
      <c r="F279" s="3">
        <v>0</v>
      </c>
      <c r="G279" s="3">
        <v>0</v>
      </c>
      <c r="H279" s="3">
        <v>0</v>
      </c>
      <c r="I279" s="3">
        <v>0</v>
      </c>
      <c r="J279" s="3">
        <v>0</v>
      </c>
      <c r="K279" s="2"/>
      <c r="L279" s="3">
        <v>0</v>
      </c>
      <c r="M279" s="3">
        <v>0</v>
      </c>
      <c r="N279" s="3">
        <v>0</v>
      </c>
      <c r="O279" s="3">
        <v>0</v>
      </c>
      <c r="P279" s="3">
        <v>0</v>
      </c>
      <c r="Q279" s="3">
        <v>0</v>
      </c>
      <c r="R279" s="3">
        <v>0</v>
      </c>
      <c r="S279" s="3">
        <v>0</v>
      </c>
      <c r="T279" s="2"/>
      <c r="U279" s="2"/>
      <c r="V279" s="2"/>
      <c r="W279" s="2"/>
      <c r="X279" s="2"/>
      <c r="Y279" s="2"/>
      <c r="Z279" s="2"/>
    </row>
    <row r="280" spans="1:26">
      <c r="A280" s="2" t="s">
        <v>1778</v>
      </c>
      <c r="B280" s="2"/>
      <c r="C280" s="3">
        <v>0</v>
      </c>
      <c r="D280" s="3">
        <v>0</v>
      </c>
      <c r="E280" s="3">
        <v>0</v>
      </c>
      <c r="F280" s="3">
        <v>0</v>
      </c>
      <c r="G280" s="3">
        <v>0</v>
      </c>
      <c r="H280" s="3">
        <v>0</v>
      </c>
      <c r="I280" s="3">
        <v>0</v>
      </c>
      <c r="J280" s="3">
        <v>0</v>
      </c>
      <c r="K280" s="2"/>
      <c r="L280" s="3">
        <v>0</v>
      </c>
      <c r="M280" s="3">
        <v>0</v>
      </c>
      <c r="N280" s="3">
        <v>0</v>
      </c>
      <c r="O280" s="3">
        <v>0</v>
      </c>
      <c r="P280" s="3">
        <v>0</v>
      </c>
      <c r="Q280" s="3">
        <v>0</v>
      </c>
      <c r="R280" s="3">
        <v>0</v>
      </c>
      <c r="S280" s="3">
        <v>0</v>
      </c>
      <c r="T280" s="2"/>
      <c r="U280" s="2"/>
      <c r="V280" s="2"/>
      <c r="W280" s="2"/>
      <c r="X280" s="2"/>
      <c r="Y280" s="2"/>
      <c r="Z280" s="2"/>
    </row>
    <row r="281" spans="1:26">
      <c r="A281" s="2" t="s">
        <v>1779</v>
      </c>
      <c r="B281" s="2"/>
      <c r="C281" s="3">
        <v>0</v>
      </c>
      <c r="D281" s="3">
        <v>0</v>
      </c>
      <c r="E281" s="3">
        <v>0</v>
      </c>
      <c r="F281" s="3">
        <v>0</v>
      </c>
      <c r="G281" s="3">
        <v>0</v>
      </c>
      <c r="H281" s="3">
        <v>0</v>
      </c>
      <c r="I281" s="3">
        <v>0</v>
      </c>
      <c r="J281" s="3">
        <v>0</v>
      </c>
      <c r="K281" s="2"/>
      <c r="L281" s="3">
        <v>0</v>
      </c>
      <c r="M281" s="3">
        <v>0</v>
      </c>
      <c r="N281" s="3">
        <v>0</v>
      </c>
      <c r="O281" s="3">
        <v>0</v>
      </c>
      <c r="P281" s="3">
        <v>0</v>
      </c>
      <c r="Q281" s="3">
        <v>0</v>
      </c>
      <c r="R281" s="3">
        <v>0</v>
      </c>
      <c r="S281" s="3">
        <v>0</v>
      </c>
      <c r="T281" s="2"/>
      <c r="U281" s="2"/>
      <c r="V281" s="2"/>
      <c r="W281" s="2"/>
      <c r="X281" s="2"/>
      <c r="Y281" s="2"/>
      <c r="Z281" s="2"/>
    </row>
    <row r="282" spans="1:26">
      <c r="A282" s="2" t="s">
        <v>1780</v>
      </c>
      <c r="B282" s="2"/>
      <c r="C282" s="3">
        <v>0</v>
      </c>
      <c r="D282" s="3">
        <v>0</v>
      </c>
      <c r="E282" s="3">
        <v>0</v>
      </c>
      <c r="F282" s="3">
        <v>0</v>
      </c>
      <c r="G282" s="3">
        <v>0</v>
      </c>
      <c r="H282" s="3">
        <v>0</v>
      </c>
      <c r="I282" s="3">
        <v>0</v>
      </c>
      <c r="J282" s="3">
        <v>0</v>
      </c>
      <c r="K282" s="2"/>
      <c r="L282" s="3">
        <v>0</v>
      </c>
      <c r="M282" s="3">
        <v>0</v>
      </c>
      <c r="N282" s="3">
        <v>0</v>
      </c>
      <c r="O282" s="3">
        <v>0</v>
      </c>
      <c r="P282" s="3">
        <v>0</v>
      </c>
      <c r="Q282" s="3">
        <v>0</v>
      </c>
      <c r="R282" s="3">
        <v>0</v>
      </c>
      <c r="S282" s="3">
        <v>0</v>
      </c>
      <c r="T282" s="2"/>
      <c r="U282" s="2"/>
      <c r="V282" s="2"/>
      <c r="W282" s="2"/>
      <c r="X282" s="2"/>
      <c r="Y282" s="2"/>
      <c r="Z282" s="2"/>
    </row>
    <row r="283" spans="1:26">
      <c r="A283" s="2" t="s">
        <v>1781</v>
      </c>
      <c r="B283" s="2"/>
      <c r="C283" s="3">
        <v>0</v>
      </c>
      <c r="D283" s="3">
        <v>0</v>
      </c>
      <c r="E283" s="3">
        <v>0</v>
      </c>
      <c r="F283" s="3">
        <v>0</v>
      </c>
      <c r="G283" s="3">
        <v>0</v>
      </c>
      <c r="H283" s="3">
        <v>0</v>
      </c>
      <c r="I283" s="3">
        <v>0</v>
      </c>
      <c r="J283" s="3">
        <v>0</v>
      </c>
      <c r="K283" s="2"/>
      <c r="L283" s="3">
        <v>0</v>
      </c>
      <c r="M283" s="3">
        <v>0</v>
      </c>
      <c r="N283" s="3">
        <v>0</v>
      </c>
      <c r="O283" s="3">
        <v>0</v>
      </c>
      <c r="P283" s="3">
        <v>0</v>
      </c>
      <c r="Q283" s="3">
        <v>0</v>
      </c>
      <c r="R283" s="3">
        <v>0</v>
      </c>
      <c r="S283" s="3">
        <v>0</v>
      </c>
      <c r="T283" s="2"/>
      <c r="U283" s="2"/>
      <c r="V283" s="2"/>
      <c r="W283" s="2"/>
      <c r="X283" s="2"/>
      <c r="Y283" s="2"/>
      <c r="Z283" s="2"/>
    </row>
    <row r="284" spans="1:26">
      <c r="A284" s="2" t="s">
        <v>1782</v>
      </c>
      <c r="B284" s="2"/>
      <c r="C284" s="3">
        <v>0</v>
      </c>
      <c r="D284" s="3">
        <v>0</v>
      </c>
      <c r="E284" s="3">
        <v>0</v>
      </c>
      <c r="F284" s="3">
        <v>0</v>
      </c>
      <c r="G284" s="3">
        <v>0</v>
      </c>
      <c r="H284" s="3">
        <v>0</v>
      </c>
      <c r="I284" s="3">
        <v>0</v>
      </c>
      <c r="J284" s="3">
        <v>0</v>
      </c>
      <c r="K284" s="2"/>
      <c r="L284" s="3">
        <v>0</v>
      </c>
      <c r="M284" s="3">
        <v>0</v>
      </c>
      <c r="N284" s="3">
        <v>0</v>
      </c>
      <c r="O284" s="3">
        <v>0</v>
      </c>
      <c r="P284" s="3">
        <v>0</v>
      </c>
      <c r="Q284" s="3">
        <v>0</v>
      </c>
      <c r="R284" s="3">
        <v>0</v>
      </c>
      <c r="S284" s="3">
        <v>0</v>
      </c>
      <c r="T284" s="2"/>
      <c r="U284" s="2"/>
      <c r="V284" s="2"/>
      <c r="W284" s="2"/>
      <c r="X284" s="2"/>
      <c r="Y284" s="2"/>
      <c r="Z284" s="2"/>
    </row>
    <row r="285" spans="1:26">
      <c r="A285" s="2" t="s">
        <v>1783</v>
      </c>
      <c r="B285" s="2"/>
      <c r="C285" s="3">
        <v>0</v>
      </c>
      <c r="D285" s="3">
        <v>0</v>
      </c>
      <c r="E285" s="3">
        <v>0</v>
      </c>
      <c r="F285" s="3">
        <v>0</v>
      </c>
      <c r="G285" s="3">
        <v>0</v>
      </c>
      <c r="H285" s="3">
        <v>0</v>
      </c>
      <c r="I285" s="3">
        <v>0</v>
      </c>
      <c r="J285" s="3">
        <v>0</v>
      </c>
      <c r="K285" s="2"/>
      <c r="L285" s="3">
        <v>0</v>
      </c>
      <c r="M285" s="3">
        <v>0</v>
      </c>
      <c r="N285" s="3">
        <v>0</v>
      </c>
      <c r="O285" s="3">
        <v>0</v>
      </c>
      <c r="P285" s="3">
        <v>0</v>
      </c>
      <c r="Q285" s="3">
        <v>0</v>
      </c>
      <c r="R285" s="3">
        <v>0</v>
      </c>
      <c r="S285" s="3">
        <v>0</v>
      </c>
      <c r="T285" s="2"/>
      <c r="U285" s="2"/>
      <c r="V285" s="2"/>
      <c r="W285" s="2"/>
      <c r="X285" s="2"/>
      <c r="Y285" s="2"/>
      <c r="Z285" s="2"/>
    </row>
    <row r="286" spans="1:26">
      <c r="A286" s="2" t="s">
        <v>1784</v>
      </c>
      <c r="B286" s="2"/>
      <c r="C286" s="3">
        <v>0</v>
      </c>
      <c r="D286" s="3">
        <v>0</v>
      </c>
      <c r="E286" s="3">
        <v>0</v>
      </c>
      <c r="F286" s="3">
        <v>0</v>
      </c>
      <c r="G286" s="3">
        <v>0</v>
      </c>
      <c r="H286" s="3">
        <v>0</v>
      </c>
      <c r="I286" s="3">
        <v>0</v>
      </c>
      <c r="J286" s="3">
        <v>0</v>
      </c>
      <c r="K286" s="2"/>
      <c r="L286" s="3">
        <v>0</v>
      </c>
      <c r="M286" s="3">
        <v>0</v>
      </c>
      <c r="N286" s="3">
        <v>0</v>
      </c>
      <c r="O286" s="3">
        <v>0</v>
      </c>
      <c r="P286" s="3">
        <v>0</v>
      </c>
      <c r="Q286" s="3">
        <v>0</v>
      </c>
      <c r="R286" s="3">
        <v>0</v>
      </c>
      <c r="S286" s="3">
        <v>0</v>
      </c>
      <c r="T286" s="2"/>
      <c r="U286" s="2"/>
      <c r="V286" s="2"/>
      <c r="W286" s="2"/>
      <c r="X286" s="2"/>
      <c r="Y286" s="2"/>
      <c r="Z286" s="2"/>
    </row>
    <row r="287" spans="1:26">
      <c r="A287" s="2" t="s">
        <v>1785</v>
      </c>
      <c r="B287" s="2"/>
      <c r="C287" s="3">
        <v>0</v>
      </c>
      <c r="D287" s="3">
        <v>0</v>
      </c>
      <c r="E287" s="3">
        <v>0</v>
      </c>
      <c r="F287" s="3">
        <v>0</v>
      </c>
      <c r="G287" s="3">
        <v>0</v>
      </c>
      <c r="H287" s="3">
        <v>0</v>
      </c>
      <c r="I287" s="3">
        <v>0</v>
      </c>
      <c r="J287" s="3">
        <v>0</v>
      </c>
      <c r="K287" s="2"/>
      <c r="L287" s="3">
        <v>0</v>
      </c>
      <c r="M287" s="3">
        <v>0</v>
      </c>
      <c r="N287" s="3">
        <v>0</v>
      </c>
      <c r="O287" s="3">
        <v>0</v>
      </c>
      <c r="P287" s="3">
        <v>0</v>
      </c>
      <c r="Q287" s="3">
        <v>0</v>
      </c>
      <c r="R287" s="3">
        <v>0</v>
      </c>
      <c r="S287" s="3">
        <v>0</v>
      </c>
      <c r="T287" s="2"/>
      <c r="U287" s="2"/>
      <c r="V287" s="2"/>
      <c r="W287" s="2"/>
      <c r="X287" s="2"/>
      <c r="Y287" s="2"/>
      <c r="Z287" s="2"/>
    </row>
    <row r="288" spans="1:26">
      <c r="A288" s="2" t="s">
        <v>1786</v>
      </c>
      <c r="B288" s="2"/>
      <c r="C288" s="3">
        <v>0</v>
      </c>
      <c r="D288" s="3">
        <v>0</v>
      </c>
      <c r="E288" s="3">
        <v>0</v>
      </c>
      <c r="F288" s="3">
        <v>0</v>
      </c>
      <c r="G288" s="3">
        <v>0</v>
      </c>
      <c r="H288" s="3">
        <v>0</v>
      </c>
      <c r="I288" s="3">
        <v>0</v>
      </c>
      <c r="J288" s="3">
        <v>0</v>
      </c>
      <c r="K288" s="2"/>
      <c r="L288" s="3">
        <v>0</v>
      </c>
      <c r="M288" s="3">
        <v>0</v>
      </c>
      <c r="N288" s="3">
        <v>0</v>
      </c>
      <c r="O288" s="3">
        <v>0</v>
      </c>
      <c r="P288" s="3">
        <v>0</v>
      </c>
      <c r="Q288" s="3">
        <v>0</v>
      </c>
      <c r="R288" s="3">
        <v>0</v>
      </c>
      <c r="S288" s="3">
        <v>0</v>
      </c>
      <c r="T288" s="2"/>
      <c r="U288" s="2"/>
      <c r="V288" s="2"/>
      <c r="W288" s="2"/>
      <c r="X288" s="2"/>
      <c r="Y288" s="2"/>
      <c r="Z288" s="2"/>
    </row>
    <row r="289" spans="1:26">
      <c r="A289" s="2" t="s">
        <v>1787</v>
      </c>
      <c r="B289" s="2"/>
      <c r="C289" s="3">
        <v>0</v>
      </c>
      <c r="D289" s="3">
        <v>0</v>
      </c>
      <c r="E289" s="3">
        <v>0</v>
      </c>
      <c r="F289" s="3">
        <v>0</v>
      </c>
      <c r="G289" s="3">
        <v>0</v>
      </c>
      <c r="H289" s="3">
        <v>0</v>
      </c>
      <c r="I289" s="3">
        <v>0</v>
      </c>
      <c r="J289" s="3">
        <v>0</v>
      </c>
      <c r="K289" s="2"/>
      <c r="L289" s="3">
        <v>0</v>
      </c>
      <c r="M289" s="3">
        <v>0</v>
      </c>
      <c r="N289" s="3">
        <v>0</v>
      </c>
      <c r="O289" s="3">
        <v>0</v>
      </c>
      <c r="P289" s="3">
        <v>0</v>
      </c>
      <c r="Q289" s="3">
        <v>0</v>
      </c>
      <c r="R289" s="3">
        <v>0</v>
      </c>
      <c r="S289" s="3">
        <v>0</v>
      </c>
      <c r="T289" s="2"/>
      <c r="U289" s="2"/>
      <c r="V289" s="2"/>
      <c r="W289" s="2"/>
      <c r="X289" s="2"/>
      <c r="Y289" s="2"/>
      <c r="Z289" s="2"/>
    </row>
    <row r="290" spans="1:26">
      <c r="A290" s="2" t="s">
        <v>1788</v>
      </c>
      <c r="B290" s="2"/>
      <c r="C290" s="3">
        <v>0</v>
      </c>
      <c r="D290" s="3">
        <v>0</v>
      </c>
      <c r="E290" s="3">
        <v>0</v>
      </c>
      <c r="F290" s="3">
        <v>0</v>
      </c>
      <c r="G290" s="3">
        <v>0</v>
      </c>
      <c r="H290" s="3">
        <v>0</v>
      </c>
      <c r="I290" s="3">
        <v>0</v>
      </c>
      <c r="J290" s="3">
        <v>0</v>
      </c>
      <c r="K290" s="2"/>
      <c r="L290" s="3">
        <v>0</v>
      </c>
      <c r="M290" s="3">
        <v>0</v>
      </c>
      <c r="N290" s="3">
        <v>0</v>
      </c>
      <c r="O290" s="3">
        <v>0</v>
      </c>
      <c r="P290" s="3">
        <v>0</v>
      </c>
      <c r="Q290" s="3">
        <v>0</v>
      </c>
      <c r="R290" s="3">
        <v>0</v>
      </c>
      <c r="S290" s="3">
        <v>0</v>
      </c>
      <c r="T290" s="2"/>
      <c r="U290" s="2"/>
      <c r="V290" s="2"/>
      <c r="W290" s="2"/>
      <c r="X290" s="2"/>
      <c r="Y290" s="2"/>
      <c r="Z290" s="2"/>
    </row>
    <row r="291" spans="1:26">
      <c r="A291" s="2" t="s">
        <v>1789</v>
      </c>
      <c r="B291" s="2"/>
      <c r="C291" s="3">
        <v>0</v>
      </c>
      <c r="D291" s="3">
        <v>0</v>
      </c>
      <c r="E291" s="3">
        <v>0</v>
      </c>
      <c r="F291" s="3">
        <v>0</v>
      </c>
      <c r="G291" s="3">
        <v>0</v>
      </c>
      <c r="H291" s="3">
        <v>0</v>
      </c>
      <c r="I291" s="3">
        <v>0</v>
      </c>
      <c r="J291" s="3">
        <v>0</v>
      </c>
      <c r="K291" s="2"/>
      <c r="L291" s="3">
        <v>0</v>
      </c>
      <c r="M291" s="3">
        <v>0</v>
      </c>
      <c r="N291" s="3">
        <v>0</v>
      </c>
      <c r="O291" s="3">
        <v>0</v>
      </c>
      <c r="P291" s="3">
        <v>0</v>
      </c>
      <c r="Q291" s="3">
        <v>0</v>
      </c>
      <c r="R291" s="3">
        <v>0</v>
      </c>
      <c r="S291" s="3">
        <v>0</v>
      </c>
      <c r="T291" s="2"/>
      <c r="U291" s="2"/>
      <c r="V291" s="2"/>
      <c r="W291" s="2"/>
      <c r="X291" s="2"/>
      <c r="Y291" s="2"/>
      <c r="Z291" s="2"/>
    </row>
    <row r="292" spans="1:26">
      <c r="A292" s="2" t="s">
        <v>1790</v>
      </c>
      <c r="B292" s="2"/>
      <c r="C292" s="3">
        <v>0</v>
      </c>
      <c r="D292" s="3">
        <v>0</v>
      </c>
      <c r="E292" s="3">
        <v>0</v>
      </c>
      <c r="F292" s="3">
        <v>0</v>
      </c>
      <c r="G292" s="3">
        <v>0</v>
      </c>
      <c r="H292" s="3">
        <v>0</v>
      </c>
      <c r="I292" s="3">
        <v>0</v>
      </c>
      <c r="J292" s="3">
        <v>0</v>
      </c>
      <c r="K292" s="2"/>
      <c r="L292" s="3">
        <v>0</v>
      </c>
      <c r="M292" s="3">
        <v>0</v>
      </c>
      <c r="N292" s="3">
        <v>0</v>
      </c>
      <c r="O292" s="3">
        <v>0</v>
      </c>
      <c r="P292" s="3">
        <v>0</v>
      </c>
      <c r="Q292" s="3">
        <v>0</v>
      </c>
      <c r="R292" s="3">
        <v>0</v>
      </c>
      <c r="S292" s="3">
        <v>0</v>
      </c>
      <c r="T292" s="2"/>
      <c r="U292" s="2"/>
      <c r="V292" s="2"/>
      <c r="W292" s="2"/>
      <c r="X292" s="2"/>
      <c r="Y292" s="2"/>
      <c r="Z292" s="2"/>
    </row>
    <row r="293" spans="1:26">
      <c r="A293" s="2" t="s">
        <v>1791</v>
      </c>
      <c r="B293" s="2"/>
      <c r="C293" s="3">
        <v>0</v>
      </c>
      <c r="D293" s="3">
        <v>0</v>
      </c>
      <c r="E293" s="3">
        <v>0</v>
      </c>
      <c r="F293" s="3">
        <v>0</v>
      </c>
      <c r="G293" s="3">
        <v>0</v>
      </c>
      <c r="H293" s="3">
        <v>0</v>
      </c>
      <c r="I293" s="3">
        <v>0</v>
      </c>
      <c r="J293" s="3">
        <v>0</v>
      </c>
      <c r="K293" s="2"/>
      <c r="L293" s="3">
        <v>0</v>
      </c>
      <c r="M293" s="3">
        <v>0</v>
      </c>
      <c r="N293" s="3">
        <v>0</v>
      </c>
      <c r="O293" s="3">
        <v>0</v>
      </c>
      <c r="P293" s="3">
        <v>0</v>
      </c>
      <c r="Q293" s="3">
        <v>0</v>
      </c>
      <c r="R293" s="3">
        <v>0</v>
      </c>
      <c r="S293" s="3">
        <v>0</v>
      </c>
      <c r="T293" s="2"/>
      <c r="U293" s="2"/>
      <c r="V293" s="2"/>
      <c r="W293" s="2"/>
      <c r="X293" s="2"/>
      <c r="Y293" s="2"/>
      <c r="Z293" s="2"/>
    </row>
    <row r="294" spans="1:26">
      <c r="A294" s="2" t="s">
        <v>1792</v>
      </c>
      <c r="B294" s="2"/>
      <c r="C294" s="3">
        <v>0</v>
      </c>
      <c r="D294" s="3">
        <v>0</v>
      </c>
      <c r="E294" s="3">
        <v>0</v>
      </c>
      <c r="F294" s="3">
        <v>0</v>
      </c>
      <c r="G294" s="3">
        <v>0</v>
      </c>
      <c r="H294" s="3">
        <v>0</v>
      </c>
      <c r="I294" s="3">
        <v>0</v>
      </c>
      <c r="J294" s="3">
        <v>0</v>
      </c>
      <c r="K294" s="2"/>
      <c r="L294" s="3">
        <v>0</v>
      </c>
      <c r="M294" s="3">
        <v>0</v>
      </c>
      <c r="N294" s="3">
        <v>0</v>
      </c>
      <c r="O294" s="3">
        <v>0</v>
      </c>
      <c r="P294" s="3">
        <v>0</v>
      </c>
      <c r="Q294" s="3">
        <v>0</v>
      </c>
      <c r="R294" s="3">
        <v>0</v>
      </c>
      <c r="S294" s="3">
        <v>0</v>
      </c>
      <c r="T294" s="2"/>
      <c r="U294" s="2"/>
      <c r="V294" s="2"/>
      <c r="W294" s="2"/>
      <c r="X294" s="2"/>
      <c r="Y294" s="2"/>
      <c r="Z294" s="2"/>
    </row>
    <row r="295" spans="1:26">
      <c r="A295" s="2" t="s">
        <v>1793</v>
      </c>
      <c r="B295" s="2"/>
      <c r="C295" s="3">
        <v>0</v>
      </c>
      <c r="D295" s="3">
        <v>0</v>
      </c>
      <c r="E295" s="3">
        <v>0</v>
      </c>
      <c r="F295" s="3">
        <v>0</v>
      </c>
      <c r="G295" s="3">
        <v>0</v>
      </c>
      <c r="H295" s="3">
        <v>0</v>
      </c>
      <c r="I295" s="3">
        <v>0</v>
      </c>
      <c r="J295" s="3">
        <v>0</v>
      </c>
      <c r="K295" s="2"/>
      <c r="L295" s="3">
        <v>0</v>
      </c>
      <c r="M295" s="3">
        <v>0</v>
      </c>
      <c r="N295" s="3">
        <v>0</v>
      </c>
      <c r="O295" s="3">
        <v>0</v>
      </c>
      <c r="P295" s="3">
        <v>0</v>
      </c>
      <c r="Q295" s="3">
        <v>0</v>
      </c>
      <c r="R295" s="3">
        <v>0</v>
      </c>
      <c r="S295" s="3">
        <v>0</v>
      </c>
      <c r="T295" s="2"/>
      <c r="U295" s="2"/>
      <c r="V295" s="2"/>
      <c r="W295" s="2"/>
      <c r="X295" s="2"/>
      <c r="Y295" s="2"/>
      <c r="Z295" s="2"/>
    </row>
    <row r="296" spans="1:26">
      <c r="A296" s="2" t="s">
        <v>1794</v>
      </c>
      <c r="B296" s="2"/>
      <c r="C296" s="3">
        <v>0</v>
      </c>
      <c r="D296" s="3">
        <v>0</v>
      </c>
      <c r="E296" s="3">
        <v>0</v>
      </c>
      <c r="F296" s="3">
        <v>0</v>
      </c>
      <c r="G296" s="3">
        <v>0</v>
      </c>
      <c r="H296" s="3">
        <v>0</v>
      </c>
      <c r="I296" s="3">
        <v>0</v>
      </c>
      <c r="J296" s="3">
        <v>0</v>
      </c>
      <c r="K296" s="2"/>
      <c r="L296" s="3">
        <v>0</v>
      </c>
      <c r="M296" s="3">
        <v>0</v>
      </c>
      <c r="N296" s="3">
        <v>0</v>
      </c>
      <c r="O296" s="3">
        <v>0</v>
      </c>
      <c r="P296" s="3">
        <v>0</v>
      </c>
      <c r="Q296" s="3">
        <v>0</v>
      </c>
      <c r="R296" s="3">
        <v>0</v>
      </c>
      <c r="S296" s="3">
        <v>0</v>
      </c>
      <c r="T296" s="2"/>
      <c r="U296" s="2"/>
      <c r="V296" s="2"/>
      <c r="W296" s="2"/>
      <c r="X296" s="2"/>
      <c r="Y296" s="2"/>
      <c r="Z296" s="2"/>
    </row>
    <row r="297" spans="1:26">
      <c r="A297" s="2" t="s">
        <v>1795</v>
      </c>
      <c r="B297" s="2"/>
      <c r="C297" s="3">
        <v>0</v>
      </c>
      <c r="D297" s="3">
        <v>0</v>
      </c>
      <c r="E297" s="3">
        <v>0</v>
      </c>
      <c r="F297" s="3">
        <v>0</v>
      </c>
      <c r="G297" s="3">
        <v>0</v>
      </c>
      <c r="H297" s="3">
        <v>0</v>
      </c>
      <c r="I297" s="3">
        <v>0</v>
      </c>
      <c r="J297" s="3">
        <v>0</v>
      </c>
      <c r="K297" s="2"/>
      <c r="L297" s="3">
        <v>0</v>
      </c>
      <c r="M297" s="3">
        <v>0</v>
      </c>
      <c r="N297" s="3">
        <v>0</v>
      </c>
      <c r="O297" s="3">
        <v>0</v>
      </c>
      <c r="P297" s="3">
        <v>0</v>
      </c>
      <c r="Q297" s="3">
        <v>0</v>
      </c>
      <c r="R297" s="3">
        <v>0</v>
      </c>
      <c r="S297" s="3">
        <v>0</v>
      </c>
      <c r="T297" s="2"/>
      <c r="U297" s="2"/>
      <c r="V297" s="2"/>
      <c r="W297" s="2"/>
      <c r="X297" s="2"/>
      <c r="Y297" s="2"/>
      <c r="Z297" s="2"/>
    </row>
    <row r="298" spans="1:26">
      <c r="A298" s="2" t="s">
        <v>1796</v>
      </c>
      <c r="B298" s="2"/>
      <c r="C298" s="3">
        <v>0</v>
      </c>
      <c r="D298" s="3">
        <v>0</v>
      </c>
      <c r="E298" s="3">
        <v>0</v>
      </c>
      <c r="F298" s="3">
        <v>0</v>
      </c>
      <c r="G298" s="3">
        <v>0</v>
      </c>
      <c r="H298" s="3">
        <v>0</v>
      </c>
      <c r="I298" s="3">
        <v>0</v>
      </c>
      <c r="J298" s="3">
        <v>0</v>
      </c>
      <c r="K298" s="2"/>
      <c r="L298" s="3">
        <v>0</v>
      </c>
      <c r="M298" s="3">
        <v>0</v>
      </c>
      <c r="N298" s="3">
        <v>0</v>
      </c>
      <c r="O298" s="3">
        <v>0</v>
      </c>
      <c r="P298" s="3">
        <v>0</v>
      </c>
      <c r="Q298" s="3">
        <v>0</v>
      </c>
      <c r="R298" s="3">
        <v>0</v>
      </c>
      <c r="S298" s="3">
        <v>0</v>
      </c>
      <c r="T298" s="2"/>
      <c r="U298" s="2"/>
      <c r="V298" s="2"/>
      <c r="W298" s="2"/>
      <c r="X298" s="2"/>
      <c r="Y298" s="2"/>
      <c r="Z298" s="2"/>
    </row>
    <row r="299" spans="1:26">
      <c r="A299" s="2" t="s">
        <v>1797</v>
      </c>
      <c r="B299" s="2"/>
      <c r="C299" s="3">
        <v>0</v>
      </c>
      <c r="D299" s="3">
        <v>0</v>
      </c>
      <c r="E299" s="3">
        <v>0</v>
      </c>
      <c r="F299" s="3">
        <v>0</v>
      </c>
      <c r="G299" s="3">
        <v>0</v>
      </c>
      <c r="H299" s="3">
        <v>0</v>
      </c>
      <c r="I299" s="3">
        <v>0</v>
      </c>
      <c r="J299" s="3">
        <v>0</v>
      </c>
      <c r="K299" s="2"/>
      <c r="L299" s="3">
        <v>0</v>
      </c>
      <c r="M299" s="3">
        <v>0</v>
      </c>
      <c r="N299" s="3">
        <v>0</v>
      </c>
      <c r="O299" s="3">
        <v>0</v>
      </c>
      <c r="P299" s="3">
        <v>0</v>
      </c>
      <c r="Q299" s="3">
        <v>0</v>
      </c>
      <c r="R299" s="3">
        <v>0</v>
      </c>
      <c r="S299" s="3">
        <v>0</v>
      </c>
      <c r="T299" s="2"/>
      <c r="U299" s="2"/>
      <c r="V299" s="2"/>
      <c r="W299" s="2"/>
      <c r="X299" s="2"/>
      <c r="Y299" s="2"/>
      <c r="Z299" s="2"/>
    </row>
    <row r="300" spans="1:26">
      <c r="A300" s="2" t="s">
        <v>1798</v>
      </c>
      <c r="B300" s="2"/>
      <c r="C300" s="3">
        <v>0</v>
      </c>
      <c r="D300" s="3">
        <v>0</v>
      </c>
      <c r="E300" s="3">
        <v>0</v>
      </c>
      <c r="F300" s="3">
        <v>0</v>
      </c>
      <c r="G300" s="3">
        <v>0</v>
      </c>
      <c r="H300" s="3">
        <v>0</v>
      </c>
      <c r="I300" s="3">
        <v>0</v>
      </c>
      <c r="J300" s="3">
        <v>0</v>
      </c>
      <c r="K300" s="2"/>
      <c r="L300" s="3">
        <v>0</v>
      </c>
      <c r="M300" s="3">
        <v>0</v>
      </c>
      <c r="N300" s="3">
        <v>0</v>
      </c>
      <c r="O300" s="3">
        <v>0</v>
      </c>
      <c r="P300" s="3">
        <v>0</v>
      </c>
      <c r="Q300" s="3">
        <v>0</v>
      </c>
      <c r="R300" s="3">
        <v>0</v>
      </c>
      <c r="S300" s="3">
        <v>0</v>
      </c>
      <c r="T300" s="2"/>
      <c r="U300" s="2"/>
      <c r="V300" s="2"/>
      <c r="W300" s="2"/>
      <c r="X300" s="2"/>
      <c r="Y300" s="2"/>
      <c r="Z300" s="2"/>
    </row>
    <row r="301" spans="1:26">
      <c r="A301" s="2" t="s">
        <v>1800</v>
      </c>
      <c r="B301" s="2"/>
      <c r="C301" s="3">
        <v>0</v>
      </c>
      <c r="D301" s="3">
        <v>0</v>
      </c>
      <c r="E301" s="3">
        <v>0</v>
      </c>
      <c r="F301" s="3">
        <v>0</v>
      </c>
      <c r="G301" s="3">
        <v>0</v>
      </c>
      <c r="H301" s="3">
        <v>0</v>
      </c>
      <c r="I301" s="3">
        <v>0</v>
      </c>
      <c r="J301" s="3">
        <v>0</v>
      </c>
      <c r="K301" s="2"/>
      <c r="L301" s="3">
        <v>0</v>
      </c>
      <c r="M301" s="3">
        <v>0</v>
      </c>
      <c r="N301" s="3">
        <v>0</v>
      </c>
      <c r="O301" s="3">
        <v>0</v>
      </c>
      <c r="P301" s="3">
        <v>0</v>
      </c>
      <c r="Q301" s="3">
        <v>0</v>
      </c>
      <c r="R301" s="3">
        <v>0</v>
      </c>
      <c r="S301" s="3">
        <v>0</v>
      </c>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AA1000"/>
  <sheetViews>
    <sheetView workbookViewId="0"/>
  </sheetViews>
  <sheetFormatPr defaultColWidth="12.6640625" defaultRowHeight="15.75" customHeight="1"/>
  <sheetData>
    <row r="1" spans="1:27">
      <c r="A1" s="2" t="s">
        <v>2316</v>
      </c>
      <c r="B1" s="2"/>
      <c r="C1" s="3">
        <v>140</v>
      </c>
      <c r="D1" s="3">
        <v>150</v>
      </c>
      <c r="E1" s="3">
        <v>160</v>
      </c>
      <c r="F1" s="3">
        <v>170</v>
      </c>
      <c r="G1" s="3">
        <v>180</v>
      </c>
      <c r="H1" s="2" t="s">
        <v>22</v>
      </c>
      <c r="I1" s="3">
        <v>140</v>
      </c>
      <c r="J1" s="3">
        <v>150</v>
      </c>
      <c r="K1" s="3">
        <v>160</v>
      </c>
      <c r="L1" s="3">
        <v>170</v>
      </c>
      <c r="M1" s="3">
        <v>180</v>
      </c>
      <c r="N1" s="2" t="s">
        <v>611</v>
      </c>
      <c r="O1" s="3">
        <v>140</v>
      </c>
      <c r="P1" s="3">
        <v>150</v>
      </c>
      <c r="Q1" s="3">
        <v>160</v>
      </c>
      <c r="R1" s="3">
        <v>170</v>
      </c>
      <c r="S1" s="3">
        <v>180</v>
      </c>
      <c r="T1" s="2" t="s">
        <v>22</v>
      </c>
      <c r="U1" s="3">
        <v>140</v>
      </c>
      <c r="V1" s="3">
        <v>150</v>
      </c>
      <c r="W1" s="3">
        <v>160</v>
      </c>
      <c r="X1" s="3">
        <v>170</v>
      </c>
      <c r="Y1" s="3">
        <v>180</v>
      </c>
      <c r="Z1" s="3">
        <v>180</v>
      </c>
      <c r="AA1" s="2"/>
    </row>
    <row r="2" spans="1:27">
      <c r="A2" s="2" t="s">
        <v>1351</v>
      </c>
      <c r="B2" s="2" t="s">
        <v>1352</v>
      </c>
      <c r="C2" s="3">
        <v>16.3</v>
      </c>
      <c r="D2" s="3">
        <v>20.633333333333301</v>
      </c>
      <c r="E2" s="3">
        <v>23.9</v>
      </c>
      <c r="F2" s="3">
        <v>26.7</v>
      </c>
      <c r="G2" s="3">
        <v>29.5</v>
      </c>
      <c r="H2" s="2"/>
      <c r="I2" s="3">
        <v>1.9</v>
      </c>
      <c r="J2" s="3">
        <v>1.8345450541089301</v>
      </c>
      <c r="K2" s="3">
        <v>2.58650343127551</v>
      </c>
      <c r="L2" s="3">
        <v>1.9174636024359499</v>
      </c>
      <c r="M2" s="3">
        <v>1.97905701450631</v>
      </c>
      <c r="N2" s="2"/>
      <c r="O2" s="3">
        <f t="shared" ref="O2:O256" si="0">C2/16.6666</f>
        <v>0.97800391201564818</v>
      </c>
      <c r="P2" s="3">
        <f t="shared" ref="P2:P256" si="1">D2/19.13333</f>
        <v>1.0783974004176637</v>
      </c>
      <c r="Q2" s="3">
        <f t="shared" ref="Q2:Q256" si="2">E2/23.3333</f>
        <v>1.0242871775531106</v>
      </c>
      <c r="R2" s="3">
        <f t="shared" ref="R2:R256" si="3">F2/25.55</f>
        <v>1.0450097847358122</v>
      </c>
      <c r="S2" s="3">
        <f t="shared" ref="S2:S256" si="4">G2/29.56666</f>
        <v>0.99774543353899292</v>
      </c>
      <c r="T2" s="2"/>
      <c r="U2" s="3">
        <f t="shared" ref="U2:U256" si="5">I2/16.6666</f>
        <v>0.11400045600182401</v>
      </c>
      <c r="V2" s="3">
        <f t="shared" ref="V2:V256" si="6">J2/19.13333</f>
        <v>9.5882162389345188E-2</v>
      </c>
      <c r="W2" s="3">
        <f t="shared" ref="W2:W256" si="7">K2/23.3333</f>
        <v>0.11085030541224387</v>
      </c>
      <c r="X2" s="3">
        <f t="shared" ref="X2:X256" si="8">L2/25.55</f>
        <v>7.5047499116866923E-2</v>
      </c>
      <c r="Y2" s="3">
        <f t="shared" ref="Y2:Z2" si="9">M2/29.56666</f>
        <v>6.6935427082609605E-2</v>
      </c>
      <c r="Z2" s="3">
        <f t="shared" si="9"/>
        <v>0</v>
      </c>
      <c r="AA2" s="2"/>
    </row>
    <row r="3" spans="1:27">
      <c r="A3" s="2" t="s">
        <v>1353</v>
      </c>
      <c r="B3" s="2" t="s">
        <v>1354</v>
      </c>
      <c r="C3" s="3">
        <v>16.233333333333299</v>
      </c>
      <c r="D3" s="3">
        <v>19.7</v>
      </c>
      <c r="E3" s="3">
        <v>22.766666666666602</v>
      </c>
      <c r="F3" s="3">
        <v>26.6</v>
      </c>
      <c r="G3" s="3">
        <v>29.3</v>
      </c>
      <c r="H3" s="2"/>
      <c r="I3" s="3">
        <v>2.47229088543848</v>
      </c>
      <c r="J3" s="3">
        <v>2.0518284528683099</v>
      </c>
      <c r="K3" s="3">
        <v>1.5849991237291601</v>
      </c>
      <c r="L3" s="3">
        <v>1.92527054375915</v>
      </c>
      <c r="M3" s="3">
        <v>1.9519221295943101</v>
      </c>
      <c r="N3" s="2"/>
      <c r="O3" s="3">
        <f t="shared" si="0"/>
        <v>0.97400389601558202</v>
      </c>
      <c r="P3" s="3">
        <f t="shared" si="1"/>
        <v>1.0296169041144432</v>
      </c>
      <c r="Q3" s="3">
        <f t="shared" si="2"/>
        <v>0.9757156795938251</v>
      </c>
      <c r="R3" s="3">
        <f t="shared" si="3"/>
        <v>1.0410958904109588</v>
      </c>
      <c r="S3" s="3">
        <f t="shared" si="4"/>
        <v>0.99098105771838962</v>
      </c>
      <c r="T3" s="2"/>
      <c r="U3" s="3">
        <f t="shared" si="5"/>
        <v>0.14833804647849472</v>
      </c>
      <c r="V3" s="3">
        <f t="shared" si="6"/>
        <v>0.10723843956427395</v>
      </c>
      <c r="W3" s="3">
        <f t="shared" si="7"/>
        <v>6.792863091500817E-2</v>
      </c>
      <c r="X3" s="3">
        <f t="shared" si="8"/>
        <v>7.5353054550260271E-2</v>
      </c>
      <c r="Y3" s="3">
        <f t="shared" ref="Y3:Z3" si="10">M3/29.56666</f>
        <v>6.6017674285641675E-2</v>
      </c>
      <c r="Z3" s="3">
        <f t="shared" si="10"/>
        <v>0</v>
      </c>
      <c r="AA3" s="2"/>
    </row>
    <row r="4" spans="1:27">
      <c r="A4" s="2" t="s">
        <v>1355</v>
      </c>
      <c r="B4" s="2" t="s">
        <v>1356</v>
      </c>
      <c r="C4" s="3">
        <v>16.2</v>
      </c>
      <c r="D4" s="3">
        <v>19.433333333333302</v>
      </c>
      <c r="E4" s="3">
        <v>23.466666666666601</v>
      </c>
      <c r="F4" s="3">
        <v>26.6666666666666</v>
      </c>
      <c r="G4" s="3">
        <v>28.6</v>
      </c>
      <c r="H4" s="2"/>
      <c r="I4" s="3">
        <v>2.0396078054371101</v>
      </c>
      <c r="J4" s="3">
        <v>1.45334862377277</v>
      </c>
      <c r="K4" s="3">
        <v>1.8571184369578799</v>
      </c>
      <c r="L4" s="3">
        <v>1.8135294011647201</v>
      </c>
      <c r="M4" s="3">
        <v>1.74355957741626</v>
      </c>
      <c r="N4" s="2"/>
      <c r="O4" s="3">
        <f t="shared" si="0"/>
        <v>0.97200388801555204</v>
      </c>
      <c r="P4" s="3">
        <f t="shared" si="1"/>
        <v>1.015679619456378</v>
      </c>
      <c r="Q4" s="3">
        <f t="shared" si="2"/>
        <v>1.0057157224510291</v>
      </c>
      <c r="R4" s="3">
        <f t="shared" si="3"/>
        <v>1.0437051532941917</v>
      </c>
      <c r="S4" s="3">
        <f t="shared" si="4"/>
        <v>0.96730574234627797</v>
      </c>
      <c r="T4" s="2"/>
      <c r="U4" s="3">
        <f t="shared" si="5"/>
        <v>0.12237695783405794</v>
      </c>
      <c r="V4" s="3">
        <f t="shared" si="6"/>
        <v>7.595900053847239E-2</v>
      </c>
      <c r="W4" s="3">
        <f t="shared" si="7"/>
        <v>7.9590903856628925E-2</v>
      </c>
      <c r="X4" s="3">
        <f t="shared" si="8"/>
        <v>7.097962431173073E-2</v>
      </c>
      <c r="Y4" s="3">
        <f t="shared" ref="Y4:Z4" si="11">M4/29.56666</f>
        <v>5.897046123627965E-2</v>
      </c>
      <c r="Z4" s="3">
        <f t="shared" si="11"/>
        <v>0</v>
      </c>
      <c r="AA4" s="2"/>
    </row>
    <row r="5" spans="1:27">
      <c r="A5" s="2" t="s">
        <v>1357</v>
      </c>
      <c r="B5" s="2" t="s">
        <v>1358</v>
      </c>
      <c r="C5" s="3">
        <v>14.233333333333301</v>
      </c>
      <c r="D5" s="3">
        <v>17.2</v>
      </c>
      <c r="E5" s="3">
        <v>20.766666666666602</v>
      </c>
      <c r="F5" s="3">
        <v>24.433333333333302</v>
      </c>
      <c r="G5" s="3">
        <v>27.6</v>
      </c>
      <c r="H5" s="2"/>
      <c r="I5" s="3">
        <v>2.4039319642803698</v>
      </c>
      <c r="J5" s="3">
        <v>2.57423127684104</v>
      </c>
      <c r="K5" s="3">
        <v>1.47610598836563</v>
      </c>
      <c r="L5" s="3">
        <v>1.92671280221579</v>
      </c>
      <c r="M5" s="3">
        <v>2.0264912204760801</v>
      </c>
      <c r="N5" s="2"/>
      <c r="O5" s="3">
        <f t="shared" si="0"/>
        <v>0.85400341601366214</v>
      </c>
      <c r="P5" s="3">
        <f t="shared" si="1"/>
        <v>0.89895486044509754</v>
      </c>
      <c r="Q5" s="3">
        <f t="shared" si="2"/>
        <v>0.89000127143038488</v>
      </c>
      <c r="R5" s="3">
        <f t="shared" si="3"/>
        <v>0.95629484670580434</v>
      </c>
      <c r="S5" s="3">
        <f t="shared" si="4"/>
        <v>0.93348386324326127</v>
      </c>
      <c r="T5" s="2"/>
      <c r="U5" s="3">
        <f t="shared" si="5"/>
        <v>0.1442364948028014</v>
      </c>
      <c r="V5" s="3">
        <f t="shared" si="6"/>
        <v>0.13454172780383969</v>
      </c>
      <c r="W5" s="3">
        <f t="shared" si="7"/>
        <v>6.3261775589634986E-2</v>
      </c>
      <c r="X5" s="3">
        <f t="shared" si="8"/>
        <v>7.5409503022144414E-2</v>
      </c>
      <c r="Y5" s="3">
        <f t="shared" ref="Y5:Z5" si="12">M5/29.56666</f>
        <v>6.8539741062266762E-2</v>
      </c>
      <c r="Z5" s="3">
        <f t="shared" si="12"/>
        <v>0</v>
      </c>
      <c r="AA5" s="2"/>
    </row>
    <row r="6" spans="1:27">
      <c r="A6" s="2" t="s">
        <v>1359</v>
      </c>
      <c r="B6" s="2" t="s">
        <v>1360</v>
      </c>
      <c r="C6" s="3">
        <v>15.7</v>
      </c>
      <c r="D6" s="3">
        <v>20.100000000000001</v>
      </c>
      <c r="E6" s="3">
        <v>22.8666666666666</v>
      </c>
      <c r="F6" s="3">
        <v>26.633333333333301</v>
      </c>
      <c r="G6" s="3">
        <v>29.8</v>
      </c>
      <c r="H6" s="2"/>
      <c r="I6" s="3">
        <v>2.51859749331514</v>
      </c>
      <c r="J6" s="3">
        <v>1.8502252115170501</v>
      </c>
      <c r="K6" s="3">
        <v>2.02868320729372</v>
      </c>
      <c r="L6" s="3">
        <v>2.12105843599107</v>
      </c>
      <c r="M6" s="3">
        <v>1.2489995996796699</v>
      </c>
      <c r="N6" s="2"/>
      <c r="O6" s="3">
        <f t="shared" si="0"/>
        <v>0.94200376801507213</v>
      </c>
      <c r="P6" s="3">
        <f t="shared" si="1"/>
        <v>1.0505228311015387</v>
      </c>
      <c r="Q6" s="3">
        <f t="shared" si="2"/>
        <v>0.98000140000199709</v>
      </c>
      <c r="R6" s="3">
        <f t="shared" si="3"/>
        <v>1.0424005218525754</v>
      </c>
      <c r="S6" s="3">
        <f t="shared" si="4"/>
        <v>1.0078919972698981</v>
      </c>
      <c r="T6" s="2"/>
      <c r="U6" s="3">
        <f t="shared" si="5"/>
        <v>0.15111645406472468</v>
      </c>
      <c r="V6" s="3">
        <f t="shared" si="6"/>
        <v>9.6701682954145982E-2</v>
      </c>
      <c r="W6" s="3">
        <f t="shared" si="7"/>
        <v>8.6943690232145474E-2</v>
      </c>
      <c r="X6" s="3">
        <f t="shared" si="8"/>
        <v>8.3015985753075144E-2</v>
      </c>
      <c r="Y6" s="3">
        <f t="shared" ref="Y6:Z6" si="13">M6/29.56666</f>
        <v>4.2243513460082066E-2</v>
      </c>
      <c r="Z6" s="3">
        <f t="shared" si="13"/>
        <v>0</v>
      </c>
      <c r="AA6" s="2"/>
    </row>
    <row r="7" spans="1:27">
      <c r="A7" s="2" t="s">
        <v>1361</v>
      </c>
      <c r="B7" s="2" t="s">
        <v>1362</v>
      </c>
      <c r="C7" s="3">
        <v>14.9</v>
      </c>
      <c r="D7" s="3">
        <v>20.066666666666599</v>
      </c>
      <c r="E7" s="3">
        <v>23.133333333333301</v>
      </c>
      <c r="F7" s="3">
        <v>26.033333333333299</v>
      </c>
      <c r="G7" s="3">
        <v>29.4</v>
      </c>
      <c r="H7" s="2"/>
      <c r="I7" s="3">
        <v>2.3572582944316101</v>
      </c>
      <c r="J7" s="3">
        <v>2.0965580258021799</v>
      </c>
      <c r="K7" s="3">
        <v>2.0773915267843801</v>
      </c>
      <c r="L7" s="3">
        <v>1.9576062480034599</v>
      </c>
      <c r="M7" s="3">
        <v>1.2543258481484501</v>
      </c>
      <c r="N7" s="2"/>
      <c r="O7" s="3">
        <f t="shared" si="0"/>
        <v>0.89400357601430414</v>
      </c>
      <c r="P7" s="3">
        <f t="shared" si="1"/>
        <v>1.048780670519277</v>
      </c>
      <c r="Q7" s="3">
        <f t="shared" si="2"/>
        <v>0.99142998775712388</v>
      </c>
      <c r="R7" s="3">
        <f t="shared" si="3"/>
        <v>1.018917155903456</v>
      </c>
      <c r="S7" s="3">
        <f t="shared" si="4"/>
        <v>0.99436324562869127</v>
      </c>
      <c r="T7" s="2"/>
      <c r="U7" s="3">
        <f t="shared" si="5"/>
        <v>0.14143606341015025</v>
      </c>
      <c r="V7" s="3">
        <f t="shared" si="6"/>
        <v>0.10957622252907255</v>
      </c>
      <c r="W7" s="3">
        <f t="shared" si="7"/>
        <v>8.9031192621034316E-2</v>
      </c>
      <c r="X7" s="3">
        <f t="shared" si="8"/>
        <v>7.6618639843579639E-2</v>
      </c>
      <c r="Y7" s="3">
        <f t="shared" ref="Y7:Z7" si="14">M7/29.56666</f>
        <v>4.2423657191865777E-2</v>
      </c>
      <c r="Z7" s="3">
        <f t="shared" si="14"/>
        <v>0</v>
      </c>
      <c r="AA7" s="2"/>
    </row>
    <row r="8" spans="1:27">
      <c r="A8" s="2" t="s">
        <v>1363</v>
      </c>
      <c r="B8" s="2" t="s">
        <v>1364</v>
      </c>
      <c r="C8" s="3">
        <v>16.066666666666599</v>
      </c>
      <c r="D8" s="3">
        <v>20.033333333333299</v>
      </c>
      <c r="E8" s="3">
        <v>22.9</v>
      </c>
      <c r="F8" s="3">
        <v>26.533333333333299</v>
      </c>
      <c r="G8" s="3">
        <v>29.966666666666601</v>
      </c>
      <c r="H8" s="2"/>
      <c r="I8" s="3">
        <v>2.3228335186912399</v>
      </c>
      <c r="J8" s="3">
        <v>2.3872345693058499</v>
      </c>
      <c r="K8" s="3">
        <v>2.2561028345356902</v>
      </c>
      <c r="L8" s="3">
        <v>1.6878651868229499</v>
      </c>
      <c r="M8" s="3">
        <v>1.6224124698183899</v>
      </c>
      <c r="N8" s="2"/>
      <c r="O8" s="3">
        <f t="shared" si="0"/>
        <v>0.96400385601542005</v>
      </c>
      <c r="P8" s="3">
        <f t="shared" si="1"/>
        <v>1.0470385099370207</v>
      </c>
      <c r="Q8" s="3">
        <f t="shared" si="2"/>
        <v>0.9814299734713906</v>
      </c>
      <c r="R8" s="3">
        <f t="shared" si="3"/>
        <v>1.038486627527722</v>
      </c>
      <c r="S8" s="3">
        <f t="shared" si="4"/>
        <v>1.0135289771203986</v>
      </c>
      <c r="T8" s="2"/>
      <c r="U8" s="3">
        <f t="shared" si="5"/>
        <v>0.13937056860374883</v>
      </c>
      <c r="V8" s="3">
        <f t="shared" si="6"/>
        <v>0.12476837901744493</v>
      </c>
      <c r="W8" s="3">
        <f t="shared" si="7"/>
        <v>9.6690259609043303E-2</v>
      </c>
      <c r="X8" s="3">
        <f t="shared" si="8"/>
        <v>6.606125975823679E-2</v>
      </c>
      <c r="Y8" s="3">
        <f t="shared" ref="Y8:Z8" si="15">M8/29.56666</f>
        <v>5.4873038409424334E-2</v>
      </c>
      <c r="Z8" s="3">
        <f t="shared" si="15"/>
        <v>0</v>
      </c>
      <c r="AA8" s="2"/>
    </row>
    <row r="9" spans="1:27">
      <c r="A9" s="2" t="s">
        <v>1365</v>
      </c>
      <c r="B9" s="2" t="s">
        <v>1366</v>
      </c>
      <c r="C9" s="3">
        <v>15.9</v>
      </c>
      <c r="D9" s="3">
        <v>19.5</v>
      </c>
      <c r="E9" s="3">
        <v>22.6</v>
      </c>
      <c r="F9" s="3">
        <v>25.933333333333302</v>
      </c>
      <c r="G9" s="3">
        <v>28.6</v>
      </c>
      <c r="H9" s="2"/>
      <c r="I9" s="3">
        <v>2.05507501890644</v>
      </c>
      <c r="J9" s="3">
        <v>2.2323380867004201</v>
      </c>
      <c r="K9" s="3">
        <v>1.56204993518133</v>
      </c>
      <c r="L9" s="3">
        <v>1.7499206331208901</v>
      </c>
      <c r="M9" s="3">
        <v>1.85472369909914</v>
      </c>
      <c r="N9" s="2"/>
      <c r="O9" s="3">
        <f t="shared" si="0"/>
        <v>0.95400381601526418</v>
      </c>
      <c r="P9" s="3">
        <f t="shared" si="1"/>
        <v>1.0191639406208954</v>
      </c>
      <c r="Q9" s="3">
        <f t="shared" si="2"/>
        <v>0.96857281224687464</v>
      </c>
      <c r="R9" s="3">
        <f t="shared" si="3"/>
        <v>1.0150032615786029</v>
      </c>
      <c r="S9" s="3">
        <f t="shared" si="4"/>
        <v>0.96730574234627797</v>
      </c>
      <c r="T9" s="2"/>
      <c r="U9" s="3">
        <f t="shared" si="5"/>
        <v>0.12330499435436382</v>
      </c>
      <c r="V9" s="3">
        <f t="shared" si="6"/>
        <v>0.11667274262767746</v>
      </c>
      <c r="W9" s="3">
        <f t="shared" si="7"/>
        <v>6.694509285790394E-2</v>
      </c>
      <c r="X9" s="3">
        <f t="shared" si="8"/>
        <v>6.8490044349154205E-2</v>
      </c>
      <c r="Y9" s="3">
        <f t="shared" ref="Y9:Z9" si="16">M9/29.56666</f>
        <v>6.2730240720431055E-2</v>
      </c>
      <c r="Z9" s="3">
        <f t="shared" si="16"/>
        <v>0</v>
      </c>
      <c r="AA9" s="2"/>
    </row>
    <row r="10" spans="1:27">
      <c r="A10" s="2" t="s">
        <v>1367</v>
      </c>
      <c r="B10" s="2" t="s">
        <v>1368</v>
      </c>
      <c r="C10" s="3">
        <v>15.633333333333301</v>
      </c>
      <c r="D10" s="3">
        <v>18.8666666666666</v>
      </c>
      <c r="E10" s="3">
        <v>22.433333333333302</v>
      </c>
      <c r="F10" s="3">
        <v>25.6666666666666</v>
      </c>
      <c r="G10" s="3">
        <v>28.466666666666601</v>
      </c>
      <c r="H10" s="2"/>
      <c r="I10" s="3">
        <v>2.3307128141884399</v>
      </c>
      <c r="J10" s="3">
        <v>2.0121851030381999</v>
      </c>
      <c r="K10" s="3">
        <v>1.8917951498216901</v>
      </c>
      <c r="L10" s="3">
        <v>1.5776212754932299</v>
      </c>
      <c r="M10" s="3">
        <v>1.91020650425258</v>
      </c>
      <c r="N10" s="2"/>
      <c r="O10" s="3">
        <f t="shared" si="0"/>
        <v>0.93800375201500619</v>
      </c>
      <c r="P10" s="3">
        <f t="shared" si="1"/>
        <v>0.98606288955799115</v>
      </c>
      <c r="Q10" s="3">
        <f t="shared" si="2"/>
        <v>0.96142994489991984</v>
      </c>
      <c r="R10" s="3">
        <f t="shared" si="3"/>
        <v>1.0045662100456594</v>
      </c>
      <c r="S10" s="3">
        <f t="shared" si="4"/>
        <v>0.96279615846587341</v>
      </c>
      <c r="T10" s="2"/>
      <c r="U10" s="3">
        <f t="shared" si="5"/>
        <v>0.13984332822461931</v>
      </c>
      <c r="V10" s="3">
        <f t="shared" si="6"/>
        <v>0.10516648712159356</v>
      </c>
      <c r="W10" s="3">
        <f t="shared" si="7"/>
        <v>8.1077050816716456E-2</v>
      </c>
      <c r="X10" s="3">
        <f t="shared" si="8"/>
        <v>6.1746429569206653E-2</v>
      </c>
      <c r="Y10" s="3">
        <f t="shared" ref="Y10:Z10" si="17">M10/29.56666</f>
        <v>6.4606773448626933E-2</v>
      </c>
      <c r="Z10" s="3">
        <f t="shared" si="17"/>
        <v>0</v>
      </c>
      <c r="AA10" s="2"/>
    </row>
    <row r="11" spans="1:27">
      <c r="A11" s="2" t="s">
        <v>1369</v>
      </c>
      <c r="B11" s="2" t="s">
        <v>1370</v>
      </c>
      <c r="C11" s="3">
        <v>16.3333333333333</v>
      </c>
      <c r="D11" s="3">
        <v>19.3666666666666</v>
      </c>
      <c r="E11" s="3">
        <v>22.933333333333302</v>
      </c>
      <c r="F11" s="3">
        <v>26.2</v>
      </c>
      <c r="G11" s="3">
        <v>29.266666666666602</v>
      </c>
      <c r="H11" s="2"/>
      <c r="I11" s="3">
        <v>2.5603819159561998</v>
      </c>
      <c r="J11" s="3">
        <v>2.1676920650518801</v>
      </c>
      <c r="K11" s="3">
        <v>1.8607047649270401</v>
      </c>
      <c r="L11" s="3">
        <v>1.8690461025168199</v>
      </c>
      <c r="M11" s="3">
        <v>1.7688665548562099</v>
      </c>
      <c r="N11" s="2"/>
      <c r="O11" s="3">
        <f t="shared" si="0"/>
        <v>0.98000392001567815</v>
      </c>
      <c r="P11" s="3">
        <f t="shared" si="1"/>
        <v>1.0121952982918603</v>
      </c>
      <c r="Q11" s="3">
        <f t="shared" si="2"/>
        <v>0.9828585469407799</v>
      </c>
      <c r="R11" s="3">
        <f t="shared" si="3"/>
        <v>1.0254403131115459</v>
      </c>
      <c r="S11" s="3">
        <f t="shared" si="4"/>
        <v>0.98985366174828682</v>
      </c>
      <c r="T11" s="2"/>
      <c r="U11" s="3">
        <f t="shared" si="5"/>
        <v>0.1536235294514898</v>
      </c>
      <c r="V11" s="3">
        <f t="shared" si="6"/>
        <v>0.11329403010620107</v>
      </c>
      <c r="W11" s="3">
        <f t="shared" si="7"/>
        <v>7.9744603846307202E-2</v>
      </c>
      <c r="X11" s="3">
        <f t="shared" si="8"/>
        <v>7.3152489335296278E-2</v>
      </c>
      <c r="Y11" s="3">
        <f t="shared" ref="Y11:Z11" si="18">M11/29.56666</f>
        <v>5.9826390767716404E-2</v>
      </c>
      <c r="Z11" s="3">
        <f t="shared" si="18"/>
        <v>0</v>
      </c>
      <c r="AA11" s="2"/>
    </row>
    <row r="12" spans="1:27">
      <c r="A12" s="2" t="s">
        <v>1371</v>
      </c>
      <c r="B12" s="2" t="s">
        <v>1372</v>
      </c>
      <c r="C12" s="3">
        <v>16.6666666666666</v>
      </c>
      <c r="D12" s="3">
        <v>20.466666666666601</v>
      </c>
      <c r="E12" s="3">
        <v>23.966666666666601</v>
      </c>
      <c r="F12" s="3">
        <v>26.633333333333301</v>
      </c>
      <c r="G12" s="3">
        <v>29.9</v>
      </c>
      <c r="H12" s="2"/>
      <c r="I12" s="3">
        <v>1.7384539747207</v>
      </c>
      <c r="J12" s="3">
        <v>2.6170381901853998</v>
      </c>
      <c r="K12" s="3">
        <v>1.9232495649002199</v>
      </c>
      <c r="L12" s="3">
        <v>1.9576062480034599</v>
      </c>
      <c r="M12" s="3">
        <v>1.19303534454488</v>
      </c>
      <c r="N12" s="2"/>
      <c r="O12" s="3">
        <f t="shared" si="0"/>
        <v>1.0000040000159962</v>
      </c>
      <c r="P12" s="3">
        <f t="shared" si="1"/>
        <v>1.0696865975063723</v>
      </c>
      <c r="Q12" s="3">
        <f t="shared" si="2"/>
        <v>1.0271443244918892</v>
      </c>
      <c r="R12" s="3">
        <f t="shared" si="3"/>
        <v>1.0424005218525754</v>
      </c>
      <c r="S12" s="3">
        <f t="shared" si="4"/>
        <v>1.0112741851801996</v>
      </c>
      <c r="T12" s="2"/>
      <c r="U12" s="3">
        <f t="shared" si="5"/>
        <v>0.10430765571386486</v>
      </c>
      <c r="V12" s="3">
        <f t="shared" si="6"/>
        <v>0.13677902331613995</v>
      </c>
      <c r="W12" s="3">
        <f t="shared" si="7"/>
        <v>8.2425099103008145E-2</v>
      </c>
      <c r="X12" s="3">
        <f t="shared" si="8"/>
        <v>7.6618639843579639E-2</v>
      </c>
      <c r="Y12" s="3">
        <f t="shared" ref="Y12:Z12" si="19">M12/29.56666</f>
        <v>4.0350697188822816E-2</v>
      </c>
      <c r="Z12" s="3">
        <f t="shared" si="19"/>
        <v>0</v>
      </c>
      <c r="AA12" s="2"/>
    </row>
    <row r="13" spans="1:27">
      <c r="A13" s="2" t="s">
        <v>1373</v>
      </c>
      <c r="B13" s="2" t="s">
        <v>1374</v>
      </c>
      <c r="C13" s="3">
        <v>16.933333333333302</v>
      </c>
      <c r="D13" s="3">
        <v>19.266666666666602</v>
      </c>
      <c r="E13" s="3">
        <v>23.066666666666599</v>
      </c>
      <c r="F13" s="3">
        <v>26.3</v>
      </c>
      <c r="G13" s="3">
        <v>28.6</v>
      </c>
      <c r="H13" s="2"/>
      <c r="I13" s="3">
        <v>1.8427033281447001</v>
      </c>
      <c r="J13" s="3">
        <v>1.7307673314329499</v>
      </c>
      <c r="K13" s="3">
        <v>2.40739601136903</v>
      </c>
      <c r="L13" s="3">
        <v>1.8823743871327301</v>
      </c>
      <c r="M13" s="3">
        <v>1.8726095873584101</v>
      </c>
      <c r="N13" s="2"/>
      <c r="O13" s="3">
        <f t="shared" si="0"/>
        <v>1.0160040640162542</v>
      </c>
      <c r="P13" s="3">
        <f t="shared" si="1"/>
        <v>1.0069688165450865</v>
      </c>
      <c r="Q13" s="3">
        <f t="shared" si="2"/>
        <v>0.98857284081834107</v>
      </c>
      <c r="R13" s="3">
        <f t="shared" si="3"/>
        <v>1.0293542074363993</v>
      </c>
      <c r="S13" s="3">
        <f t="shared" si="4"/>
        <v>0.96730574234627797</v>
      </c>
      <c r="T13" s="2"/>
      <c r="U13" s="3">
        <f t="shared" si="5"/>
        <v>0.11056264193924976</v>
      </c>
      <c r="V13" s="3">
        <f t="shared" si="6"/>
        <v>9.0458238656467529E-2</v>
      </c>
      <c r="W13" s="3">
        <f t="shared" si="7"/>
        <v>0.10317426216476151</v>
      </c>
      <c r="X13" s="3">
        <f t="shared" si="8"/>
        <v>7.3674144310478668E-2</v>
      </c>
      <c r="Y13" s="3">
        <f t="shared" ref="Y13:Z13" si="20">M13/29.56666</f>
        <v>6.3335175070786148E-2</v>
      </c>
      <c r="Z13" s="3">
        <f t="shared" si="20"/>
        <v>0</v>
      </c>
      <c r="AA13" s="2"/>
    </row>
    <row r="14" spans="1:27">
      <c r="A14" s="2" t="s">
        <v>1375</v>
      </c>
      <c r="B14" s="2" t="s">
        <v>1376</v>
      </c>
      <c r="C14" s="3">
        <v>16.6666666666666</v>
      </c>
      <c r="D14" s="3">
        <v>19.266666666666602</v>
      </c>
      <c r="E14" s="3">
        <v>22.8333333333333</v>
      </c>
      <c r="F14" s="3">
        <v>26.4</v>
      </c>
      <c r="G14" s="3">
        <v>28.733333333333299</v>
      </c>
      <c r="H14" s="2"/>
      <c r="I14" s="3">
        <v>2.1959558789334102</v>
      </c>
      <c r="J14" s="3">
        <v>2.4485823562942599</v>
      </c>
      <c r="K14" s="3">
        <v>2.0344259359556101</v>
      </c>
      <c r="L14" s="3">
        <v>1.47422295916639</v>
      </c>
      <c r="M14" s="3">
        <v>1.5477582354991799</v>
      </c>
      <c r="N14" s="2"/>
      <c r="O14" s="3">
        <f t="shared" si="0"/>
        <v>1.0000040000159962</v>
      </c>
      <c r="P14" s="3">
        <f t="shared" si="1"/>
        <v>1.0069688165450865</v>
      </c>
      <c r="Q14" s="3">
        <f t="shared" si="2"/>
        <v>0.97857282653260791</v>
      </c>
      <c r="R14" s="3">
        <f t="shared" si="3"/>
        <v>1.0332681017612524</v>
      </c>
      <c r="S14" s="3">
        <f t="shared" si="4"/>
        <v>0.97181532622667899</v>
      </c>
      <c r="T14" s="2"/>
      <c r="U14" s="3">
        <f t="shared" si="5"/>
        <v>0.13175787976752368</v>
      </c>
      <c r="V14" s="3">
        <f t="shared" si="6"/>
        <v>0.12797470990644388</v>
      </c>
      <c r="W14" s="3">
        <f t="shared" si="7"/>
        <v>8.7189807526394034E-2</v>
      </c>
      <c r="X14" s="3">
        <f t="shared" si="8"/>
        <v>5.7699528734496672E-2</v>
      </c>
      <c r="Y14" s="3">
        <f t="shared" ref="Y14:Z14" si="21">M14/29.56666</f>
        <v>5.234809192175173E-2</v>
      </c>
      <c r="Z14" s="3">
        <f t="shared" si="21"/>
        <v>0</v>
      </c>
      <c r="AA14" s="2"/>
    </row>
    <row r="15" spans="1:27">
      <c r="A15" s="2" t="s">
        <v>1377</v>
      </c>
      <c r="B15" s="2" t="s">
        <v>1378</v>
      </c>
      <c r="C15" s="3">
        <v>16.133333333333301</v>
      </c>
      <c r="D15" s="3">
        <v>19.733333333333299</v>
      </c>
      <c r="E15" s="3">
        <v>23.466666666666601</v>
      </c>
      <c r="F15" s="3">
        <v>27</v>
      </c>
      <c r="G15" s="3">
        <v>29.2</v>
      </c>
      <c r="H15" s="2"/>
      <c r="I15" s="3">
        <v>2.02868320729372</v>
      </c>
      <c r="J15" s="3">
        <v>1.65193489244851</v>
      </c>
      <c r="K15" s="3">
        <v>2.1715329966536401</v>
      </c>
      <c r="L15" s="3">
        <v>2.2060522810365701</v>
      </c>
      <c r="M15" s="3">
        <v>1.72046505340852</v>
      </c>
      <c r="N15" s="2"/>
      <c r="O15" s="3">
        <f t="shared" si="0"/>
        <v>0.96800387201548621</v>
      </c>
      <c r="P15" s="3">
        <f t="shared" si="1"/>
        <v>1.0313590646966992</v>
      </c>
      <c r="Q15" s="3">
        <f t="shared" si="2"/>
        <v>1.0057157224510291</v>
      </c>
      <c r="R15" s="3">
        <f t="shared" si="3"/>
        <v>1.0567514677103718</v>
      </c>
      <c r="S15" s="3">
        <f t="shared" si="4"/>
        <v>0.98759886980808786</v>
      </c>
      <c r="T15" s="2"/>
      <c r="U15" s="3">
        <f t="shared" si="5"/>
        <v>0.12172147932354051</v>
      </c>
      <c r="V15" s="3">
        <f t="shared" si="6"/>
        <v>8.6338075622409166E-2</v>
      </c>
      <c r="W15" s="3">
        <f t="shared" si="7"/>
        <v>9.3065832807774293E-2</v>
      </c>
      <c r="X15" s="3">
        <f t="shared" si="8"/>
        <v>8.6342555030785528E-2</v>
      </c>
      <c r="Y15" s="3">
        <f t="shared" ref="Y15:Z15" si="22">M15/29.56666</f>
        <v>5.8189361037348147E-2</v>
      </c>
      <c r="Z15" s="3">
        <f t="shared" si="22"/>
        <v>0</v>
      </c>
      <c r="AA15" s="2"/>
    </row>
    <row r="16" spans="1:27">
      <c r="A16" s="2" t="s">
        <v>1379</v>
      </c>
      <c r="B16" s="2" t="s">
        <v>1380</v>
      </c>
      <c r="C16" s="3">
        <v>16.3</v>
      </c>
      <c r="D16" s="3">
        <v>19</v>
      </c>
      <c r="E16" s="3">
        <v>22.9</v>
      </c>
      <c r="F16" s="3">
        <v>26.233333333333299</v>
      </c>
      <c r="G16" s="3">
        <v>29.3333333333333</v>
      </c>
      <c r="H16" s="2"/>
      <c r="I16" s="3">
        <v>2.2825424421026601</v>
      </c>
      <c r="J16" s="3">
        <v>2</v>
      </c>
      <c r="K16" s="3">
        <v>1.9035055380358901</v>
      </c>
      <c r="L16" s="3">
        <v>1.90933379888262</v>
      </c>
      <c r="M16" s="3">
        <v>1.5986105077709001</v>
      </c>
      <c r="N16" s="2"/>
      <c r="O16" s="3">
        <f t="shared" si="0"/>
        <v>0.97800391201564818</v>
      </c>
      <c r="P16" s="3">
        <f t="shared" si="1"/>
        <v>0.99303153188702642</v>
      </c>
      <c r="Q16" s="3">
        <f t="shared" si="2"/>
        <v>0.9814299734713906</v>
      </c>
      <c r="R16" s="3">
        <f t="shared" si="3"/>
        <v>1.0267449445531625</v>
      </c>
      <c r="S16" s="3">
        <f t="shared" si="4"/>
        <v>0.99210845368848899</v>
      </c>
      <c r="T16" s="2"/>
      <c r="U16" s="3">
        <f t="shared" si="5"/>
        <v>0.13695309433853697</v>
      </c>
      <c r="V16" s="3">
        <f t="shared" si="6"/>
        <v>0.10452963493547647</v>
      </c>
      <c r="W16" s="3">
        <f t="shared" si="7"/>
        <v>8.1578925314288592E-2</v>
      </c>
      <c r="X16" s="3">
        <f t="shared" si="8"/>
        <v>7.472930719697142E-2</v>
      </c>
      <c r="Y16" s="3">
        <f t="shared" ref="Y16:Z16" si="23">M16/29.56666</f>
        <v>5.4068011326639534E-2</v>
      </c>
      <c r="Z16" s="3">
        <f t="shared" si="23"/>
        <v>0</v>
      </c>
      <c r="AA16" s="2"/>
    </row>
    <row r="17" spans="1:27">
      <c r="A17" s="2" t="s">
        <v>1381</v>
      </c>
      <c r="B17" s="2" t="s">
        <v>1382</v>
      </c>
      <c r="C17" s="3">
        <v>15</v>
      </c>
      <c r="D17" s="3">
        <v>19</v>
      </c>
      <c r="E17" s="3">
        <v>22.7</v>
      </c>
      <c r="F17" s="3">
        <v>26.266666666666602</v>
      </c>
      <c r="G17" s="3">
        <v>29.266666666666602</v>
      </c>
      <c r="H17" s="2"/>
      <c r="I17" s="3">
        <v>1.93218356615859</v>
      </c>
      <c r="J17" s="3">
        <v>2.2949219304078001</v>
      </c>
      <c r="K17" s="3">
        <v>2.2678918257565401</v>
      </c>
      <c r="L17" s="3">
        <v>2.1746008573733402</v>
      </c>
      <c r="M17" s="3">
        <v>1.3888444437333101</v>
      </c>
      <c r="N17" s="2"/>
      <c r="O17" s="3">
        <f t="shared" si="0"/>
        <v>0.90000360001440016</v>
      </c>
      <c r="P17" s="3">
        <f t="shared" si="1"/>
        <v>0.99303153188702642</v>
      </c>
      <c r="Q17" s="3">
        <f t="shared" si="2"/>
        <v>0.97285853265504652</v>
      </c>
      <c r="R17" s="3">
        <f t="shared" si="3"/>
        <v>1.028049575994779</v>
      </c>
      <c r="S17" s="3">
        <f t="shared" si="4"/>
        <v>0.98985366174828682</v>
      </c>
      <c r="T17" s="2"/>
      <c r="U17" s="3">
        <f t="shared" si="5"/>
        <v>0.11593147769542619</v>
      </c>
      <c r="V17" s="3">
        <f t="shared" si="6"/>
        <v>0.11994367579547313</v>
      </c>
      <c r="W17" s="3">
        <f t="shared" si="7"/>
        <v>9.7195502811712881E-2</v>
      </c>
      <c r="X17" s="3">
        <f t="shared" si="8"/>
        <v>8.5111579544944818E-2</v>
      </c>
      <c r="Y17" s="3">
        <f t="shared" ref="Y17:Z17" si="24">M17/29.56666</f>
        <v>4.6973328868844505E-2</v>
      </c>
      <c r="Z17" s="3">
        <f t="shared" si="24"/>
        <v>0</v>
      </c>
      <c r="AA17" s="2"/>
    </row>
    <row r="18" spans="1:27">
      <c r="A18" s="2" t="s">
        <v>1383</v>
      </c>
      <c r="B18" s="2" t="s">
        <v>1384</v>
      </c>
      <c r="C18" s="3">
        <v>17.2</v>
      </c>
      <c r="D18" s="3">
        <v>20.6</v>
      </c>
      <c r="E18" s="3">
        <v>23.6666666666666</v>
      </c>
      <c r="F18" s="3">
        <v>27.033333333333299</v>
      </c>
      <c r="G18" s="3">
        <v>30.1666666666666</v>
      </c>
      <c r="H18" s="2"/>
      <c r="I18" s="3">
        <v>1.7776388834631101</v>
      </c>
      <c r="J18" s="3">
        <v>2.4576411454888998</v>
      </c>
      <c r="K18" s="3">
        <v>1.9888578520235001</v>
      </c>
      <c r="L18" s="3">
        <v>1.51620872207255</v>
      </c>
      <c r="M18" s="3">
        <v>1.36829171678491</v>
      </c>
      <c r="N18" s="2"/>
      <c r="O18" s="3">
        <f t="shared" si="0"/>
        <v>1.032004128016512</v>
      </c>
      <c r="P18" s="3">
        <f t="shared" si="1"/>
        <v>1.0766552398354077</v>
      </c>
      <c r="Q18" s="3">
        <f t="shared" si="2"/>
        <v>1.0142871632673731</v>
      </c>
      <c r="R18" s="3">
        <f t="shared" si="3"/>
        <v>1.0580560991519883</v>
      </c>
      <c r="S18" s="3">
        <f t="shared" si="4"/>
        <v>1.0202933529410019</v>
      </c>
      <c r="T18" s="2"/>
      <c r="U18" s="3">
        <f t="shared" si="5"/>
        <v>0.10665875964282519</v>
      </c>
      <c r="V18" s="3">
        <f t="shared" si="6"/>
        <v>0.12844816587018046</v>
      </c>
      <c r="W18" s="3">
        <f t="shared" si="7"/>
        <v>8.5236886853702648E-2</v>
      </c>
      <c r="X18" s="3">
        <f t="shared" si="8"/>
        <v>5.9342807126127196E-2</v>
      </c>
      <c r="Y18" s="3">
        <f t="shared" ref="Y18:Z18" si="25">M18/29.56666</f>
        <v>4.6278197022758406E-2</v>
      </c>
      <c r="Z18" s="3">
        <f t="shared" si="25"/>
        <v>0</v>
      </c>
      <c r="AA18" s="2"/>
    </row>
    <row r="19" spans="1:27">
      <c r="A19" s="2" t="s">
        <v>1385</v>
      </c>
      <c r="B19" s="2" t="s">
        <v>1386</v>
      </c>
      <c r="C19" s="3">
        <v>15.566666666666601</v>
      </c>
      <c r="D19" s="3">
        <v>19.3666666666666</v>
      </c>
      <c r="E19" s="3">
        <v>22.8</v>
      </c>
      <c r="F19" s="3">
        <v>25.6</v>
      </c>
      <c r="G19" s="3">
        <v>28.6</v>
      </c>
      <c r="H19" s="2"/>
      <c r="I19" s="3">
        <v>2.1707653540219898</v>
      </c>
      <c r="J19" s="3">
        <v>1.8526257642120301</v>
      </c>
      <c r="K19" s="3">
        <v>2.1817424229271398</v>
      </c>
      <c r="L19" s="3">
        <v>1.90787840283389</v>
      </c>
      <c r="M19" s="3">
        <v>1.9765289440498099</v>
      </c>
      <c r="N19" s="2"/>
      <c r="O19" s="3">
        <f t="shared" si="0"/>
        <v>0.93400373601494013</v>
      </c>
      <c r="P19" s="3">
        <f t="shared" si="1"/>
        <v>1.0121952982918603</v>
      </c>
      <c r="Q19" s="3">
        <f t="shared" si="2"/>
        <v>0.97714425306321862</v>
      </c>
      <c r="R19" s="3">
        <f t="shared" si="3"/>
        <v>1.0019569471624266</v>
      </c>
      <c r="S19" s="3">
        <f t="shared" si="4"/>
        <v>0.96730574234627797</v>
      </c>
      <c r="T19" s="2"/>
      <c r="U19" s="3">
        <f t="shared" si="5"/>
        <v>0.13024644222708831</v>
      </c>
      <c r="V19" s="3">
        <f t="shared" si="6"/>
        <v>9.6827147402570798E-2</v>
      </c>
      <c r="W19" s="3">
        <f t="shared" si="7"/>
        <v>9.3503380273134942E-2</v>
      </c>
      <c r="X19" s="3">
        <f t="shared" si="8"/>
        <v>7.4672344533616042E-2</v>
      </c>
      <c r="Y19" s="3">
        <f t="shared" ref="Y19:Z19" si="26">M19/29.56666</f>
        <v>6.6849922989265953E-2</v>
      </c>
      <c r="Z19" s="3">
        <f t="shared" si="26"/>
        <v>0</v>
      </c>
      <c r="AA19" s="2"/>
    </row>
    <row r="20" spans="1:27">
      <c r="A20" s="2" t="s">
        <v>1387</v>
      </c>
      <c r="B20" s="2" t="s">
        <v>1388</v>
      </c>
      <c r="C20" s="3">
        <v>16.466666666666601</v>
      </c>
      <c r="D20" s="3">
        <v>19.899999999999999</v>
      </c>
      <c r="E20" s="3">
        <v>23.633333333333301</v>
      </c>
      <c r="F20" s="3">
        <v>26.633333333333301</v>
      </c>
      <c r="G20" s="3">
        <v>29.933333333333302</v>
      </c>
      <c r="H20" s="2"/>
      <c r="I20" s="3">
        <v>1.91020650425258</v>
      </c>
      <c r="J20" s="3">
        <v>1.6603212540549599</v>
      </c>
      <c r="K20" s="3">
        <v>1.79783820802157</v>
      </c>
      <c r="L20" s="3">
        <v>1.4019827229875299</v>
      </c>
      <c r="M20" s="3">
        <v>1.31487219488773</v>
      </c>
      <c r="N20" s="2"/>
      <c r="O20" s="3">
        <f t="shared" si="0"/>
        <v>0.98800395201580415</v>
      </c>
      <c r="P20" s="3">
        <f t="shared" si="1"/>
        <v>1.0400698676079907</v>
      </c>
      <c r="Q20" s="3">
        <f t="shared" si="2"/>
        <v>1.012858589797984</v>
      </c>
      <c r="R20" s="3">
        <f t="shared" si="3"/>
        <v>1.0424005218525754</v>
      </c>
      <c r="S20" s="3">
        <f t="shared" si="4"/>
        <v>1.0124015811502991</v>
      </c>
      <c r="T20" s="2"/>
      <c r="U20" s="3">
        <f t="shared" si="5"/>
        <v>0.11461284870654963</v>
      </c>
      <c r="V20" s="3">
        <f t="shared" si="6"/>
        <v>8.6776387280988715E-2</v>
      </c>
      <c r="W20" s="3">
        <f t="shared" si="7"/>
        <v>7.7050318987094413E-2</v>
      </c>
      <c r="X20" s="3">
        <f t="shared" si="8"/>
        <v>5.4872122230431697E-2</v>
      </c>
      <c r="Y20" s="3">
        <f t="shared" ref="Y20:Z20" si="27">M20/29.56666</f>
        <v>4.4471448411411027E-2</v>
      </c>
      <c r="Z20" s="3">
        <f t="shared" si="27"/>
        <v>0</v>
      </c>
      <c r="AA20" s="2"/>
    </row>
    <row r="21" spans="1:27">
      <c r="A21" s="2" t="s">
        <v>1389</v>
      </c>
      <c r="B21" s="2" t="s">
        <v>1390</v>
      </c>
      <c r="C21" s="3">
        <v>16.033333333333299</v>
      </c>
      <c r="D21" s="3">
        <v>18.899999999999999</v>
      </c>
      <c r="E21" s="3">
        <v>22.9</v>
      </c>
      <c r="F21" s="3">
        <v>25.6666666666666</v>
      </c>
      <c r="G21" s="3">
        <v>28.5</v>
      </c>
      <c r="H21" s="2"/>
      <c r="I21" s="3">
        <v>2.8104961997641702</v>
      </c>
      <c r="J21" s="3">
        <v>2.4131583730317598</v>
      </c>
      <c r="K21" s="3">
        <v>1.9723082923316</v>
      </c>
      <c r="L21" s="3">
        <v>1.9888578520235001</v>
      </c>
      <c r="M21" s="3">
        <v>1.78418982547635</v>
      </c>
      <c r="N21" s="2"/>
      <c r="O21" s="3">
        <f t="shared" si="0"/>
        <v>0.96200384801539007</v>
      </c>
      <c r="P21" s="3">
        <f t="shared" si="1"/>
        <v>0.98780505014025255</v>
      </c>
      <c r="Q21" s="3">
        <f t="shared" si="2"/>
        <v>0.9814299734713906</v>
      </c>
      <c r="R21" s="3">
        <f t="shared" si="3"/>
        <v>1.0045662100456594</v>
      </c>
      <c r="S21" s="3">
        <f t="shared" si="4"/>
        <v>0.96392355443597622</v>
      </c>
      <c r="T21" s="2"/>
      <c r="U21" s="3">
        <f t="shared" si="5"/>
        <v>0.16863044650763626</v>
      </c>
      <c r="V21" s="3">
        <f t="shared" si="6"/>
        <v>0.12612328188724908</v>
      </c>
      <c r="W21" s="3">
        <f t="shared" si="7"/>
        <v>8.4527618996524279E-2</v>
      </c>
      <c r="X21" s="3">
        <f t="shared" si="8"/>
        <v>7.7841794599745592E-2</v>
      </c>
      <c r="Y21" s="3">
        <f t="shared" ref="Y21:Z21" si="28">M21/29.56666</f>
        <v>6.0344652574093591E-2</v>
      </c>
      <c r="Z21" s="3">
        <f t="shared" si="28"/>
        <v>0</v>
      </c>
      <c r="AA21" s="2"/>
    </row>
    <row r="22" spans="1:27">
      <c r="A22" s="2" t="s">
        <v>1391</v>
      </c>
      <c r="B22" s="2" t="s">
        <v>1392</v>
      </c>
      <c r="C22" s="3">
        <v>16.6666666666666</v>
      </c>
      <c r="D22" s="3">
        <v>20.133333333333301</v>
      </c>
      <c r="E22" s="3">
        <v>23.233333333333299</v>
      </c>
      <c r="F22" s="3">
        <v>26.8</v>
      </c>
      <c r="G22" s="3">
        <v>29.5</v>
      </c>
      <c r="H22" s="2"/>
      <c r="I22" s="3">
        <v>2.3570226039551501</v>
      </c>
      <c r="J22" s="3">
        <v>1.6679994670928999</v>
      </c>
      <c r="K22" s="3">
        <v>1.8381754238616299</v>
      </c>
      <c r="L22" s="3">
        <v>1.9043809142780901</v>
      </c>
      <c r="M22" s="3">
        <v>1.3102162671355599</v>
      </c>
      <c r="N22" s="2"/>
      <c r="O22" s="3">
        <f t="shared" si="0"/>
        <v>1.0000040000159962</v>
      </c>
      <c r="P22" s="3">
        <f t="shared" si="1"/>
        <v>1.0522649916837947</v>
      </c>
      <c r="Q22" s="3">
        <f t="shared" si="2"/>
        <v>0.99571570816529587</v>
      </c>
      <c r="R22" s="3">
        <f t="shared" si="3"/>
        <v>1.0489236790606653</v>
      </c>
      <c r="S22" s="3">
        <f t="shared" si="4"/>
        <v>0.99774543353899292</v>
      </c>
      <c r="T22" s="2"/>
      <c r="U22" s="3">
        <f t="shared" si="5"/>
        <v>0.14142192192499672</v>
      </c>
      <c r="V22" s="3">
        <f t="shared" si="6"/>
        <v>8.7177687683895055E-2</v>
      </c>
      <c r="W22" s="3">
        <f t="shared" si="7"/>
        <v>7.8779059278440242E-2</v>
      </c>
      <c r="X22" s="3">
        <f t="shared" si="8"/>
        <v>7.4535456527518196E-2</v>
      </c>
      <c r="Y22" s="3">
        <f t="shared" ref="Y22:Z22" si="29">M22/29.56666</f>
        <v>4.4313976185864752E-2</v>
      </c>
      <c r="Z22" s="3">
        <f t="shared" si="29"/>
        <v>0</v>
      </c>
      <c r="AA22" s="2"/>
    </row>
    <row r="23" spans="1:27">
      <c r="A23" s="2" t="s">
        <v>1393</v>
      </c>
      <c r="B23" s="2" t="s">
        <v>1394</v>
      </c>
      <c r="C23" s="3">
        <v>17.266666666666602</v>
      </c>
      <c r="D23" s="3">
        <v>20.733333333333299</v>
      </c>
      <c r="E23" s="3">
        <v>23.9</v>
      </c>
      <c r="F23" s="3">
        <v>27.3666666666666</v>
      </c>
      <c r="G23" s="3">
        <v>29.9</v>
      </c>
      <c r="H23" s="2"/>
      <c r="I23" s="3">
        <v>1.18133634311128</v>
      </c>
      <c r="J23" s="3">
        <v>1.8245242911205299</v>
      </c>
      <c r="K23" s="3">
        <v>1.7767010628315201</v>
      </c>
      <c r="L23" s="3">
        <v>1.9232495649002199</v>
      </c>
      <c r="M23" s="3">
        <v>1.7</v>
      </c>
      <c r="N23" s="2"/>
      <c r="O23" s="3">
        <f t="shared" si="0"/>
        <v>1.0360041440165721</v>
      </c>
      <c r="P23" s="3">
        <f t="shared" si="1"/>
        <v>1.0836238821644375</v>
      </c>
      <c r="Q23" s="3">
        <f t="shared" si="2"/>
        <v>1.0242871775531106</v>
      </c>
      <c r="R23" s="3">
        <f t="shared" si="3"/>
        <v>1.0711024135681644</v>
      </c>
      <c r="S23" s="3">
        <f t="shared" si="4"/>
        <v>1.0112741851801996</v>
      </c>
      <c r="T23" s="2"/>
      <c r="U23" s="3">
        <f t="shared" si="5"/>
        <v>7.0880464108533242E-2</v>
      </c>
      <c r="V23" s="3">
        <f t="shared" si="6"/>
        <v>9.5358429040868983E-2</v>
      </c>
      <c r="W23" s="3">
        <f t="shared" si="7"/>
        <v>7.6144440041979483E-2</v>
      </c>
      <c r="X23" s="3">
        <f t="shared" si="8"/>
        <v>7.5273955573394127E-2</v>
      </c>
      <c r="Y23" s="3">
        <f t="shared" ref="Y23:Z23" si="30">M23/29.56666</f>
        <v>5.7497194475128403E-2</v>
      </c>
      <c r="Z23" s="3">
        <f t="shared" si="30"/>
        <v>0</v>
      </c>
      <c r="AA23" s="2"/>
    </row>
    <row r="24" spans="1:27">
      <c r="A24" s="2" t="s">
        <v>1395</v>
      </c>
      <c r="B24" s="2" t="s">
        <v>1396</v>
      </c>
      <c r="C24" s="3">
        <v>16.3333333333333</v>
      </c>
      <c r="D24" s="3">
        <v>20.233333333333299</v>
      </c>
      <c r="E24" s="3">
        <v>23.2</v>
      </c>
      <c r="F24" s="3">
        <v>26.1</v>
      </c>
      <c r="G24" s="3">
        <v>29.1666666666666</v>
      </c>
      <c r="H24" s="2"/>
      <c r="I24" s="3">
        <v>1.8318175552045399</v>
      </c>
      <c r="J24" s="3">
        <v>1.60589192939278</v>
      </c>
      <c r="K24" s="3">
        <v>2.3437861108329199</v>
      </c>
      <c r="L24" s="3">
        <v>1.6603212540549701</v>
      </c>
      <c r="M24" s="3">
        <v>1.5293426329272599</v>
      </c>
      <c r="N24" s="2"/>
      <c r="O24" s="3">
        <f t="shared" si="0"/>
        <v>0.98000392001567815</v>
      </c>
      <c r="P24" s="3">
        <f t="shared" si="1"/>
        <v>1.0574914734305685</v>
      </c>
      <c r="Q24" s="3">
        <f t="shared" si="2"/>
        <v>0.99428713469590657</v>
      </c>
      <c r="R24" s="3">
        <f t="shared" si="3"/>
        <v>1.0215264187866928</v>
      </c>
      <c r="S24" s="3">
        <f t="shared" si="4"/>
        <v>0.98647147383798517</v>
      </c>
      <c r="T24" s="2"/>
      <c r="U24" s="3">
        <f t="shared" si="5"/>
        <v>0.1099094929502442</v>
      </c>
      <c r="V24" s="3">
        <f t="shared" si="6"/>
        <v>8.3931648562627623E-2</v>
      </c>
      <c r="W24" s="3">
        <f t="shared" si="7"/>
        <v>0.10044811967586753</v>
      </c>
      <c r="X24" s="3">
        <f t="shared" si="8"/>
        <v>6.4983219336789438E-2</v>
      </c>
      <c r="Y24" s="3">
        <f t="shared" ref="Y24:Z24" si="31">M24/29.56666</f>
        <v>5.1725241637955048E-2</v>
      </c>
      <c r="Z24" s="3">
        <f t="shared" si="31"/>
        <v>0</v>
      </c>
      <c r="AA24" s="2"/>
    </row>
    <row r="25" spans="1:27">
      <c r="A25" s="2" t="s">
        <v>1397</v>
      </c>
      <c r="B25" s="2" t="s">
        <v>1398</v>
      </c>
      <c r="C25" s="3">
        <v>14.6</v>
      </c>
      <c r="D25" s="3">
        <v>17.733333333333299</v>
      </c>
      <c r="E25" s="3">
        <v>21.633333333333301</v>
      </c>
      <c r="F25" s="3">
        <v>25.133333333333301</v>
      </c>
      <c r="G25" s="3">
        <v>27.8333333333333</v>
      </c>
      <c r="H25" s="2"/>
      <c r="I25" s="3">
        <v>1.92527054375915</v>
      </c>
      <c r="J25" s="3">
        <v>1.91369334592097</v>
      </c>
      <c r="K25" s="3">
        <v>2.1367160680716402</v>
      </c>
      <c r="L25" s="3">
        <v>1.6878651868229499</v>
      </c>
      <c r="M25" s="3">
        <v>1.8811934746029899</v>
      </c>
      <c r="N25" s="2"/>
      <c r="O25" s="3">
        <f t="shared" si="0"/>
        <v>0.87600350401401605</v>
      </c>
      <c r="P25" s="3">
        <f t="shared" si="1"/>
        <v>0.92682942976122284</v>
      </c>
      <c r="Q25" s="3">
        <f t="shared" si="2"/>
        <v>0.92714418163454371</v>
      </c>
      <c r="R25" s="3">
        <f t="shared" si="3"/>
        <v>0.98369210697977694</v>
      </c>
      <c r="S25" s="3">
        <f t="shared" si="4"/>
        <v>0.94137563503396393</v>
      </c>
      <c r="T25" s="2"/>
      <c r="U25" s="3">
        <f t="shared" si="5"/>
        <v>0.11551669469232777</v>
      </c>
      <c r="V25" s="3">
        <f t="shared" si="6"/>
        <v>0.10001883341378473</v>
      </c>
      <c r="W25" s="3">
        <f t="shared" si="7"/>
        <v>9.1573676594036854E-2</v>
      </c>
      <c r="X25" s="3">
        <f t="shared" si="8"/>
        <v>6.606125975823679E-2</v>
      </c>
      <c r="Y25" s="3">
        <f t="shared" ref="Y25:Z25" si="32">M25/29.56666</f>
        <v>6.3625498267406266E-2</v>
      </c>
      <c r="Z25" s="3">
        <f t="shared" si="32"/>
        <v>0</v>
      </c>
      <c r="AA25" s="2"/>
    </row>
    <row r="26" spans="1:27">
      <c r="A26" s="2" t="s">
        <v>1399</v>
      </c>
      <c r="B26" s="2" t="s">
        <v>1400</v>
      </c>
      <c r="C26" s="3">
        <v>15.6</v>
      </c>
      <c r="D26" s="3">
        <v>19.066666666666599</v>
      </c>
      <c r="E26" s="3">
        <v>22.2</v>
      </c>
      <c r="F26" s="3">
        <v>25.3666666666666</v>
      </c>
      <c r="G26" s="3">
        <v>28.966666666666601</v>
      </c>
      <c r="H26" s="2"/>
      <c r="I26" s="3">
        <v>1.85472369909914</v>
      </c>
      <c r="J26" s="3">
        <v>1.8961950204437099</v>
      </c>
      <c r="K26" s="3">
        <v>1.8867962264113201</v>
      </c>
      <c r="L26" s="3">
        <v>1.5380362660079101</v>
      </c>
      <c r="M26" s="3">
        <v>1.4940623220676601</v>
      </c>
      <c r="N26" s="2"/>
      <c r="O26" s="3">
        <f t="shared" si="0"/>
        <v>0.9360037440149761</v>
      </c>
      <c r="P26" s="3">
        <f t="shared" si="1"/>
        <v>0.99651585305153878</v>
      </c>
      <c r="Q26" s="3">
        <f t="shared" si="2"/>
        <v>0.95142993061418646</v>
      </c>
      <c r="R26" s="3">
        <f t="shared" si="3"/>
        <v>0.9928245270710998</v>
      </c>
      <c r="S26" s="3">
        <f t="shared" si="4"/>
        <v>0.97970709801738176</v>
      </c>
      <c r="T26" s="2"/>
      <c r="U26" s="3">
        <f t="shared" si="5"/>
        <v>0.11128386708141673</v>
      </c>
      <c r="V26" s="3">
        <f t="shared" si="6"/>
        <v>9.9104286626724658E-2</v>
      </c>
      <c r="W26" s="3">
        <f t="shared" si="7"/>
        <v>8.0862810935929341E-2</v>
      </c>
      <c r="X26" s="3">
        <f t="shared" si="8"/>
        <v>6.0197114129468106E-2</v>
      </c>
      <c r="Y26" s="3">
        <f t="shared" ref="Y26:Z26" si="33">M26/29.56666</f>
        <v>5.0531995229344817E-2</v>
      </c>
      <c r="Z26" s="3">
        <f t="shared" si="33"/>
        <v>0</v>
      </c>
      <c r="AA26" s="2"/>
    </row>
    <row r="27" spans="1:27">
      <c r="A27" s="2" t="s">
        <v>1401</v>
      </c>
      <c r="B27" s="2" t="s">
        <v>1402</v>
      </c>
      <c r="C27" s="3">
        <v>16.033333333333299</v>
      </c>
      <c r="D27" s="3">
        <v>19.7</v>
      </c>
      <c r="E27" s="3">
        <v>23.233333333333299</v>
      </c>
      <c r="F27" s="3">
        <v>26.2</v>
      </c>
      <c r="G27" s="3">
        <v>29.233333333333299</v>
      </c>
      <c r="H27" s="2"/>
      <c r="I27" s="3">
        <v>2.1522597943143902</v>
      </c>
      <c r="J27" s="3">
        <v>2.0355179521029299</v>
      </c>
      <c r="K27" s="3">
        <v>2.2462314118441902</v>
      </c>
      <c r="L27" s="3">
        <v>1.9899748742132399</v>
      </c>
      <c r="M27" s="3">
        <v>1.68687745718399</v>
      </c>
      <c r="N27" s="2"/>
      <c r="O27" s="3">
        <f t="shared" si="0"/>
        <v>0.96200384801539007</v>
      </c>
      <c r="P27" s="3">
        <f t="shared" si="1"/>
        <v>1.0296169041144432</v>
      </c>
      <c r="Q27" s="3">
        <f t="shared" si="2"/>
        <v>0.99571570816529587</v>
      </c>
      <c r="R27" s="3">
        <f t="shared" si="3"/>
        <v>1.0254403131115459</v>
      </c>
      <c r="S27" s="3">
        <f t="shared" si="4"/>
        <v>0.98872626577818734</v>
      </c>
      <c r="T27" s="2"/>
      <c r="U27" s="3">
        <f t="shared" si="5"/>
        <v>0.12913610420328023</v>
      </c>
      <c r="V27" s="3">
        <f t="shared" si="6"/>
        <v>0.10638597421896397</v>
      </c>
      <c r="W27" s="3">
        <f t="shared" si="7"/>
        <v>9.626719803217676E-2</v>
      </c>
      <c r="X27" s="3">
        <f t="shared" si="8"/>
        <v>7.7885513667837178E-2</v>
      </c>
      <c r="Y27" s="3">
        <f t="shared" ref="Y27:Z27" si="34">M27/29.56666</f>
        <v>5.7053365418481154E-2</v>
      </c>
      <c r="Z27" s="3">
        <f t="shared" si="34"/>
        <v>0</v>
      </c>
      <c r="AA27" s="2"/>
    </row>
    <row r="28" spans="1:27">
      <c r="A28" s="2" t="s">
        <v>1403</v>
      </c>
      <c r="B28" s="2" t="s">
        <v>1404</v>
      </c>
      <c r="C28" s="3">
        <v>17.066666666666599</v>
      </c>
      <c r="D28" s="3">
        <v>20.466666666666601</v>
      </c>
      <c r="E28" s="3">
        <v>22.6666666666666</v>
      </c>
      <c r="F28" s="3">
        <v>26.233333333333299</v>
      </c>
      <c r="G28" s="3">
        <v>29.6666666666666</v>
      </c>
      <c r="H28" s="2"/>
      <c r="I28" s="3">
        <v>2.5024432505497902</v>
      </c>
      <c r="J28" s="3">
        <v>2.12498366006789</v>
      </c>
      <c r="K28" s="3">
        <v>2.0548046676563199</v>
      </c>
      <c r="L28" s="3">
        <v>1.3085190950926999</v>
      </c>
      <c r="M28" s="3">
        <v>1.4681810363696799</v>
      </c>
      <c r="N28" s="2"/>
      <c r="O28" s="3">
        <f t="shared" si="0"/>
        <v>1.0240040960163801</v>
      </c>
      <c r="P28" s="3">
        <f t="shared" si="1"/>
        <v>1.0696865975063723</v>
      </c>
      <c r="Q28" s="3">
        <f t="shared" si="2"/>
        <v>0.97142995918565311</v>
      </c>
      <c r="R28" s="3">
        <f t="shared" si="3"/>
        <v>1.0267449445531625</v>
      </c>
      <c r="S28" s="3">
        <f t="shared" si="4"/>
        <v>1.0033824133894935</v>
      </c>
      <c r="T28" s="2"/>
      <c r="U28" s="3">
        <f t="shared" si="5"/>
        <v>0.1501471956217699</v>
      </c>
      <c r="V28" s="3">
        <f t="shared" si="6"/>
        <v>0.11106188311537457</v>
      </c>
      <c r="W28" s="3">
        <f t="shared" si="7"/>
        <v>8.8063182989817981E-2</v>
      </c>
      <c r="X28" s="3">
        <f t="shared" si="8"/>
        <v>5.1214054602454005E-2</v>
      </c>
      <c r="Y28" s="3">
        <f t="shared" ref="Y28:Z28" si="35">M28/29.56666</f>
        <v>4.9656641513437093E-2</v>
      </c>
      <c r="Z28" s="3">
        <f t="shared" si="35"/>
        <v>0</v>
      </c>
      <c r="AA28" s="2"/>
    </row>
    <row r="29" spans="1:27">
      <c r="A29" s="2" t="s">
        <v>1405</v>
      </c>
      <c r="B29" s="2" t="s">
        <v>1406</v>
      </c>
      <c r="C29" s="3">
        <v>16.433333333333302</v>
      </c>
      <c r="D29" s="3">
        <v>20.133333333333301</v>
      </c>
      <c r="E29" s="3">
        <v>22.9</v>
      </c>
      <c r="F29" s="3">
        <v>26.766666666666602</v>
      </c>
      <c r="G29" s="3">
        <v>29.566666666666599</v>
      </c>
      <c r="H29" s="2"/>
      <c r="I29" s="3">
        <v>2.20126226414654</v>
      </c>
      <c r="J29" s="3">
        <v>2.2764494771951802</v>
      </c>
      <c r="K29" s="3">
        <v>1.8138357147216999</v>
      </c>
      <c r="L29" s="3">
        <v>1.72594579546661</v>
      </c>
      <c r="M29" s="3">
        <v>1.47610598836563</v>
      </c>
      <c r="N29" s="2"/>
      <c r="O29" s="3">
        <f t="shared" si="0"/>
        <v>0.98600394401577418</v>
      </c>
      <c r="P29" s="3">
        <f t="shared" si="1"/>
        <v>1.0522649916837947</v>
      </c>
      <c r="Q29" s="3">
        <f t="shared" si="2"/>
        <v>0.9814299734713906</v>
      </c>
      <c r="R29" s="3">
        <f t="shared" si="3"/>
        <v>1.047619047619045</v>
      </c>
      <c r="S29" s="3">
        <f t="shared" si="4"/>
        <v>1.0000002254791918</v>
      </c>
      <c r="T29" s="2"/>
      <c r="U29" s="3">
        <f t="shared" si="5"/>
        <v>0.13207626415384902</v>
      </c>
      <c r="V29" s="3">
        <f t="shared" si="6"/>
        <v>0.11897821640013422</v>
      </c>
      <c r="W29" s="3">
        <f t="shared" si="7"/>
        <v>7.7735927396540561E-2</v>
      </c>
      <c r="X29" s="3">
        <f t="shared" si="8"/>
        <v>6.7551694538810561E-2</v>
      </c>
      <c r="Y29" s="3">
        <f t="shared" ref="Y29:Z29" si="36">M29/29.56666</f>
        <v>4.9924678281741332E-2</v>
      </c>
      <c r="Z29" s="3">
        <f t="shared" si="36"/>
        <v>0</v>
      </c>
      <c r="AA29" s="2"/>
    </row>
    <row r="30" spans="1:27">
      <c r="A30" s="2" t="s">
        <v>1407</v>
      </c>
      <c r="B30" s="2" t="s">
        <v>1408</v>
      </c>
      <c r="C30" s="3">
        <v>14.966666666666599</v>
      </c>
      <c r="D30" s="3">
        <v>19.133333333333301</v>
      </c>
      <c r="E30" s="3">
        <v>21.9</v>
      </c>
      <c r="F30" s="3">
        <v>25.6666666666666</v>
      </c>
      <c r="G30" s="3">
        <v>28.233333333333299</v>
      </c>
      <c r="H30" s="2"/>
      <c r="I30" s="3">
        <v>1.97456042928265</v>
      </c>
      <c r="J30" s="3">
        <v>2.09337579574767</v>
      </c>
      <c r="K30" s="3">
        <v>1.7387735140993299</v>
      </c>
      <c r="L30" s="3">
        <v>1.51290742905469</v>
      </c>
      <c r="M30" s="3">
        <v>2.1553550880436201</v>
      </c>
      <c r="N30" s="2"/>
      <c r="O30" s="3">
        <f t="shared" si="0"/>
        <v>0.89800359201436408</v>
      </c>
      <c r="P30" s="3">
        <f t="shared" si="1"/>
        <v>1.0000001742160565</v>
      </c>
      <c r="Q30" s="3">
        <f t="shared" si="2"/>
        <v>0.93857276938967049</v>
      </c>
      <c r="R30" s="3">
        <f t="shared" si="3"/>
        <v>1.0045662100456594</v>
      </c>
      <c r="S30" s="3">
        <f t="shared" si="4"/>
        <v>0.95490438667517064</v>
      </c>
      <c r="T30" s="2"/>
      <c r="U30" s="3">
        <f t="shared" si="5"/>
        <v>0.11847409965335762</v>
      </c>
      <c r="V30" s="3">
        <f t="shared" si="6"/>
        <v>0.10940990385613325</v>
      </c>
      <c r="W30" s="3">
        <f t="shared" si="7"/>
        <v>7.4518971345644627E-2</v>
      </c>
      <c r="X30" s="3">
        <f t="shared" si="8"/>
        <v>5.9213598006054399E-2</v>
      </c>
      <c r="Y30" s="3">
        <f t="shared" ref="Y30:Z30" si="37">M30/29.56666</f>
        <v>7.2898159211883251E-2</v>
      </c>
      <c r="Z30" s="3">
        <f t="shared" si="37"/>
        <v>0</v>
      </c>
      <c r="AA30" s="2"/>
    </row>
    <row r="31" spans="1:27">
      <c r="A31" s="2" t="s">
        <v>1409</v>
      </c>
      <c r="B31" s="2" t="s">
        <v>1410</v>
      </c>
      <c r="C31" s="3">
        <v>17.066666666666599</v>
      </c>
      <c r="D31" s="3">
        <v>20.133333333333301</v>
      </c>
      <c r="E31" s="3">
        <v>23.766666666666602</v>
      </c>
      <c r="F31" s="3">
        <v>26.6666666666666</v>
      </c>
      <c r="G31" s="3">
        <v>29.266666666666602</v>
      </c>
      <c r="H31" s="2"/>
      <c r="I31" s="3">
        <v>1.7499206331208901</v>
      </c>
      <c r="J31" s="3">
        <v>1.96185852927495</v>
      </c>
      <c r="K31" s="3">
        <v>1.78294388270884</v>
      </c>
      <c r="L31" s="3">
        <v>1.90321365648269</v>
      </c>
      <c r="M31" s="3">
        <v>1.3399834161494499</v>
      </c>
      <c r="N31" s="2"/>
      <c r="O31" s="3">
        <f t="shared" si="0"/>
        <v>1.0240040960163801</v>
      </c>
      <c r="P31" s="3">
        <f t="shared" si="1"/>
        <v>1.0522649916837947</v>
      </c>
      <c r="Q31" s="3">
        <f t="shared" si="2"/>
        <v>1.0185728836755452</v>
      </c>
      <c r="R31" s="3">
        <f t="shared" si="3"/>
        <v>1.0437051532941917</v>
      </c>
      <c r="S31" s="3">
        <f t="shared" si="4"/>
        <v>0.98985366174828682</v>
      </c>
      <c r="T31" s="2"/>
      <c r="U31" s="3">
        <f t="shared" si="5"/>
        <v>0.10499565796988529</v>
      </c>
      <c r="V31" s="3">
        <f t="shared" si="6"/>
        <v>0.10253617793008064</v>
      </c>
      <c r="W31" s="3">
        <f t="shared" si="7"/>
        <v>7.6411989847507203E-2</v>
      </c>
      <c r="X31" s="3">
        <f t="shared" si="8"/>
        <v>7.4489771290907628E-2</v>
      </c>
      <c r="Y31" s="3">
        <f t="shared" ref="Y31:Z31" si="38">M31/29.56666</f>
        <v>4.5320757101054022E-2</v>
      </c>
      <c r="Z31" s="3">
        <f t="shared" si="38"/>
        <v>0</v>
      </c>
      <c r="AA31" s="2"/>
    </row>
    <row r="32" spans="1:27">
      <c r="A32" s="2" t="s">
        <v>1411</v>
      </c>
      <c r="B32" s="2" t="s">
        <v>1412</v>
      </c>
      <c r="C32" s="3">
        <v>15.966666666666599</v>
      </c>
      <c r="D32" s="3">
        <v>18.966666666666601</v>
      </c>
      <c r="E32" s="3">
        <v>23.3</v>
      </c>
      <c r="F32" s="3">
        <v>26.766666666666602</v>
      </c>
      <c r="G32" s="3">
        <v>29.8333333333333</v>
      </c>
      <c r="H32" s="2"/>
      <c r="I32" s="3">
        <v>1.9405039437103799</v>
      </c>
      <c r="J32" s="3">
        <v>1.7220788470785899</v>
      </c>
      <c r="K32" s="3">
        <v>1.67630546142402</v>
      </c>
      <c r="L32" s="3">
        <v>1.8917951498216901</v>
      </c>
      <c r="M32" s="3">
        <v>1.67497927018681</v>
      </c>
      <c r="N32" s="2"/>
      <c r="O32" s="3">
        <f t="shared" si="0"/>
        <v>0.95800383201532413</v>
      </c>
      <c r="P32" s="3">
        <f t="shared" si="1"/>
        <v>0.99128937130476502</v>
      </c>
      <c r="Q32" s="3">
        <f t="shared" si="2"/>
        <v>0.99857285510407867</v>
      </c>
      <c r="R32" s="3">
        <f t="shared" si="3"/>
        <v>1.047619047619045</v>
      </c>
      <c r="S32" s="3">
        <f t="shared" si="4"/>
        <v>1.0090193932399973</v>
      </c>
      <c r="T32" s="2"/>
      <c r="U32" s="3">
        <f t="shared" si="5"/>
        <v>0.11643070234543218</v>
      </c>
      <c r="V32" s="3">
        <f t="shared" si="6"/>
        <v>9.0004136607615609E-2</v>
      </c>
      <c r="W32" s="3">
        <f t="shared" si="7"/>
        <v>7.1841765263551238E-2</v>
      </c>
      <c r="X32" s="3">
        <f t="shared" si="8"/>
        <v>7.4042863006719764E-2</v>
      </c>
      <c r="Y32" s="3">
        <f t="shared" ref="Y32:Z32" si="39">M32/29.56666</f>
        <v>5.665094637631745E-2</v>
      </c>
      <c r="Z32" s="3">
        <f t="shared" si="39"/>
        <v>0</v>
      </c>
      <c r="AA32" s="2"/>
    </row>
    <row r="33" spans="1:27">
      <c r="A33" s="2" t="s">
        <v>1413</v>
      </c>
      <c r="B33" s="2" t="s">
        <v>1414</v>
      </c>
      <c r="C33" s="3">
        <v>12.7</v>
      </c>
      <c r="D33" s="3">
        <v>16.566666666666599</v>
      </c>
      <c r="E33" s="3">
        <v>20.2</v>
      </c>
      <c r="F33" s="3">
        <v>23.133333333333301</v>
      </c>
      <c r="G33" s="3">
        <v>25.966666666666601</v>
      </c>
      <c r="H33" s="2"/>
      <c r="I33" s="3">
        <v>2.0024984394500698</v>
      </c>
      <c r="J33" s="3">
        <v>1.81995115929582</v>
      </c>
      <c r="K33" s="3">
        <v>1.7962924780409899</v>
      </c>
      <c r="L33" s="3">
        <v>2.1092389359408399</v>
      </c>
      <c r="M33" s="3">
        <v>2.0245712852080202</v>
      </c>
      <c r="N33" s="2"/>
      <c r="O33" s="3">
        <f t="shared" si="0"/>
        <v>0.7620030480121921</v>
      </c>
      <c r="P33" s="3">
        <f t="shared" si="1"/>
        <v>0.86585380938219314</v>
      </c>
      <c r="Q33" s="3">
        <f t="shared" si="2"/>
        <v>0.86571552245074623</v>
      </c>
      <c r="R33" s="3">
        <f t="shared" si="3"/>
        <v>0.90541422048271236</v>
      </c>
      <c r="S33" s="3">
        <f t="shared" si="4"/>
        <v>0.87824146070833164</v>
      </c>
      <c r="T33" s="2"/>
      <c r="U33" s="3">
        <f t="shared" si="5"/>
        <v>0.12015038696855207</v>
      </c>
      <c r="V33" s="3">
        <f t="shared" si="6"/>
        <v>9.5119415140794611E-2</v>
      </c>
      <c r="W33" s="3">
        <f t="shared" si="7"/>
        <v>7.6984073321861454E-2</v>
      </c>
      <c r="X33" s="3">
        <f t="shared" si="8"/>
        <v>8.2553383011383166E-2</v>
      </c>
      <c r="Y33" s="3">
        <f t="shared" ref="Y33:Z33" si="40">M33/29.56666</f>
        <v>6.8474805243744816E-2</v>
      </c>
      <c r="Z33" s="3">
        <f t="shared" si="40"/>
        <v>0</v>
      </c>
      <c r="AA33" s="2"/>
    </row>
    <row r="34" spans="1:27">
      <c r="A34" s="2" t="s">
        <v>1415</v>
      </c>
      <c r="B34" s="2" t="s">
        <v>1416</v>
      </c>
      <c r="C34" s="3">
        <v>15.7666666666666</v>
      </c>
      <c r="D34" s="3">
        <v>19.399999999999999</v>
      </c>
      <c r="E34" s="3">
        <v>23.133333333333301</v>
      </c>
      <c r="F34" s="3">
        <v>26.033333333333299</v>
      </c>
      <c r="G34" s="3">
        <v>29.133333333333301</v>
      </c>
      <c r="H34" s="2"/>
      <c r="I34" s="3">
        <v>2.3760377849595602</v>
      </c>
      <c r="J34" s="3">
        <v>1.9933221850301399</v>
      </c>
      <c r="K34" s="3">
        <v>1.92757763930679</v>
      </c>
      <c r="L34" s="3">
        <v>1.5380362660079101</v>
      </c>
      <c r="M34" s="3">
        <v>1.58605030044937</v>
      </c>
      <c r="N34" s="2"/>
      <c r="O34" s="3">
        <f t="shared" si="0"/>
        <v>0.94600378401513208</v>
      </c>
      <c r="P34" s="3">
        <f t="shared" si="1"/>
        <v>1.0139374588741217</v>
      </c>
      <c r="Q34" s="3">
        <f t="shared" si="2"/>
        <v>0.99142998775712388</v>
      </c>
      <c r="R34" s="3">
        <f t="shared" si="3"/>
        <v>1.018917155903456</v>
      </c>
      <c r="S34" s="3">
        <f t="shared" si="4"/>
        <v>0.98534407786788569</v>
      </c>
      <c r="T34" s="2"/>
      <c r="U34" s="3">
        <f t="shared" si="5"/>
        <v>0.14256283734892303</v>
      </c>
      <c r="V34" s="3">
        <f t="shared" si="6"/>
        <v>0.10418062015499339</v>
      </c>
      <c r="W34" s="3">
        <f t="shared" si="7"/>
        <v>8.261058827113138E-2</v>
      </c>
      <c r="X34" s="3">
        <f t="shared" si="8"/>
        <v>6.0197114129468106E-2</v>
      </c>
      <c r="Y34" s="3">
        <f t="shared" ref="Y34:Z34" si="41">M34/29.56666</f>
        <v>5.3643201513101924E-2</v>
      </c>
      <c r="Z34" s="3">
        <f t="shared" si="41"/>
        <v>0</v>
      </c>
      <c r="AA34" s="2"/>
    </row>
    <row r="35" spans="1:27">
      <c r="A35" s="2" t="s">
        <v>1417</v>
      </c>
      <c r="B35" s="2" t="s">
        <v>1418</v>
      </c>
      <c r="C35" s="3">
        <v>14.4333333333333</v>
      </c>
      <c r="D35" s="3">
        <v>18.566666666666599</v>
      </c>
      <c r="E35" s="3">
        <v>22.633333333333301</v>
      </c>
      <c r="F35" s="3">
        <v>25.3333333333333</v>
      </c>
      <c r="G35" s="3">
        <v>29.133333333333301</v>
      </c>
      <c r="H35" s="2"/>
      <c r="I35" s="3">
        <v>1.8740923729160801</v>
      </c>
      <c r="J35" s="3">
        <v>2.2757172251597702</v>
      </c>
      <c r="K35" s="3">
        <v>1.7792008193443301</v>
      </c>
      <c r="L35" s="3">
        <v>1.6996731711975901</v>
      </c>
      <c r="M35" s="3">
        <v>1.5216949614017701</v>
      </c>
      <c r="N35" s="2"/>
      <c r="O35" s="3">
        <f t="shared" si="0"/>
        <v>0.86600346401385409</v>
      </c>
      <c r="P35" s="3">
        <f t="shared" si="1"/>
        <v>0.97038344431766965</v>
      </c>
      <c r="Q35" s="3">
        <f t="shared" si="2"/>
        <v>0.97000138571626382</v>
      </c>
      <c r="R35" s="3">
        <f t="shared" si="3"/>
        <v>0.99151989562948339</v>
      </c>
      <c r="S35" s="3">
        <f t="shared" si="4"/>
        <v>0.98534407786788569</v>
      </c>
      <c r="T35" s="2"/>
      <c r="U35" s="3">
        <f t="shared" si="5"/>
        <v>0.11244599215893344</v>
      </c>
      <c r="V35" s="3">
        <f t="shared" si="6"/>
        <v>0.11893994538116313</v>
      </c>
      <c r="W35" s="3">
        <f t="shared" si="7"/>
        <v>7.6251572617003591E-2</v>
      </c>
      <c r="X35" s="3">
        <f t="shared" si="8"/>
        <v>6.6523411788555378E-2</v>
      </c>
      <c r="Y35" s="3">
        <f t="shared" ref="Y35:Z35" si="42">M35/29.56666</f>
        <v>5.146658301620035E-2</v>
      </c>
      <c r="Z35" s="3">
        <f t="shared" si="42"/>
        <v>0</v>
      </c>
      <c r="AA35" s="2"/>
    </row>
    <row r="36" spans="1:27">
      <c r="A36" s="2" t="s">
        <v>1419</v>
      </c>
      <c r="B36" s="2" t="s">
        <v>1420</v>
      </c>
      <c r="C36" s="3">
        <v>16.633333333333301</v>
      </c>
      <c r="D36" s="3">
        <v>20.3</v>
      </c>
      <c r="E36" s="3">
        <v>23.1</v>
      </c>
      <c r="F36" s="3">
        <v>26.5</v>
      </c>
      <c r="G36" s="3">
        <v>29.233333333333299</v>
      </c>
      <c r="H36" s="2"/>
      <c r="I36" s="3">
        <v>1.7792008193443301</v>
      </c>
      <c r="J36" s="3">
        <v>2.0840665376454099</v>
      </c>
      <c r="K36" s="3">
        <v>2.08726296059376</v>
      </c>
      <c r="L36" s="3">
        <v>1.6482313753434801</v>
      </c>
      <c r="M36" s="3">
        <v>1.56382721409865</v>
      </c>
      <c r="N36" s="2"/>
      <c r="O36" s="3">
        <f t="shared" si="0"/>
        <v>0.99800399201596612</v>
      </c>
      <c r="P36" s="3">
        <f t="shared" si="1"/>
        <v>1.0609757945950862</v>
      </c>
      <c r="Q36" s="3">
        <f t="shared" si="2"/>
        <v>0.99000141428773469</v>
      </c>
      <c r="R36" s="3">
        <f t="shared" si="3"/>
        <v>1.0371819960861057</v>
      </c>
      <c r="S36" s="3">
        <f t="shared" si="4"/>
        <v>0.98872626577818734</v>
      </c>
      <c r="T36" s="2"/>
      <c r="U36" s="3">
        <f t="shared" si="5"/>
        <v>0.10675247617056449</v>
      </c>
      <c r="V36" s="3">
        <f t="shared" si="6"/>
        <v>0.10892335718065856</v>
      </c>
      <c r="W36" s="3">
        <f t="shared" si="7"/>
        <v>8.9454254674382103E-2</v>
      </c>
      <c r="X36" s="3">
        <f t="shared" si="8"/>
        <v>6.4510034260018792E-2</v>
      </c>
      <c r="Y36" s="3">
        <f t="shared" ref="Y36:Z36" si="43">M36/29.56666</f>
        <v>5.2891574973251969E-2</v>
      </c>
      <c r="Z36" s="3">
        <f t="shared" si="43"/>
        <v>0</v>
      </c>
      <c r="AA36" s="2"/>
    </row>
    <row r="37" spans="1:27">
      <c r="A37" s="2" t="s">
        <v>1421</v>
      </c>
      <c r="B37" s="2" t="s">
        <v>1422</v>
      </c>
      <c r="C37" s="3">
        <v>15.7666666666666</v>
      </c>
      <c r="D37" s="3">
        <v>20.399999999999999</v>
      </c>
      <c r="E37" s="3">
        <v>24.033333333333299</v>
      </c>
      <c r="F37" s="3">
        <v>27</v>
      </c>
      <c r="G37" s="3">
        <v>29.3333333333333</v>
      </c>
      <c r="H37" s="2"/>
      <c r="I37" s="3">
        <v>2.31924317157319</v>
      </c>
      <c r="J37" s="3">
        <v>1.6248076809271901</v>
      </c>
      <c r="K37" s="3">
        <v>1.9232495649002199</v>
      </c>
      <c r="L37" s="3">
        <v>1.61245154965971</v>
      </c>
      <c r="M37" s="3">
        <v>1.7763883459298899</v>
      </c>
      <c r="N37" s="2"/>
      <c r="O37" s="3">
        <f t="shared" si="0"/>
        <v>0.94600378401513208</v>
      </c>
      <c r="P37" s="3">
        <f t="shared" si="1"/>
        <v>1.0662022763418599</v>
      </c>
      <c r="Q37" s="3">
        <f t="shared" si="2"/>
        <v>1.030001471430672</v>
      </c>
      <c r="R37" s="3">
        <f t="shared" si="3"/>
        <v>1.0567514677103718</v>
      </c>
      <c r="S37" s="3">
        <f t="shared" si="4"/>
        <v>0.99210845368848899</v>
      </c>
      <c r="T37" s="2"/>
      <c r="U37" s="3">
        <f t="shared" si="5"/>
        <v>0.13915514691497907</v>
      </c>
      <c r="V37" s="3">
        <f t="shared" si="6"/>
        <v>8.4920276863838656E-2</v>
      </c>
      <c r="W37" s="3">
        <f t="shared" si="7"/>
        <v>8.2425099103008145E-2</v>
      </c>
      <c r="X37" s="3">
        <f t="shared" si="8"/>
        <v>6.3109649693139341E-2</v>
      </c>
      <c r="Y37" s="3">
        <f t="shared" ref="Y37:Z37" si="44">M37/29.56666</f>
        <v>6.0080791876048562E-2</v>
      </c>
      <c r="Z37" s="3">
        <f t="shared" si="44"/>
        <v>0</v>
      </c>
      <c r="AA37" s="2"/>
    </row>
    <row r="38" spans="1:27">
      <c r="A38" s="2" t="s">
        <v>1423</v>
      </c>
      <c r="B38" s="2" t="s">
        <v>1424</v>
      </c>
      <c r="C38" s="3">
        <v>16.8333333333333</v>
      </c>
      <c r="D38" s="3">
        <v>19.033333333333299</v>
      </c>
      <c r="E38" s="3">
        <v>22.966666666666601</v>
      </c>
      <c r="F38" s="3">
        <v>25.8333333333333</v>
      </c>
      <c r="G38" s="3">
        <v>29.7</v>
      </c>
      <c r="H38" s="2"/>
      <c r="I38" s="3">
        <v>2.3392781412697001</v>
      </c>
      <c r="J38" s="3">
        <v>2.1052843566184101</v>
      </c>
      <c r="K38" s="3">
        <v>1.3535960336164601</v>
      </c>
      <c r="L38" s="3">
        <v>1.63469331136523</v>
      </c>
      <c r="M38" s="3">
        <v>1.552417469626</v>
      </c>
      <c r="N38" s="2"/>
      <c r="O38" s="3">
        <f t="shared" si="0"/>
        <v>1.0100040400161581</v>
      </c>
      <c r="P38" s="3">
        <f t="shared" si="1"/>
        <v>0.9947736924692826</v>
      </c>
      <c r="Q38" s="3">
        <f t="shared" si="2"/>
        <v>0.98428712041016919</v>
      </c>
      <c r="R38" s="3">
        <f t="shared" si="3"/>
        <v>1.0110893672537495</v>
      </c>
      <c r="S38" s="3">
        <f t="shared" si="4"/>
        <v>1.0045098093595963</v>
      </c>
      <c r="T38" s="2"/>
      <c r="U38" s="3">
        <f t="shared" si="5"/>
        <v>0.14035724990518164</v>
      </c>
      <c r="V38" s="3">
        <f t="shared" si="6"/>
        <v>0.11003230261634593</v>
      </c>
      <c r="W38" s="3">
        <f t="shared" si="7"/>
        <v>5.8011341456907513E-2</v>
      </c>
      <c r="X38" s="3">
        <f t="shared" si="8"/>
        <v>6.3980168742279062E-2</v>
      </c>
      <c r="Y38" s="3">
        <f t="shared" ref="Y38:Z38" si="45">M38/29.56666</f>
        <v>5.2505675975101689E-2</v>
      </c>
      <c r="Z38" s="3">
        <f t="shared" si="45"/>
        <v>0</v>
      </c>
      <c r="AA38" s="2"/>
    </row>
    <row r="39" spans="1:27">
      <c r="A39" s="2" t="s">
        <v>1425</v>
      </c>
      <c r="B39" s="2" t="s">
        <v>1426</v>
      </c>
      <c r="C39" s="3">
        <v>16.533333333333299</v>
      </c>
      <c r="D39" s="3">
        <v>19.6666666666666</v>
      </c>
      <c r="E39" s="3">
        <v>23</v>
      </c>
      <c r="F39" s="3">
        <v>26.566666666666599</v>
      </c>
      <c r="G39" s="3">
        <v>29.6</v>
      </c>
      <c r="H39" s="2"/>
      <c r="I39" s="3">
        <v>2.2469732728470202</v>
      </c>
      <c r="J39" s="3">
        <v>2.03851798018942</v>
      </c>
      <c r="K39" s="3">
        <v>1.6931233465600299</v>
      </c>
      <c r="L39" s="3">
        <v>1.60589192939278</v>
      </c>
      <c r="M39" s="3">
        <v>1.58324561160505</v>
      </c>
      <c r="N39" s="2"/>
      <c r="O39" s="3">
        <f t="shared" si="0"/>
        <v>0.9920039680158701</v>
      </c>
      <c r="P39" s="3">
        <f t="shared" si="1"/>
        <v>1.0278747435321818</v>
      </c>
      <c r="Q39" s="3">
        <f t="shared" si="2"/>
        <v>0.98571569387956259</v>
      </c>
      <c r="R39" s="3">
        <f t="shared" si="3"/>
        <v>1.0397912589693385</v>
      </c>
      <c r="S39" s="3">
        <f t="shared" si="4"/>
        <v>1.0011276214492946</v>
      </c>
      <c r="T39" s="2"/>
      <c r="U39" s="3">
        <f t="shared" si="5"/>
        <v>0.1348189356465638</v>
      </c>
      <c r="V39" s="3">
        <f t="shared" si="6"/>
        <v>0.10654277013930245</v>
      </c>
      <c r="W39" s="3">
        <f t="shared" si="7"/>
        <v>7.2562532799048132E-2</v>
      </c>
      <c r="X39" s="3">
        <f t="shared" si="8"/>
        <v>6.2852913087780043E-2</v>
      </c>
      <c r="Y39" s="3">
        <f t="shared" ref="Y39:Z39" si="46">M39/29.56666</f>
        <v>5.3548341666087747E-2</v>
      </c>
      <c r="Z39" s="3">
        <f t="shared" si="46"/>
        <v>0</v>
      </c>
      <c r="AA39" s="2"/>
    </row>
    <row r="40" spans="1:27">
      <c r="A40" s="2" t="s">
        <v>1427</v>
      </c>
      <c r="B40" s="2" t="s">
        <v>1428</v>
      </c>
      <c r="C40" s="3">
        <v>16.3666666666666</v>
      </c>
      <c r="D40" s="3">
        <v>20.3666666666666</v>
      </c>
      <c r="E40" s="3">
        <v>24.266666666666602</v>
      </c>
      <c r="F40" s="3">
        <v>27.3</v>
      </c>
      <c r="G40" s="3">
        <v>29.566666666666599</v>
      </c>
      <c r="H40" s="2"/>
      <c r="I40" s="3">
        <v>1.7220788470785899</v>
      </c>
      <c r="J40" s="3">
        <v>1.6829207415152401</v>
      </c>
      <c r="K40" s="3">
        <v>1.87853370714738</v>
      </c>
      <c r="L40" s="3">
        <v>1.5307950004273301</v>
      </c>
      <c r="M40" s="3">
        <v>1.38283123417943</v>
      </c>
      <c r="N40" s="2"/>
      <c r="O40" s="3">
        <f t="shared" si="0"/>
        <v>0.98200392801570813</v>
      </c>
      <c r="P40" s="3">
        <f t="shared" si="1"/>
        <v>1.0644601157595985</v>
      </c>
      <c r="Q40" s="3">
        <f t="shared" si="2"/>
        <v>1.0400014857164053</v>
      </c>
      <c r="R40" s="3">
        <f t="shared" si="3"/>
        <v>1.0684931506849316</v>
      </c>
      <c r="S40" s="3">
        <f t="shared" si="4"/>
        <v>1.0000002254791918</v>
      </c>
      <c r="T40" s="2"/>
      <c r="U40" s="3">
        <f t="shared" si="5"/>
        <v>0.10332514412529191</v>
      </c>
      <c r="V40" s="3">
        <f t="shared" si="6"/>
        <v>8.7957545367964698E-2</v>
      </c>
      <c r="W40" s="3">
        <f t="shared" si="7"/>
        <v>8.0508702461605505E-2</v>
      </c>
      <c r="X40" s="3">
        <f t="shared" si="8"/>
        <v>5.9913698646862232E-2</v>
      </c>
      <c r="Y40" s="3">
        <f t="shared" ref="Y40:Z40" si="47">M40/29.56666</f>
        <v>4.6769950822292072E-2</v>
      </c>
      <c r="Z40" s="3">
        <f t="shared" si="47"/>
        <v>0</v>
      </c>
      <c r="AA40" s="2"/>
    </row>
    <row r="41" spans="1:27">
      <c r="A41" s="2" t="s">
        <v>1429</v>
      </c>
      <c r="B41" s="2" t="s">
        <v>1430</v>
      </c>
      <c r="C41" s="3">
        <v>15.533333333333299</v>
      </c>
      <c r="D41" s="3">
        <v>19.8333333333333</v>
      </c>
      <c r="E41" s="3">
        <v>23.4</v>
      </c>
      <c r="F41" s="3">
        <v>26.466666666666601</v>
      </c>
      <c r="G41" s="3">
        <v>29.066666666666599</v>
      </c>
      <c r="H41" s="2"/>
      <c r="I41" s="3">
        <v>1.7461067804945001</v>
      </c>
      <c r="J41" s="3">
        <v>1.8272626764887601</v>
      </c>
      <c r="K41" s="3">
        <v>1.7813852287849801</v>
      </c>
      <c r="L41" s="3">
        <v>1.60692943909252</v>
      </c>
      <c r="M41" s="3">
        <v>1.36463263269724</v>
      </c>
      <c r="N41" s="2"/>
      <c r="O41" s="3">
        <f t="shared" si="0"/>
        <v>0.93200372801491005</v>
      </c>
      <c r="P41" s="3">
        <f t="shared" si="1"/>
        <v>1.0365855464434732</v>
      </c>
      <c r="Q41" s="3">
        <f t="shared" si="2"/>
        <v>1.0028585755122505</v>
      </c>
      <c r="R41" s="3">
        <f t="shared" si="3"/>
        <v>1.0358773646444854</v>
      </c>
      <c r="S41" s="3">
        <f t="shared" si="4"/>
        <v>0.98308928592768341</v>
      </c>
      <c r="T41" s="2"/>
      <c r="U41" s="3">
        <f t="shared" si="5"/>
        <v>0.1047668258969736</v>
      </c>
      <c r="V41" s="3">
        <f t="shared" si="6"/>
        <v>9.5501550252295855E-2</v>
      </c>
      <c r="W41" s="3">
        <f t="shared" si="7"/>
        <v>7.6345190298199569E-2</v>
      </c>
      <c r="X41" s="3">
        <f t="shared" si="8"/>
        <v>6.2893520121037966E-2</v>
      </c>
      <c r="Y41" s="3">
        <f t="shared" ref="Y41:Z41" si="48">M41/29.56666</f>
        <v>4.6154439923117456E-2</v>
      </c>
      <c r="Z41" s="3">
        <f t="shared" si="48"/>
        <v>0</v>
      </c>
      <c r="AA41" s="2"/>
    </row>
    <row r="42" spans="1:27">
      <c r="A42" s="2" t="s">
        <v>1431</v>
      </c>
      <c r="B42" s="2" t="s">
        <v>1432</v>
      </c>
      <c r="C42" s="3">
        <v>16.5</v>
      </c>
      <c r="D42" s="3">
        <v>20.100000000000001</v>
      </c>
      <c r="E42" s="3">
        <v>23.5</v>
      </c>
      <c r="F42" s="3">
        <v>26.2</v>
      </c>
      <c r="G42" s="3">
        <v>29.466666666666601</v>
      </c>
      <c r="H42" s="2"/>
      <c r="I42" s="3">
        <v>1.2041594578792201</v>
      </c>
      <c r="J42" s="3">
        <v>2.2113344387495899</v>
      </c>
      <c r="K42" s="3">
        <v>2.0289570391377598</v>
      </c>
      <c r="L42" s="3">
        <v>2.0558858593478999</v>
      </c>
      <c r="M42" s="3">
        <v>1.97877627728744</v>
      </c>
      <c r="N42" s="2"/>
      <c r="O42" s="3">
        <f t="shared" si="0"/>
        <v>0.99000396001584012</v>
      </c>
      <c r="P42" s="3">
        <f t="shared" si="1"/>
        <v>1.0505228311015387</v>
      </c>
      <c r="Q42" s="3">
        <f t="shared" si="2"/>
        <v>1.0071442959204226</v>
      </c>
      <c r="R42" s="3">
        <f t="shared" si="3"/>
        <v>1.0254403131115459</v>
      </c>
      <c r="S42" s="3">
        <f t="shared" si="4"/>
        <v>0.99661803756889022</v>
      </c>
      <c r="T42" s="2"/>
      <c r="U42" s="3">
        <f t="shared" si="5"/>
        <v>7.2249856472179103E-2</v>
      </c>
      <c r="V42" s="3">
        <f t="shared" si="6"/>
        <v>0.11557499080137068</v>
      </c>
      <c r="W42" s="3">
        <f t="shared" si="7"/>
        <v>8.6955425899369554E-2</v>
      </c>
      <c r="X42" s="3">
        <f t="shared" si="8"/>
        <v>8.0465199974477486E-2</v>
      </c>
      <c r="Y42" s="3">
        <f t="shared" ref="Y42:Z42" si="49">M42/29.56666</f>
        <v>6.6925932022333268E-2</v>
      </c>
      <c r="Z42" s="3">
        <f t="shared" si="49"/>
        <v>0</v>
      </c>
      <c r="AA42" s="2"/>
    </row>
    <row r="43" spans="1:27">
      <c r="A43" s="2" t="s">
        <v>1433</v>
      </c>
      <c r="B43" s="2" t="s">
        <v>1434</v>
      </c>
      <c r="C43" s="3">
        <v>16.133333333333301</v>
      </c>
      <c r="D43" s="3">
        <v>19.8666666666666</v>
      </c>
      <c r="E43" s="3">
        <v>23.7</v>
      </c>
      <c r="F43" s="3">
        <v>25.6666666666666</v>
      </c>
      <c r="G43" s="3">
        <v>28.966666666666601</v>
      </c>
      <c r="H43" s="2"/>
      <c r="I43" s="3">
        <v>2.36267268622258</v>
      </c>
      <c r="J43" s="3">
        <v>1.97877627728744</v>
      </c>
      <c r="K43" s="3">
        <v>2.0024984394500698</v>
      </c>
      <c r="L43" s="3">
        <v>1.92064803878505</v>
      </c>
      <c r="M43" s="3">
        <v>1.7792008193443301</v>
      </c>
      <c r="N43" s="2"/>
      <c r="O43" s="3">
        <f t="shared" si="0"/>
        <v>0.96800387201548621</v>
      </c>
      <c r="P43" s="3">
        <f t="shared" si="1"/>
        <v>1.0383277070257293</v>
      </c>
      <c r="Q43" s="3">
        <f t="shared" si="2"/>
        <v>1.0157157367367666</v>
      </c>
      <c r="R43" s="3">
        <f t="shared" si="3"/>
        <v>1.0045662100456594</v>
      </c>
      <c r="S43" s="3">
        <f t="shared" si="4"/>
        <v>0.97970709801738176</v>
      </c>
      <c r="T43" s="2"/>
      <c r="U43" s="3">
        <f t="shared" si="5"/>
        <v>0.14176092821706768</v>
      </c>
      <c r="V43" s="3">
        <f t="shared" si="6"/>
        <v>0.10342038094191863</v>
      </c>
      <c r="W43" s="3">
        <f t="shared" si="7"/>
        <v>8.5821484292837688E-2</v>
      </c>
      <c r="X43" s="3">
        <f t="shared" si="8"/>
        <v>7.5172134590412915E-2</v>
      </c>
      <c r="Y43" s="3">
        <f t="shared" ref="Y43:Z43" si="50">M43/29.56666</f>
        <v>6.0175915011852203E-2</v>
      </c>
      <c r="Z43" s="3">
        <f t="shared" si="50"/>
        <v>0</v>
      </c>
      <c r="AA43" s="2"/>
    </row>
    <row r="44" spans="1:27">
      <c r="A44" s="2" t="s">
        <v>1435</v>
      </c>
      <c r="B44" s="2" t="s">
        <v>1436</v>
      </c>
      <c r="C44" s="3">
        <v>14.1</v>
      </c>
      <c r="D44" s="3">
        <v>17.100000000000001</v>
      </c>
      <c r="E44" s="3">
        <v>20.633333333333301</v>
      </c>
      <c r="F44" s="3">
        <v>24.233333333333299</v>
      </c>
      <c r="G44" s="3">
        <v>27.933333333333302</v>
      </c>
      <c r="H44" s="2"/>
      <c r="I44" s="3">
        <v>2.00582485111071</v>
      </c>
      <c r="J44" s="3">
        <v>1.5989579940281899</v>
      </c>
      <c r="K44" s="3">
        <v>2.3307128141884399</v>
      </c>
      <c r="L44" s="3">
        <v>2.7529781853274602</v>
      </c>
      <c r="M44" s="3">
        <v>1.8607047649270401</v>
      </c>
      <c r="N44" s="2"/>
      <c r="O44" s="3">
        <f t="shared" si="0"/>
        <v>0.84600338401353603</v>
      </c>
      <c r="P44" s="3">
        <f t="shared" si="1"/>
        <v>0.89372837869832389</v>
      </c>
      <c r="Q44" s="3">
        <f t="shared" si="2"/>
        <v>0.88428697755282359</v>
      </c>
      <c r="R44" s="3">
        <f t="shared" si="3"/>
        <v>0.94846705805609777</v>
      </c>
      <c r="S44" s="3">
        <f t="shared" si="4"/>
        <v>0.94475782294426569</v>
      </c>
      <c r="T44" s="2"/>
      <c r="U44" s="3">
        <f t="shared" si="5"/>
        <v>0.12034997246653246</v>
      </c>
      <c r="V44" s="3">
        <f t="shared" si="6"/>
        <v>8.3569247696464233E-2</v>
      </c>
      <c r="W44" s="3">
        <f t="shared" si="7"/>
        <v>9.9887834733554184E-2</v>
      </c>
      <c r="X44" s="3">
        <f t="shared" si="8"/>
        <v>0.10774865695997887</v>
      </c>
      <c r="Y44" s="3">
        <f t="shared" ref="Y44:Z44" si="51">M44/29.56666</f>
        <v>6.2932531605769476E-2</v>
      </c>
      <c r="Z44" s="3">
        <f t="shared" si="51"/>
        <v>0</v>
      </c>
      <c r="AA44" s="2"/>
    </row>
    <row r="45" spans="1:27">
      <c r="A45" s="2" t="s">
        <v>1437</v>
      </c>
      <c r="B45" s="2" t="s">
        <v>1438</v>
      </c>
      <c r="C45" s="3">
        <v>15.733333333333301</v>
      </c>
      <c r="D45" s="3">
        <v>19.3666666666666</v>
      </c>
      <c r="E45" s="3">
        <v>22</v>
      </c>
      <c r="F45" s="3">
        <v>25.8333333333333</v>
      </c>
      <c r="G45" s="3">
        <v>29.8666666666666</v>
      </c>
      <c r="H45" s="2"/>
      <c r="I45" s="3">
        <v>2.3935097428021601</v>
      </c>
      <c r="J45" s="3">
        <v>2.2133433734711998</v>
      </c>
      <c r="K45" s="3">
        <v>2.2509257354845502</v>
      </c>
      <c r="L45" s="3">
        <v>1.67497927018681</v>
      </c>
      <c r="M45" s="3">
        <v>1.49962958389359</v>
      </c>
      <c r="N45" s="2"/>
      <c r="O45" s="3">
        <f t="shared" si="0"/>
        <v>0.9440037760151021</v>
      </c>
      <c r="P45" s="3">
        <f t="shared" si="1"/>
        <v>1.0121952982918603</v>
      </c>
      <c r="Q45" s="3">
        <f t="shared" si="2"/>
        <v>0.94285848979784248</v>
      </c>
      <c r="R45" s="3">
        <f t="shared" si="3"/>
        <v>1.0110893672537495</v>
      </c>
      <c r="S45" s="3">
        <f t="shared" si="4"/>
        <v>1.0101467892100968</v>
      </c>
      <c r="T45" s="2"/>
      <c r="U45" s="3">
        <f t="shared" si="5"/>
        <v>0.14361115901276567</v>
      </c>
      <c r="V45" s="3">
        <f t="shared" si="6"/>
        <v>0.11567998740790023</v>
      </c>
      <c r="W45" s="3">
        <f t="shared" si="7"/>
        <v>9.6468383618457318E-2</v>
      </c>
      <c r="X45" s="3">
        <f t="shared" si="8"/>
        <v>6.5556918598309588E-2</v>
      </c>
      <c r="Y45" s="3">
        <f t="shared" ref="Y45:Z45" si="52">M45/29.56666</f>
        <v>5.0720290485756256E-2</v>
      </c>
      <c r="Z45" s="3">
        <f t="shared" si="52"/>
        <v>0</v>
      </c>
      <c r="AA45" s="2"/>
    </row>
    <row r="46" spans="1:27">
      <c r="A46" s="2" t="s">
        <v>1439</v>
      </c>
      <c r="B46" s="2" t="s">
        <v>1440</v>
      </c>
      <c r="C46" s="3">
        <v>16.3333333333333</v>
      </c>
      <c r="D46" s="3">
        <v>19.3666666666666</v>
      </c>
      <c r="E46" s="3">
        <v>22.8666666666666</v>
      </c>
      <c r="F46" s="3">
        <v>26.433333333333302</v>
      </c>
      <c r="G46" s="3">
        <v>29.633333333333301</v>
      </c>
      <c r="H46" s="2"/>
      <c r="I46" s="3">
        <v>2.1343747458109501</v>
      </c>
      <c r="J46" s="3">
        <v>2.0409692686455498</v>
      </c>
      <c r="K46" s="3">
        <v>1.97877627728744</v>
      </c>
      <c r="L46" s="3">
        <v>1.6468825769380799</v>
      </c>
      <c r="M46" s="3">
        <v>1.5595583420386101</v>
      </c>
      <c r="N46" s="2"/>
      <c r="O46" s="3">
        <f t="shared" si="0"/>
        <v>0.98000392001567815</v>
      </c>
      <c r="P46" s="3">
        <f t="shared" si="1"/>
        <v>1.0121952982918603</v>
      </c>
      <c r="Q46" s="3">
        <f t="shared" si="2"/>
        <v>0.98000140000199709</v>
      </c>
      <c r="R46" s="3">
        <f t="shared" si="3"/>
        <v>1.0345727332028689</v>
      </c>
      <c r="S46" s="3">
        <f t="shared" si="4"/>
        <v>1.002255017419394</v>
      </c>
      <c r="T46" s="2"/>
      <c r="U46" s="3">
        <f t="shared" si="5"/>
        <v>0.12806299700064502</v>
      </c>
      <c r="V46" s="3">
        <f t="shared" si="6"/>
        <v>0.10667088628302286</v>
      </c>
      <c r="W46" s="3">
        <f t="shared" si="7"/>
        <v>8.4804818747774208E-2</v>
      </c>
      <c r="X46" s="3">
        <f t="shared" si="8"/>
        <v>6.4457243715776116E-2</v>
      </c>
      <c r="Y46" s="3">
        <f t="shared" ref="Y46:Z46" si="53">M46/29.56666</f>
        <v>5.274719369853105E-2</v>
      </c>
      <c r="Z46" s="3">
        <f t="shared" si="53"/>
        <v>0</v>
      </c>
      <c r="AA46" s="2"/>
    </row>
    <row r="47" spans="1:27">
      <c r="A47" s="2" t="s">
        <v>1441</v>
      </c>
      <c r="B47" s="2" t="s">
        <v>1442</v>
      </c>
      <c r="C47" s="3">
        <v>16.966666666666601</v>
      </c>
      <c r="D47" s="3">
        <v>20.399999999999999</v>
      </c>
      <c r="E47" s="3">
        <v>23.066666666666599</v>
      </c>
      <c r="F47" s="3">
        <v>26.4</v>
      </c>
      <c r="G47" s="3">
        <v>30.2</v>
      </c>
      <c r="H47" s="2"/>
      <c r="I47" s="3">
        <v>2.12105843599107</v>
      </c>
      <c r="J47" s="3">
        <v>2.2744962812309302</v>
      </c>
      <c r="K47" s="3">
        <v>1.99888858007532</v>
      </c>
      <c r="L47" s="3">
        <v>2.0752509888364501</v>
      </c>
      <c r="M47" s="3">
        <v>1.3515423288475501</v>
      </c>
      <c r="N47" s="2"/>
      <c r="O47" s="3">
        <f t="shared" si="0"/>
        <v>1.0180040720162842</v>
      </c>
      <c r="P47" s="3">
        <f t="shared" si="1"/>
        <v>1.0662022763418599</v>
      </c>
      <c r="Q47" s="3">
        <f t="shared" si="2"/>
        <v>0.98857284081834107</v>
      </c>
      <c r="R47" s="3">
        <f t="shared" si="3"/>
        <v>1.0332681017612524</v>
      </c>
      <c r="S47" s="3">
        <f t="shared" si="4"/>
        <v>1.0214207489111047</v>
      </c>
      <c r="T47" s="2"/>
      <c r="U47" s="3">
        <f t="shared" si="5"/>
        <v>0.12726401521552508</v>
      </c>
      <c r="V47" s="3">
        <f t="shared" si="6"/>
        <v>0.11887613296958396</v>
      </c>
      <c r="W47" s="3">
        <f t="shared" si="7"/>
        <v>8.5666775812907728E-2</v>
      </c>
      <c r="X47" s="3">
        <f t="shared" si="8"/>
        <v>8.1223130678530334E-2</v>
      </c>
      <c r="Y47" s="3">
        <f t="shared" ref="Y47:Z47" si="54">M47/29.56666</f>
        <v>4.5711701248891491E-2</v>
      </c>
      <c r="Z47" s="3">
        <f t="shared" si="54"/>
        <v>0</v>
      </c>
      <c r="AA47" s="2"/>
    </row>
    <row r="48" spans="1:27">
      <c r="A48" s="2" t="s">
        <v>1443</v>
      </c>
      <c r="B48" s="2" t="s">
        <v>1444</v>
      </c>
      <c r="C48" s="3">
        <v>16.100000000000001</v>
      </c>
      <c r="D48" s="3">
        <v>19.8333333333333</v>
      </c>
      <c r="E48" s="3">
        <v>23.133333333333301</v>
      </c>
      <c r="F48" s="3">
        <v>26.433333333333302</v>
      </c>
      <c r="G48" s="3">
        <v>29.2</v>
      </c>
      <c r="H48" s="2"/>
      <c r="I48" s="3">
        <v>1.9382122346808801</v>
      </c>
      <c r="J48" s="3">
        <v>2.05074512203627</v>
      </c>
      <c r="K48" s="3">
        <v>2.0450482200237201</v>
      </c>
      <c r="L48" s="3">
        <v>1.8740923729160801</v>
      </c>
      <c r="M48" s="3">
        <v>1.6</v>
      </c>
      <c r="N48" s="2"/>
      <c r="O48" s="3">
        <f t="shared" si="0"/>
        <v>0.96600386401545624</v>
      </c>
      <c r="P48" s="3">
        <f t="shared" si="1"/>
        <v>1.0365855464434732</v>
      </c>
      <c r="Q48" s="3">
        <f t="shared" si="2"/>
        <v>0.99142998775712388</v>
      </c>
      <c r="R48" s="3">
        <f t="shared" si="3"/>
        <v>1.0345727332028689</v>
      </c>
      <c r="S48" s="3">
        <f t="shared" si="4"/>
        <v>0.98759886980808786</v>
      </c>
      <c r="T48" s="2"/>
      <c r="U48" s="3">
        <f t="shared" si="5"/>
        <v>0.11629319925364982</v>
      </c>
      <c r="V48" s="3">
        <f t="shared" si="6"/>
        <v>0.10718181947608021</v>
      </c>
      <c r="W48" s="3">
        <f t="shared" si="7"/>
        <v>8.7645048922515026E-2</v>
      </c>
      <c r="X48" s="3">
        <f t="shared" si="8"/>
        <v>7.3349995026069675E-2</v>
      </c>
      <c r="Y48" s="3">
        <f t="shared" ref="Y48:Z48" si="55">M48/29.56666</f>
        <v>5.4115006564826741E-2</v>
      </c>
      <c r="Z48" s="3">
        <f t="shared" si="55"/>
        <v>0</v>
      </c>
      <c r="AA48" s="2"/>
    </row>
    <row r="49" spans="1:27">
      <c r="A49" s="2" t="s">
        <v>1445</v>
      </c>
      <c r="B49" s="2" t="s">
        <v>1446</v>
      </c>
      <c r="C49" s="3">
        <v>16.066666666666599</v>
      </c>
      <c r="D49" s="3">
        <v>19.933333333333302</v>
      </c>
      <c r="E49" s="3">
        <v>23.266666666666602</v>
      </c>
      <c r="F49" s="3">
        <v>26.566666666666599</v>
      </c>
      <c r="G49" s="3">
        <v>29.3</v>
      </c>
      <c r="H49" s="2"/>
      <c r="I49" s="3">
        <v>1.7688665548562099</v>
      </c>
      <c r="J49" s="3">
        <v>2.1281186266016401</v>
      </c>
      <c r="K49" s="3">
        <v>2.2939534045447001</v>
      </c>
      <c r="L49" s="3">
        <v>1.60589192939278</v>
      </c>
      <c r="M49" s="3">
        <v>1.4410644214144801</v>
      </c>
      <c r="N49" s="2"/>
      <c r="O49" s="3">
        <f t="shared" si="0"/>
        <v>0.96400385601542005</v>
      </c>
      <c r="P49" s="3">
        <f t="shared" si="1"/>
        <v>1.0418120281902472</v>
      </c>
      <c r="Q49" s="3">
        <f t="shared" si="2"/>
        <v>0.99714428163468516</v>
      </c>
      <c r="R49" s="3">
        <f t="shared" si="3"/>
        <v>1.0397912589693385</v>
      </c>
      <c r="S49" s="3">
        <f t="shared" si="4"/>
        <v>0.99098105771838962</v>
      </c>
      <c r="T49" s="2"/>
      <c r="U49" s="3">
        <f t="shared" si="5"/>
        <v>0.10613241782104389</v>
      </c>
      <c r="V49" s="3">
        <f t="shared" si="6"/>
        <v>0.1112257315690285</v>
      </c>
      <c r="W49" s="3">
        <f t="shared" si="7"/>
        <v>9.8312429212528876E-2</v>
      </c>
      <c r="X49" s="3">
        <f t="shared" si="8"/>
        <v>6.2852913087780043E-2</v>
      </c>
      <c r="Y49" s="3">
        <f t="shared" ref="Y49:Z49" si="56">M49/29.56666</f>
        <v>4.8739506640739269E-2</v>
      </c>
      <c r="Z49" s="3">
        <f t="shared" si="56"/>
        <v>0</v>
      </c>
      <c r="AA49" s="2"/>
    </row>
    <row r="50" spans="1:27">
      <c r="A50" s="2" t="s">
        <v>1447</v>
      </c>
      <c r="B50" s="2" t="s">
        <v>1448</v>
      </c>
      <c r="C50" s="3">
        <v>16.1666666666666</v>
      </c>
      <c r="D50" s="3">
        <v>20</v>
      </c>
      <c r="E50" s="3">
        <v>23.5</v>
      </c>
      <c r="F50" s="3">
        <v>26.1666666666666</v>
      </c>
      <c r="G50" s="3">
        <v>29.433333333333302</v>
      </c>
      <c r="H50" s="2"/>
      <c r="I50" s="3">
        <v>2.2073110841524399</v>
      </c>
      <c r="J50" s="3">
        <v>2.01659779496722</v>
      </c>
      <c r="K50" s="3">
        <v>2.1095023109728901</v>
      </c>
      <c r="L50" s="3">
        <v>1.7143187827498301</v>
      </c>
      <c r="M50" s="3">
        <v>1.56382721409865</v>
      </c>
      <c r="N50" s="2"/>
      <c r="O50" s="3">
        <f t="shared" si="0"/>
        <v>0.97000388001551618</v>
      </c>
      <c r="P50" s="3">
        <f t="shared" si="1"/>
        <v>1.0452963493547647</v>
      </c>
      <c r="Q50" s="3">
        <f t="shared" si="2"/>
        <v>1.0071442959204226</v>
      </c>
      <c r="R50" s="3">
        <f t="shared" si="3"/>
        <v>1.0241356816699256</v>
      </c>
      <c r="S50" s="3">
        <f t="shared" si="4"/>
        <v>0.99549064159879075</v>
      </c>
      <c r="T50" s="2"/>
      <c r="U50" s="3">
        <f t="shared" si="5"/>
        <v>0.13243919480592561</v>
      </c>
      <c r="V50" s="3">
        <f t="shared" si="6"/>
        <v>0.10539711565980517</v>
      </c>
      <c r="W50" s="3">
        <f t="shared" si="7"/>
        <v>9.0407371052225363E-2</v>
      </c>
      <c r="X50" s="3">
        <f t="shared" si="8"/>
        <v>6.7096625547938549E-2</v>
      </c>
      <c r="Y50" s="3">
        <f t="shared" ref="Y50:Z50" si="57">M50/29.56666</f>
        <v>5.2891574973251969E-2</v>
      </c>
      <c r="Z50" s="3">
        <f t="shared" si="57"/>
        <v>0</v>
      </c>
      <c r="AA50" s="2"/>
    </row>
    <row r="51" spans="1:27">
      <c r="A51" s="2" t="s">
        <v>1449</v>
      </c>
      <c r="B51" s="2" t="s">
        <v>1450</v>
      </c>
      <c r="C51" s="3">
        <v>14</v>
      </c>
      <c r="D51" s="3">
        <v>17.633333333333301</v>
      </c>
      <c r="E51" s="3">
        <v>20.533333333333299</v>
      </c>
      <c r="F51" s="3">
        <v>24.3333333333333</v>
      </c>
      <c r="G51" s="3">
        <v>27.5</v>
      </c>
      <c r="H51" s="2"/>
      <c r="I51" s="3">
        <v>2.76887462097269</v>
      </c>
      <c r="J51" s="3">
        <v>1.8526257642120301</v>
      </c>
      <c r="K51" s="3">
        <v>2.1406125810669701</v>
      </c>
      <c r="L51" s="3">
        <v>2.1499353995462802</v>
      </c>
      <c r="M51" s="3">
        <v>1.9104973174542801</v>
      </c>
      <c r="N51" s="2"/>
      <c r="O51" s="3">
        <f t="shared" si="0"/>
        <v>0.84000336001344011</v>
      </c>
      <c r="P51" s="3">
        <f t="shared" si="1"/>
        <v>0.92160294801444909</v>
      </c>
      <c r="Q51" s="3">
        <f t="shared" si="2"/>
        <v>0.88000125714465161</v>
      </c>
      <c r="R51" s="3">
        <f t="shared" si="3"/>
        <v>0.95238095238095111</v>
      </c>
      <c r="S51" s="3">
        <f t="shared" si="4"/>
        <v>0.93010167533295951</v>
      </c>
      <c r="T51" s="2"/>
      <c r="U51" s="3">
        <f t="shared" si="5"/>
        <v>0.16613314179092858</v>
      </c>
      <c r="V51" s="3">
        <f t="shared" si="6"/>
        <v>9.6827147402570798E-2</v>
      </c>
      <c r="W51" s="3">
        <f t="shared" si="7"/>
        <v>9.174067024668478E-2</v>
      </c>
      <c r="X51" s="3">
        <f t="shared" si="8"/>
        <v>8.4146199590852455E-2</v>
      </c>
      <c r="Y51" s="3">
        <f t="shared" ref="Y51:Z51" si="58">M51/29.56666</f>
        <v>6.4616609297576399E-2</v>
      </c>
      <c r="Z51" s="3">
        <f t="shared" si="58"/>
        <v>0</v>
      </c>
      <c r="AA51" s="2"/>
    </row>
    <row r="52" spans="1:27">
      <c r="A52" s="2" t="s">
        <v>1451</v>
      </c>
      <c r="B52" s="2" t="s">
        <v>1452</v>
      </c>
      <c r="C52" s="3">
        <v>15.566666666666601</v>
      </c>
      <c r="D52" s="3">
        <v>19.933333333333302</v>
      </c>
      <c r="E52" s="3">
        <v>23</v>
      </c>
      <c r="F52" s="3">
        <v>26.266666666666602</v>
      </c>
      <c r="G52" s="3">
        <v>29.733333333333299</v>
      </c>
      <c r="H52" s="2"/>
      <c r="I52" s="3">
        <v>2.26102238428154</v>
      </c>
      <c r="J52" s="3">
        <v>1.7499206331208901</v>
      </c>
      <c r="K52" s="3">
        <v>1.41421356237309</v>
      </c>
      <c r="L52" s="3">
        <v>1.8961950204437099</v>
      </c>
      <c r="M52" s="3">
        <v>1.8245242911205299</v>
      </c>
      <c r="N52" s="2"/>
      <c r="O52" s="3">
        <f t="shared" si="0"/>
        <v>0.93400373601494013</v>
      </c>
      <c r="P52" s="3">
        <f t="shared" si="1"/>
        <v>1.0418120281902472</v>
      </c>
      <c r="Q52" s="3">
        <f t="shared" si="2"/>
        <v>0.98571569387956259</v>
      </c>
      <c r="R52" s="3">
        <f t="shared" si="3"/>
        <v>1.028049575994779</v>
      </c>
      <c r="S52" s="3">
        <f t="shared" si="4"/>
        <v>1.0056372053296956</v>
      </c>
      <c r="T52" s="2"/>
      <c r="U52" s="3">
        <f t="shared" si="5"/>
        <v>0.13566188570443521</v>
      </c>
      <c r="V52" s="3">
        <f t="shared" si="6"/>
        <v>9.1459282473092249E-2</v>
      </c>
      <c r="W52" s="3">
        <f t="shared" si="7"/>
        <v>6.0609239257759941E-2</v>
      </c>
      <c r="X52" s="3">
        <f t="shared" si="8"/>
        <v>7.4215069293295882E-2</v>
      </c>
      <c r="Y52" s="3">
        <f t="shared" ref="Y52:Z52" si="59">M52/29.56666</f>
        <v>6.170883999479583E-2</v>
      </c>
      <c r="Z52" s="3">
        <f t="shared" si="59"/>
        <v>0</v>
      </c>
      <c r="AA52" s="2"/>
    </row>
    <row r="53" spans="1:27">
      <c r="A53" s="2" t="s">
        <v>1453</v>
      </c>
      <c r="B53" s="2" t="s">
        <v>1454</v>
      </c>
      <c r="C53" s="3">
        <v>17.1666666666666</v>
      </c>
      <c r="D53" s="3">
        <v>19.899999999999999</v>
      </c>
      <c r="E53" s="3">
        <v>22.8666666666666</v>
      </c>
      <c r="F53" s="3">
        <v>26.6</v>
      </c>
      <c r="G53" s="3">
        <v>29.3333333333333</v>
      </c>
      <c r="H53" s="2"/>
      <c r="I53" s="3">
        <v>1.8811934746029899</v>
      </c>
      <c r="J53" s="3">
        <v>2.1189620100417002</v>
      </c>
      <c r="K53" s="3">
        <v>2.09337579574767</v>
      </c>
      <c r="L53" s="3">
        <v>1.95959179422654</v>
      </c>
      <c r="M53" s="3">
        <v>1.5563490039904999</v>
      </c>
      <c r="N53" s="2"/>
      <c r="O53" s="3">
        <f t="shared" si="0"/>
        <v>1.0300041200164762</v>
      </c>
      <c r="P53" s="3">
        <f t="shared" si="1"/>
        <v>1.0400698676079907</v>
      </c>
      <c r="Q53" s="3">
        <f t="shared" si="2"/>
        <v>0.98000140000199709</v>
      </c>
      <c r="R53" s="3">
        <f t="shared" si="3"/>
        <v>1.0410958904109588</v>
      </c>
      <c r="S53" s="3">
        <f t="shared" si="4"/>
        <v>0.99210845368848899</v>
      </c>
      <c r="T53" s="2"/>
      <c r="U53" s="3">
        <f t="shared" si="5"/>
        <v>0.11287205996441926</v>
      </c>
      <c r="V53" s="3">
        <f t="shared" si="6"/>
        <v>0.11074716267590116</v>
      </c>
      <c r="W53" s="3">
        <f t="shared" si="7"/>
        <v>8.9716233698091133E-2</v>
      </c>
      <c r="X53" s="3">
        <f t="shared" si="8"/>
        <v>7.6696352024522116E-2</v>
      </c>
      <c r="Y53" s="3">
        <f t="shared" ref="Y53:Z53" si="60">M53/29.56666</f>
        <v>5.263864785506716E-2</v>
      </c>
      <c r="Z53" s="3">
        <f t="shared" si="60"/>
        <v>0</v>
      </c>
      <c r="AA53" s="2"/>
    </row>
    <row r="54" spans="1:27">
      <c r="A54" s="2" t="s">
        <v>1455</v>
      </c>
      <c r="B54" s="2" t="s">
        <v>1456</v>
      </c>
      <c r="C54" s="3">
        <v>15.633333333333301</v>
      </c>
      <c r="D54" s="3">
        <v>19.3666666666666</v>
      </c>
      <c r="E54" s="3">
        <v>23.7</v>
      </c>
      <c r="F54" s="3">
        <v>26.566666666666599</v>
      </c>
      <c r="G54" s="3">
        <v>29.533333333333299</v>
      </c>
      <c r="H54" s="2"/>
      <c r="I54" s="3">
        <v>1.8345450541089301</v>
      </c>
      <c r="J54" s="3">
        <v>1.7603661235347801</v>
      </c>
      <c r="K54" s="3">
        <v>2.2970996205360001</v>
      </c>
      <c r="L54" s="3">
        <v>1.2565384549980501</v>
      </c>
      <c r="M54" s="3">
        <v>1.5216949614017701</v>
      </c>
      <c r="N54" s="2"/>
      <c r="O54" s="3">
        <f t="shared" si="0"/>
        <v>0.93800375201500619</v>
      </c>
      <c r="P54" s="3">
        <f t="shared" si="1"/>
        <v>1.0121952982918603</v>
      </c>
      <c r="Q54" s="3">
        <f t="shared" si="2"/>
        <v>1.0157157367367666</v>
      </c>
      <c r="R54" s="3">
        <f t="shared" si="3"/>
        <v>1.0397912589693385</v>
      </c>
      <c r="S54" s="3">
        <f t="shared" si="4"/>
        <v>0.9988728295090924</v>
      </c>
      <c r="T54" s="2"/>
      <c r="U54" s="3">
        <f t="shared" si="5"/>
        <v>0.11007314353910996</v>
      </c>
      <c r="V54" s="3">
        <f t="shared" si="6"/>
        <v>9.2005214122935206E-2</v>
      </c>
      <c r="W54" s="3">
        <f t="shared" si="7"/>
        <v>9.8447267233353189E-2</v>
      </c>
      <c r="X54" s="3">
        <f t="shared" si="8"/>
        <v>4.9179587279767123E-2</v>
      </c>
      <c r="Y54" s="3">
        <f t="shared" ref="Y54:Z54" si="61">M54/29.56666</f>
        <v>5.146658301620035E-2</v>
      </c>
      <c r="Z54" s="3">
        <f t="shared" si="61"/>
        <v>0</v>
      </c>
      <c r="AA54" s="2"/>
    </row>
    <row r="55" spans="1:27">
      <c r="A55" s="2" t="s">
        <v>1457</v>
      </c>
      <c r="B55" s="2" t="s">
        <v>1458</v>
      </c>
      <c r="C55" s="3">
        <v>16.1666666666666</v>
      </c>
      <c r="D55" s="3">
        <v>19.566666666666599</v>
      </c>
      <c r="E55" s="3">
        <v>22.8666666666666</v>
      </c>
      <c r="F55" s="3">
        <v>27.1666666666666</v>
      </c>
      <c r="G55" s="3">
        <v>29.133333333333301</v>
      </c>
      <c r="H55" s="2"/>
      <c r="I55" s="3">
        <v>2.0669354663903299</v>
      </c>
      <c r="J55" s="3">
        <v>2.3760377849595602</v>
      </c>
      <c r="K55" s="3">
        <v>2.18682926224756</v>
      </c>
      <c r="L55" s="3">
        <v>1.24051960439522</v>
      </c>
      <c r="M55" s="3">
        <v>1.60692943909252</v>
      </c>
      <c r="N55" s="2"/>
      <c r="O55" s="3">
        <f t="shared" si="0"/>
        <v>0.97000388001551618</v>
      </c>
      <c r="P55" s="3">
        <f t="shared" si="1"/>
        <v>1.0226482617854078</v>
      </c>
      <c r="Q55" s="3">
        <f t="shared" si="2"/>
        <v>0.98000140000199709</v>
      </c>
      <c r="R55" s="3">
        <f t="shared" si="3"/>
        <v>1.0632746249184579</v>
      </c>
      <c r="S55" s="3">
        <f t="shared" si="4"/>
        <v>0.98534407786788569</v>
      </c>
      <c r="T55" s="2"/>
      <c r="U55" s="3">
        <f t="shared" si="5"/>
        <v>0.12401662404991599</v>
      </c>
      <c r="V55" s="3">
        <f t="shared" si="6"/>
        <v>0.12418318112736047</v>
      </c>
      <c r="W55" s="3">
        <f t="shared" si="7"/>
        <v>9.3721387984021118E-2</v>
      </c>
      <c r="X55" s="3">
        <f t="shared" si="8"/>
        <v>4.855262639511624E-2</v>
      </c>
      <c r="Y55" s="3">
        <f t="shared" ref="Y55:Z55" si="62">M55/29.56666</f>
        <v>5.4349373216065665E-2</v>
      </c>
      <c r="Z55" s="3">
        <f t="shared" si="62"/>
        <v>0</v>
      </c>
      <c r="AA55" s="2"/>
    </row>
    <row r="56" spans="1:27">
      <c r="A56" s="2" t="s">
        <v>1459</v>
      </c>
      <c r="B56" s="2" t="s">
        <v>1460</v>
      </c>
      <c r="C56" s="3">
        <v>15.8666666666666</v>
      </c>
      <c r="D56" s="3">
        <v>19.233333333333299</v>
      </c>
      <c r="E56" s="3">
        <v>23.433333333333302</v>
      </c>
      <c r="F56" s="3">
        <v>26.1666666666666</v>
      </c>
      <c r="G56" s="3">
        <v>29.433333333333302</v>
      </c>
      <c r="H56" s="2"/>
      <c r="I56" s="3">
        <v>2.02868320729372</v>
      </c>
      <c r="J56" s="3">
        <v>1.81995115929582</v>
      </c>
      <c r="K56" s="3">
        <v>1.76414914965323</v>
      </c>
      <c r="L56" s="3">
        <v>1.8089284734953499</v>
      </c>
      <c r="M56" s="3">
        <v>1.4067298564006101</v>
      </c>
      <c r="N56" s="2"/>
      <c r="O56" s="3">
        <f t="shared" si="0"/>
        <v>0.9520038080152281</v>
      </c>
      <c r="P56" s="3">
        <f t="shared" si="1"/>
        <v>1.0052266559628302</v>
      </c>
      <c r="Q56" s="3">
        <f t="shared" si="2"/>
        <v>1.0042871489816401</v>
      </c>
      <c r="R56" s="3">
        <f t="shared" si="3"/>
        <v>1.0241356816699256</v>
      </c>
      <c r="S56" s="3">
        <f t="shared" si="4"/>
        <v>0.99549064159879075</v>
      </c>
      <c r="T56" s="2"/>
      <c r="U56" s="3">
        <f t="shared" si="5"/>
        <v>0.12172147932354051</v>
      </c>
      <c r="V56" s="3">
        <f t="shared" si="6"/>
        <v>9.5119415140794611E-2</v>
      </c>
      <c r="W56" s="3">
        <f t="shared" si="7"/>
        <v>7.5606500137281471E-2</v>
      </c>
      <c r="X56" s="3">
        <f t="shared" si="8"/>
        <v>7.0799548864788647E-2</v>
      </c>
      <c r="Y56" s="3">
        <f t="shared" ref="Y56:Z56" si="63">M56/29.56666</f>
        <v>4.7578247133785494E-2</v>
      </c>
      <c r="Z56" s="3">
        <f t="shared" si="63"/>
        <v>0</v>
      </c>
      <c r="AA56" s="2"/>
    </row>
    <row r="57" spans="1:27">
      <c r="A57" s="2" t="s">
        <v>1461</v>
      </c>
      <c r="B57" s="2" t="s">
        <v>1462</v>
      </c>
      <c r="C57" s="3">
        <v>16.399999999999999</v>
      </c>
      <c r="D57" s="3">
        <v>19.733333333333299</v>
      </c>
      <c r="E57" s="3">
        <v>23.433333333333302</v>
      </c>
      <c r="F57" s="3">
        <v>27.1</v>
      </c>
      <c r="G57" s="3">
        <v>29.2</v>
      </c>
      <c r="H57" s="2"/>
      <c r="I57" s="3">
        <v>2.5245461638348599</v>
      </c>
      <c r="J57" s="3">
        <v>1.7307673314329499</v>
      </c>
      <c r="K57" s="3">
        <v>1.47610598836563</v>
      </c>
      <c r="L57" s="3">
        <v>1.7387735140993299</v>
      </c>
      <c r="M57" s="3">
        <v>1.72046505340852</v>
      </c>
      <c r="N57" s="2"/>
      <c r="O57" s="3">
        <f t="shared" si="0"/>
        <v>0.98400393601574399</v>
      </c>
      <c r="P57" s="3">
        <f t="shared" si="1"/>
        <v>1.0313590646966992</v>
      </c>
      <c r="Q57" s="3">
        <f t="shared" si="2"/>
        <v>1.0042871489816401</v>
      </c>
      <c r="R57" s="3">
        <f t="shared" si="3"/>
        <v>1.0606653620352251</v>
      </c>
      <c r="S57" s="3">
        <f t="shared" si="4"/>
        <v>0.98759886980808786</v>
      </c>
      <c r="T57" s="2"/>
      <c r="U57" s="3">
        <f t="shared" si="5"/>
        <v>0.15147337572359448</v>
      </c>
      <c r="V57" s="3">
        <f t="shared" si="6"/>
        <v>9.0458238656467529E-2</v>
      </c>
      <c r="W57" s="3">
        <f t="shared" si="7"/>
        <v>6.3261775589634986E-2</v>
      </c>
      <c r="X57" s="3">
        <f t="shared" si="8"/>
        <v>6.8053757890384731E-2</v>
      </c>
      <c r="Y57" s="3">
        <f t="shared" ref="Y57:Z57" si="64">M57/29.56666</f>
        <v>5.8189361037348147E-2</v>
      </c>
      <c r="Z57" s="3">
        <f t="shared" si="64"/>
        <v>0</v>
      </c>
      <c r="AA57" s="2"/>
    </row>
    <row r="58" spans="1:27">
      <c r="A58" s="2" t="s">
        <v>1463</v>
      </c>
      <c r="B58" s="2" t="s">
        <v>1464</v>
      </c>
      <c r="C58" s="3">
        <v>10.733333333333301</v>
      </c>
      <c r="D58" s="3">
        <v>13.566666666666601</v>
      </c>
      <c r="E58" s="3">
        <v>16.733333333333299</v>
      </c>
      <c r="F58" s="3">
        <v>20.2</v>
      </c>
      <c r="G58" s="3">
        <v>23.3</v>
      </c>
      <c r="H58" s="2"/>
      <c r="I58" s="3">
        <v>2.40739601136903</v>
      </c>
      <c r="J58" s="3">
        <v>1.9779338265529001</v>
      </c>
      <c r="K58" s="3">
        <v>1.99888858007532</v>
      </c>
      <c r="L58" s="3">
        <v>2.0558858593478999</v>
      </c>
      <c r="M58" s="3">
        <v>2.35442845152137</v>
      </c>
      <c r="N58" s="2"/>
      <c r="O58" s="3">
        <f t="shared" si="0"/>
        <v>0.64400257601030209</v>
      </c>
      <c r="P58" s="3">
        <f t="shared" si="1"/>
        <v>0.70905935697897859</v>
      </c>
      <c r="Q58" s="3">
        <f t="shared" si="2"/>
        <v>0.71714388163411513</v>
      </c>
      <c r="R58" s="3">
        <f t="shared" si="3"/>
        <v>0.79060665362035221</v>
      </c>
      <c r="S58" s="3">
        <f t="shared" si="4"/>
        <v>0.78804978310028939</v>
      </c>
      <c r="T58" s="2"/>
      <c r="U58" s="3">
        <f t="shared" si="5"/>
        <v>0.14444433845949564</v>
      </c>
      <c r="V58" s="3">
        <f t="shared" si="6"/>
        <v>0.10337635040805233</v>
      </c>
      <c r="W58" s="3">
        <f t="shared" si="7"/>
        <v>8.5666775812907728E-2</v>
      </c>
      <c r="X58" s="3">
        <f t="shared" si="8"/>
        <v>8.0465199974477486E-2</v>
      </c>
      <c r="Y58" s="3">
        <f t="shared" ref="Y58:Z58" si="65">M58/29.56666</f>
        <v>7.9631194444058612E-2</v>
      </c>
      <c r="Z58" s="3">
        <f t="shared" si="65"/>
        <v>0</v>
      </c>
      <c r="AA58" s="2"/>
    </row>
    <row r="59" spans="1:27">
      <c r="A59" s="2" t="s">
        <v>1465</v>
      </c>
      <c r="B59" s="2" t="s">
        <v>1466</v>
      </c>
      <c r="C59" s="3">
        <v>16.233333333333299</v>
      </c>
      <c r="D59" s="3">
        <v>19.933333333333302</v>
      </c>
      <c r="E59" s="3">
        <v>23.133333333333301</v>
      </c>
      <c r="F59" s="3">
        <v>26.233333333333299</v>
      </c>
      <c r="G59" s="3">
        <v>29.1</v>
      </c>
      <c r="H59" s="2"/>
      <c r="I59" s="3">
        <v>2.36196716507424</v>
      </c>
      <c r="J59" s="3">
        <v>1.7688665548562099</v>
      </c>
      <c r="K59" s="3">
        <v>2.3907228102721398</v>
      </c>
      <c r="L59" s="3">
        <v>1.4067298564006101</v>
      </c>
      <c r="M59" s="3">
        <v>1.4910846164230001</v>
      </c>
      <c r="N59" s="2"/>
      <c r="O59" s="3">
        <f t="shared" si="0"/>
        <v>0.97400389601558202</v>
      </c>
      <c r="P59" s="3">
        <f t="shared" si="1"/>
        <v>1.0418120281902472</v>
      </c>
      <c r="Q59" s="3">
        <f t="shared" si="2"/>
        <v>0.99142998775712388</v>
      </c>
      <c r="R59" s="3">
        <f t="shared" si="3"/>
        <v>1.0267449445531625</v>
      </c>
      <c r="S59" s="3">
        <f t="shared" si="4"/>
        <v>0.98421668189778633</v>
      </c>
      <c r="T59" s="2"/>
      <c r="U59" s="3">
        <f t="shared" si="5"/>
        <v>0.14171859677884152</v>
      </c>
      <c r="V59" s="3">
        <f t="shared" si="6"/>
        <v>9.2449487614346793E-2</v>
      </c>
      <c r="W59" s="3">
        <f t="shared" si="7"/>
        <v>0.10245969538265653</v>
      </c>
      <c r="X59" s="3">
        <f t="shared" si="8"/>
        <v>5.5057920015679454E-2</v>
      </c>
      <c r="Y59" s="3">
        <f t="shared" ref="Y59:Z59" si="66">M59/29.56666</f>
        <v>5.0431283629026755E-2</v>
      </c>
      <c r="Z59" s="3">
        <f t="shared" si="66"/>
        <v>0</v>
      </c>
      <c r="AA59" s="2"/>
    </row>
    <row r="60" spans="1:27">
      <c r="A60" s="2" t="s">
        <v>1467</v>
      </c>
      <c r="B60" s="2" t="s">
        <v>1468</v>
      </c>
      <c r="C60" s="3">
        <v>16.8</v>
      </c>
      <c r="D60" s="3">
        <v>20.1666666666666</v>
      </c>
      <c r="E60" s="3">
        <v>23.8</v>
      </c>
      <c r="F60" s="3">
        <v>26.266666666666602</v>
      </c>
      <c r="G60" s="3">
        <v>29.6</v>
      </c>
      <c r="H60" s="2"/>
      <c r="I60" s="3">
        <v>1.9731531449264901</v>
      </c>
      <c r="J60" s="3">
        <v>1.7904065335994299</v>
      </c>
      <c r="K60" s="3">
        <v>1.72046505340852</v>
      </c>
      <c r="L60" s="3">
        <v>1.65193489244851</v>
      </c>
      <c r="M60" s="3">
        <v>1.38082101181386</v>
      </c>
      <c r="N60" s="2"/>
      <c r="O60" s="3">
        <f t="shared" si="0"/>
        <v>1.0080040320161281</v>
      </c>
      <c r="P60" s="3">
        <f t="shared" si="1"/>
        <v>1.0540071522660508</v>
      </c>
      <c r="Q60" s="3">
        <f t="shared" si="2"/>
        <v>1.0200014571449387</v>
      </c>
      <c r="R60" s="3">
        <f t="shared" si="3"/>
        <v>1.028049575994779</v>
      </c>
      <c r="S60" s="3">
        <f t="shared" si="4"/>
        <v>1.0011276214492946</v>
      </c>
      <c r="T60" s="2"/>
      <c r="U60" s="3">
        <f t="shared" si="5"/>
        <v>0.11838966225423843</v>
      </c>
      <c r="V60" s="3">
        <f t="shared" si="6"/>
        <v>9.3575270671620137E-2</v>
      </c>
      <c r="W60" s="3">
        <f t="shared" si="7"/>
        <v>7.3734321909396439E-2</v>
      </c>
      <c r="X60" s="3">
        <f t="shared" si="8"/>
        <v>6.4654986005812529E-2</v>
      </c>
      <c r="Y60" s="3">
        <f t="shared" ref="Y60:Z60" si="67">M60/29.56666</f>
        <v>4.670196132447358E-2</v>
      </c>
      <c r="Z60" s="3">
        <f t="shared" si="67"/>
        <v>0</v>
      </c>
      <c r="AA60" s="2"/>
    </row>
    <row r="61" spans="1:27">
      <c r="A61" s="2" t="s">
        <v>1469</v>
      </c>
      <c r="B61" s="2" t="s">
        <v>1470</v>
      </c>
      <c r="C61" s="3">
        <v>16.033333333333299</v>
      </c>
      <c r="D61" s="3">
        <v>19.433333333333302</v>
      </c>
      <c r="E61" s="3">
        <v>23.233333333333299</v>
      </c>
      <c r="F61" s="3">
        <v>26.2</v>
      </c>
      <c r="G61" s="3">
        <v>29.6</v>
      </c>
      <c r="H61" s="2"/>
      <c r="I61" s="3">
        <v>2.1676920650518801</v>
      </c>
      <c r="J61" s="3">
        <v>1.96100881067769</v>
      </c>
      <c r="K61" s="3">
        <v>1.94393644157644</v>
      </c>
      <c r="L61" s="3">
        <v>1.8867962264113201</v>
      </c>
      <c r="M61" s="3">
        <v>1.6451950239004001</v>
      </c>
      <c r="N61" s="2"/>
      <c r="O61" s="3">
        <f t="shared" si="0"/>
        <v>0.96200384801539007</v>
      </c>
      <c r="P61" s="3">
        <f t="shared" si="1"/>
        <v>1.015679619456378</v>
      </c>
      <c r="Q61" s="3">
        <f t="shared" si="2"/>
        <v>0.99571570816529587</v>
      </c>
      <c r="R61" s="3">
        <f t="shared" si="3"/>
        <v>1.0254403131115459</v>
      </c>
      <c r="S61" s="3">
        <f t="shared" si="4"/>
        <v>1.0011276214492946</v>
      </c>
      <c r="T61" s="2"/>
      <c r="U61" s="3">
        <f t="shared" si="5"/>
        <v>0.13006204415128941</v>
      </c>
      <c r="V61" s="3">
        <f t="shared" si="6"/>
        <v>0.1024917675426959</v>
      </c>
      <c r="W61" s="3">
        <f t="shared" si="7"/>
        <v>8.3311680798534279E-2</v>
      </c>
      <c r="X61" s="3">
        <f t="shared" si="8"/>
        <v>7.3847210427057539E-2</v>
      </c>
      <c r="Y61" s="3">
        <f t="shared" ref="Y61:Z61" si="68">M61/29.56666</f>
        <v>5.5643587199244018E-2</v>
      </c>
      <c r="Z61" s="3">
        <f t="shared" si="68"/>
        <v>0</v>
      </c>
      <c r="AA61" s="2"/>
    </row>
    <row r="62" spans="1:27">
      <c r="A62" s="2" t="s">
        <v>1471</v>
      </c>
      <c r="B62" s="2" t="s">
        <v>1472</v>
      </c>
      <c r="C62" s="3">
        <v>15.533333333333299</v>
      </c>
      <c r="D62" s="3">
        <v>19.399999999999999</v>
      </c>
      <c r="E62" s="3">
        <v>22.8666666666666</v>
      </c>
      <c r="F62" s="3">
        <v>25.1</v>
      </c>
      <c r="G62" s="3">
        <v>29.066666666666599</v>
      </c>
      <c r="H62" s="2"/>
      <c r="I62" s="3">
        <v>1.96185852927495</v>
      </c>
      <c r="J62" s="3">
        <v>2.12289111041208</v>
      </c>
      <c r="K62" s="3">
        <v>1.76509363931649</v>
      </c>
      <c r="L62" s="3">
        <v>2.38537208837531</v>
      </c>
      <c r="M62" s="3">
        <v>1.4360439485692</v>
      </c>
      <c r="N62" s="2"/>
      <c r="O62" s="3">
        <f t="shared" si="0"/>
        <v>0.93200372801491005</v>
      </c>
      <c r="P62" s="3">
        <f t="shared" si="1"/>
        <v>1.0139374588741217</v>
      </c>
      <c r="Q62" s="3">
        <f t="shared" si="2"/>
        <v>0.98000140000199709</v>
      </c>
      <c r="R62" s="3">
        <f t="shared" si="3"/>
        <v>0.98238747553816053</v>
      </c>
      <c r="S62" s="3">
        <f t="shared" si="4"/>
        <v>0.98308928592768341</v>
      </c>
      <c r="T62" s="2"/>
      <c r="U62" s="3">
        <f t="shared" si="5"/>
        <v>0.11771198260442742</v>
      </c>
      <c r="V62" s="3">
        <f t="shared" si="6"/>
        <v>0.11095251638957149</v>
      </c>
      <c r="W62" s="3">
        <f t="shared" si="7"/>
        <v>7.5646978323532885E-2</v>
      </c>
      <c r="X62" s="3">
        <f t="shared" si="8"/>
        <v>9.3360942793554211E-2</v>
      </c>
      <c r="Y62" s="3">
        <f t="shared" ref="Y62:Z62" si="69">M62/29.56666</f>
        <v>4.8569704815126229E-2</v>
      </c>
      <c r="Z62" s="3">
        <f t="shared" si="69"/>
        <v>0</v>
      </c>
      <c r="AA62" s="2"/>
    </row>
    <row r="63" spans="1:27">
      <c r="A63" s="2" t="s">
        <v>1473</v>
      </c>
      <c r="B63" s="2" t="s">
        <v>1474</v>
      </c>
      <c r="C63" s="3">
        <v>13.966666666666599</v>
      </c>
      <c r="D63" s="3">
        <v>17.399999999999999</v>
      </c>
      <c r="E63" s="3">
        <v>21.1</v>
      </c>
      <c r="F63" s="3">
        <v>24.1</v>
      </c>
      <c r="G63" s="3">
        <v>27.5</v>
      </c>
      <c r="H63" s="2"/>
      <c r="I63" s="3">
        <v>1.9058389811897001</v>
      </c>
      <c r="J63" s="3">
        <v>1.83666364186078</v>
      </c>
      <c r="K63" s="3">
        <v>1.9035055380358901</v>
      </c>
      <c r="L63" s="3">
        <v>1.8681541692269401</v>
      </c>
      <c r="M63" s="3">
        <v>1.6278820596099699</v>
      </c>
      <c r="N63" s="2"/>
      <c r="O63" s="3">
        <f t="shared" si="0"/>
        <v>0.83800335201340403</v>
      </c>
      <c r="P63" s="3">
        <f t="shared" si="1"/>
        <v>0.90940782393864517</v>
      </c>
      <c r="Q63" s="3">
        <f t="shared" si="2"/>
        <v>0.90428700612429447</v>
      </c>
      <c r="R63" s="3">
        <f t="shared" si="3"/>
        <v>0.94324853228962824</v>
      </c>
      <c r="S63" s="3">
        <f t="shared" si="4"/>
        <v>0.93010167533295951</v>
      </c>
      <c r="T63" s="2"/>
      <c r="U63" s="3">
        <f t="shared" si="5"/>
        <v>0.11435079627456711</v>
      </c>
      <c r="V63" s="3">
        <f t="shared" si="6"/>
        <v>9.5992889991485017E-2</v>
      </c>
      <c r="W63" s="3">
        <f t="shared" si="7"/>
        <v>8.1578925314288592E-2</v>
      </c>
      <c r="X63" s="3">
        <f t="shared" si="8"/>
        <v>7.3117580008882188E-2</v>
      </c>
      <c r="Y63" s="3">
        <f t="shared" ref="Y63:Z63" si="70">M63/29.56666</f>
        <v>5.505803021409824E-2</v>
      </c>
      <c r="Z63" s="3">
        <f t="shared" si="70"/>
        <v>0</v>
      </c>
      <c r="AA63" s="2"/>
    </row>
    <row r="64" spans="1:27">
      <c r="A64" s="2" t="s">
        <v>1475</v>
      </c>
      <c r="B64" s="2" t="s">
        <v>1476</v>
      </c>
      <c r="C64" s="3">
        <v>14.9333333333333</v>
      </c>
      <c r="D64" s="3">
        <v>18.100000000000001</v>
      </c>
      <c r="E64" s="3">
        <v>20.466666666666601</v>
      </c>
      <c r="F64" s="3">
        <v>25.2</v>
      </c>
      <c r="G64" s="3">
        <v>27.266666666666602</v>
      </c>
      <c r="H64" s="2"/>
      <c r="I64" s="3">
        <v>2.2793761329705</v>
      </c>
      <c r="J64" s="3">
        <v>2.00582485111071</v>
      </c>
      <c r="K64" s="3">
        <v>2.44585817704588</v>
      </c>
      <c r="L64" s="3">
        <v>1.7397317800933101</v>
      </c>
      <c r="M64" s="3">
        <v>1.7113996870657899</v>
      </c>
      <c r="N64" s="2"/>
      <c r="O64" s="3">
        <f t="shared" si="0"/>
        <v>0.89600358401433411</v>
      </c>
      <c r="P64" s="3">
        <f t="shared" si="1"/>
        <v>0.94599319616606203</v>
      </c>
      <c r="Q64" s="3">
        <f t="shared" si="2"/>
        <v>0.87714411020586891</v>
      </c>
      <c r="R64" s="3">
        <f t="shared" si="3"/>
        <v>0.98630136986301364</v>
      </c>
      <c r="S64" s="3">
        <f t="shared" si="4"/>
        <v>0.92220990354225341</v>
      </c>
      <c r="T64" s="2"/>
      <c r="U64" s="3">
        <f t="shared" si="5"/>
        <v>0.13676311503069014</v>
      </c>
      <c r="V64" s="3">
        <f t="shared" si="6"/>
        <v>0.10483406971555448</v>
      </c>
      <c r="W64" s="3">
        <f t="shared" si="7"/>
        <v>0.10482264304859921</v>
      </c>
      <c r="X64" s="3">
        <f t="shared" si="8"/>
        <v>6.8091263408740124E-2</v>
      </c>
      <c r="Y64" s="3">
        <f t="shared" ref="Y64:Z64" si="71">M64/29.56666</f>
        <v>5.788275331287978E-2</v>
      </c>
      <c r="Z64" s="3">
        <f t="shared" si="71"/>
        <v>0</v>
      </c>
      <c r="AA64" s="2"/>
    </row>
    <row r="65" spans="1:27">
      <c r="A65" s="2" t="s">
        <v>1477</v>
      </c>
      <c r="B65" s="2" t="s">
        <v>1478</v>
      </c>
      <c r="C65" s="3">
        <v>13.633333333333301</v>
      </c>
      <c r="D65" s="3">
        <v>17.466666666666601</v>
      </c>
      <c r="E65" s="3">
        <v>21.233333333333299</v>
      </c>
      <c r="F65" s="3">
        <v>24.8</v>
      </c>
      <c r="G65" s="3">
        <v>27.8</v>
      </c>
      <c r="H65" s="2"/>
      <c r="I65" s="3">
        <v>1.70261237188295</v>
      </c>
      <c r="J65" s="3">
        <v>2.09337579574767</v>
      </c>
      <c r="K65" s="3">
        <v>2.3048258550749998</v>
      </c>
      <c r="L65" s="3">
        <v>1.92180470738661</v>
      </c>
      <c r="M65" s="3">
        <v>1.8147543451754899</v>
      </c>
      <c r="N65" s="2"/>
      <c r="O65" s="3">
        <f t="shared" si="0"/>
        <v>0.8180032720130862</v>
      </c>
      <c r="P65" s="3">
        <f t="shared" si="1"/>
        <v>0.91289214510315775</v>
      </c>
      <c r="Q65" s="3">
        <f t="shared" si="2"/>
        <v>0.91000130000185564</v>
      </c>
      <c r="R65" s="3">
        <f t="shared" si="3"/>
        <v>0.97064579256360073</v>
      </c>
      <c r="S65" s="3">
        <f t="shared" si="4"/>
        <v>0.94024823906386457</v>
      </c>
      <c r="T65" s="2"/>
      <c r="U65" s="3">
        <f t="shared" si="5"/>
        <v>0.10215715094158077</v>
      </c>
      <c r="V65" s="3">
        <f t="shared" si="6"/>
        <v>0.10940990385613325</v>
      </c>
      <c r="W65" s="3">
        <f t="shared" si="7"/>
        <v>9.8778392043774338E-2</v>
      </c>
      <c r="X65" s="3">
        <f t="shared" si="8"/>
        <v>7.5217405377166729E-2</v>
      </c>
      <c r="Y65" s="3">
        <f t="shared" ref="Y65:Z65" si="72">M65/29.56666</f>
        <v>6.1378402064199679E-2</v>
      </c>
      <c r="Z65" s="3">
        <f t="shared" si="72"/>
        <v>0</v>
      </c>
      <c r="AA65" s="2"/>
    </row>
    <row r="66" spans="1:27">
      <c r="A66" s="2" t="s">
        <v>1479</v>
      </c>
      <c r="B66" s="2" t="s">
        <v>1480</v>
      </c>
      <c r="C66" s="3">
        <v>14.7666666666666</v>
      </c>
      <c r="D66" s="3">
        <v>18.966666666666601</v>
      </c>
      <c r="E66" s="3">
        <v>21.933333333333302</v>
      </c>
      <c r="F66" s="3">
        <v>24.8</v>
      </c>
      <c r="G66" s="3">
        <v>28.2</v>
      </c>
      <c r="H66" s="2"/>
      <c r="I66" s="3">
        <v>1.80154254891622</v>
      </c>
      <c r="J66" s="3">
        <v>1.9913702708325101</v>
      </c>
      <c r="K66" s="3">
        <v>2.0483055327649602</v>
      </c>
      <c r="L66" s="3">
        <v>1.7587874611030501</v>
      </c>
      <c r="M66" s="3">
        <v>1.72046505340852</v>
      </c>
      <c r="N66" s="2"/>
      <c r="O66" s="3">
        <f t="shared" si="0"/>
        <v>0.88600354401417214</v>
      </c>
      <c r="P66" s="3">
        <f t="shared" si="1"/>
        <v>0.99128937130476502</v>
      </c>
      <c r="Q66" s="3">
        <f t="shared" si="2"/>
        <v>0.94000134285905979</v>
      </c>
      <c r="R66" s="3">
        <f t="shared" si="3"/>
        <v>0.97064579256360073</v>
      </c>
      <c r="S66" s="3">
        <f t="shared" si="4"/>
        <v>0.95377699070507116</v>
      </c>
      <c r="T66" s="2"/>
      <c r="U66" s="3">
        <f t="shared" si="5"/>
        <v>0.10809298530691444</v>
      </c>
      <c r="V66" s="3">
        <f t="shared" si="6"/>
        <v>0.10407860371574158</v>
      </c>
      <c r="W66" s="3">
        <f t="shared" si="7"/>
        <v>8.7784648239424348E-2</v>
      </c>
      <c r="X66" s="3">
        <f t="shared" si="8"/>
        <v>6.8837082626342472E-2</v>
      </c>
      <c r="Y66" s="3">
        <f t="shared" ref="Y66:Z66" si="73">M66/29.56666</f>
        <v>5.8189361037348147E-2</v>
      </c>
      <c r="Z66" s="3">
        <f t="shared" si="73"/>
        <v>0</v>
      </c>
      <c r="AA66" s="2"/>
    </row>
    <row r="67" spans="1:27">
      <c r="A67" s="2" t="s">
        <v>1481</v>
      </c>
      <c r="B67" s="2" t="s">
        <v>1482</v>
      </c>
      <c r="C67" s="3">
        <v>16.3333333333333</v>
      </c>
      <c r="D67" s="3">
        <v>19.8333333333333</v>
      </c>
      <c r="E67" s="3">
        <v>23.9</v>
      </c>
      <c r="F67" s="3">
        <v>26.7</v>
      </c>
      <c r="G67" s="3">
        <v>29.266666666666602</v>
      </c>
      <c r="H67" s="2"/>
      <c r="I67" s="3">
        <v>1.9550504398153501</v>
      </c>
      <c r="J67" s="3">
        <v>2.35348441441384</v>
      </c>
      <c r="K67" s="3">
        <v>1.4910846164230001</v>
      </c>
      <c r="L67" s="3">
        <v>1.75404294892304</v>
      </c>
      <c r="M67" s="3">
        <v>1.6918103387265999</v>
      </c>
      <c r="N67" s="2"/>
      <c r="O67" s="3">
        <f t="shared" si="0"/>
        <v>0.98000392001567815</v>
      </c>
      <c r="P67" s="3">
        <f t="shared" si="1"/>
        <v>1.0365855464434732</v>
      </c>
      <c r="Q67" s="3">
        <f t="shared" si="2"/>
        <v>1.0242871775531106</v>
      </c>
      <c r="R67" s="3">
        <f t="shared" si="3"/>
        <v>1.0450097847358122</v>
      </c>
      <c r="S67" s="3">
        <f t="shared" si="4"/>
        <v>0.98985366174828682</v>
      </c>
      <c r="T67" s="2"/>
      <c r="U67" s="3">
        <f t="shared" si="5"/>
        <v>0.11730349560290343</v>
      </c>
      <c r="V67" s="3">
        <f t="shared" si="6"/>
        <v>0.12300443333250616</v>
      </c>
      <c r="W67" s="3">
        <f t="shared" si="7"/>
        <v>6.3903717709153873E-2</v>
      </c>
      <c r="X67" s="3">
        <f t="shared" si="8"/>
        <v>6.8651387433387084E-2</v>
      </c>
      <c r="Y67" s="3">
        <f t="shared" ref="Y67:Z67" si="74">M67/29.56666</f>
        <v>5.7220204741644812E-2</v>
      </c>
      <c r="Z67" s="3">
        <f t="shared" si="74"/>
        <v>0</v>
      </c>
      <c r="AA67" s="2"/>
    </row>
    <row r="68" spans="1:27">
      <c r="A68" s="2" t="s">
        <v>1483</v>
      </c>
      <c r="B68" s="2" t="s">
        <v>1484</v>
      </c>
      <c r="C68" s="3">
        <v>16.600000000000001</v>
      </c>
      <c r="D68" s="3">
        <v>19.3</v>
      </c>
      <c r="E68" s="3">
        <v>23.066666666666599</v>
      </c>
      <c r="F68" s="3">
        <v>26.466666666666601</v>
      </c>
      <c r="G68" s="3">
        <v>30.066666666666599</v>
      </c>
      <c r="H68" s="2"/>
      <c r="I68" s="3">
        <v>2.0912516188477399</v>
      </c>
      <c r="J68" s="3">
        <v>2.1315096371664199</v>
      </c>
      <c r="K68" s="3">
        <v>2.1746008573733402</v>
      </c>
      <c r="L68" s="3">
        <v>1.62754074876449</v>
      </c>
      <c r="M68" s="3">
        <v>1.3888444437333101</v>
      </c>
      <c r="N68" s="2"/>
      <c r="O68" s="3">
        <f t="shared" si="0"/>
        <v>0.99600398401593626</v>
      </c>
      <c r="P68" s="3">
        <f t="shared" si="1"/>
        <v>1.0087109771273479</v>
      </c>
      <c r="Q68" s="3">
        <f t="shared" si="2"/>
        <v>0.98857284081834107</v>
      </c>
      <c r="R68" s="3">
        <f t="shared" si="3"/>
        <v>1.0358773646444854</v>
      </c>
      <c r="S68" s="3">
        <f t="shared" si="4"/>
        <v>1.0169111650307001</v>
      </c>
      <c r="T68" s="2"/>
      <c r="U68" s="3">
        <f t="shared" si="5"/>
        <v>0.12547559903326053</v>
      </c>
      <c r="V68" s="3">
        <f t="shared" si="6"/>
        <v>0.11140296211722789</v>
      </c>
      <c r="W68" s="3">
        <f t="shared" si="7"/>
        <v>9.3197312740732771E-2</v>
      </c>
      <c r="X68" s="3">
        <f t="shared" si="8"/>
        <v>6.3700225000567115E-2</v>
      </c>
      <c r="Y68" s="3">
        <f t="shared" ref="Y68:Z68" si="75">M68/29.56666</f>
        <v>4.6973328868844505E-2</v>
      </c>
      <c r="Z68" s="3">
        <f t="shared" si="75"/>
        <v>0</v>
      </c>
      <c r="AA68" s="2"/>
    </row>
    <row r="69" spans="1:27">
      <c r="A69" s="2" t="s">
        <v>1485</v>
      </c>
      <c r="B69" s="2" t="s">
        <v>1486</v>
      </c>
      <c r="C69" s="3">
        <v>13.066666666666601</v>
      </c>
      <c r="D69" s="3">
        <v>17.2</v>
      </c>
      <c r="E69" s="3">
        <v>19.766666666666602</v>
      </c>
      <c r="F69" s="3">
        <v>23.8333333333333</v>
      </c>
      <c r="G69" s="3">
        <v>26.966666666666601</v>
      </c>
      <c r="H69" s="2"/>
      <c r="I69" s="3">
        <v>1.9310331143946899</v>
      </c>
      <c r="J69" s="3">
        <v>2.1817424229271398</v>
      </c>
      <c r="K69" s="3">
        <v>2.09257948209593</v>
      </c>
      <c r="L69" s="3">
        <v>1.6947631758514801</v>
      </c>
      <c r="M69" s="3">
        <v>2.0572365498945899</v>
      </c>
      <c r="N69" s="2"/>
      <c r="O69" s="3">
        <f t="shared" si="0"/>
        <v>0.78400313601254012</v>
      </c>
      <c r="P69" s="3">
        <f t="shared" si="1"/>
        <v>0.89895486044509754</v>
      </c>
      <c r="Q69" s="3">
        <f t="shared" si="2"/>
        <v>0.84714406734866476</v>
      </c>
      <c r="R69" s="3">
        <f t="shared" si="3"/>
        <v>0.93281148075668496</v>
      </c>
      <c r="S69" s="3">
        <f t="shared" si="4"/>
        <v>0.91206333981134835</v>
      </c>
      <c r="T69" s="2"/>
      <c r="U69" s="3">
        <f t="shared" si="5"/>
        <v>0.11586245031348266</v>
      </c>
      <c r="V69" s="3">
        <f t="shared" si="6"/>
        <v>0.11402836949590792</v>
      </c>
      <c r="W69" s="3">
        <f t="shared" si="7"/>
        <v>8.968210592140545E-2</v>
      </c>
      <c r="X69" s="3">
        <f t="shared" si="8"/>
        <v>6.6331239759353428E-2</v>
      </c>
      <c r="Y69" s="3">
        <f t="shared" ref="Y69:Z69" si="76">M69/29.56666</f>
        <v>6.9579605876842018E-2</v>
      </c>
      <c r="Z69" s="3">
        <f t="shared" si="76"/>
        <v>0</v>
      </c>
      <c r="AA69" s="2"/>
    </row>
    <row r="70" spans="1:27">
      <c r="A70" s="2" t="s">
        <v>1487</v>
      </c>
      <c r="B70" s="2" t="s">
        <v>1488</v>
      </c>
      <c r="C70" s="3">
        <v>14.2666666666666</v>
      </c>
      <c r="D70" s="3">
        <v>17.466666666666601</v>
      </c>
      <c r="E70" s="3">
        <v>21.7</v>
      </c>
      <c r="F70" s="3">
        <v>25.4</v>
      </c>
      <c r="G70" s="3">
        <v>27.6</v>
      </c>
      <c r="H70" s="2"/>
      <c r="I70" s="3">
        <v>1.87853370714738</v>
      </c>
      <c r="J70" s="3">
        <v>2.1715329966536401</v>
      </c>
      <c r="K70" s="3">
        <v>1.79164728671689</v>
      </c>
      <c r="L70" s="3">
        <v>1.6653327995728999</v>
      </c>
      <c r="M70" s="3">
        <v>1.6041612554021201</v>
      </c>
      <c r="N70" s="2"/>
      <c r="O70" s="3">
        <f t="shared" si="0"/>
        <v>0.85600342401369212</v>
      </c>
      <c r="P70" s="3">
        <f t="shared" si="1"/>
        <v>0.91289214510315775</v>
      </c>
      <c r="Q70" s="3">
        <f t="shared" si="2"/>
        <v>0.9300013285733264</v>
      </c>
      <c r="R70" s="3">
        <f t="shared" si="3"/>
        <v>0.9941291585127201</v>
      </c>
      <c r="S70" s="3">
        <f t="shared" si="4"/>
        <v>0.93348386324326127</v>
      </c>
      <c r="T70" s="2"/>
      <c r="U70" s="3">
        <f t="shared" si="5"/>
        <v>0.11271247327873592</v>
      </c>
      <c r="V70" s="3">
        <f t="shared" si="6"/>
        <v>0.11349477569527312</v>
      </c>
      <c r="W70" s="3">
        <f t="shared" si="7"/>
        <v>7.6784993409285865E-2</v>
      </c>
      <c r="X70" s="3">
        <f t="shared" si="8"/>
        <v>6.517936593240313E-2</v>
      </c>
      <c r="Y70" s="3">
        <f t="shared" ref="Y70:Z70" si="77">M70/29.56666</f>
        <v>5.4255748041954016E-2</v>
      </c>
      <c r="Z70" s="3">
        <f t="shared" si="77"/>
        <v>0</v>
      </c>
      <c r="AA70" s="2"/>
    </row>
    <row r="71" spans="1:27">
      <c r="A71" s="2" t="s">
        <v>1489</v>
      </c>
      <c r="B71" s="2" t="s">
        <v>1490</v>
      </c>
      <c r="C71" s="3">
        <v>14.7666666666666</v>
      </c>
      <c r="D71" s="3">
        <v>18.2</v>
      </c>
      <c r="E71" s="3">
        <v>21.566666666666599</v>
      </c>
      <c r="F71" s="3">
        <v>24.8666666666666</v>
      </c>
      <c r="G71" s="3">
        <v>28.533333333333299</v>
      </c>
      <c r="H71" s="2"/>
      <c r="I71" s="3">
        <v>2.5388098699106099</v>
      </c>
      <c r="J71" s="3">
        <v>2.16641024123625</v>
      </c>
      <c r="K71" s="3">
        <v>1.8917951498216901</v>
      </c>
      <c r="L71" s="3">
        <v>1.7461067804945001</v>
      </c>
      <c r="M71" s="3">
        <v>1.8390818965511599</v>
      </c>
      <c r="N71" s="2"/>
      <c r="O71" s="3">
        <f t="shared" si="0"/>
        <v>0.88600354401417214</v>
      </c>
      <c r="P71" s="3">
        <f t="shared" si="1"/>
        <v>0.95121967791283579</v>
      </c>
      <c r="Q71" s="3">
        <f t="shared" si="2"/>
        <v>0.9242870346957609</v>
      </c>
      <c r="R71" s="3">
        <f t="shared" si="3"/>
        <v>0.97325505544683366</v>
      </c>
      <c r="S71" s="3">
        <f t="shared" si="4"/>
        <v>0.96505095040607569</v>
      </c>
      <c r="T71" s="2"/>
      <c r="U71" s="3">
        <f t="shared" si="5"/>
        <v>0.15232920151144264</v>
      </c>
      <c r="V71" s="3">
        <f t="shared" si="6"/>
        <v>0.11322703581845135</v>
      </c>
      <c r="W71" s="3">
        <f t="shared" si="7"/>
        <v>8.1077050816716456E-2</v>
      </c>
      <c r="X71" s="3">
        <f t="shared" si="8"/>
        <v>6.8340774187651665E-2</v>
      </c>
      <c r="Y71" s="3">
        <f t="shared" ref="Y71:Z71" si="78">M71/29.56666</f>
        <v>6.2201205565700017E-2</v>
      </c>
      <c r="Z71" s="3">
        <f t="shared" si="78"/>
        <v>0</v>
      </c>
      <c r="AA71" s="2"/>
    </row>
    <row r="72" spans="1:27">
      <c r="A72" s="2" t="s">
        <v>1491</v>
      </c>
      <c r="B72" s="2" t="s">
        <v>1492</v>
      </c>
      <c r="C72" s="3">
        <v>16.266666666666602</v>
      </c>
      <c r="D72" s="3">
        <v>19.933333333333302</v>
      </c>
      <c r="E72" s="3">
        <v>23.566666666666599</v>
      </c>
      <c r="F72" s="3">
        <v>26.633333333333301</v>
      </c>
      <c r="G72" s="3">
        <v>29.3333333333333</v>
      </c>
      <c r="H72" s="2"/>
      <c r="I72" s="3">
        <v>2.2939534045447001</v>
      </c>
      <c r="J72" s="3">
        <v>1.9652537297311501</v>
      </c>
      <c r="K72" s="3">
        <v>1.8917951498216901</v>
      </c>
      <c r="L72" s="3">
        <v>1.7220788470785899</v>
      </c>
      <c r="M72" s="3">
        <v>1.3498971154210999</v>
      </c>
      <c r="N72" s="2"/>
      <c r="O72" s="3">
        <f t="shared" si="0"/>
        <v>0.97600390401561221</v>
      </c>
      <c r="P72" s="3">
        <f t="shared" si="1"/>
        <v>1.0418120281902472</v>
      </c>
      <c r="Q72" s="3">
        <f t="shared" si="2"/>
        <v>1.0100014428592012</v>
      </c>
      <c r="R72" s="3">
        <f t="shared" si="3"/>
        <v>1.0424005218525754</v>
      </c>
      <c r="S72" s="3">
        <f t="shared" si="4"/>
        <v>0.99210845368848899</v>
      </c>
      <c r="T72" s="2"/>
      <c r="U72" s="3">
        <f t="shared" si="5"/>
        <v>0.1376377548237013</v>
      </c>
      <c r="V72" s="3">
        <f t="shared" si="6"/>
        <v>0.10271362746219033</v>
      </c>
      <c r="W72" s="3">
        <f t="shared" si="7"/>
        <v>8.1077050816716456E-2</v>
      </c>
      <c r="X72" s="3">
        <f t="shared" si="8"/>
        <v>6.7400346265306846E-2</v>
      </c>
      <c r="Y72" s="3">
        <f t="shared" ref="Y72:Z72" si="79">M72/29.56666</f>
        <v>4.5656057039283438E-2</v>
      </c>
      <c r="Z72" s="3">
        <f t="shared" si="79"/>
        <v>0</v>
      </c>
      <c r="AA72" s="2"/>
    </row>
    <row r="73" spans="1:27">
      <c r="A73" s="2" t="s">
        <v>1493</v>
      </c>
      <c r="B73" s="2" t="s">
        <v>1494</v>
      </c>
      <c r="C73" s="3">
        <v>16.733333333333299</v>
      </c>
      <c r="D73" s="3">
        <v>19.766666666666602</v>
      </c>
      <c r="E73" s="3">
        <v>23</v>
      </c>
      <c r="F73" s="3">
        <v>26.433333333333302</v>
      </c>
      <c r="G73" s="3">
        <v>29.566666666666599</v>
      </c>
      <c r="H73" s="2"/>
      <c r="I73" s="3">
        <v>2.4890872936792601</v>
      </c>
      <c r="J73" s="3">
        <v>2.09257948209593</v>
      </c>
      <c r="K73" s="3">
        <v>1.5275252316519401</v>
      </c>
      <c r="L73" s="3">
        <v>1.76414914965323</v>
      </c>
      <c r="M73" s="3">
        <v>1.7451520150277799</v>
      </c>
      <c r="N73" s="2"/>
      <c r="O73" s="3">
        <f t="shared" si="0"/>
        <v>1.0040040160160622</v>
      </c>
      <c r="P73" s="3">
        <f t="shared" si="1"/>
        <v>1.0331012252789558</v>
      </c>
      <c r="Q73" s="3">
        <f t="shared" si="2"/>
        <v>0.98571569387956259</v>
      </c>
      <c r="R73" s="3">
        <f t="shared" si="3"/>
        <v>1.0345727332028689</v>
      </c>
      <c r="S73" s="3">
        <f t="shared" si="4"/>
        <v>1.0000002254791918</v>
      </c>
      <c r="T73" s="2"/>
      <c r="U73" s="3">
        <f t="shared" si="5"/>
        <v>0.14934583500409562</v>
      </c>
      <c r="V73" s="3">
        <f t="shared" si="6"/>
        <v>0.10936828466847799</v>
      </c>
      <c r="W73" s="3">
        <f t="shared" si="7"/>
        <v>6.5465460592883995E-2</v>
      </c>
      <c r="X73" s="3">
        <f t="shared" si="8"/>
        <v>6.9046933450224265E-2</v>
      </c>
      <c r="Y73" s="3">
        <f t="shared" ref="Y73:Z73" si="80">M73/29.56666</f>
        <v>5.9024320468655571E-2</v>
      </c>
      <c r="Z73" s="3">
        <f t="shared" si="80"/>
        <v>0</v>
      </c>
      <c r="AA73" s="2"/>
    </row>
    <row r="74" spans="1:27">
      <c r="A74" s="2" t="s">
        <v>1495</v>
      </c>
      <c r="B74" s="2" t="s">
        <v>1496</v>
      </c>
      <c r="C74" s="3">
        <v>16.733333333333299</v>
      </c>
      <c r="D74" s="3">
        <v>19.633333333333301</v>
      </c>
      <c r="E74" s="3">
        <v>22.8333333333333</v>
      </c>
      <c r="F74" s="3">
        <v>26.433333333333302</v>
      </c>
      <c r="G74" s="3">
        <v>29.1</v>
      </c>
      <c r="H74" s="2"/>
      <c r="I74" s="3">
        <v>1.7499206331208901</v>
      </c>
      <c r="J74" s="3">
        <v>1.8705317128797601</v>
      </c>
      <c r="K74" s="3">
        <v>2.1921577396609799</v>
      </c>
      <c r="L74" s="3">
        <v>1.81995115929582</v>
      </c>
      <c r="M74" s="3">
        <v>1.51327459504215</v>
      </c>
      <c r="N74" s="2"/>
      <c r="O74" s="3">
        <f t="shared" si="0"/>
        <v>1.0040040160160622</v>
      </c>
      <c r="P74" s="3">
        <f t="shared" si="1"/>
        <v>1.0261325829499257</v>
      </c>
      <c r="Q74" s="3">
        <f t="shared" si="2"/>
        <v>0.97857282653260791</v>
      </c>
      <c r="R74" s="3">
        <f t="shared" si="3"/>
        <v>1.0345727332028689</v>
      </c>
      <c r="S74" s="3">
        <f t="shared" si="4"/>
        <v>0.98421668189778633</v>
      </c>
      <c r="T74" s="2"/>
      <c r="U74" s="3">
        <f t="shared" si="5"/>
        <v>0.10499565796988529</v>
      </c>
      <c r="V74" s="3">
        <f t="shared" si="6"/>
        <v>9.7762998541276402E-2</v>
      </c>
      <c r="W74" s="3">
        <f t="shared" si="7"/>
        <v>9.3949751627972894E-2</v>
      </c>
      <c r="X74" s="3">
        <f t="shared" si="8"/>
        <v>7.1230965138779648E-2</v>
      </c>
      <c r="Y74" s="3">
        <f t="shared" ref="Y74:Z74" si="81">M74/29.56666</f>
        <v>5.1181790403182166E-2</v>
      </c>
      <c r="Z74" s="3">
        <f t="shared" si="81"/>
        <v>0</v>
      </c>
      <c r="AA74" s="2"/>
    </row>
    <row r="75" spans="1:27">
      <c r="A75" s="2" t="s">
        <v>1497</v>
      </c>
      <c r="B75" s="2" t="s">
        <v>1498</v>
      </c>
      <c r="C75" s="3">
        <v>16.5</v>
      </c>
      <c r="D75" s="3">
        <v>20.3666666666666</v>
      </c>
      <c r="E75" s="3">
        <v>23.766666666666602</v>
      </c>
      <c r="F75" s="3">
        <v>26.766666666666602</v>
      </c>
      <c r="G75" s="3">
        <v>29.1</v>
      </c>
      <c r="H75" s="2"/>
      <c r="I75" s="3">
        <v>1.7078251276599301</v>
      </c>
      <c r="J75" s="3">
        <v>1.9913702708325101</v>
      </c>
      <c r="K75" s="3">
        <v>2.0442330808615901</v>
      </c>
      <c r="L75" s="3">
        <v>1.7451520150277799</v>
      </c>
      <c r="M75" s="3">
        <v>1.7194960502038501</v>
      </c>
      <c r="N75" s="2"/>
      <c r="O75" s="3">
        <f t="shared" si="0"/>
        <v>0.99000396001584012</v>
      </c>
      <c r="P75" s="3">
        <f t="shared" si="1"/>
        <v>1.0644601157595985</v>
      </c>
      <c r="Q75" s="3">
        <f t="shared" si="2"/>
        <v>1.0185728836755452</v>
      </c>
      <c r="R75" s="3">
        <f t="shared" si="3"/>
        <v>1.047619047619045</v>
      </c>
      <c r="S75" s="3">
        <f t="shared" si="4"/>
        <v>0.98421668189778633</v>
      </c>
      <c r="T75" s="2"/>
      <c r="U75" s="3">
        <f t="shared" si="5"/>
        <v>0.10246991753926597</v>
      </c>
      <c r="V75" s="3">
        <f t="shared" si="6"/>
        <v>0.10407860371574158</v>
      </c>
      <c r="W75" s="3">
        <f t="shared" si="7"/>
        <v>8.7610114337088624E-2</v>
      </c>
      <c r="X75" s="3">
        <f t="shared" si="8"/>
        <v>6.8303405676234052E-2</v>
      </c>
      <c r="Y75" s="3">
        <f t="shared" ref="Y75:Z75" si="82">M75/29.56666</f>
        <v>5.8156587528109371E-2</v>
      </c>
      <c r="Z75" s="3">
        <f t="shared" si="82"/>
        <v>0</v>
      </c>
      <c r="AA75" s="2"/>
    </row>
    <row r="76" spans="1:27">
      <c r="A76" s="2" t="s">
        <v>1499</v>
      </c>
      <c r="B76" s="2" t="s">
        <v>1500</v>
      </c>
      <c r="C76" s="3">
        <v>16.233333333333299</v>
      </c>
      <c r="D76" s="3">
        <v>19.3</v>
      </c>
      <c r="E76" s="3">
        <v>23.233333333333299</v>
      </c>
      <c r="F76" s="3">
        <v>26.633333333333301</v>
      </c>
      <c r="G76" s="3">
        <v>29.6666666666666</v>
      </c>
      <c r="H76" s="2"/>
      <c r="I76" s="3">
        <v>2.2163533613172302</v>
      </c>
      <c r="J76" s="3">
        <v>1.8823743871327301</v>
      </c>
      <c r="K76" s="3">
        <v>2.10844861344912</v>
      </c>
      <c r="L76" s="3">
        <v>1.6829207415152401</v>
      </c>
      <c r="M76" s="3">
        <v>1.7575235101952</v>
      </c>
      <c r="N76" s="2"/>
      <c r="O76" s="3">
        <f t="shared" si="0"/>
        <v>0.97400389601558202</v>
      </c>
      <c r="P76" s="3">
        <f t="shared" si="1"/>
        <v>1.0087109771273479</v>
      </c>
      <c r="Q76" s="3">
        <f t="shared" si="2"/>
        <v>0.99571570816529587</v>
      </c>
      <c r="R76" s="3">
        <f t="shared" si="3"/>
        <v>1.0424005218525754</v>
      </c>
      <c r="S76" s="3">
        <f t="shared" si="4"/>
        <v>1.0033824133894935</v>
      </c>
      <c r="T76" s="2"/>
      <c r="U76" s="3">
        <f t="shared" si="5"/>
        <v>0.13298173360596824</v>
      </c>
      <c r="V76" s="3">
        <f t="shared" si="6"/>
        <v>9.8381953749437756E-2</v>
      </c>
      <c r="W76" s="3">
        <f t="shared" si="7"/>
        <v>9.0362212522408739E-2</v>
      </c>
      <c r="X76" s="3">
        <f t="shared" si="8"/>
        <v>6.5867739393942859E-2</v>
      </c>
      <c r="Y76" s="3">
        <f t="shared" ref="Y76:Z76" si="83">M76/29.56666</f>
        <v>5.9442747682531612E-2</v>
      </c>
      <c r="Z76" s="3">
        <f t="shared" si="83"/>
        <v>0</v>
      </c>
      <c r="AA76" s="2"/>
    </row>
    <row r="77" spans="1:27">
      <c r="A77" s="2" t="s">
        <v>1501</v>
      </c>
      <c r="B77" s="2" t="s">
        <v>1502</v>
      </c>
      <c r="C77" s="3">
        <v>15.8333333333333</v>
      </c>
      <c r="D77" s="3">
        <v>18.8333333333333</v>
      </c>
      <c r="E77" s="3">
        <v>22.966666666666601</v>
      </c>
      <c r="F77" s="3">
        <v>27.033333333333299</v>
      </c>
      <c r="G77" s="3">
        <v>29.2</v>
      </c>
      <c r="H77" s="2"/>
      <c r="I77" s="3">
        <v>2.3392781412697001</v>
      </c>
      <c r="J77" s="3">
        <v>1.96779628575272</v>
      </c>
      <c r="K77" s="3">
        <v>2.0245712852080202</v>
      </c>
      <c r="L77" s="3">
        <v>1.32874209519965</v>
      </c>
      <c r="M77" s="3">
        <v>1.4236104336041699</v>
      </c>
      <c r="N77" s="2"/>
      <c r="O77" s="3">
        <f t="shared" si="0"/>
        <v>0.95000380001519813</v>
      </c>
      <c r="P77" s="3">
        <f t="shared" si="1"/>
        <v>0.98432072897573497</v>
      </c>
      <c r="Q77" s="3">
        <f t="shared" si="2"/>
        <v>0.98428712041016919</v>
      </c>
      <c r="R77" s="3">
        <f t="shared" si="3"/>
        <v>1.0580560991519883</v>
      </c>
      <c r="S77" s="3">
        <f t="shared" si="4"/>
        <v>0.98759886980808786</v>
      </c>
      <c r="T77" s="2"/>
      <c r="U77" s="3">
        <f t="shared" si="5"/>
        <v>0.14035724990518164</v>
      </c>
      <c r="V77" s="3">
        <f t="shared" si="6"/>
        <v>0.10284651368855918</v>
      </c>
      <c r="W77" s="3">
        <f t="shared" si="7"/>
        <v>8.6767464748150502E-2</v>
      </c>
      <c r="X77" s="3">
        <f t="shared" si="8"/>
        <v>5.2005561455954988E-2</v>
      </c>
      <c r="Y77" s="3">
        <f t="shared" ref="Y77:Z77" si="84">M77/29.56666</f>
        <v>4.8149179975153431E-2</v>
      </c>
      <c r="Z77" s="3">
        <f t="shared" si="84"/>
        <v>0</v>
      </c>
      <c r="AA77" s="2"/>
    </row>
    <row r="78" spans="1:27">
      <c r="A78" s="2" t="s">
        <v>1503</v>
      </c>
      <c r="B78" s="2" t="s">
        <v>1504</v>
      </c>
      <c r="C78" s="3">
        <v>16.2</v>
      </c>
      <c r="D78" s="3">
        <v>20.133333333333301</v>
      </c>
      <c r="E78" s="3">
        <v>22.9</v>
      </c>
      <c r="F78" s="3">
        <v>26.8333333333333</v>
      </c>
      <c r="G78" s="3">
        <v>29.466666666666601</v>
      </c>
      <c r="H78" s="2"/>
      <c r="I78" s="3">
        <v>2.227105745132</v>
      </c>
      <c r="J78" s="3">
        <v>1.7838784213679499</v>
      </c>
      <c r="K78" s="3">
        <v>1.55670592384474</v>
      </c>
      <c r="L78" s="3">
        <v>1.5723301886761001</v>
      </c>
      <c r="M78" s="3">
        <v>1.49962958389359</v>
      </c>
      <c r="N78" s="2"/>
      <c r="O78" s="3">
        <f t="shared" si="0"/>
        <v>0.97200388801555204</v>
      </c>
      <c r="P78" s="3">
        <f t="shared" si="1"/>
        <v>1.0522649916837947</v>
      </c>
      <c r="Q78" s="3">
        <f t="shared" si="2"/>
        <v>0.9814299734713906</v>
      </c>
      <c r="R78" s="3">
        <f t="shared" si="3"/>
        <v>1.0502283105022818</v>
      </c>
      <c r="S78" s="3">
        <f t="shared" si="4"/>
        <v>0.99661803756889022</v>
      </c>
      <c r="T78" s="2"/>
      <c r="U78" s="3">
        <f t="shared" si="5"/>
        <v>0.13362687921543687</v>
      </c>
      <c r="V78" s="3">
        <f t="shared" si="6"/>
        <v>9.3234080077432932E-2</v>
      </c>
      <c r="W78" s="3">
        <f t="shared" si="7"/>
        <v>6.6716063473436671E-2</v>
      </c>
      <c r="X78" s="3">
        <f t="shared" si="8"/>
        <v>6.1539342022547946E-2</v>
      </c>
      <c r="Y78" s="3">
        <f t="shared" ref="Y78:Z78" si="85">M78/29.56666</f>
        <v>5.0720290485756256E-2</v>
      </c>
      <c r="Z78" s="3">
        <f t="shared" si="85"/>
        <v>0</v>
      </c>
      <c r="AA78" s="2"/>
    </row>
    <row r="79" spans="1:27">
      <c r="A79" s="2" t="s">
        <v>1505</v>
      </c>
      <c r="B79" s="2" t="s">
        <v>1506</v>
      </c>
      <c r="C79" s="3">
        <v>14.633333333333301</v>
      </c>
      <c r="D79" s="3">
        <v>18.633333333333301</v>
      </c>
      <c r="E79" s="3">
        <v>21.066666666666599</v>
      </c>
      <c r="F79" s="3">
        <v>25.233333333333299</v>
      </c>
      <c r="G79" s="3">
        <v>28.2</v>
      </c>
      <c r="H79" s="2"/>
      <c r="I79" s="3">
        <v>2.0245712852080202</v>
      </c>
      <c r="J79" s="3">
        <v>1.9913702708325101</v>
      </c>
      <c r="K79" s="3">
        <v>1.9310331143946899</v>
      </c>
      <c r="L79" s="3">
        <v>2.1553550880436201</v>
      </c>
      <c r="M79" s="3">
        <v>1.83303027798233</v>
      </c>
      <c r="N79" s="2"/>
      <c r="O79" s="3">
        <f t="shared" si="0"/>
        <v>0.87800351201404614</v>
      </c>
      <c r="P79" s="3">
        <f t="shared" si="1"/>
        <v>0.97386776548218734</v>
      </c>
      <c r="Q79" s="3">
        <f t="shared" si="2"/>
        <v>0.90285843265490084</v>
      </c>
      <c r="R79" s="3">
        <f t="shared" si="3"/>
        <v>0.98760600130463005</v>
      </c>
      <c r="S79" s="3">
        <f t="shared" si="4"/>
        <v>0.95377699070507116</v>
      </c>
      <c r="T79" s="2"/>
      <c r="U79" s="3">
        <f t="shared" si="5"/>
        <v>0.12147476301153326</v>
      </c>
      <c r="V79" s="3">
        <f t="shared" si="6"/>
        <v>0.10407860371574158</v>
      </c>
      <c r="W79" s="3">
        <f t="shared" si="7"/>
        <v>8.2758680272172813E-2</v>
      </c>
      <c r="X79" s="3">
        <f t="shared" si="8"/>
        <v>8.4358320471374565E-2</v>
      </c>
      <c r="Y79" s="3">
        <f t="shared" ref="Y79:Z79" si="86">M79/29.56666</f>
        <v>6.1996528454087478E-2</v>
      </c>
      <c r="Z79" s="3">
        <f t="shared" si="86"/>
        <v>0</v>
      </c>
      <c r="AA79" s="2"/>
    </row>
    <row r="80" spans="1:27">
      <c r="A80" s="2" t="s">
        <v>1507</v>
      </c>
      <c r="B80" s="2" t="s">
        <v>1508</v>
      </c>
      <c r="C80" s="3">
        <v>16.5</v>
      </c>
      <c r="D80" s="3">
        <v>20.066666666666599</v>
      </c>
      <c r="E80" s="3">
        <v>23.466666666666601</v>
      </c>
      <c r="F80" s="3">
        <v>26.066666666666599</v>
      </c>
      <c r="G80" s="3">
        <v>29.266666666666602</v>
      </c>
      <c r="H80" s="2"/>
      <c r="I80" s="3">
        <v>2.15638586528478</v>
      </c>
      <c r="J80" s="3">
        <v>1.8607047649270401</v>
      </c>
      <c r="K80" s="3">
        <v>1.5648926125740601</v>
      </c>
      <c r="L80" s="3">
        <v>1.7688665548562099</v>
      </c>
      <c r="M80" s="3">
        <v>1.3399834161494499</v>
      </c>
      <c r="N80" s="2"/>
      <c r="O80" s="3">
        <f t="shared" si="0"/>
        <v>0.99000396001584012</v>
      </c>
      <c r="P80" s="3">
        <f t="shared" si="1"/>
        <v>1.048780670519277</v>
      </c>
      <c r="Q80" s="3">
        <f t="shared" si="2"/>
        <v>1.0057157224510291</v>
      </c>
      <c r="R80" s="3">
        <f t="shared" si="3"/>
        <v>1.0202217873450723</v>
      </c>
      <c r="S80" s="3">
        <f t="shared" si="4"/>
        <v>0.98985366174828682</v>
      </c>
      <c r="T80" s="2"/>
      <c r="U80" s="3">
        <f t="shared" si="5"/>
        <v>0.1293836694517646</v>
      </c>
      <c r="V80" s="3">
        <f t="shared" si="6"/>
        <v>9.724939490026252E-2</v>
      </c>
      <c r="W80" s="3">
        <f t="shared" si="7"/>
        <v>6.7066922063062667E-2</v>
      </c>
      <c r="X80" s="3">
        <f t="shared" si="8"/>
        <v>6.9231567704744021E-2</v>
      </c>
      <c r="Y80" s="3">
        <f t="shared" ref="Y80:Z80" si="87">M80/29.56666</f>
        <v>4.5320757101054022E-2</v>
      </c>
      <c r="Z80" s="3">
        <f t="shared" si="87"/>
        <v>0</v>
      </c>
      <c r="AA80" s="2"/>
    </row>
    <row r="81" spans="1:27">
      <c r="A81" s="2" t="s">
        <v>1509</v>
      </c>
      <c r="B81" s="2" t="s">
        <v>1510</v>
      </c>
      <c r="C81" s="3">
        <v>16.933333333333302</v>
      </c>
      <c r="D81" s="3">
        <v>19.899999999999999</v>
      </c>
      <c r="E81" s="3">
        <v>22.8666666666666</v>
      </c>
      <c r="F81" s="3">
        <v>26.466666666666601</v>
      </c>
      <c r="G81" s="3">
        <v>29.233333333333299</v>
      </c>
      <c r="H81" s="2"/>
      <c r="I81" s="3">
        <v>2.1281186266016401</v>
      </c>
      <c r="J81" s="3">
        <v>2.1501937897160102</v>
      </c>
      <c r="K81" s="3">
        <v>2.3055488621054101</v>
      </c>
      <c r="L81" s="3">
        <v>2.4594488994262198</v>
      </c>
      <c r="M81" s="3">
        <v>1.6468825769380799</v>
      </c>
      <c r="N81" s="2"/>
      <c r="O81" s="3">
        <f t="shared" si="0"/>
        <v>1.0160040640162542</v>
      </c>
      <c r="P81" s="3">
        <f t="shared" si="1"/>
        <v>1.0400698676079907</v>
      </c>
      <c r="Q81" s="3">
        <f t="shared" si="2"/>
        <v>0.98000140000199709</v>
      </c>
      <c r="R81" s="3">
        <f t="shared" si="3"/>
        <v>1.0358773646444854</v>
      </c>
      <c r="S81" s="3">
        <f t="shared" si="4"/>
        <v>0.98872626577818734</v>
      </c>
      <c r="T81" s="2"/>
      <c r="U81" s="3">
        <f t="shared" si="5"/>
        <v>0.12768762834661179</v>
      </c>
      <c r="V81" s="3">
        <f t="shared" si="6"/>
        <v>0.1123794859397716</v>
      </c>
      <c r="W81" s="3">
        <f t="shared" si="7"/>
        <v>9.880937810362915E-2</v>
      </c>
      <c r="X81" s="3">
        <f t="shared" si="8"/>
        <v>9.6260230897308008E-2</v>
      </c>
      <c r="Y81" s="3">
        <f t="shared" ref="Y81:Z81" si="88">M81/29.56666</f>
        <v>5.5700663414064357E-2</v>
      </c>
      <c r="Z81" s="3">
        <f t="shared" si="88"/>
        <v>0</v>
      </c>
      <c r="AA81" s="2"/>
    </row>
    <row r="82" spans="1:27">
      <c r="A82" s="2" t="s">
        <v>1511</v>
      </c>
      <c r="B82" s="2" t="s">
        <v>1512</v>
      </c>
      <c r="C82" s="3">
        <v>16.7</v>
      </c>
      <c r="D82" s="3">
        <v>20.100000000000001</v>
      </c>
      <c r="E82" s="3">
        <v>23.733333333333299</v>
      </c>
      <c r="F82" s="3">
        <v>26.233333333333299</v>
      </c>
      <c r="G82" s="3">
        <v>29.466666666666601</v>
      </c>
      <c r="H82" s="2"/>
      <c r="I82" s="3">
        <v>1.8466185312619301</v>
      </c>
      <c r="J82" s="3">
        <v>2.1189620100417002</v>
      </c>
      <c r="K82" s="3">
        <v>1.4590712418826099</v>
      </c>
      <c r="L82" s="3">
        <v>1.76414914965323</v>
      </c>
      <c r="M82" s="3">
        <v>1.33499895963338</v>
      </c>
      <c r="N82" s="2"/>
      <c r="O82" s="3">
        <f t="shared" si="0"/>
        <v>1.0020040080160322</v>
      </c>
      <c r="P82" s="3">
        <f t="shared" si="1"/>
        <v>1.0505228311015387</v>
      </c>
      <c r="Q82" s="3">
        <f t="shared" si="2"/>
        <v>1.0171443102061559</v>
      </c>
      <c r="R82" s="3">
        <f t="shared" si="3"/>
        <v>1.0267449445531625</v>
      </c>
      <c r="S82" s="3">
        <f t="shared" si="4"/>
        <v>0.99661803756889022</v>
      </c>
      <c r="T82" s="2"/>
      <c r="U82" s="3">
        <f t="shared" si="5"/>
        <v>0.11079755506593608</v>
      </c>
      <c r="V82" s="3">
        <f t="shared" si="6"/>
        <v>0.11074716267590116</v>
      </c>
      <c r="W82" s="3">
        <f t="shared" si="7"/>
        <v>6.2531713983131829E-2</v>
      </c>
      <c r="X82" s="3">
        <f t="shared" si="8"/>
        <v>6.9046933450224265E-2</v>
      </c>
      <c r="Y82" s="3">
        <f t="shared" ref="Y82:Z82" si="89">M82/29.56666</f>
        <v>4.515217341537326E-2</v>
      </c>
      <c r="Z82" s="3">
        <f t="shared" si="89"/>
        <v>0</v>
      </c>
      <c r="AA82" s="2"/>
    </row>
    <row r="83" spans="1:27">
      <c r="A83" s="2" t="s">
        <v>1513</v>
      </c>
      <c r="B83" s="2" t="s">
        <v>1514</v>
      </c>
      <c r="C83" s="3">
        <v>8.6666666666666607</v>
      </c>
      <c r="D83" s="3">
        <v>12.066666666666601</v>
      </c>
      <c r="E83" s="3">
        <v>15.9333333333333</v>
      </c>
      <c r="F83" s="3">
        <v>18.8666666666666</v>
      </c>
      <c r="G83" s="3">
        <v>22.1666666666666</v>
      </c>
      <c r="H83" s="2"/>
      <c r="I83" s="3">
        <v>1.4681810363696799</v>
      </c>
      <c r="J83" s="3">
        <v>1.9482185594936601</v>
      </c>
      <c r="K83" s="3">
        <v>2.0965580258021799</v>
      </c>
      <c r="L83" s="3">
        <v>1.9447936194419699</v>
      </c>
      <c r="M83" s="3">
        <v>2.0344259359556101</v>
      </c>
      <c r="N83" s="2"/>
      <c r="O83" s="3">
        <f t="shared" si="0"/>
        <v>0.52000208000831971</v>
      </c>
      <c r="P83" s="3">
        <f t="shared" si="1"/>
        <v>0.63066213077737121</v>
      </c>
      <c r="Q83" s="3">
        <f t="shared" si="2"/>
        <v>0.68285811836873911</v>
      </c>
      <c r="R83" s="3">
        <f t="shared" si="3"/>
        <v>0.73842139595563994</v>
      </c>
      <c r="S83" s="3">
        <f t="shared" si="4"/>
        <v>0.74971832011686812</v>
      </c>
      <c r="T83" s="2"/>
      <c r="U83" s="3">
        <f t="shared" si="5"/>
        <v>8.8091214547038985E-2</v>
      </c>
      <c r="V83" s="3">
        <f t="shared" si="6"/>
        <v>0.10182328739919606</v>
      </c>
      <c r="W83" s="3">
        <f t="shared" si="7"/>
        <v>8.9852615180972248E-2</v>
      </c>
      <c r="X83" s="3">
        <f t="shared" si="8"/>
        <v>7.6117167101446961E-2</v>
      </c>
      <c r="Y83" s="3">
        <f t="shared" ref="Y83:Z83" si="90">M83/29.56666</f>
        <v>6.8808108049932259E-2</v>
      </c>
      <c r="Z83" s="3">
        <f t="shared" si="90"/>
        <v>0</v>
      </c>
      <c r="AA83" s="2"/>
    </row>
    <row r="84" spans="1:27">
      <c r="A84" s="2" t="s">
        <v>1515</v>
      </c>
      <c r="B84" s="2" t="s">
        <v>1516</v>
      </c>
      <c r="C84" s="3">
        <v>16.399999999999999</v>
      </c>
      <c r="D84" s="3">
        <v>19.8666666666666</v>
      </c>
      <c r="E84" s="3">
        <v>23.733333333333299</v>
      </c>
      <c r="F84" s="3">
        <v>27.233333333333299</v>
      </c>
      <c r="G84" s="3">
        <v>29.7</v>
      </c>
      <c r="H84" s="2"/>
      <c r="I84" s="3">
        <v>2.0264912204760801</v>
      </c>
      <c r="J84" s="3">
        <v>1.9955506062794299</v>
      </c>
      <c r="K84" s="3">
        <v>1.6918103387265999</v>
      </c>
      <c r="L84" s="3">
        <v>2.06047459473674</v>
      </c>
      <c r="M84" s="3">
        <v>1.39403491108843</v>
      </c>
      <c r="N84" s="2"/>
      <c r="O84" s="3">
        <f t="shared" si="0"/>
        <v>0.98400393601574399</v>
      </c>
      <c r="P84" s="3">
        <f t="shared" si="1"/>
        <v>1.0383277070257293</v>
      </c>
      <c r="Q84" s="3">
        <f t="shared" si="2"/>
        <v>1.0171443102061559</v>
      </c>
      <c r="R84" s="3">
        <f t="shared" si="3"/>
        <v>1.0658838878016947</v>
      </c>
      <c r="S84" s="3">
        <f t="shared" si="4"/>
        <v>1.0045098093595963</v>
      </c>
      <c r="T84" s="2"/>
      <c r="U84" s="3">
        <f t="shared" si="5"/>
        <v>0.12158995958840317</v>
      </c>
      <c r="V84" s="3">
        <f t="shared" si="6"/>
        <v>0.10429708818482877</v>
      </c>
      <c r="W84" s="3">
        <f t="shared" si="7"/>
        <v>7.2506260954369933E-2</v>
      </c>
      <c r="X84" s="3">
        <f t="shared" si="8"/>
        <v>8.0644798228443837E-2</v>
      </c>
      <c r="Y84" s="3">
        <f t="shared" ref="Y84:Z84" si="91">M84/29.56666</f>
        <v>4.7148880228217532E-2</v>
      </c>
      <c r="Z84" s="3">
        <f t="shared" si="91"/>
        <v>0</v>
      </c>
      <c r="AA84" s="2"/>
    </row>
    <row r="85" spans="1:27">
      <c r="A85" s="2" t="s">
        <v>1517</v>
      </c>
      <c r="B85" s="2" t="s">
        <v>1518</v>
      </c>
      <c r="C85" s="3">
        <v>16.466666666666601</v>
      </c>
      <c r="D85" s="3">
        <v>19.2</v>
      </c>
      <c r="E85" s="3">
        <v>23.566666666666599</v>
      </c>
      <c r="F85" s="3">
        <v>26.6666666666666</v>
      </c>
      <c r="G85" s="3">
        <v>29.066666666666599</v>
      </c>
      <c r="H85" s="2"/>
      <c r="I85" s="3">
        <v>2.2320892057044199</v>
      </c>
      <c r="J85" s="3">
        <v>1.7587874611030501</v>
      </c>
      <c r="K85" s="3">
        <v>2.06047459473674</v>
      </c>
      <c r="L85" s="3">
        <v>1.4220486005134301</v>
      </c>
      <c r="M85" s="3">
        <v>1.5902480589168699</v>
      </c>
      <c r="N85" s="2"/>
      <c r="O85" s="3">
        <f t="shared" si="0"/>
        <v>0.98800395201580415</v>
      </c>
      <c r="P85" s="3">
        <f t="shared" si="1"/>
        <v>1.0034844953805739</v>
      </c>
      <c r="Q85" s="3">
        <f t="shared" si="2"/>
        <v>1.0100014428592012</v>
      </c>
      <c r="R85" s="3">
        <f t="shared" si="3"/>
        <v>1.0437051532941917</v>
      </c>
      <c r="S85" s="3">
        <f t="shared" si="4"/>
        <v>0.98308928592768341</v>
      </c>
      <c r="T85" s="2"/>
      <c r="U85" s="3">
        <f t="shared" si="5"/>
        <v>0.1339258880458174</v>
      </c>
      <c r="V85" s="3">
        <f t="shared" si="6"/>
        <v>9.1922705619097669E-2</v>
      </c>
      <c r="W85" s="3">
        <f t="shared" si="7"/>
        <v>8.8306180211832008E-2</v>
      </c>
      <c r="X85" s="3">
        <f t="shared" si="8"/>
        <v>5.5657479472149905E-2</v>
      </c>
      <c r="Y85" s="3">
        <f t="shared" ref="Y85:Z85" si="92">M85/29.56666</f>
        <v>5.378517759249337E-2</v>
      </c>
      <c r="Z85" s="3">
        <f t="shared" si="92"/>
        <v>0</v>
      </c>
      <c r="AA85" s="2"/>
    </row>
    <row r="86" spans="1:27">
      <c r="A86" s="2" t="s">
        <v>1519</v>
      </c>
      <c r="B86" s="2" t="s">
        <v>1520</v>
      </c>
      <c r="C86" s="3">
        <v>15.7</v>
      </c>
      <c r="D86" s="3">
        <v>19.3333333333333</v>
      </c>
      <c r="E86" s="3">
        <v>23.7</v>
      </c>
      <c r="F86" s="3">
        <v>26.233333333333299</v>
      </c>
      <c r="G86" s="3">
        <v>28.966666666666601</v>
      </c>
      <c r="H86" s="2"/>
      <c r="I86" s="3">
        <v>1.4640127503998499</v>
      </c>
      <c r="J86" s="3">
        <v>1.8135294011647201</v>
      </c>
      <c r="K86" s="3">
        <v>1.67630546142402</v>
      </c>
      <c r="L86" s="3">
        <v>1.6669999666733299</v>
      </c>
      <c r="M86" s="3">
        <v>1.6017351702311899</v>
      </c>
      <c r="N86" s="2"/>
      <c r="O86" s="3">
        <f t="shared" si="0"/>
        <v>0.94200376801507213</v>
      </c>
      <c r="P86" s="3">
        <f t="shared" si="1"/>
        <v>1.010453137709604</v>
      </c>
      <c r="Q86" s="3">
        <f t="shared" si="2"/>
        <v>1.0157157367367666</v>
      </c>
      <c r="R86" s="3">
        <f t="shared" si="3"/>
        <v>1.0267449445531625</v>
      </c>
      <c r="S86" s="3">
        <f t="shared" si="4"/>
        <v>0.97970709801738176</v>
      </c>
      <c r="T86" s="2"/>
      <c r="U86" s="3">
        <f t="shared" si="5"/>
        <v>8.7841116388456555E-2</v>
      </c>
      <c r="V86" s="3">
        <f t="shared" si="6"/>
        <v>9.4783783124250717E-2</v>
      </c>
      <c r="W86" s="3">
        <f t="shared" si="7"/>
        <v>7.1841765263551238E-2</v>
      </c>
      <c r="X86" s="3">
        <f t="shared" si="8"/>
        <v>6.5244617090932683E-2</v>
      </c>
      <c r="Y86" s="3">
        <f t="shared" ref="Y86:Z86" si="93">M86/29.56666</f>
        <v>5.4173693282609195E-2</v>
      </c>
      <c r="Z86" s="3">
        <f t="shared" si="93"/>
        <v>0</v>
      </c>
      <c r="AA86" s="2"/>
    </row>
    <row r="87" spans="1:27">
      <c r="A87" s="2" t="s">
        <v>1521</v>
      </c>
      <c r="B87" s="2" t="s">
        <v>1522</v>
      </c>
      <c r="C87" s="3">
        <v>16.3</v>
      </c>
      <c r="D87" s="3">
        <v>19.899999999999999</v>
      </c>
      <c r="E87" s="3">
        <v>23.3666666666666</v>
      </c>
      <c r="F87" s="3">
        <v>26.766666666666602</v>
      </c>
      <c r="G87" s="3">
        <v>29.3333333333333</v>
      </c>
      <c r="H87" s="2"/>
      <c r="I87" s="3">
        <v>2.2970996205360001</v>
      </c>
      <c r="J87" s="3">
        <v>1.55670592384474</v>
      </c>
      <c r="K87" s="3">
        <v>2.0572365498945899</v>
      </c>
      <c r="L87" s="3">
        <v>1.90933379888262</v>
      </c>
      <c r="M87" s="3">
        <v>1.71917292776368</v>
      </c>
      <c r="N87" s="2"/>
      <c r="O87" s="3">
        <f t="shared" si="0"/>
        <v>0.97800391201564818</v>
      </c>
      <c r="P87" s="3">
        <f t="shared" si="1"/>
        <v>1.0400698676079907</v>
      </c>
      <c r="Q87" s="3">
        <f t="shared" si="2"/>
        <v>1.001430002042857</v>
      </c>
      <c r="R87" s="3">
        <f t="shared" si="3"/>
        <v>1.047619047619045</v>
      </c>
      <c r="S87" s="3">
        <f t="shared" si="4"/>
        <v>0.99210845368848899</v>
      </c>
      <c r="T87" s="2"/>
      <c r="U87" s="3">
        <f t="shared" si="5"/>
        <v>0.13782652853827418</v>
      </c>
      <c r="V87" s="3">
        <f t="shared" si="6"/>
        <v>8.1360950960692152E-2</v>
      </c>
      <c r="W87" s="3">
        <f t="shared" si="7"/>
        <v>8.816740666320623E-2</v>
      </c>
      <c r="X87" s="3">
        <f t="shared" si="8"/>
        <v>7.472930719697142E-2</v>
      </c>
      <c r="Y87" s="3">
        <f t="shared" ref="Y87:Z87" si="94">M87/29.56666</f>
        <v>5.8145658920002466E-2</v>
      </c>
      <c r="Z87" s="3">
        <f t="shared" si="94"/>
        <v>0</v>
      </c>
      <c r="AA87" s="2"/>
    </row>
    <row r="88" spans="1:27">
      <c r="A88" s="2" t="s">
        <v>1523</v>
      </c>
      <c r="B88" s="2" t="s">
        <v>1524</v>
      </c>
      <c r="C88" s="3">
        <v>16.8666666666666</v>
      </c>
      <c r="D88" s="3">
        <v>20.733333333333299</v>
      </c>
      <c r="E88" s="3">
        <v>24.266666666666602</v>
      </c>
      <c r="F88" s="3">
        <v>26.566666666666599</v>
      </c>
      <c r="G88" s="3">
        <v>29.8666666666666</v>
      </c>
      <c r="H88" s="2"/>
      <c r="I88" s="3">
        <v>1.6679994670928999</v>
      </c>
      <c r="J88" s="3">
        <v>2.1123972690339801</v>
      </c>
      <c r="K88" s="3">
        <v>2.1123972690339801</v>
      </c>
      <c r="L88" s="3">
        <v>1.81995115929582</v>
      </c>
      <c r="M88" s="3">
        <v>1.80246744461277</v>
      </c>
      <c r="N88" s="2"/>
      <c r="O88" s="3">
        <f t="shared" si="0"/>
        <v>1.012004048016188</v>
      </c>
      <c r="P88" s="3">
        <f t="shared" si="1"/>
        <v>1.0836238821644375</v>
      </c>
      <c r="Q88" s="3">
        <f t="shared" si="2"/>
        <v>1.0400014857164053</v>
      </c>
      <c r="R88" s="3">
        <f t="shared" si="3"/>
        <v>1.0397912589693385</v>
      </c>
      <c r="S88" s="3">
        <f t="shared" si="4"/>
        <v>1.0101467892100968</v>
      </c>
      <c r="T88" s="2"/>
      <c r="U88" s="3">
        <f t="shared" si="5"/>
        <v>0.10008036834704739</v>
      </c>
      <c r="V88" s="3">
        <f t="shared" si="6"/>
        <v>0.1104040576854097</v>
      </c>
      <c r="W88" s="3">
        <f t="shared" si="7"/>
        <v>9.0531440860657508E-2</v>
      </c>
      <c r="X88" s="3">
        <f t="shared" si="8"/>
        <v>7.1230965138779648E-2</v>
      </c>
      <c r="Y88" s="3">
        <f t="shared" ref="Y88:Z88" si="95">M88/29.56666</f>
        <v>6.0962835998816571E-2</v>
      </c>
      <c r="Z88" s="3">
        <f t="shared" si="95"/>
        <v>0</v>
      </c>
      <c r="AA88" s="2"/>
    </row>
    <row r="89" spans="1:27">
      <c r="A89" s="2" t="s">
        <v>1525</v>
      </c>
      <c r="B89" s="2" t="s">
        <v>1526</v>
      </c>
      <c r="C89" s="3">
        <v>15.7</v>
      </c>
      <c r="D89" s="3">
        <v>19.600000000000001</v>
      </c>
      <c r="E89" s="3">
        <v>22.8333333333333</v>
      </c>
      <c r="F89" s="3">
        <v>26.6</v>
      </c>
      <c r="G89" s="3">
        <v>29.133333333333301</v>
      </c>
      <c r="H89" s="2"/>
      <c r="I89" s="3">
        <v>2.4378952670968701</v>
      </c>
      <c r="J89" s="3">
        <v>2.12289111041208</v>
      </c>
      <c r="K89" s="3">
        <v>1.6141733350404299</v>
      </c>
      <c r="L89" s="3">
        <v>1.58324561160505</v>
      </c>
      <c r="M89" s="3">
        <v>2.1092389359408399</v>
      </c>
      <c r="N89" s="2"/>
      <c r="O89" s="3">
        <f t="shared" si="0"/>
        <v>0.94200376801507213</v>
      </c>
      <c r="P89" s="3">
        <f t="shared" si="1"/>
        <v>1.0243904223676694</v>
      </c>
      <c r="Q89" s="3">
        <f t="shared" si="2"/>
        <v>0.97857282653260791</v>
      </c>
      <c r="R89" s="3">
        <f t="shared" si="3"/>
        <v>1.0410958904109588</v>
      </c>
      <c r="S89" s="3">
        <f t="shared" si="4"/>
        <v>0.98534407786788569</v>
      </c>
      <c r="T89" s="2"/>
      <c r="U89" s="3">
        <f t="shared" si="5"/>
        <v>0.1462743011230167</v>
      </c>
      <c r="V89" s="3">
        <f t="shared" si="6"/>
        <v>0.11095251638957149</v>
      </c>
      <c r="W89" s="3">
        <f t="shared" si="7"/>
        <v>6.9178956043098483E-2</v>
      </c>
      <c r="X89" s="3">
        <f t="shared" si="8"/>
        <v>6.1966560141097846E-2</v>
      </c>
      <c r="Y89" s="3">
        <f t="shared" ref="Y89:Z89" si="96">M89/29.56666</f>
        <v>7.13384242907667E-2</v>
      </c>
      <c r="Z89" s="3">
        <f t="shared" si="96"/>
        <v>0</v>
      </c>
      <c r="AA89" s="2"/>
    </row>
    <row r="90" spans="1:27">
      <c r="A90" s="2" t="s">
        <v>1527</v>
      </c>
      <c r="B90" s="2" t="s">
        <v>1528</v>
      </c>
      <c r="C90" s="3">
        <v>15.033333333333299</v>
      </c>
      <c r="D90" s="3">
        <v>19.7</v>
      </c>
      <c r="E90" s="3">
        <v>23.033333333333299</v>
      </c>
      <c r="F90" s="3">
        <v>26.3</v>
      </c>
      <c r="G90" s="3">
        <v>29</v>
      </c>
      <c r="H90" s="2"/>
      <c r="I90" s="3">
        <v>1.5595583420386101</v>
      </c>
      <c r="J90" s="3">
        <v>2.25314594881615</v>
      </c>
      <c r="K90" s="3">
        <v>1.7792008193443301</v>
      </c>
      <c r="L90" s="3">
        <v>1.4640127503998499</v>
      </c>
      <c r="M90" s="3">
        <v>1.5491933384829599</v>
      </c>
      <c r="N90" s="2"/>
      <c r="O90" s="3">
        <f t="shared" si="0"/>
        <v>0.90200360801443014</v>
      </c>
      <c r="P90" s="3">
        <f t="shared" si="1"/>
        <v>1.0296169041144432</v>
      </c>
      <c r="Q90" s="3">
        <f t="shared" si="2"/>
        <v>0.98714426734895189</v>
      </c>
      <c r="R90" s="3">
        <f t="shared" si="3"/>
        <v>1.0293542074363993</v>
      </c>
      <c r="S90" s="3">
        <f t="shared" si="4"/>
        <v>0.98083449398748457</v>
      </c>
      <c r="T90" s="2"/>
      <c r="U90" s="3">
        <f t="shared" si="5"/>
        <v>9.3573874817815886E-2</v>
      </c>
      <c r="V90" s="3">
        <f t="shared" si="6"/>
        <v>0.11776026174304995</v>
      </c>
      <c r="W90" s="3">
        <f t="shared" si="7"/>
        <v>7.6251572617003591E-2</v>
      </c>
      <c r="X90" s="3">
        <f t="shared" si="8"/>
        <v>5.7299911953027395E-2</v>
      </c>
      <c r="Y90" s="3">
        <f t="shared" ref="Y90:Z90" si="97">M90/29.56666</f>
        <v>5.2396629801369513E-2</v>
      </c>
      <c r="Z90" s="3">
        <f t="shared" si="97"/>
        <v>0</v>
      </c>
      <c r="AA90" s="2"/>
    </row>
    <row r="91" spans="1:27">
      <c r="A91" s="2" t="s">
        <v>1529</v>
      </c>
      <c r="B91" s="2" t="s">
        <v>1530</v>
      </c>
      <c r="C91" s="3">
        <v>15.2666666666666</v>
      </c>
      <c r="D91" s="3">
        <v>17.8666666666666</v>
      </c>
      <c r="E91" s="3">
        <v>21.733333333333299</v>
      </c>
      <c r="F91" s="3">
        <v>24.733333333333299</v>
      </c>
      <c r="G91" s="3">
        <v>28</v>
      </c>
      <c r="H91" s="2"/>
      <c r="I91" s="3">
        <v>2.2499382707581601</v>
      </c>
      <c r="J91" s="3">
        <v>1.80246744461277</v>
      </c>
      <c r="K91" s="3">
        <v>2.1746008573733402</v>
      </c>
      <c r="L91" s="3">
        <v>1.9310331143946899</v>
      </c>
      <c r="M91" s="3">
        <v>1.43759057685652</v>
      </c>
      <c r="N91" s="2"/>
      <c r="O91" s="3">
        <f t="shared" si="0"/>
        <v>0.91600366401465216</v>
      </c>
      <c r="P91" s="3">
        <f t="shared" si="1"/>
        <v>0.9337980720902529</v>
      </c>
      <c r="Q91" s="3">
        <f t="shared" si="2"/>
        <v>0.9314299020427157</v>
      </c>
      <c r="R91" s="3">
        <f t="shared" si="3"/>
        <v>0.96803652968036391</v>
      </c>
      <c r="S91" s="3">
        <f t="shared" si="4"/>
        <v>0.94701261488446786</v>
      </c>
      <c r="T91" s="2"/>
      <c r="U91" s="3">
        <f t="shared" si="5"/>
        <v>0.13499683623283454</v>
      </c>
      <c r="V91" s="3">
        <f t="shared" si="6"/>
        <v>9.420563198422699E-2</v>
      </c>
      <c r="W91" s="3">
        <f t="shared" si="7"/>
        <v>9.3197312740732771E-2</v>
      </c>
      <c r="X91" s="3">
        <f t="shared" si="8"/>
        <v>7.5578595475330329E-2</v>
      </c>
      <c r="Y91" s="3">
        <f t="shared" ref="Y91:Z91" si="98">M91/29.56666</f>
        <v>4.8622014690077271E-2</v>
      </c>
      <c r="Z91" s="3">
        <f t="shared" si="98"/>
        <v>0</v>
      </c>
      <c r="AA91" s="2"/>
    </row>
    <row r="92" spans="1:27">
      <c r="A92" s="2" t="s">
        <v>1531</v>
      </c>
      <c r="B92" s="2" t="s">
        <v>1532</v>
      </c>
      <c r="C92" s="3">
        <v>16.066666666666599</v>
      </c>
      <c r="D92" s="3">
        <v>19.966666666666601</v>
      </c>
      <c r="E92" s="3">
        <v>23.133333333333301</v>
      </c>
      <c r="F92" s="3">
        <v>26.3</v>
      </c>
      <c r="G92" s="3">
        <v>28.8666666666666</v>
      </c>
      <c r="H92" s="2"/>
      <c r="I92" s="3">
        <v>2.0154955277107902</v>
      </c>
      <c r="J92" s="3">
        <v>1.6829207415152401</v>
      </c>
      <c r="K92" s="3">
        <v>1.9447936194419699</v>
      </c>
      <c r="L92" s="3">
        <v>1.61554944214035</v>
      </c>
      <c r="M92" s="3">
        <v>1.7838784213679499</v>
      </c>
      <c r="N92" s="2"/>
      <c r="O92" s="3">
        <f t="shared" si="0"/>
        <v>0.96400385601542005</v>
      </c>
      <c r="P92" s="3">
        <f t="shared" si="1"/>
        <v>1.0435541887725033</v>
      </c>
      <c r="Q92" s="3">
        <f t="shared" si="2"/>
        <v>0.99142998775712388</v>
      </c>
      <c r="R92" s="3">
        <f t="shared" si="3"/>
        <v>1.0293542074363993</v>
      </c>
      <c r="S92" s="3">
        <f t="shared" si="4"/>
        <v>0.97632491010708011</v>
      </c>
      <c r="T92" s="2"/>
      <c r="U92" s="3">
        <f t="shared" si="5"/>
        <v>0.12093021538350895</v>
      </c>
      <c r="V92" s="3">
        <f t="shared" si="6"/>
        <v>8.7957545367964698E-2</v>
      </c>
      <c r="W92" s="3">
        <f t="shared" si="7"/>
        <v>8.334841704525163E-2</v>
      </c>
      <c r="X92" s="3">
        <f t="shared" si="8"/>
        <v>6.3230897931129154E-2</v>
      </c>
      <c r="Y92" s="3">
        <f t="shared" ref="Y92:Z92" si="99">M92/29.56666</f>
        <v>6.03341203019871E-2</v>
      </c>
      <c r="Z92" s="3">
        <f t="shared" si="99"/>
        <v>0</v>
      </c>
      <c r="AA92" s="2"/>
    </row>
    <row r="93" spans="1:27">
      <c r="A93" s="2" t="s">
        <v>1533</v>
      </c>
      <c r="B93" s="2" t="s">
        <v>1534</v>
      </c>
      <c r="C93" s="3">
        <v>18</v>
      </c>
      <c r="D93" s="3">
        <v>21</v>
      </c>
      <c r="E93" s="3">
        <v>24.9</v>
      </c>
      <c r="F93" s="3">
        <v>27.5</v>
      </c>
      <c r="G93" s="3">
        <v>30.066666666666599</v>
      </c>
      <c r="H93" s="2"/>
      <c r="I93" s="3">
        <v>2.3237900077244502</v>
      </c>
      <c r="J93" s="3">
        <v>2.1602468994692798</v>
      </c>
      <c r="K93" s="3">
        <v>2.1346350195447101</v>
      </c>
      <c r="L93" s="3">
        <v>1.94507926145268</v>
      </c>
      <c r="M93" s="3">
        <v>1.28927197372091</v>
      </c>
      <c r="N93" s="2"/>
      <c r="O93" s="3">
        <f t="shared" si="0"/>
        <v>1.0800043200172802</v>
      </c>
      <c r="P93" s="3">
        <f t="shared" si="1"/>
        <v>1.0975611668225029</v>
      </c>
      <c r="Q93" s="3">
        <f t="shared" si="2"/>
        <v>1.0671443816348307</v>
      </c>
      <c r="R93" s="3">
        <f t="shared" si="3"/>
        <v>1.076320939334638</v>
      </c>
      <c r="S93" s="3">
        <f t="shared" si="4"/>
        <v>1.0169111650307001</v>
      </c>
      <c r="T93" s="2"/>
      <c r="U93" s="3">
        <f t="shared" si="5"/>
        <v>0.13942795817529971</v>
      </c>
      <c r="V93" s="3">
        <f t="shared" si="6"/>
        <v>0.11290490988600937</v>
      </c>
      <c r="W93" s="3">
        <f t="shared" si="7"/>
        <v>9.1484488672614245E-2</v>
      </c>
      <c r="X93" s="3">
        <f t="shared" si="8"/>
        <v>7.6128346827893545E-2</v>
      </c>
      <c r="Y93" s="3">
        <f t="shared" ref="Y93:Z93" si="100">M93/29.56666</f>
        <v>4.3605600826096352E-2</v>
      </c>
      <c r="Z93" s="3">
        <f t="shared" si="100"/>
        <v>0</v>
      </c>
      <c r="AA93" s="2"/>
    </row>
    <row r="94" spans="1:27">
      <c r="A94" s="2" t="s">
        <v>1535</v>
      </c>
      <c r="B94" s="2" t="s">
        <v>1536</v>
      </c>
      <c r="C94" s="3">
        <v>16.133333333333301</v>
      </c>
      <c r="D94" s="3">
        <v>19.3666666666666</v>
      </c>
      <c r="E94" s="3">
        <v>23.9</v>
      </c>
      <c r="F94" s="3">
        <v>26.933333333333302</v>
      </c>
      <c r="G94" s="3">
        <v>29.6666666666666</v>
      </c>
      <c r="H94" s="2"/>
      <c r="I94" s="3">
        <v>1.97877627728744</v>
      </c>
      <c r="J94" s="3">
        <v>2.1830152440043902</v>
      </c>
      <c r="K94" s="3">
        <v>1.5989579940281899</v>
      </c>
      <c r="L94" s="3">
        <v>2.3084386257574301</v>
      </c>
      <c r="M94" s="3">
        <v>1.37436854187255</v>
      </c>
      <c r="N94" s="2"/>
      <c r="O94" s="3">
        <f t="shared" si="0"/>
        <v>0.96800387201548621</v>
      </c>
      <c r="P94" s="3">
        <f t="shared" si="1"/>
        <v>1.0121952982918603</v>
      </c>
      <c r="Q94" s="3">
        <f t="shared" si="2"/>
        <v>1.0242871775531106</v>
      </c>
      <c r="R94" s="3">
        <f t="shared" si="3"/>
        <v>1.0541422048271352</v>
      </c>
      <c r="S94" s="3">
        <f t="shared" si="4"/>
        <v>1.0033824133894935</v>
      </c>
      <c r="T94" s="2"/>
      <c r="U94" s="3">
        <f t="shared" si="5"/>
        <v>0.11872705154545259</v>
      </c>
      <c r="V94" s="3">
        <f t="shared" si="6"/>
        <v>0.11409489325717949</v>
      </c>
      <c r="W94" s="3">
        <f t="shared" si="7"/>
        <v>6.8526869068163951E-2</v>
      </c>
      <c r="X94" s="3">
        <f t="shared" si="8"/>
        <v>9.0349848366239924E-2</v>
      </c>
      <c r="Y94" s="3">
        <f t="shared" ref="Y94:Z94" si="101">M94/29.56666</f>
        <v>4.6483726666202742E-2</v>
      </c>
      <c r="Z94" s="3">
        <f t="shared" si="101"/>
        <v>0</v>
      </c>
      <c r="AA94" s="2"/>
    </row>
    <row r="95" spans="1:27">
      <c r="A95" s="2" t="s">
        <v>1537</v>
      </c>
      <c r="B95" s="2" t="s">
        <v>1538</v>
      </c>
      <c r="C95" s="3">
        <v>16.1666666666666</v>
      </c>
      <c r="D95" s="3">
        <v>19.8666666666666</v>
      </c>
      <c r="E95" s="3">
        <v>23.3333333333333</v>
      </c>
      <c r="F95" s="3">
        <v>26.233333333333299</v>
      </c>
      <c r="G95" s="3">
        <v>29.466666666666601</v>
      </c>
      <c r="H95" s="2"/>
      <c r="I95" s="3">
        <v>1.67497927018681</v>
      </c>
      <c r="J95" s="3">
        <v>1.76509363931649</v>
      </c>
      <c r="K95" s="3">
        <v>2.1343747458109399</v>
      </c>
      <c r="L95" s="3">
        <v>1.9779338265529001</v>
      </c>
      <c r="M95" s="3">
        <v>1.70749979664875</v>
      </c>
      <c r="N95" s="2"/>
      <c r="O95" s="3">
        <f t="shared" si="0"/>
        <v>0.97000388001551618</v>
      </c>
      <c r="P95" s="3">
        <f t="shared" si="1"/>
        <v>1.0383277070257293</v>
      </c>
      <c r="Q95" s="3">
        <f t="shared" si="2"/>
        <v>1.000001428573468</v>
      </c>
      <c r="R95" s="3">
        <f t="shared" si="3"/>
        <v>1.0267449445531625</v>
      </c>
      <c r="S95" s="3">
        <f t="shared" si="4"/>
        <v>0.99661803756889022</v>
      </c>
      <c r="T95" s="2"/>
      <c r="U95" s="3">
        <f t="shared" si="5"/>
        <v>0.10049915820784144</v>
      </c>
      <c r="V95" s="3">
        <f t="shared" si="6"/>
        <v>9.225229687234214E-2</v>
      </c>
      <c r="W95" s="3">
        <f t="shared" si="7"/>
        <v>9.1473334068088941E-2</v>
      </c>
      <c r="X95" s="3">
        <f t="shared" si="8"/>
        <v>7.7414239786806269E-2</v>
      </c>
      <c r="Y95" s="3">
        <f t="shared" ref="Y95:Z95" si="102">M95/29.56666</f>
        <v>5.7750851690679637E-2</v>
      </c>
      <c r="Z95" s="3">
        <f t="shared" si="102"/>
        <v>0</v>
      </c>
      <c r="AA95" s="2"/>
    </row>
    <row r="96" spans="1:27">
      <c r="A96" s="2" t="s">
        <v>1539</v>
      </c>
      <c r="B96" s="2" t="s">
        <v>1540</v>
      </c>
      <c r="C96" s="3">
        <v>15.1666666666666</v>
      </c>
      <c r="D96" s="3">
        <v>18.233333333333299</v>
      </c>
      <c r="E96" s="3">
        <v>22.3</v>
      </c>
      <c r="F96" s="3">
        <v>25.033333333333299</v>
      </c>
      <c r="G96" s="3">
        <v>28.266666666666602</v>
      </c>
      <c r="H96" s="2"/>
      <c r="I96" s="3">
        <v>2.2669117514559001</v>
      </c>
      <c r="J96" s="3">
        <v>1.72594579546661</v>
      </c>
      <c r="K96" s="3">
        <v>1.77294481959629</v>
      </c>
      <c r="L96" s="3">
        <v>1.8705317128797601</v>
      </c>
      <c r="M96" s="3">
        <v>1.9310331143946899</v>
      </c>
      <c r="N96" s="2"/>
      <c r="O96" s="3">
        <f t="shared" si="0"/>
        <v>0.91000364001455614</v>
      </c>
      <c r="P96" s="3">
        <f t="shared" si="1"/>
        <v>0.95296183849509197</v>
      </c>
      <c r="Q96" s="3">
        <f t="shared" si="2"/>
        <v>0.95571565102235856</v>
      </c>
      <c r="R96" s="3">
        <f t="shared" si="3"/>
        <v>0.9797782126549236</v>
      </c>
      <c r="S96" s="3">
        <f t="shared" si="4"/>
        <v>0.95603178264527011</v>
      </c>
      <c r="T96" s="2"/>
      <c r="U96" s="3">
        <f t="shared" si="5"/>
        <v>0.13601524914835061</v>
      </c>
      <c r="V96" s="3">
        <f t="shared" si="6"/>
        <v>9.020624195927264E-2</v>
      </c>
      <c r="W96" s="3">
        <f t="shared" si="7"/>
        <v>7.598345795906665E-2</v>
      </c>
      <c r="X96" s="3">
        <f t="shared" si="8"/>
        <v>7.3210634554980822E-2</v>
      </c>
      <c r="Y96" s="3">
        <f t="shared" ref="Y96:Z96" si="103">M96/29.56666</f>
        <v>6.5311168538979045E-2</v>
      </c>
      <c r="Z96" s="3">
        <f t="shared" si="103"/>
        <v>0</v>
      </c>
      <c r="AA96" s="2"/>
    </row>
    <row r="97" spans="1:27">
      <c r="A97" s="2" t="s">
        <v>1541</v>
      </c>
      <c r="B97" s="2" t="s">
        <v>1542</v>
      </c>
      <c r="C97" s="3">
        <v>16.100000000000001</v>
      </c>
      <c r="D97" s="3">
        <v>19.8</v>
      </c>
      <c r="E97" s="3">
        <v>23.1666666666666</v>
      </c>
      <c r="F97" s="3">
        <v>26.433333333333302</v>
      </c>
      <c r="G97" s="3">
        <v>29.3</v>
      </c>
      <c r="H97" s="2"/>
      <c r="I97" s="3">
        <v>2.2113344387495899</v>
      </c>
      <c r="J97" s="3">
        <v>2.0880613017821101</v>
      </c>
      <c r="K97" s="3">
        <v>1.5723301886761001</v>
      </c>
      <c r="L97" s="3">
        <v>1.5205992970609301</v>
      </c>
      <c r="M97" s="3">
        <v>1.5737428845483801</v>
      </c>
      <c r="N97" s="2"/>
      <c r="O97" s="3">
        <f t="shared" si="0"/>
        <v>0.96600386401545624</v>
      </c>
      <c r="P97" s="3">
        <f t="shared" si="1"/>
        <v>1.0348433858612169</v>
      </c>
      <c r="Q97" s="3">
        <f t="shared" si="2"/>
        <v>0.99285856122651317</v>
      </c>
      <c r="R97" s="3">
        <f t="shared" si="3"/>
        <v>1.0345727332028689</v>
      </c>
      <c r="S97" s="3">
        <f t="shared" si="4"/>
        <v>0.99098105771838962</v>
      </c>
      <c r="T97" s="2"/>
      <c r="U97" s="3">
        <f t="shared" si="5"/>
        <v>0.1326805970473636</v>
      </c>
      <c r="V97" s="3">
        <f t="shared" si="6"/>
        <v>0.10913214279908987</v>
      </c>
      <c r="W97" s="3">
        <f t="shared" si="7"/>
        <v>6.7385675779941118E-2</v>
      </c>
      <c r="X97" s="3">
        <f t="shared" si="8"/>
        <v>5.9514649591425835E-2</v>
      </c>
      <c r="Y97" s="3">
        <f t="shared" ref="Y97:Z97" si="104">M97/29.56666</f>
        <v>5.3226941580428094E-2</v>
      </c>
      <c r="Z97" s="3">
        <f t="shared" si="104"/>
        <v>0</v>
      </c>
      <c r="AA97" s="2"/>
    </row>
    <row r="98" spans="1:27">
      <c r="A98" s="2" t="s">
        <v>1543</v>
      </c>
      <c r="B98" s="2" t="s">
        <v>1544</v>
      </c>
      <c r="C98" s="3">
        <v>15.8666666666666</v>
      </c>
      <c r="D98" s="3">
        <v>20.266666666666602</v>
      </c>
      <c r="E98" s="3">
        <v>22.766666666666602</v>
      </c>
      <c r="F98" s="3">
        <v>26.233333333333299</v>
      </c>
      <c r="G98" s="3">
        <v>29.733333333333299</v>
      </c>
      <c r="H98" s="2"/>
      <c r="I98" s="3">
        <v>2.44585817704588</v>
      </c>
      <c r="J98" s="3">
        <v>1.9482185594936601</v>
      </c>
      <c r="K98" s="3">
        <v>2.0113566455394101</v>
      </c>
      <c r="L98" s="3">
        <v>1.68687745718399</v>
      </c>
      <c r="M98" s="3">
        <v>1.9652537297311501</v>
      </c>
      <c r="N98" s="2"/>
      <c r="O98" s="3">
        <f t="shared" si="0"/>
        <v>0.9520038080152281</v>
      </c>
      <c r="P98" s="3">
        <f t="shared" si="1"/>
        <v>1.0592336340128248</v>
      </c>
      <c r="Q98" s="3">
        <f t="shared" si="2"/>
        <v>0.9757156795938251</v>
      </c>
      <c r="R98" s="3">
        <f t="shared" si="3"/>
        <v>1.0267449445531625</v>
      </c>
      <c r="S98" s="3">
        <f t="shared" si="4"/>
        <v>1.0056372053296956</v>
      </c>
      <c r="T98" s="2"/>
      <c r="U98" s="3">
        <f t="shared" si="5"/>
        <v>0.14675207763106335</v>
      </c>
      <c r="V98" s="3">
        <f t="shared" si="6"/>
        <v>0.10182328739919606</v>
      </c>
      <c r="W98" s="3">
        <f t="shared" si="7"/>
        <v>8.6201122239006486E-2</v>
      </c>
      <c r="X98" s="3">
        <f t="shared" si="8"/>
        <v>6.6022601063952635E-2</v>
      </c>
      <c r="Y98" s="3">
        <f t="shared" ref="Y98:Z98" si="105">M98/29.56666</f>
        <v>6.6468574053719628E-2</v>
      </c>
      <c r="Z98" s="3">
        <f t="shared" si="105"/>
        <v>0</v>
      </c>
      <c r="AA98" s="2"/>
    </row>
    <row r="99" spans="1:27">
      <c r="A99" s="2" t="s">
        <v>1545</v>
      </c>
      <c r="B99" s="2" t="s">
        <v>1546</v>
      </c>
      <c r="C99" s="3">
        <v>12.033333333333299</v>
      </c>
      <c r="D99" s="3">
        <v>15.733333333333301</v>
      </c>
      <c r="E99" s="3">
        <v>18.766666666666602</v>
      </c>
      <c r="F99" s="3">
        <v>22.533333333333299</v>
      </c>
      <c r="G99" s="3">
        <v>25.1</v>
      </c>
      <c r="H99" s="2"/>
      <c r="I99" s="3">
        <v>2.0733762053445299</v>
      </c>
      <c r="J99" s="3">
        <v>1.65193489244851</v>
      </c>
      <c r="K99" s="3">
        <v>2.13983384609387</v>
      </c>
      <c r="L99" s="3">
        <v>1.6679994670928999</v>
      </c>
      <c r="M99" s="3">
        <v>1.6196707484341699</v>
      </c>
      <c r="N99" s="2"/>
      <c r="O99" s="3">
        <f t="shared" si="0"/>
        <v>0.7220028880115501</v>
      </c>
      <c r="P99" s="3">
        <f t="shared" si="1"/>
        <v>0.82229979482574644</v>
      </c>
      <c r="Q99" s="3">
        <f t="shared" si="2"/>
        <v>0.80428686326694465</v>
      </c>
      <c r="R99" s="3">
        <f t="shared" si="3"/>
        <v>0.88193085453359288</v>
      </c>
      <c r="S99" s="3">
        <f t="shared" si="4"/>
        <v>0.84892916548571951</v>
      </c>
      <c r="T99" s="2"/>
      <c r="U99" s="3">
        <f t="shared" si="5"/>
        <v>0.12440306993295154</v>
      </c>
      <c r="V99" s="3">
        <f t="shared" si="6"/>
        <v>8.6338075622409166E-2</v>
      </c>
      <c r="W99" s="3">
        <f t="shared" si="7"/>
        <v>9.1707295843017053E-2</v>
      </c>
      <c r="X99" s="3">
        <f t="shared" si="8"/>
        <v>6.5283736481131116E-2</v>
      </c>
      <c r="Y99" s="3">
        <f t="shared" ref="Y99:Z99" si="106">M99/29.56666</f>
        <v>5.4780308240233083E-2</v>
      </c>
      <c r="Z99" s="3">
        <f t="shared" si="106"/>
        <v>0</v>
      </c>
      <c r="AA99" s="2"/>
    </row>
    <row r="100" spans="1:27">
      <c r="A100" s="2" t="s">
        <v>1547</v>
      </c>
      <c r="B100" s="2" t="s">
        <v>1548</v>
      </c>
      <c r="C100" s="3">
        <v>15.6</v>
      </c>
      <c r="D100" s="3">
        <v>19.266666666666602</v>
      </c>
      <c r="E100" s="3">
        <v>22.3333333333333</v>
      </c>
      <c r="F100" s="3">
        <v>26.3</v>
      </c>
      <c r="G100" s="3">
        <v>29.3333333333333</v>
      </c>
      <c r="H100" s="2"/>
      <c r="I100" s="3">
        <v>2.0428737928059402</v>
      </c>
      <c r="J100" s="3">
        <v>1.7499206331208901</v>
      </c>
      <c r="K100" s="3">
        <v>2.0709632756012</v>
      </c>
      <c r="L100" s="3">
        <v>1.73493515728974</v>
      </c>
      <c r="M100" s="3">
        <v>1.3984117975602</v>
      </c>
      <c r="N100" s="2"/>
      <c r="O100" s="3">
        <f t="shared" si="0"/>
        <v>0.9360037440149761</v>
      </c>
      <c r="P100" s="3">
        <f t="shared" si="1"/>
        <v>1.0069688165450865</v>
      </c>
      <c r="Q100" s="3">
        <f t="shared" si="2"/>
        <v>0.95714422449174785</v>
      </c>
      <c r="R100" s="3">
        <f t="shared" si="3"/>
        <v>1.0293542074363993</v>
      </c>
      <c r="S100" s="3">
        <f t="shared" si="4"/>
        <v>0.99210845368848899</v>
      </c>
      <c r="T100" s="2"/>
      <c r="U100" s="3">
        <f t="shared" si="5"/>
        <v>0.12257291786002786</v>
      </c>
      <c r="V100" s="3">
        <f t="shared" si="6"/>
        <v>9.1459282473092249E-2</v>
      </c>
      <c r="W100" s="3">
        <f t="shared" si="7"/>
        <v>8.8755695748188201E-2</v>
      </c>
      <c r="X100" s="3">
        <f t="shared" si="8"/>
        <v>6.7903528661046569E-2</v>
      </c>
      <c r="Y100" s="3">
        <f t="shared" ref="Y100:Z100" si="107">M100/29.56666</f>
        <v>4.7296914753313359E-2</v>
      </c>
      <c r="Z100" s="3">
        <f t="shared" si="107"/>
        <v>0</v>
      </c>
      <c r="AA100" s="2"/>
    </row>
    <row r="101" spans="1:27">
      <c r="A101" s="2" t="s">
        <v>1549</v>
      </c>
      <c r="B101" s="2" t="s">
        <v>1550</v>
      </c>
      <c r="C101" s="3">
        <v>15.3333333333333</v>
      </c>
      <c r="D101" s="3">
        <v>19.399999999999999</v>
      </c>
      <c r="E101" s="3">
        <v>22.066666666666599</v>
      </c>
      <c r="F101" s="3">
        <v>25.6666666666666</v>
      </c>
      <c r="G101" s="3">
        <v>28.3</v>
      </c>
      <c r="H101" s="2"/>
      <c r="I101" s="3">
        <v>2.0869967789997999</v>
      </c>
      <c r="J101" s="3">
        <v>2.0428737928059402</v>
      </c>
      <c r="K101" s="3">
        <v>1.91369334592097</v>
      </c>
      <c r="L101" s="3">
        <v>2.3142073276946298</v>
      </c>
      <c r="M101" s="3">
        <v>1.69607389776114</v>
      </c>
      <c r="N101" s="2"/>
      <c r="O101" s="3">
        <f t="shared" si="0"/>
        <v>0.92000368001471811</v>
      </c>
      <c r="P101" s="3">
        <f t="shared" si="1"/>
        <v>1.0139374588741217</v>
      </c>
      <c r="Q101" s="3">
        <f t="shared" si="2"/>
        <v>0.94571563673662096</v>
      </c>
      <c r="R101" s="3">
        <f t="shared" si="3"/>
        <v>1.0045662100456594</v>
      </c>
      <c r="S101" s="3">
        <f t="shared" si="4"/>
        <v>0.95715917861537292</v>
      </c>
      <c r="T101" s="2"/>
      <c r="U101" s="3">
        <f t="shared" si="5"/>
        <v>0.1252203076212185</v>
      </c>
      <c r="V101" s="3">
        <f t="shared" si="6"/>
        <v>0.10677042589062856</v>
      </c>
      <c r="W101" s="3">
        <f t="shared" si="7"/>
        <v>8.2015546275964815E-2</v>
      </c>
      <c r="X101" s="3">
        <f t="shared" si="8"/>
        <v>9.0575629263977678E-2</v>
      </c>
      <c r="Y101" s="3">
        <f t="shared" ref="Y101:Z101" si="108">M101/29.56666</f>
        <v>5.7364406319859604E-2</v>
      </c>
      <c r="Z101" s="3">
        <f t="shared" si="108"/>
        <v>0</v>
      </c>
      <c r="AA101" s="2"/>
    </row>
    <row r="102" spans="1:27">
      <c r="A102" s="2" t="s">
        <v>1551</v>
      </c>
      <c r="B102" s="2" t="s">
        <v>1552</v>
      </c>
      <c r="C102" s="3">
        <v>15.7</v>
      </c>
      <c r="D102" s="3">
        <v>20.3666666666666</v>
      </c>
      <c r="E102" s="3">
        <v>23.1666666666666</v>
      </c>
      <c r="F102" s="3">
        <v>26.3333333333333</v>
      </c>
      <c r="G102" s="3">
        <v>28.8333333333333</v>
      </c>
      <c r="H102" s="2"/>
      <c r="I102" s="3">
        <v>2.0190756961210399</v>
      </c>
      <c r="J102" s="3">
        <v>2.5230052626888302</v>
      </c>
      <c r="K102" s="3">
        <v>1.75277557668465</v>
      </c>
      <c r="L102" s="3">
        <v>1.5776212754932299</v>
      </c>
      <c r="M102" s="3">
        <v>1.7336538165261099</v>
      </c>
      <c r="N102" s="2"/>
      <c r="O102" s="3">
        <f t="shared" si="0"/>
        <v>0.94200376801507213</v>
      </c>
      <c r="P102" s="3">
        <f t="shared" si="1"/>
        <v>1.0644601157595985</v>
      </c>
      <c r="Q102" s="3">
        <f t="shared" si="2"/>
        <v>0.99285856122651317</v>
      </c>
      <c r="R102" s="3">
        <f t="shared" si="3"/>
        <v>1.0306588388780156</v>
      </c>
      <c r="S102" s="3">
        <f t="shared" si="4"/>
        <v>0.97519751413698064</v>
      </c>
      <c r="T102" s="2"/>
      <c r="U102" s="3">
        <f t="shared" si="5"/>
        <v>0.12114502634736779</v>
      </c>
      <c r="V102" s="3">
        <f t="shared" si="6"/>
        <v>0.13186440952457465</v>
      </c>
      <c r="W102" s="3">
        <f t="shared" si="7"/>
        <v>7.5119060599428716E-2</v>
      </c>
      <c r="X102" s="3">
        <f t="shared" si="8"/>
        <v>6.1746429569206653E-2</v>
      </c>
      <c r="Y102" s="3">
        <f t="shared" ref="Y102:Z102" si="109">M102/29.56666</f>
        <v>5.8635429789029601E-2</v>
      </c>
      <c r="Z102" s="3">
        <f t="shared" si="109"/>
        <v>0</v>
      </c>
      <c r="AA102" s="2"/>
    </row>
    <row r="103" spans="1:27">
      <c r="A103" s="2" t="s">
        <v>1553</v>
      </c>
      <c r="B103" s="2" t="s">
        <v>1554</v>
      </c>
      <c r="C103" s="3">
        <v>14.4</v>
      </c>
      <c r="D103" s="3">
        <v>17.633333333333301</v>
      </c>
      <c r="E103" s="3">
        <v>21.233333333333299</v>
      </c>
      <c r="F103" s="3">
        <v>24.1666666666666</v>
      </c>
      <c r="G103" s="3">
        <v>28.133333333333301</v>
      </c>
      <c r="H103" s="2"/>
      <c r="I103" s="3">
        <v>2.12289111041208</v>
      </c>
      <c r="J103" s="3">
        <v>2.0409692686455498</v>
      </c>
      <c r="K103" s="3">
        <v>1.90933379888262</v>
      </c>
      <c r="L103" s="3">
        <v>2.0829999733290601</v>
      </c>
      <c r="M103" s="3">
        <v>1.7838784213679499</v>
      </c>
      <c r="N103" s="2"/>
      <c r="O103" s="3">
        <f t="shared" si="0"/>
        <v>0.86400345601382411</v>
      </c>
      <c r="P103" s="3">
        <f t="shared" si="1"/>
        <v>0.92160294801444909</v>
      </c>
      <c r="Q103" s="3">
        <f t="shared" si="2"/>
        <v>0.91000130000185564</v>
      </c>
      <c r="R103" s="3">
        <f t="shared" si="3"/>
        <v>0.94585779517286106</v>
      </c>
      <c r="S103" s="3">
        <f t="shared" si="4"/>
        <v>0.95152219876486899</v>
      </c>
      <c r="T103" s="2"/>
      <c r="U103" s="3">
        <f t="shared" si="5"/>
        <v>0.12737397612062928</v>
      </c>
      <c r="V103" s="3">
        <f t="shared" si="6"/>
        <v>0.10667088628302286</v>
      </c>
      <c r="W103" s="3">
        <f t="shared" si="7"/>
        <v>8.1828708278838397E-2</v>
      </c>
      <c r="X103" s="3">
        <f t="shared" si="8"/>
        <v>8.1526417742820351E-2</v>
      </c>
      <c r="Y103" s="3">
        <f t="shared" ref="Y103:Z103" si="110">M103/29.56666</f>
        <v>6.03341203019871E-2</v>
      </c>
      <c r="Z103" s="3">
        <f t="shared" si="110"/>
        <v>0</v>
      </c>
      <c r="AA103" s="2"/>
    </row>
    <row r="104" spans="1:27">
      <c r="A104" s="2" t="s">
        <v>1555</v>
      </c>
      <c r="B104" s="2" t="s">
        <v>1556</v>
      </c>
      <c r="C104" s="3">
        <v>16.3333333333333</v>
      </c>
      <c r="D104" s="3">
        <v>19.5</v>
      </c>
      <c r="E104" s="3">
        <v>22.6666666666666</v>
      </c>
      <c r="F104" s="3">
        <v>26.1666666666666</v>
      </c>
      <c r="G104" s="3">
        <v>29.066666666666599</v>
      </c>
      <c r="H104" s="2"/>
      <c r="I104" s="3">
        <v>2.18072363117281</v>
      </c>
      <c r="J104" s="3">
        <v>2.3202011407059802</v>
      </c>
      <c r="K104" s="3">
        <v>2.2997584414213699</v>
      </c>
      <c r="L104" s="3">
        <v>1.8811934746029899</v>
      </c>
      <c r="M104" s="3">
        <v>1.87853370714738</v>
      </c>
      <c r="N104" s="2"/>
      <c r="O104" s="3">
        <f t="shared" si="0"/>
        <v>0.98000392001567815</v>
      </c>
      <c r="P104" s="3">
        <f t="shared" si="1"/>
        <v>1.0191639406208954</v>
      </c>
      <c r="Q104" s="3">
        <f t="shared" si="2"/>
        <v>0.97142995918565311</v>
      </c>
      <c r="R104" s="3">
        <f t="shared" si="3"/>
        <v>1.0241356816699256</v>
      </c>
      <c r="S104" s="3">
        <f t="shared" si="4"/>
        <v>0.98308928592768341</v>
      </c>
      <c r="T104" s="2"/>
      <c r="U104" s="3">
        <f t="shared" si="5"/>
        <v>0.1308439412461336</v>
      </c>
      <c r="V104" s="3">
        <f t="shared" si="6"/>
        <v>0.12126488910743609</v>
      </c>
      <c r="W104" s="3">
        <f t="shared" si="7"/>
        <v>9.8561216862654219E-2</v>
      </c>
      <c r="X104" s="3">
        <f t="shared" si="8"/>
        <v>7.362792464199569E-2</v>
      </c>
      <c r="Y104" s="3">
        <f t="shared" ref="Y104:Z104" si="111">M104/29.56666</f>
        <v>6.3535539934080482E-2</v>
      </c>
      <c r="Z104" s="3">
        <f t="shared" si="111"/>
        <v>0</v>
      </c>
      <c r="AA104" s="2"/>
    </row>
    <row r="105" spans="1:27">
      <c r="A105" s="2" t="s">
        <v>1557</v>
      </c>
      <c r="B105" s="2" t="s">
        <v>1558</v>
      </c>
      <c r="C105" s="3">
        <v>16.733333333333299</v>
      </c>
      <c r="D105" s="3">
        <v>20.266666666666602</v>
      </c>
      <c r="E105" s="3">
        <v>23.2</v>
      </c>
      <c r="F105" s="3">
        <v>26.8</v>
      </c>
      <c r="G105" s="3">
        <v>30.133333333333301</v>
      </c>
      <c r="H105" s="2"/>
      <c r="I105" s="3">
        <v>2.2499382707581601</v>
      </c>
      <c r="J105" s="3">
        <v>1.9821424996424599</v>
      </c>
      <c r="K105" s="3">
        <v>1.64113781667882</v>
      </c>
      <c r="L105" s="3">
        <v>1.5790292376435999</v>
      </c>
      <c r="M105" s="3">
        <v>1.58605030044937</v>
      </c>
      <c r="N105" s="2"/>
      <c r="O105" s="3">
        <f t="shared" si="0"/>
        <v>1.0040040160160622</v>
      </c>
      <c r="P105" s="3">
        <f t="shared" si="1"/>
        <v>1.0592336340128248</v>
      </c>
      <c r="Q105" s="3">
        <f t="shared" si="2"/>
        <v>0.99428713469590657</v>
      </c>
      <c r="R105" s="3">
        <f t="shared" si="3"/>
        <v>1.0489236790606653</v>
      </c>
      <c r="S105" s="3">
        <f t="shared" si="4"/>
        <v>1.0191659569709024</v>
      </c>
      <c r="T105" s="2"/>
      <c r="U105" s="3">
        <f t="shared" si="5"/>
        <v>0.13499683623283454</v>
      </c>
      <c r="V105" s="3">
        <f t="shared" si="6"/>
        <v>0.10359631593885957</v>
      </c>
      <c r="W105" s="3">
        <f t="shared" si="7"/>
        <v>7.0334578335632766E-2</v>
      </c>
      <c r="X105" s="3">
        <f t="shared" si="8"/>
        <v>6.1801535719906063E-2</v>
      </c>
      <c r="Y105" s="3">
        <f t="shared" ref="Y105:Z105" si="112">M105/29.56666</f>
        <v>5.3643201513101924E-2</v>
      </c>
      <c r="Z105" s="3">
        <f t="shared" si="112"/>
        <v>0</v>
      </c>
      <c r="AA105" s="2"/>
    </row>
    <row r="106" spans="1:27">
      <c r="A106" s="2" t="s">
        <v>1559</v>
      </c>
      <c r="B106" s="2" t="s">
        <v>1560</v>
      </c>
      <c r="C106" s="3">
        <v>17.2</v>
      </c>
      <c r="D106" s="3">
        <v>19.8333333333333</v>
      </c>
      <c r="E106" s="3">
        <v>23.3666666666666</v>
      </c>
      <c r="F106" s="3">
        <v>26.3</v>
      </c>
      <c r="G106" s="3">
        <v>29.1</v>
      </c>
      <c r="H106" s="2"/>
      <c r="I106" s="3">
        <v>1.8511257835886401</v>
      </c>
      <c r="J106" s="3">
        <v>1.9336206683030901</v>
      </c>
      <c r="K106" s="3">
        <v>2.0409692686455498</v>
      </c>
      <c r="L106" s="3">
        <v>1.5307950004273301</v>
      </c>
      <c r="M106" s="3">
        <v>1.2999999999999901</v>
      </c>
      <c r="N106" s="2"/>
      <c r="O106" s="3">
        <f t="shared" si="0"/>
        <v>1.032004128016512</v>
      </c>
      <c r="P106" s="3">
        <f t="shared" si="1"/>
        <v>1.0365855464434732</v>
      </c>
      <c r="Q106" s="3">
        <f t="shared" si="2"/>
        <v>1.001430002042857</v>
      </c>
      <c r="R106" s="3">
        <f t="shared" si="3"/>
        <v>1.0293542074363993</v>
      </c>
      <c r="S106" s="3">
        <f t="shared" si="4"/>
        <v>0.98421668189778633</v>
      </c>
      <c r="T106" s="2"/>
      <c r="U106" s="3">
        <f t="shared" si="5"/>
        <v>0.11106799128728356</v>
      </c>
      <c r="V106" s="3">
        <f t="shared" si="6"/>
        <v>0.10106033128070702</v>
      </c>
      <c r="W106" s="3">
        <f t="shared" si="7"/>
        <v>8.7470236470861371E-2</v>
      </c>
      <c r="X106" s="3">
        <f t="shared" si="8"/>
        <v>5.9913698646862232E-2</v>
      </c>
      <c r="Y106" s="3">
        <f t="shared" ref="Y106:Z106" si="113">M106/29.56666</f>
        <v>4.3968442833921387E-2</v>
      </c>
      <c r="Z106" s="3">
        <f t="shared" si="113"/>
        <v>0</v>
      </c>
      <c r="AA106" s="2"/>
    </row>
    <row r="107" spans="1:27">
      <c r="A107" s="2" t="s">
        <v>1561</v>
      </c>
      <c r="B107" s="2" t="s">
        <v>1562</v>
      </c>
      <c r="C107" s="3">
        <v>16.8</v>
      </c>
      <c r="D107" s="3">
        <v>19.566666666666599</v>
      </c>
      <c r="E107" s="3">
        <v>23.266666666666602</v>
      </c>
      <c r="F107" s="3">
        <v>26.3</v>
      </c>
      <c r="G107" s="3">
        <v>29.266666666666602</v>
      </c>
      <c r="H107" s="2"/>
      <c r="I107" s="3">
        <v>2.0880613017821101</v>
      </c>
      <c r="J107" s="3">
        <v>2.13983384609387</v>
      </c>
      <c r="K107" s="3">
        <v>2.2647050335283998</v>
      </c>
      <c r="L107" s="3">
        <v>2.0024984394500698</v>
      </c>
      <c r="M107" s="3">
        <v>1.5040685563571301</v>
      </c>
      <c r="N107" s="2"/>
      <c r="O107" s="3">
        <f t="shared" si="0"/>
        <v>1.0080040320161281</v>
      </c>
      <c r="P107" s="3">
        <f t="shared" si="1"/>
        <v>1.0226482617854078</v>
      </c>
      <c r="Q107" s="3">
        <f t="shared" si="2"/>
        <v>0.99714428163468516</v>
      </c>
      <c r="R107" s="3">
        <f t="shared" si="3"/>
        <v>1.0293542074363993</v>
      </c>
      <c r="S107" s="3">
        <f t="shared" si="4"/>
        <v>0.98985366174828682</v>
      </c>
      <c r="T107" s="2"/>
      <c r="U107" s="3">
        <f t="shared" si="5"/>
        <v>0.1252841792436436</v>
      </c>
      <c r="V107" s="3">
        <f t="shared" si="6"/>
        <v>0.11183802537738438</v>
      </c>
      <c r="W107" s="3">
        <f t="shared" si="7"/>
        <v>9.705892580682543E-2</v>
      </c>
      <c r="X107" s="3">
        <f t="shared" si="8"/>
        <v>7.8375672776910751E-2</v>
      </c>
      <c r="Y107" s="3">
        <f t="shared" ref="Y107:Z107" si="114">M107/29.56666</f>
        <v>5.0870424875759726E-2</v>
      </c>
      <c r="Z107" s="3">
        <f t="shared" si="114"/>
        <v>0</v>
      </c>
      <c r="AA107" s="2"/>
    </row>
    <row r="108" spans="1:27">
      <c r="A108" s="2" t="s">
        <v>1563</v>
      </c>
      <c r="B108" s="2" t="s">
        <v>1564</v>
      </c>
      <c r="C108" s="3">
        <v>16.433333333333302</v>
      </c>
      <c r="D108" s="3">
        <v>19.399999999999999</v>
      </c>
      <c r="E108" s="3">
        <v>22.966666666666601</v>
      </c>
      <c r="F108" s="3">
        <v>25.8</v>
      </c>
      <c r="G108" s="3">
        <v>29.6</v>
      </c>
      <c r="H108" s="2"/>
      <c r="I108" s="3">
        <v>2.4451766580124401</v>
      </c>
      <c r="J108" s="3">
        <v>2.0591260281974</v>
      </c>
      <c r="K108" s="3">
        <v>2.3019315560826001</v>
      </c>
      <c r="L108" s="3">
        <v>1.8511257835886401</v>
      </c>
      <c r="M108" s="3">
        <v>1.74355957741626</v>
      </c>
      <c r="N108" s="2"/>
      <c r="O108" s="3">
        <f t="shared" si="0"/>
        <v>0.98600394401577418</v>
      </c>
      <c r="P108" s="3">
        <f t="shared" si="1"/>
        <v>1.0139374588741217</v>
      </c>
      <c r="Q108" s="3">
        <f t="shared" si="2"/>
        <v>0.98428712041016919</v>
      </c>
      <c r="R108" s="3">
        <f t="shared" si="3"/>
        <v>1.009784735812133</v>
      </c>
      <c r="S108" s="3">
        <f t="shared" si="4"/>
        <v>1.0011276214492946</v>
      </c>
      <c r="T108" s="2"/>
      <c r="U108" s="3">
        <f t="shared" si="5"/>
        <v>0.14671118632549171</v>
      </c>
      <c r="V108" s="3">
        <f t="shared" si="6"/>
        <v>0.10761984600680592</v>
      </c>
      <c r="W108" s="3">
        <f t="shared" si="7"/>
        <v>9.8654350481183539E-2</v>
      </c>
      <c r="X108" s="3">
        <f t="shared" si="8"/>
        <v>7.2451106989770642E-2</v>
      </c>
      <c r="Y108" s="3">
        <f t="shared" ref="Y108:Z108" si="115">M108/29.56666</f>
        <v>5.897046123627965E-2</v>
      </c>
      <c r="Z108" s="3">
        <f t="shared" si="115"/>
        <v>0</v>
      </c>
      <c r="AA108" s="2"/>
    </row>
    <row r="109" spans="1:27">
      <c r="A109" s="2" t="s">
        <v>1565</v>
      </c>
      <c r="B109" s="2" t="s">
        <v>1566</v>
      </c>
      <c r="C109" s="3">
        <v>17.2</v>
      </c>
      <c r="D109" s="3">
        <v>20.233333333333299</v>
      </c>
      <c r="E109" s="3">
        <v>23.6</v>
      </c>
      <c r="F109" s="3">
        <v>26.6</v>
      </c>
      <c r="G109" s="3">
        <v>29.9</v>
      </c>
      <c r="H109" s="2"/>
      <c r="I109" s="3">
        <v>2.227105745132</v>
      </c>
      <c r="J109" s="3">
        <v>1.92671280221579</v>
      </c>
      <c r="K109" s="3">
        <v>1.83666364186078</v>
      </c>
      <c r="L109" s="3">
        <v>1.83666364186078</v>
      </c>
      <c r="M109" s="3">
        <v>1.8502252115170501</v>
      </c>
      <c r="N109" s="2"/>
      <c r="O109" s="3">
        <f t="shared" si="0"/>
        <v>1.032004128016512</v>
      </c>
      <c r="P109" s="3">
        <f t="shared" si="1"/>
        <v>1.0574914734305685</v>
      </c>
      <c r="Q109" s="3">
        <f t="shared" si="2"/>
        <v>1.0114300163285947</v>
      </c>
      <c r="R109" s="3">
        <f t="shared" si="3"/>
        <v>1.0410958904109588</v>
      </c>
      <c r="S109" s="3">
        <f t="shared" si="4"/>
        <v>1.0112741851801996</v>
      </c>
      <c r="T109" s="2"/>
      <c r="U109" s="3">
        <f t="shared" si="5"/>
        <v>0.13362687921543687</v>
      </c>
      <c r="V109" s="3">
        <f t="shared" si="6"/>
        <v>0.10069929292056271</v>
      </c>
      <c r="W109" s="3">
        <f t="shared" si="7"/>
        <v>7.8714268528702752E-2</v>
      </c>
      <c r="X109" s="3">
        <f t="shared" si="8"/>
        <v>7.1885074045431707E-2</v>
      </c>
      <c r="Y109" s="3">
        <f t="shared" ref="Y109:Z109" si="116">M109/29.56666</f>
        <v>6.2578093417283195E-2</v>
      </c>
      <c r="Z109" s="3">
        <f t="shared" si="116"/>
        <v>0</v>
      </c>
      <c r="AA109" s="2"/>
    </row>
    <row r="110" spans="1:27">
      <c r="A110" s="2" t="s">
        <v>1567</v>
      </c>
      <c r="B110" s="2" t="s">
        <v>1568</v>
      </c>
      <c r="C110" s="3">
        <v>16.566666666666599</v>
      </c>
      <c r="D110" s="3">
        <v>19.733333333333299</v>
      </c>
      <c r="E110" s="3">
        <v>23.9</v>
      </c>
      <c r="F110" s="3">
        <v>26.133333333333301</v>
      </c>
      <c r="G110" s="3">
        <v>29.3333333333333</v>
      </c>
      <c r="H110" s="2"/>
      <c r="I110" s="3">
        <v>2.0113566455394101</v>
      </c>
      <c r="J110" s="3">
        <v>2.2499382707581601</v>
      </c>
      <c r="K110" s="3">
        <v>1.8681541692269401</v>
      </c>
      <c r="L110" s="3">
        <v>1.58605030044937</v>
      </c>
      <c r="M110" s="3">
        <v>1.3984117975602</v>
      </c>
      <c r="N110" s="2"/>
      <c r="O110" s="3">
        <f t="shared" si="0"/>
        <v>0.99400397601590007</v>
      </c>
      <c r="P110" s="3">
        <f t="shared" si="1"/>
        <v>1.0313590646966992</v>
      </c>
      <c r="Q110" s="3">
        <f t="shared" si="2"/>
        <v>1.0242871775531106</v>
      </c>
      <c r="R110" s="3">
        <f t="shared" si="3"/>
        <v>1.0228310502283091</v>
      </c>
      <c r="S110" s="3">
        <f t="shared" si="4"/>
        <v>0.99210845368848899</v>
      </c>
      <c r="T110" s="2"/>
      <c r="U110" s="3">
        <f t="shared" si="5"/>
        <v>0.12068188145989045</v>
      </c>
      <c r="V110" s="3">
        <f t="shared" si="6"/>
        <v>0.11759261303485384</v>
      </c>
      <c r="W110" s="3">
        <f t="shared" si="7"/>
        <v>8.0063864486675268E-2</v>
      </c>
      <c r="X110" s="3">
        <f t="shared" si="8"/>
        <v>6.2076332698605477E-2</v>
      </c>
      <c r="Y110" s="3">
        <f t="shared" ref="Y110:Z110" si="117">M110/29.56666</f>
        <v>4.7296914753313359E-2</v>
      </c>
      <c r="Z110" s="3">
        <f t="shared" si="117"/>
        <v>0</v>
      </c>
      <c r="AA110" s="2"/>
    </row>
    <row r="111" spans="1:27">
      <c r="A111" s="2" t="s">
        <v>1569</v>
      </c>
      <c r="B111" s="2" t="s">
        <v>1570</v>
      </c>
      <c r="C111" s="3">
        <v>15.2666666666666</v>
      </c>
      <c r="D111" s="3">
        <v>18.6666666666666</v>
      </c>
      <c r="E111" s="3">
        <v>22.3</v>
      </c>
      <c r="F111" s="3">
        <v>24.966666666666601</v>
      </c>
      <c r="G111" s="3">
        <v>28.466666666666601</v>
      </c>
      <c r="H111" s="2"/>
      <c r="I111" s="3">
        <v>2.0483055327649602</v>
      </c>
      <c r="J111" s="3">
        <v>2.0869967789997999</v>
      </c>
      <c r="K111" s="3">
        <v>2.2678918257565401</v>
      </c>
      <c r="L111" s="3">
        <v>1.8162843634433701</v>
      </c>
      <c r="M111" s="3">
        <v>2.02868320729372</v>
      </c>
      <c r="N111" s="2"/>
      <c r="O111" s="3">
        <f t="shared" si="0"/>
        <v>0.91600366401465216</v>
      </c>
      <c r="P111" s="3">
        <f t="shared" si="1"/>
        <v>0.97560992606444352</v>
      </c>
      <c r="Q111" s="3">
        <f t="shared" si="2"/>
        <v>0.95571565102235856</v>
      </c>
      <c r="R111" s="3">
        <f t="shared" si="3"/>
        <v>0.97716894977168689</v>
      </c>
      <c r="S111" s="3">
        <f t="shared" si="4"/>
        <v>0.96279615846587341</v>
      </c>
      <c r="T111" s="2"/>
      <c r="U111" s="3">
        <f t="shared" si="5"/>
        <v>0.12289882356119186</v>
      </c>
      <c r="V111" s="3">
        <f t="shared" si="6"/>
        <v>0.10907650571018217</v>
      </c>
      <c r="W111" s="3">
        <f t="shared" si="7"/>
        <v>9.7195502811712881E-2</v>
      </c>
      <c r="X111" s="3">
        <f t="shared" si="8"/>
        <v>7.1087450624006648E-2</v>
      </c>
      <c r="Y111" s="3">
        <f t="shared" ref="Y111:Z111" si="118">M111/29.56666</f>
        <v>6.8613878175408385E-2</v>
      </c>
      <c r="Z111" s="3">
        <f t="shared" si="118"/>
        <v>0</v>
      </c>
      <c r="AA111" s="2"/>
    </row>
    <row r="112" spans="1:27">
      <c r="A112" s="2" t="s">
        <v>1571</v>
      </c>
      <c r="B112" s="2" t="s">
        <v>1572</v>
      </c>
      <c r="C112" s="3">
        <v>17.2</v>
      </c>
      <c r="D112" s="3">
        <v>21.3</v>
      </c>
      <c r="E112" s="3">
        <v>25.3666666666666</v>
      </c>
      <c r="F112" s="3">
        <v>27.566666666666599</v>
      </c>
      <c r="G112" s="3">
        <v>30.533333333333299</v>
      </c>
      <c r="H112" s="2"/>
      <c r="I112" s="3">
        <v>1.8867962264113201</v>
      </c>
      <c r="J112" s="3">
        <v>1.8466185312619301</v>
      </c>
      <c r="K112" s="3">
        <v>1.5595583420386101</v>
      </c>
      <c r="L112" s="3">
        <v>1.7451520150277899</v>
      </c>
      <c r="M112" s="3">
        <v>1.58605030044937</v>
      </c>
      <c r="N112" s="2"/>
      <c r="O112" s="3">
        <f t="shared" si="0"/>
        <v>1.032004128016512</v>
      </c>
      <c r="P112" s="3">
        <f t="shared" si="1"/>
        <v>1.1132406120628244</v>
      </c>
      <c r="Q112" s="3">
        <f t="shared" si="2"/>
        <v>1.0871444102062973</v>
      </c>
      <c r="R112" s="3">
        <f t="shared" si="3"/>
        <v>1.0789302022178708</v>
      </c>
      <c r="S112" s="3">
        <f t="shared" si="4"/>
        <v>1.032694708612109</v>
      </c>
      <c r="T112" s="2"/>
      <c r="U112" s="3">
        <f t="shared" si="5"/>
        <v>0.11320822641758488</v>
      </c>
      <c r="V112" s="3">
        <f t="shared" si="6"/>
        <v>9.6513180468947649E-2</v>
      </c>
      <c r="W112" s="3">
        <f t="shared" si="7"/>
        <v>6.6838310142097776E-2</v>
      </c>
      <c r="X112" s="3">
        <f t="shared" si="8"/>
        <v>6.8303405676234441E-2</v>
      </c>
      <c r="Y112" s="3">
        <f t="shared" ref="Y112:Z112" si="119">M112/29.56666</f>
        <v>5.3643201513101924E-2</v>
      </c>
      <c r="Z112" s="3">
        <f t="shared" si="119"/>
        <v>0</v>
      </c>
      <c r="AA112" s="2"/>
    </row>
    <row r="113" spans="1:27">
      <c r="A113" s="2" t="s">
        <v>1573</v>
      </c>
      <c r="B113" s="2" t="s">
        <v>1574</v>
      </c>
      <c r="C113" s="3">
        <v>16.399999999999999</v>
      </c>
      <c r="D113" s="3">
        <v>19.6666666666666</v>
      </c>
      <c r="E113" s="3">
        <v>23.3</v>
      </c>
      <c r="F113" s="3">
        <v>26.4</v>
      </c>
      <c r="G113" s="3">
        <v>29.033333333333299</v>
      </c>
      <c r="H113" s="2"/>
      <c r="I113" s="3">
        <v>2.1847959477565202</v>
      </c>
      <c r="J113" s="3">
        <v>2.1343747458109399</v>
      </c>
      <c r="K113" s="3">
        <v>1.8645821694595901</v>
      </c>
      <c r="L113" s="3">
        <v>1.54056266777217</v>
      </c>
      <c r="M113" s="3">
        <v>1.37800177390629</v>
      </c>
      <c r="N113" s="2"/>
      <c r="O113" s="3">
        <f t="shared" si="0"/>
        <v>0.98400393601574399</v>
      </c>
      <c r="P113" s="3">
        <f t="shared" si="1"/>
        <v>1.0278747435321818</v>
      </c>
      <c r="Q113" s="3">
        <f t="shared" si="2"/>
        <v>0.99857285510407867</v>
      </c>
      <c r="R113" s="3">
        <f t="shared" si="3"/>
        <v>1.0332681017612524</v>
      </c>
      <c r="S113" s="3">
        <f t="shared" si="4"/>
        <v>0.98196188995758404</v>
      </c>
      <c r="T113" s="2"/>
      <c r="U113" s="3">
        <f t="shared" si="5"/>
        <v>0.1310882812185161</v>
      </c>
      <c r="V113" s="3">
        <f t="shared" si="6"/>
        <v>0.11155270649755897</v>
      </c>
      <c r="W113" s="3">
        <f t="shared" si="7"/>
        <v>7.9910778563666088E-2</v>
      </c>
      <c r="X113" s="3">
        <f t="shared" si="8"/>
        <v>6.029599482474246E-2</v>
      </c>
      <c r="Y113" s="3">
        <f t="shared" ref="Y113:Z113" si="120">M113/29.56666</f>
        <v>4.6606609400801108E-2</v>
      </c>
      <c r="Z113" s="3">
        <f t="shared" si="120"/>
        <v>0</v>
      </c>
      <c r="AA113" s="2"/>
    </row>
    <row r="114" spans="1:27">
      <c r="A114" s="2" t="s">
        <v>1575</v>
      </c>
      <c r="B114" s="2" t="s">
        <v>1576</v>
      </c>
      <c r="C114" s="3">
        <v>9.4666666666666597</v>
      </c>
      <c r="D114" s="3">
        <v>13.233333333333301</v>
      </c>
      <c r="E114" s="3">
        <v>17.2</v>
      </c>
      <c r="F114" s="3">
        <v>20.466666666666601</v>
      </c>
      <c r="G114" s="3">
        <v>23.6</v>
      </c>
      <c r="H114" s="2"/>
      <c r="I114" s="3">
        <v>1.91020650425258</v>
      </c>
      <c r="J114" s="3">
        <v>2.6164012604253801</v>
      </c>
      <c r="K114" s="3">
        <v>2.1817424229271398</v>
      </c>
      <c r="L114" s="3">
        <v>1.60692943909252</v>
      </c>
      <c r="M114" s="3">
        <v>1.6451950239004001</v>
      </c>
      <c r="N114" s="2"/>
      <c r="O114" s="3">
        <f t="shared" si="0"/>
        <v>0.56800227200908771</v>
      </c>
      <c r="P114" s="3">
        <f t="shared" si="1"/>
        <v>0.69163775115640092</v>
      </c>
      <c r="Q114" s="3">
        <f t="shared" si="2"/>
        <v>0.73714391020558589</v>
      </c>
      <c r="R114" s="3">
        <f t="shared" si="3"/>
        <v>0.8010437051532916</v>
      </c>
      <c r="S114" s="3">
        <f t="shared" si="4"/>
        <v>0.79819634683119445</v>
      </c>
      <c r="T114" s="2"/>
      <c r="U114" s="3">
        <f t="shared" si="5"/>
        <v>0.11461284870654963</v>
      </c>
      <c r="V114" s="3">
        <f t="shared" si="6"/>
        <v>0.13674573429849274</v>
      </c>
      <c r="W114" s="3">
        <f t="shared" si="7"/>
        <v>9.3503380273134942E-2</v>
      </c>
      <c r="X114" s="3">
        <f t="shared" si="8"/>
        <v>6.2893520121037966E-2</v>
      </c>
      <c r="Y114" s="3">
        <f t="shared" ref="Y114:Z114" si="121">M114/29.56666</f>
        <v>5.5643587199244018E-2</v>
      </c>
      <c r="Z114" s="3">
        <f t="shared" si="121"/>
        <v>0</v>
      </c>
      <c r="AA114" s="2"/>
    </row>
    <row r="115" spans="1:27">
      <c r="A115" s="2" t="s">
        <v>1577</v>
      </c>
      <c r="B115" s="2" t="s">
        <v>1578</v>
      </c>
      <c r="C115" s="3">
        <v>16.966666666666601</v>
      </c>
      <c r="D115" s="3">
        <v>21</v>
      </c>
      <c r="E115" s="3">
        <v>24.4</v>
      </c>
      <c r="F115" s="3">
        <v>26.8</v>
      </c>
      <c r="G115" s="3">
        <v>30.3666666666666</v>
      </c>
      <c r="H115" s="2"/>
      <c r="I115" s="3">
        <v>2.3019315560826001</v>
      </c>
      <c r="J115" s="3">
        <v>2.11344899788631</v>
      </c>
      <c r="K115" s="3">
        <v>2.2300971578236899</v>
      </c>
      <c r="L115" s="3">
        <v>1.72046505340852</v>
      </c>
      <c r="M115" s="3">
        <v>1.8705317128797601</v>
      </c>
      <c r="N115" s="2"/>
      <c r="O115" s="3">
        <f t="shared" si="0"/>
        <v>1.0180040720162842</v>
      </c>
      <c r="P115" s="3">
        <f t="shared" si="1"/>
        <v>1.0975611668225029</v>
      </c>
      <c r="Q115" s="3">
        <f t="shared" si="2"/>
        <v>1.0457157795939707</v>
      </c>
      <c r="R115" s="3">
        <f t="shared" si="3"/>
        <v>1.0489236790606653</v>
      </c>
      <c r="S115" s="3">
        <f t="shared" si="4"/>
        <v>1.0270577287616052</v>
      </c>
      <c r="T115" s="2"/>
      <c r="U115" s="3">
        <f t="shared" si="5"/>
        <v>0.13811644583073934</v>
      </c>
      <c r="V115" s="3">
        <f t="shared" si="6"/>
        <v>0.11045902610190228</v>
      </c>
      <c r="W115" s="3">
        <f t="shared" si="7"/>
        <v>9.5575729014913874E-2</v>
      </c>
      <c r="X115" s="3">
        <f t="shared" si="8"/>
        <v>6.7337184086439142E-2</v>
      </c>
      <c r="Y115" s="3">
        <f t="shared" ref="Y115:Z115" si="122">M115/29.56666</f>
        <v>6.3264897451378005E-2</v>
      </c>
      <c r="Z115" s="3">
        <f t="shared" si="122"/>
        <v>0</v>
      </c>
      <c r="AA115" s="2"/>
    </row>
    <row r="116" spans="1:27">
      <c r="A116" s="2" t="s">
        <v>1579</v>
      </c>
      <c r="B116" s="2" t="s">
        <v>1580</v>
      </c>
      <c r="C116" s="3">
        <v>14.6666666666666</v>
      </c>
      <c r="D116" s="3">
        <v>18.433333333333302</v>
      </c>
      <c r="E116" s="3">
        <v>21.766666666666602</v>
      </c>
      <c r="F116" s="3">
        <v>25.233333333333299</v>
      </c>
      <c r="G116" s="3">
        <v>29.233333333333299</v>
      </c>
      <c r="H116" s="2"/>
      <c r="I116" s="3">
        <v>1.9550504398153501</v>
      </c>
      <c r="J116" s="3">
        <v>2.2163533613172302</v>
      </c>
      <c r="K116" s="3">
        <v>2.13983384609387</v>
      </c>
      <c r="L116" s="3">
        <v>1.5849991237291601</v>
      </c>
      <c r="M116" s="3">
        <v>1.3337499349161701</v>
      </c>
      <c r="N116" s="2"/>
      <c r="O116" s="3">
        <f t="shared" si="0"/>
        <v>0.88000352001407611</v>
      </c>
      <c r="P116" s="3">
        <f t="shared" si="1"/>
        <v>0.96341480198863971</v>
      </c>
      <c r="Q116" s="3">
        <f t="shared" si="2"/>
        <v>0.93285847551210499</v>
      </c>
      <c r="R116" s="3">
        <f t="shared" si="3"/>
        <v>0.98760600130463005</v>
      </c>
      <c r="S116" s="3">
        <f t="shared" si="4"/>
        <v>0.98872626577818734</v>
      </c>
      <c r="T116" s="2"/>
      <c r="U116" s="3">
        <f t="shared" si="5"/>
        <v>0.11730349560290343</v>
      </c>
      <c r="V116" s="3">
        <f t="shared" si="6"/>
        <v>0.11583730387325311</v>
      </c>
      <c r="W116" s="3">
        <f t="shared" si="7"/>
        <v>9.1707295843017053E-2</v>
      </c>
      <c r="X116" s="3">
        <f t="shared" si="8"/>
        <v>6.2035190752609E-2</v>
      </c>
      <c r="Y116" s="3">
        <f t="shared" ref="Y116:Z116" si="123">M116/29.56666</f>
        <v>4.5109929052391112E-2</v>
      </c>
      <c r="Z116" s="3">
        <f t="shared" si="123"/>
        <v>0</v>
      </c>
      <c r="AA116" s="2"/>
    </row>
    <row r="117" spans="1:27">
      <c r="A117" s="2" t="s">
        <v>1581</v>
      </c>
      <c r="B117" s="2" t="s">
        <v>1582</v>
      </c>
      <c r="C117" s="3">
        <v>16.1666666666666</v>
      </c>
      <c r="D117" s="3">
        <v>19.5</v>
      </c>
      <c r="E117" s="3">
        <v>23.466666666666601</v>
      </c>
      <c r="F117" s="3">
        <v>26</v>
      </c>
      <c r="G117" s="3">
        <v>29.1</v>
      </c>
      <c r="H117" s="2"/>
      <c r="I117" s="3">
        <v>1.75277557668465</v>
      </c>
      <c r="J117" s="3">
        <v>2.0124611797498102</v>
      </c>
      <c r="K117" s="3">
        <v>1.80246744461277</v>
      </c>
      <c r="L117" s="3">
        <v>1.43759057685652</v>
      </c>
      <c r="M117" s="3">
        <v>1.7</v>
      </c>
      <c r="N117" s="2"/>
      <c r="O117" s="3">
        <f t="shared" si="0"/>
        <v>0.97000388001551618</v>
      </c>
      <c r="P117" s="3">
        <f t="shared" si="1"/>
        <v>1.0191639406208954</v>
      </c>
      <c r="Q117" s="3">
        <f t="shared" si="2"/>
        <v>1.0057157224510291</v>
      </c>
      <c r="R117" s="3">
        <f t="shared" si="3"/>
        <v>1.0176125244618395</v>
      </c>
      <c r="S117" s="3">
        <f t="shared" si="4"/>
        <v>0.98421668189778633</v>
      </c>
      <c r="T117" s="2"/>
      <c r="U117" s="3">
        <f t="shared" si="5"/>
        <v>0.10516695526890009</v>
      </c>
      <c r="V117" s="3">
        <f t="shared" si="6"/>
        <v>0.10518091622053297</v>
      </c>
      <c r="W117" s="3">
        <f t="shared" si="7"/>
        <v>7.7248715124426034E-2</v>
      </c>
      <c r="X117" s="3">
        <f t="shared" si="8"/>
        <v>5.626577600221213E-2</v>
      </c>
      <c r="Y117" s="3">
        <f t="shared" ref="Y117:Z117" si="124">M117/29.56666</f>
        <v>5.7497194475128403E-2</v>
      </c>
      <c r="Z117" s="3">
        <f t="shared" si="124"/>
        <v>0</v>
      </c>
      <c r="AA117" s="2"/>
    </row>
    <row r="118" spans="1:27">
      <c r="A118" s="2" t="s">
        <v>1583</v>
      </c>
      <c r="B118" s="2" t="s">
        <v>1584</v>
      </c>
      <c r="C118" s="3">
        <v>15.7666666666666</v>
      </c>
      <c r="D118" s="3">
        <v>20.8</v>
      </c>
      <c r="E118" s="3">
        <v>22.733333333333299</v>
      </c>
      <c r="F118" s="3">
        <v>26.6</v>
      </c>
      <c r="G118" s="3">
        <v>29.433333333333302</v>
      </c>
      <c r="H118" s="2"/>
      <c r="I118" s="3">
        <v>1.5205992970609301</v>
      </c>
      <c r="J118" s="3">
        <v>2.1969676071045399</v>
      </c>
      <c r="K118" s="3">
        <v>1.6719914938645899</v>
      </c>
      <c r="L118" s="3">
        <v>1.92527054375915</v>
      </c>
      <c r="M118" s="3">
        <v>1.90933379888262</v>
      </c>
      <c r="N118" s="2"/>
      <c r="O118" s="3">
        <f t="shared" si="0"/>
        <v>0.94600378401513208</v>
      </c>
      <c r="P118" s="3">
        <f t="shared" si="1"/>
        <v>1.0871082033289552</v>
      </c>
      <c r="Q118" s="3">
        <f t="shared" si="2"/>
        <v>0.97428710612443581</v>
      </c>
      <c r="R118" s="3">
        <f t="shared" si="3"/>
        <v>1.0410958904109588</v>
      </c>
      <c r="S118" s="3">
        <f t="shared" si="4"/>
        <v>0.99549064159879075</v>
      </c>
      <c r="T118" s="2"/>
      <c r="U118" s="3">
        <f t="shared" si="5"/>
        <v>9.1236322768946887E-2</v>
      </c>
      <c r="V118" s="3">
        <f t="shared" si="6"/>
        <v>0.11482411096785242</v>
      </c>
      <c r="W118" s="3">
        <f t="shared" si="7"/>
        <v>7.1656880675454809E-2</v>
      </c>
      <c r="X118" s="3">
        <f t="shared" si="8"/>
        <v>7.5353054550260271E-2</v>
      </c>
      <c r="Y118" s="3">
        <f t="shared" ref="Y118:Z118" si="125">M118/29.56666</f>
        <v>6.45772569131116E-2</v>
      </c>
      <c r="Z118" s="3">
        <f t="shared" si="125"/>
        <v>0</v>
      </c>
      <c r="AA118" s="2"/>
    </row>
    <row r="119" spans="1:27">
      <c r="A119" s="2" t="s">
        <v>1585</v>
      </c>
      <c r="B119" s="2" t="s">
        <v>1586</v>
      </c>
      <c r="C119" s="3">
        <v>16.466666666666601</v>
      </c>
      <c r="D119" s="3">
        <v>18.8333333333333</v>
      </c>
      <c r="E119" s="3">
        <v>22.766666666666602</v>
      </c>
      <c r="F119" s="3">
        <v>26.033333333333299</v>
      </c>
      <c r="G119" s="3">
        <v>29.033333333333299</v>
      </c>
      <c r="H119" s="2"/>
      <c r="I119" s="3">
        <v>1.97877627728744</v>
      </c>
      <c r="J119" s="3">
        <v>2.2073110841524399</v>
      </c>
      <c r="K119" s="3">
        <v>2.1241991955139699</v>
      </c>
      <c r="L119" s="3">
        <v>2.0572365498945899</v>
      </c>
      <c r="M119" s="3">
        <v>1.70261237188295</v>
      </c>
      <c r="N119" s="2"/>
      <c r="O119" s="3">
        <f t="shared" si="0"/>
        <v>0.98800395201580415</v>
      </c>
      <c r="P119" s="3">
        <f t="shared" si="1"/>
        <v>0.98432072897573497</v>
      </c>
      <c r="Q119" s="3">
        <f t="shared" si="2"/>
        <v>0.9757156795938251</v>
      </c>
      <c r="R119" s="3">
        <f t="shared" si="3"/>
        <v>1.018917155903456</v>
      </c>
      <c r="S119" s="3">
        <f t="shared" si="4"/>
        <v>0.98196188995758404</v>
      </c>
      <c r="T119" s="2"/>
      <c r="U119" s="3">
        <f t="shared" si="5"/>
        <v>0.11872705154545259</v>
      </c>
      <c r="V119" s="3">
        <f t="shared" si="6"/>
        <v>0.11536471090774265</v>
      </c>
      <c r="W119" s="3">
        <f t="shared" si="7"/>
        <v>9.1037238432367898E-2</v>
      </c>
      <c r="X119" s="3">
        <f t="shared" si="8"/>
        <v>8.0518064575130721E-2</v>
      </c>
      <c r="Y119" s="3">
        <f t="shared" ref="Y119:Z119" si="126">M119/29.56666</f>
        <v>5.7585549801125666E-2</v>
      </c>
      <c r="Z119" s="3">
        <f t="shared" si="126"/>
        <v>0</v>
      </c>
      <c r="AA119" s="2"/>
    </row>
    <row r="120" spans="1:27">
      <c r="A120" s="2" t="s">
        <v>1587</v>
      </c>
      <c r="B120" s="2" t="s">
        <v>1588</v>
      </c>
      <c r="C120" s="3">
        <v>16.466666666666601</v>
      </c>
      <c r="D120" s="3">
        <v>19.8</v>
      </c>
      <c r="E120" s="3">
        <v>23.133333333333301</v>
      </c>
      <c r="F120" s="3">
        <v>26.9</v>
      </c>
      <c r="G120" s="3">
        <v>29.233333333333299</v>
      </c>
      <c r="H120" s="2"/>
      <c r="I120" s="3">
        <v>2.2320892057044199</v>
      </c>
      <c r="J120" s="3">
        <v>2.6507860469428</v>
      </c>
      <c r="K120" s="3">
        <v>1.9955506062794299</v>
      </c>
      <c r="L120" s="3">
        <v>1.75783958312469</v>
      </c>
      <c r="M120" s="3">
        <v>1.6669999666733299</v>
      </c>
      <c r="N120" s="2"/>
      <c r="O120" s="3">
        <f t="shared" si="0"/>
        <v>0.98800395201580415</v>
      </c>
      <c r="P120" s="3">
        <f t="shared" si="1"/>
        <v>1.0348433858612169</v>
      </c>
      <c r="Q120" s="3">
        <f t="shared" si="2"/>
        <v>0.99142998775712388</v>
      </c>
      <c r="R120" s="3">
        <f t="shared" si="3"/>
        <v>1.0528375733855184</v>
      </c>
      <c r="S120" s="3">
        <f t="shared" si="4"/>
        <v>0.98872626577818734</v>
      </c>
      <c r="T120" s="2"/>
      <c r="U120" s="3">
        <f t="shared" si="5"/>
        <v>0.1339258880458174</v>
      </c>
      <c r="V120" s="3">
        <f t="shared" si="6"/>
        <v>0.13854284888949284</v>
      </c>
      <c r="W120" s="3">
        <f t="shared" si="7"/>
        <v>8.5523719588717836E-2</v>
      </c>
      <c r="X120" s="3">
        <f t="shared" si="8"/>
        <v>6.8799983683940899E-2</v>
      </c>
      <c r="Y120" s="3">
        <f t="shared" ref="Y120:Z120" si="127">M120/29.56666</f>
        <v>5.638107133755825E-2</v>
      </c>
      <c r="Z120" s="3">
        <f t="shared" si="127"/>
        <v>0</v>
      </c>
      <c r="AA120" s="2"/>
    </row>
    <row r="121" spans="1:27">
      <c r="A121" s="2" t="s">
        <v>1589</v>
      </c>
      <c r="B121" s="2" t="s">
        <v>1590</v>
      </c>
      <c r="C121" s="3">
        <v>16</v>
      </c>
      <c r="D121" s="3">
        <v>19.1666666666666</v>
      </c>
      <c r="E121" s="3">
        <v>23.2</v>
      </c>
      <c r="F121" s="3">
        <v>26.9</v>
      </c>
      <c r="G121" s="3">
        <v>29</v>
      </c>
      <c r="H121" s="2"/>
      <c r="I121" s="3">
        <v>2.5429641497014202</v>
      </c>
      <c r="J121" s="3">
        <v>1.7336538165261099</v>
      </c>
      <c r="K121" s="3">
        <v>2.30072452356498</v>
      </c>
      <c r="L121" s="3">
        <v>1.4224392195567901</v>
      </c>
      <c r="M121" s="3">
        <v>1.46059348668044</v>
      </c>
      <c r="N121" s="2"/>
      <c r="O121" s="3">
        <f t="shared" si="0"/>
        <v>0.9600038400153601</v>
      </c>
      <c r="P121" s="3">
        <f t="shared" si="1"/>
        <v>1.0017423347983128</v>
      </c>
      <c r="Q121" s="3">
        <f t="shared" si="2"/>
        <v>0.99428713469590657</v>
      </c>
      <c r="R121" s="3">
        <f t="shared" si="3"/>
        <v>1.0528375733855184</v>
      </c>
      <c r="S121" s="3">
        <f t="shared" si="4"/>
        <v>0.98083449398748457</v>
      </c>
      <c r="T121" s="2"/>
      <c r="U121" s="3">
        <f t="shared" si="5"/>
        <v>0.1525784592959224</v>
      </c>
      <c r="V121" s="3">
        <f t="shared" si="6"/>
        <v>9.0609100272984883E-2</v>
      </c>
      <c r="W121" s="3">
        <f t="shared" si="7"/>
        <v>9.8602620442242633E-2</v>
      </c>
      <c r="X121" s="3">
        <f t="shared" si="8"/>
        <v>5.5672767888719769E-2</v>
      </c>
      <c r="Y121" s="3">
        <f t="shared" ref="Y121:Z121" si="128">M121/29.56666</f>
        <v>4.9400016325159488E-2</v>
      </c>
      <c r="Z121" s="3">
        <f t="shared" si="128"/>
        <v>0</v>
      </c>
      <c r="AA121" s="2"/>
    </row>
    <row r="122" spans="1:27">
      <c r="A122" s="2" t="s">
        <v>1591</v>
      </c>
      <c r="B122" s="2" t="s">
        <v>1592</v>
      </c>
      <c r="C122" s="3">
        <v>15.7666666666666</v>
      </c>
      <c r="D122" s="3">
        <v>19.433333333333302</v>
      </c>
      <c r="E122" s="3">
        <v>23.433333333333302</v>
      </c>
      <c r="F122" s="3">
        <v>26.533333333333299</v>
      </c>
      <c r="G122" s="3">
        <v>29.233333333333299</v>
      </c>
      <c r="H122" s="2"/>
      <c r="I122" s="3">
        <v>2.2757172251597702</v>
      </c>
      <c r="J122" s="3">
        <v>1.9779338265529001</v>
      </c>
      <c r="K122" s="3">
        <v>1.5205992970609301</v>
      </c>
      <c r="L122" s="3">
        <v>2.12498366006789</v>
      </c>
      <c r="M122" s="3">
        <v>1.6265163865007799</v>
      </c>
      <c r="N122" s="2"/>
      <c r="O122" s="3">
        <f t="shared" si="0"/>
        <v>0.94600378401513208</v>
      </c>
      <c r="P122" s="3">
        <f t="shared" si="1"/>
        <v>1.015679619456378</v>
      </c>
      <c r="Q122" s="3">
        <f t="shared" si="2"/>
        <v>1.0042871489816401</v>
      </c>
      <c r="R122" s="3">
        <f t="shared" si="3"/>
        <v>1.038486627527722</v>
      </c>
      <c r="S122" s="3">
        <f t="shared" si="4"/>
        <v>0.98872626577818734</v>
      </c>
      <c r="T122" s="2"/>
      <c r="U122" s="3">
        <f t="shared" si="5"/>
        <v>0.13654357968390496</v>
      </c>
      <c r="V122" s="3">
        <f t="shared" si="6"/>
        <v>0.10337635040805233</v>
      </c>
      <c r="W122" s="3">
        <f t="shared" si="7"/>
        <v>6.5168634400660425E-2</v>
      </c>
      <c r="X122" s="3">
        <f t="shared" si="8"/>
        <v>8.3169614875455572E-2</v>
      </c>
      <c r="Y122" s="3">
        <f t="shared" ref="Y122:Z122" si="129">M122/29.56666</f>
        <v>5.501184058330498E-2</v>
      </c>
      <c r="Z122" s="3">
        <f t="shared" si="129"/>
        <v>0</v>
      </c>
      <c r="AA122" s="2"/>
    </row>
    <row r="123" spans="1:27">
      <c r="A123" s="2" t="s">
        <v>1593</v>
      </c>
      <c r="B123" s="2" t="s">
        <v>1594</v>
      </c>
      <c r="C123" s="3">
        <v>16.133333333333301</v>
      </c>
      <c r="D123" s="3">
        <v>20.100000000000001</v>
      </c>
      <c r="E123" s="3">
        <v>23.133333333333301</v>
      </c>
      <c r="F123" s="3">
        <v>26.8666666666666</v>
      </c>
      <c r="G123" s="3">
        <v>29.433333333333302</v>
      </c>
      <c r="H123" s="2"/>
      <c r="I123" s="3">
        <v>1.97877627728744</v>
      </c>
      <c r="J123" s="3">
        <v>2.38537208837531</v>
      </c>
      <c r="K123" s="3">
        <v>1.8571184369578799</v>
      </c>
      <c r="L123" s="3">
        <v>1.96185852927495</v>
      </c>
      <c r="M123" s="3">
        <v>1.8562207723101101</v>
      </c>
      <c r="N123" s="2"/>
      <c r="O123" s="3">
        <f t="shared" si="0"/>
        <v>0.96800387201548621</v>
      </c>
      <c r="P123" s="3">
        <f t="shared" si="1"/>
        <v>1.0505228311015387</v>
      </c>
      <c r="Q123" s="3">
        <f t="shared" si="2"/>
        <v>0.99142998775712388</v>
      </c>
      <c r="R123" s="3">
        <f t="shared" si="3"/>
        <v>1.0515329419438981</v>
      </c>
      <c r="S123" s="3">
        <f t="shared" si="4"/>
        <v>0.99549064159879075</v>
      </c>
      <c r="T123" s="2"/>
      <c r="U123" s="3">
        <f t="shared" si="5"/>
        <v>0.11872705154545259</v>
      </c>
      <c r="V123" s="3">
        <f t="shared" si="6"/>
        <v>0.12467103679157313</v>
      </c>
      <c r="W123" s="3">
        <f t="shared" si="7"/>
        <v>7.9590903856628925E-2</v>
      </c>
      <c r="X123" s="3">
        <f t="shared" si="8"/>
        <v>7.6785069638941286E-2</v>
      </c>
      <c r="Y123" s="3">
        <f t="shared" ref="Y123:Z123" si="130">M123/29.56666</f>
        <v>6.2780874549580853E-2</v>
      </c>
      <c r="Z123" s="3">
        <f t="shared" si="130"/>
        <v>0</v>
      </c>
      <c r="AA123" s="2"/>
    </row>
    <row r="124" spans="1:27">
      <c r="A124" s="2" t="s">
        <v>1595</v>
      </c>
      <c r="B124" s="2" t="s">
        <v>1596</v>
      </c>
      <c r="C124" s="3">
        <v>16.100000000000001</v>
      </c>
      <c r="D124" s="3">
        <v>19.566666666666599</v>
      </c>
      <c r="E124" s="3">
        <v>23.1</v>
      </c>
      <c r="F124" s="3">
        <v>25.8</v>
      </c>
      <c r="G124" s="3">
        <v>28.8333333333333</v>
      </c>
      <c r="H124" s="2"/>
      <c r="I124" s="3">
        <v>1.9382122346808801</v>
      </c>
      <c r="J124" s="3">
        <v>1.8917951498216901</v>
      </c>
      <c r="K124" s="3">
        <v>2.00582485111071</v>
      </c>
      <c r="L124" s="3">
        <v>1.93907194296653</v>
      </c>
      <c r="M124" s="3">
        <v>1.7143187827498301</v>
      </c>
      <c r="N124" s="2"/>
      <c r="O124" s="3">
        <f t="shared" si="0"/>
        <v>0.96600386401545624</v>
      </c>
      <c r="P124" s="3">
        <f t="shared" si="1"/>
        <v>1.0226482617854078</v>
      </c>
      <c r="Q124" s="3">
        <f t="shared" si="2"/>
        <v>0.99000141428773469</v>
      </c>
      <c r="R124" s="3">
        <f t="shared" si="3"/>
        <v>1.009784735812133</v>
      </c>
      <c r="S124" s="3">
        <f t="shared" si="4"/>
        <v>0.97519751413698064</v>
      </c>
      <c r="T124" s="2"/>
      <c r="U124" s="3">
        <f t="shared" si="5"/>
        <v>0.11629319925364982</v>
      </c>
      <c r="V124" s="3">
        <f t="shared" si="6"/>
        <v>9.8874328191783128E-2</v>
      </c>
      <c r="W124" s="3">
        <f t="shared" si="7"/>
        <v>8.5964044996237554E-2</v>
      </c>
      <c r="X124" s="3">
        <f t="shared" si="8"/>
        <v>7.5893226730588251E-2</v>
      </c>
      <c r="Y124" s="3">
        <f t="shared" ref="Y124:Z124" si="131">M124/29.56666</f>
        <v>5.7981482614195522E-2</v>
      </c>
      <c r="Z124" s="3">
        <f t="shared" si="131"/>
        <v>0</v>
      </c>
      <c r="AA124" s="2"/>
    </row>
    <row r="125" spans="1:27">
      <c r="A125" s="2" t="s">
        <v>1597</v>
      </c>
      <c r="B125" s="2" t="s">
        <v>1598</v>
      </c>
      <c r="C125" s="3">
        <v>15.466666666666599</v>
      </c>
      <c r="D125" s="3">
        <v>19.533333333333299</v>
      </c>
      <c r="E125" s="3">
        <v>23.233333333333299</v>
      </c>
      <c r="F125" s="3">
        <v>26.9</v>
      </c>
      <c r="G125" s="3">
        <v>29.633333333333301</v>
      </c>
      <c r="H125" s="2"/>
      <c r="I125" s="3">
        <v>2.3626726862225702</v>
      </c>
      <c r="J125" s="3">
        <v>2.12498366006789</v>
      </c>
      <c r="K125" s="3">
        <v>1.90933379888262</v>
      </c>
      <c r="L125" s="3">
        <v>1.5989579940281899</v>
      </c>
      <c r="M125" s="3">
        <v>1.4019827229875299</v>
      </c>
      <c r="N125" s="2"/>
      <c r="O125" s="3">
        <f t="shared" si="0"/>
        <v>0.92800371201484411</v>
      </c>
      <c r="P125" s="3">
        <f t="shared" si="1"/>
        <v>1.0209061012031517</v>
      </c>
      <c r="Q125" s="3">
        <f t="shared" si="2"/>
        <v>0.99571570816529587</v>
      </c>
      <c r="R125" s="3">
        <f t="shared" si="3"/>
        <v>1.0528375733855184</v>
      </c>
      <c r="S125" s="3">
        <f t="shared" si="4"/>
        <v>1.002255017419394</v>
      </c>
      <c r="T125" s="2"/>
      <c r="U125" s="3">
        <f t="shared" si="5"/>
        <v>0.14176092821706709</v>
      </c>
      <c r="V125" s="3">
        <f t="shared" si="6"/>
        <v>0.11106188311537457</v>
      </c>
      <c r="W125" s="3">
        <f t="shared" si="7"/>
        <v>8.1828708278838397E-2</v>
      </c>
      <c r="X125" s="3">
        <f t="shared" si="8"/>
        <v>6.2581526185056358E-2</v>
      </c>
      <c r="Y125" s="3">
        <f t="shared" ref="Y125:Z125" si="132">M125/29.56666</f>
        <v>4.7417690161402404E-2</v>
      </c>
      <c r="Z125" s="3">
        <f t="shared" si="132"/>
        <v>0</v>
      </c>
      <c r="AA125" s="2"/>
    </row>
    <row r="126" spans="1:27">
      <c r="A126" s="2" t="s">
        <v>1599</v>
      </c>
      <c r="B126" s="2" t="s">
        <v>1600</v>
      </c>
      <c r="C126" s="3">
        <v>16.6666666666666</v>
      </c>
      <c r="D126" s="3">
        <v>19.399999999999999</v>
      </c>
      <c r="E126" s="3">
        <v>22.8666666666666</v>
      </c>
      <c r="F126" s="3">
        <v>26.466666666666601</v>
      </c>
      <c r="G126" s="3">
        <v>29.4</v>
      </c>
      <c r="H126" s="2"/>
      <c r="I126" s="3">
        <v>2.18072363117281</v>
      </c>
      <c r="J126" s="3">
        <v>2.1694853460363901</v>
      </c>
      <c r="K126" s="3">
        <v>2.0121851030381999</v>
      </c>
      <c r="L126" s="3">
        <v>1.45449494861809</v>
      </c>
      <c r="M126" s="3">
        <v>2.0099751242241699</v>
      </c>
      <c r="N126" s="2"/>
      <c r="O126" s="3">
        <f t="shared" si="0"/>
        <v>1.0000040000159962</v>
      </c>
      <c r="P126" s="3">
        <f t="shared" si="1"/>
        <v>1.0139374588741217</v>
      </c>
      <c r="Q126" s="3">
        <f t="shared" si="2"/>
        <v>0.98000140000199709</v>
      </c>
      <c r="R126" s="3">
        <f t="shared" si="3"/>
        <v>1.0358773646444854</v>
      </c>
      <c r="S126" s="3">
        <f t="shared" si="4"/>
        <v>0.99436324562869127</v>
      </c>
      <c r="T126" s="2"/>
      <c r="U126" s="3">
        <f t="shared" si="5"/>
        <v>0.1308439412461336</v>
      </c>
      <c r="V126" s="3">
        <f t="shared" si="6"/>
        <v>0.11338775560952484</v>
      </c>
      <c r="W126" s="3">
        <f t="shared" si="7"/>
        <v>8.6236627611105149E-2</v>
      </c>
      <c r="X126" s="3">
        <f t="shared" si="8"/>
        <v>5.6927395249240315E-2</v>
      </c>
      <c r="Y126" s="3">
        <f t="shared" ref="Y126:Z126" si="133">M126/29.56666</f>
        <v>6.7981135651580871E-2</v>
      </c>
      <c r="Z126" s="3">
        <f t="shared" si="133"/>
        <v>0</v>
      </c>
      <c r="AA126" s="2"/>
    </row>
    <row r="127" spans="1:27">
      <c r="A127" s="2" t="s">
        <v>1601</v>
      </c>
      <c r="B127" s="2" t="s">
        <v>1602</v>
      </c>
      <c r="C127" s="3">
        <v>15.9</v>
      </c>
      <c r="D127" s="3">
        <v>19.3666666666666</v>
      </c>
      <c r="E127" s="3">
        <v>23.8333333333333</v>
      </c>
      <c r="F127" s="3">
        <v>26.3333333333333</v>
      </c>
      <c r="G127" s="3">
        <v>29.233333333333299</v>
      </c>
      <c r="H127" s="2"/>
      <c r="I127" s="3">
        <v>1.64012194668567</v>
      </c>
      <c r="J127" s="3">
        <v>1.9913702708325101</v>
      </c>
      <c r="K127" s="3">
        <v>2.0829999733290601</v>
      </c>
      <c r="L127" s="3">
        <v>1.4220486005134301</v>
      </c>
      <c r="M127" s="3">
        <v>1.6669999666733299</v>
      </c>
      <c r="N127" s="2"/>
      <c r="O127" s="3">
        <f t="shared" si="0"/>
        <v>0.95400381601526418</v>
      </c>
      <c r="P127" s="3">
        <f t="shared" si="1"/>
        <v>1.0121952982918603</v>
      </c>
      <c r="Q127" s="3">
        <f t="shared" si="2"/>
        <v>1.021430030614328</v>
      </c>
      <c r="R127" s="3">
        <f t="shared" si="3"/>
        <v>1.0306588388780156</v>
      </c>
      <c r="S127" s="3">
        <f t="shared" si="4"/>
        <v>0.98872626577818734</v>
      </c>
      <c r="T127" s="2"/>
      <c r="U127" s="3">
        <f t="shared" si="5"/>
        <v>9.8407710431981932E-2</v>
      </c>
      <c r="V127" s="3">
        <f t="shared" si="6"/>
        <v>0.10407860371574158</v>
      </c>
      <c r="W127" s="3">
        <f t="shared" si="7"/>
        <v>8.9271554959181085E-2</v>
      </c>
      <c r="X127" s="3">
        <f t="shared" si="8"/>
        <v>5.5657479472149905E-2</v>
      </c>
      <c r="Y127" s="3">
        <f t="shared" ref="Y127:Z127" si="134">M127/29.56666</f>
        <v>5.638107133755825E-2</v>
      </c>
      <c r="Z127" s="3">
        <f t="shared" si="134"/>
        <v>0</v>
      </c>
      <c r="AA127" s="2"/>
    </row>
    <row r="128" spans="1:27">
      <c r="A128" s="2" t="s">
        <v>1603</v>
      </c>
      <c r="B128" s="2" t="s">
        <v>1604</v>
      </c>
      <c r="C128" s="3">
        <v>16.066666666666599</v>
      </c>
      <c r="D128" s="3">
        <v>20.066666666666599</v>
      </c>
      <c r="E128" s="3">
        <v>22.966666666666601</v>
      </c>
      <c r="F128" s="3">
        <v>26.2</v>
      </c>
      <c r="G128" s="3">
        <v>29.266666666666602</v>
      </c>
      <c r="H128" s="2"/>
      <c r="I128" s="3">
        <v>2.2793761329705</v>
      </c>
      <c r="J128" s="3">
        <v>1.6719914938645899</v>
      </c>
      <c r="K128" s="3">
        <v>1.8162843634433701</v>
      </c>
      <c r="L128" s="3">
        <v>1.9561867668161601</v>
      </c>
      <c r="M128" s="3">
        <v>1.6110727964792699</v>
      </c>
      <c r="N128" s="2"/>
      <c r="O128" s="3">
        <f t="shared" si="0"/>
        <v>0.96400385601542005</v>
      </c>
      <c r="P128" s="3">
        <f t="shared" si="1"/>
        <v>1.048780670519277</v>
      </c>
      <c r="Q128" s="3">
        <f t="shared" si="2"/>
        <v>0.98428712041016919</v>
      </c>
      <c r="R128" s="3">
        <f t="shared" si="3"/>
        <v>1.0254403131115459</v>
      </c>
      <c r="S128" s="3">
        <f t="shared" si="4"/>
        <v>0.98985366174828682</v>
      </c>
      <c r="T128" s="2"/>
      <c r="U128" s="3">
        <f t="shared" si="5"/>
        <v>0.13676311503069014</v>
      </c>
      <c r="V128" s="3">
        <f t="shared" si="6"/>
        <v>8.7386330234443754E-2</v>
      </c>
      <c r="W128" s="3">
        <f t="shared" si="7"/>
        <v>7.7840869634529616E-2</v>
      </c>
      <c r="X128" s="3">
        <f t="shared" si="8"/>
        <v>7.6563082849947561E-2</v>
      </c>
      <c r="Y128" s="3">
        <f t="shared" ref="Y128:Z128" si="135">M128/29.56666</f>
        <v>5.4489509348680916E-2</v>
      </c>
      <c r="Z128" s="3">
        <f t="shared" si="135"/>
        <v>0</v>
      </c>
      <c r="AA128" s="2"/>
    </row>
    <row r="129" spans="1:27">
      <c r="A129" s="2" t="s">
        <v>1605</v>
      </c>
      <c r="B129" s="2" t="s">
        <v>1606</v>
      </c>
      <c r="C129" s="3">
        <v>15.8666666666666</v>
      </c>
      <c r="D129" s="3">
        <v>18.8333333333333</v>
      </c>
      <c r="E129" s="3">
        <v>22.6666666666666</v>
      </c>
      <c r="F129" s="3">
        <v>26.433333333333302</v>
      </c>
      <c r="G129" s="3">
        <v>28.566666666666599</v>
      </c>
      <c r="H129" s="2"/>
      <c r="I129" s="3">
        <v>1.82086670449968</v>
      </c>
      <c r="J129" s="3">
        <v>2.0989415321908198</v>
      </c>
      <c r="K129" s="3">
        <v>1.7763883459298899</v>
      </c>
      <c r="L129" s="3">
        <v>1.8381754238616299</v>
      </c>
      <c r="M129" s="3">
        <v>2.1553550880436201</v>
      </c>
      <c r="N129" s="2"/>
      <c r="O129" s="3">
        <f t="shared" si="0"/>
        <v>0.9520038080152281</v>
      </c>
      <c r="P129" s="3">
        <f t="shared" si="1"/>
        <v>0.98432072897573497</v>
      </c>
      <c r="Q129" s="3">
        <f t="shared" si="2"/>
        <v>0.97142995918565311</v>
      </c>
      <c r="R129" s="3">
        <f t="shared" si="3"/>
        <v>1.0345727332028689</v>
      </c>
      <c r="S129" s="3">
        <f t="shared" si="4"/>
        <v>0.96617834637617506</v>
      </c>
      <c r="T129" s="2"/>
      <c r="U129" s="3">
        <f t="shared" si="5"/>
        <v>0.10925243927973792</v>
      </c>
      <c r="V129" s="3">
        <f t="shared" si="6"/>
        <v>0.10970079605540801</v>
      </c>
      <c r="W129" s="3">
        <f t="shared" si="7"/>
        <v>7.613103786990652E-2</v>
      </c>
      <c r="X129" s="3">
        <f t="shared" si="8"/>
        <v>7.1944243595367122E-2</v>
      </c>
      <c r="Y129" s="3">
        <f t="shared" ref="Y129:Z129" si="136">M129/29.56666</f>
        <v>7.2898159211883251E-2</v>
      </c>
      <c r="Z129" s="3">
        <f t="shared" si="136"/>
        <v>0</v>
      </c>
      <c r="AA129" s="2"/>
    </row>
    <row r="130" spans="1:27">
      <c r="A130" s="2" t="s">
        <v>1607</v>
      </c>
      <c r="B130" s="2" t="s">
        <v>1608</v>
      </c>
      <c r="C130" s="3">
        <v>16.3333333333333</v>
      </c>
      <c r="D130" s="3">
        <v>19.8666666666666</v>
      </c>
      <c r="E130" s="3">
        <v>22.633333333333301</v>
      </c>
      <c r="F130" s="3">
        <v>26.766666666666602</v>
      </c>
      <c r="G130" s="3">
        <v>29.433333333333302</v>
      </c>
      <c r="H130" s="2"/>
      <c r="I130" s="3">
        <v>2.5077657165071998</v>
      </c>
      <c r="J130" s="3">
        <v>2.0612833111653699</v>
      </c>
      <c r="K130" s="3">
        <v>2.12105843599107</v>
      </c>
      <c r="L130" s="3">
        <v>1.56382721409865</v>
      </c>
      <c r="M130" s="3">
        <v>1.72594579546661</v>
      </c>
      <c r="N130" s="2"/>
      <c r="O130" s="3">
        <f t="shared" si="0"/>
        <v>0.98000392001567815</v>
      </c>
      <c r="P130" s="3">
        <f t="shared" si="1"/>
        <v>1.0383277070257293</v>
      </c>
      <c r="Q130" s="3">
        <f t="shared" si="2"/>
        <v>0.97000138571626382</v>
      </c>
      <c r="R130" s="3">
        <f t="shared" si="3"/>
        <v>1.047619047619045</v>
      </c>
      <c r="S130" s="3">
        <f t="shared" si="4"/>
        <v>0.99549064159879075</v>
      </c>
      <c r="T130" s="2"/>
      <c r="U130" s="3">
        <f t="shared" si="5"/>
        <v>0.15046654485661143</v>
      </c>
      <c r="V130" s="3">
        <f t="shared" si="6"/>
        <v>0.10773259600735313</v>
      </c>
      <c r="W130" s="3">
        <f t="shared" si="7"/>
        <v>9.0902634260523363E-2</v>
      </c>
      <c r="X130" s="3">
        <f t="shared" si="8"/>
        <v>6.1206544583117417E-2</v>
      </c>
      <c r="Y130" s="3">
        <f t="shared" ref="Y130:Z130" si="137">M130/29.56666</f>
        <v>5.8374730032631689E-2</v>
      </c>
      <c r="Z130" s="3">
        <f t="shared" si="137"/>
        <v>0</v>
      </c>
      <c r="AA130" s="2"/>
    </row>
    <row r="131" spans="1:27">
      <c r="A131" s="2" t="s">
        <v>1609</v>
      </c>
      <c r="B131" s="2" t="s">
        <v>1610</v>
      </c>
      <c r="C131" s="3">
        <v>15.7666666666666</v>
      </c>
      <c r="D131" s="3">
        <v>19.2</v>
      </c>
      <c r="E131" s="3">
        <v>23.033333333333299</v>
      </c>
      <c r="F131" s="3">
        <v>25.933333333333302</v>
      </c>
      <c r="G131" s="3">
        <v>29.7</v>
      </c>
      <c r="H131" s="2"/>
      <c r="I131" s="3">
        <v>2.1707653540219898</v>
      </c>
      <c r="J131" s="3">
        <v>1.4468356276140399</v>
      </c>
      <c r="K131" s="3">
        <v>2.1522597943143902</v>
      </c>
      <c r="L131" s="3">
        <v>2.2793761329705</v>
      </c>
      <c r="M131" s="3">
        <v>1.5307950004273301</v>
      </c>
      <c r="N131" s="2"/>
      <c r="O131" s="3">
        <f t="shared" si="0"/>
        <v>0.94600378401513208</v>
      </c>
      <c r="P131" s="3">
        <f t="shared" si="1"/>
        <v>1.0034844953805739</v>
      </c>
      <c r="Q131" s="3">
        <f t="shared" si="2"/>
        <v>0.98714426734895189</v>
      </c>
      <c r="R131" s="3">
        <f t="shared" si="3"/>
        <v>1.0150032615786029</v>
      </c>
      <c r="S131" s="3">
        <f t="shared" si="4"/>
        <v>1.0045098093595963</v>
      </c>
      <c r="T131" s="2"/>
      <c r="U131" s="3">
        <f t="shared" si="5"/>
        <v>0.13024644222708831</v>
      </c>
      <c r="V131" s="3">
        <f t="shared" si="6"/>
        <v>7.5618599983068288E-2</v>
      </c>
      <c r="W131" s="3">
        <f t="shared" si="7"/>
        <v>9.2239837241812783E-2</v>
      </c>
      <c r="X131" s="3">
        <f t="shared" si="8"/>
        <v>8.9212373110391388E-2</v>
      </c>
      <c r="Y131" s="3">
        <f t="shared" ref="Y131:Z131" si="138">M131/29.56666</f>
        <v>5.1774363435955574E-2</v>
      </c>
      <c r="Z131" s="3">
        <f t="shared" si="138"/>
        <v>0</v>
      </c>
      <c r="AA131" s="2"/>
    </row>
    <row r="132" spans="1:27">
      <c r="A132" s="2" t="s">
        <v>1611</v>
      </c>
      <c r="B132" s="2" t="s">
        <v>1612</v>
      </c>
      <c r="C132" s="3">
        <v>16.433333333333302</v>
      </c>
      <c r="D132" s="3">
        <v>20.133333333333301</v>
      </c>
      <c r="E132" s="3">
        <v>23.233333333333299</v>
      </c>
      <c r="F132" s="3">
        <v>26.8</v>
      </c>
      <c r="G132" s="3">
        <v>29.6</v>
      </c>
      <c r="H132" s="2"/>
      <c r="I132" s="3">
        <v>1.8562207723101101</v>
      </c>
      <c r="J132" s="3">
        <v>2.1406125810669701</v>
      </c>
      <c r="K132" s="3">
        <v>1.8562207723101101</v>
      </c>
      <c r="L132" s="3">
        <v>1.7009801096230699</v>
      </c>
      <c r="M132" s="3">
        <v>1.2</v>
      </c>
      <c r="N132" s="2"/>
      <c r="O132" s="3">
        <f t="shared" si="0"/>
        <v>0.98600394401577418</v>
      </c>
      <c r="P132" s="3">
        <f t="shared" si="1"/>
        <v>1.0522649916837947</v>
      </c>
      <c r="Q132" s="3">
        <f t="shared" si="2"/>
        <v>0.99571570816529587</v>
      </c>
      <c r="R132" s="3">
        <f t="shared" si="3"/>
        <v>1.0489236790606653</v>
      </c>
      <c r="S132" s="3">
        <f t="shared" si="4"/>
        <v>1.0011276214492946</v>
      </c>
      <c r="T132" s="2"/>
      <c r="U132" s="3">
        <f t="shared" si="5"/>
        <v>0.11137369183337395</v>
      </c>
      <c r="V132" s="3">
        <f t="shared" si="6"/>
        <v>0.11187872581860921</v>
      </c>
      <c r="W132" s="3">
        <f t="shared" si="7"/>
        <v>7.9552432459622513E-2</v>
      </c>
      <c r="X132" s="3">
        <f t="shared" si="8"/>
        <v>6.6574563977419565E-2</v>
      </c>
      <c r="Y132" s="3">
        <f t="shared" ref="Y132:Z132" si="139">M132/29.56666</f>
        <v>4.0586254923620051E-2</v>
      </c>
      <c r="Z132" s="3">
        <f t="shared" si="139"/>
        <v>0</v>
      </c>
      <c r="AA132" s="2"/>
    </row>
    <row r="133" spans="1:27">
      <c r="A133" s="2" t="s">
        <v>1613</v>
      </c>
      <c r="B133" s="2" t="s">
        <v>1614</v>
      </c>
      <c r="C133" s="3">
        <v>16.399999999999999</v>
      </c>
      <c r="D133" s="3">
        <v>20.100000000000001</v>
      </c>
      <c r="E133" s="3">
        <v>22.3</v>
      </c>
      <c r="F133" s="3">
        <v>26.3666666666666</v>
      </c>
      <c r="G133" s="3">
        <v>29.266666666666602</v>
      </c>
      <c r="H133" s="2"/>
      <c r="I133" s="3">
        <v>2.12289111041208</v>
      </c>
      <c r="J133" s="3">
        <v>1.88591268797541</v>
      </c>
      <c r="K133" s="3">
        <v>1.6360521589077299</v>
      </c>
      <c r="L133" s="3">
        <v>1.66299595776885</v>
      </c>
      <c r="M133" s="3">
        <v>1.5477582354991799</v>
      </c>
      <c r="N133" s="2"/>
      <c r="O133" s="3">
        <f t="shared" si="0"/>
        <v>0.98400393601574399</v>
      </c>
      <c r="P133" s="3">
        <f t="shared" si="1"/>
        <v>1.0505228311015387</v>
      </c>
      <c r="Q133" s="3">
        <f t="shared" si="2"/>
        <v>0.95571565102235856</v>
      </c>
      <c r="R133" s="3">
        <f t="shared" si="3"/>
        <v>1.0319634703196321</v>
      </c>
      <c r="S133" s="3">
        <f t="shared" si="4"/>
        <v>0.98985366174828682</v>
      </c>
      <c r="T133" s="2"/>
      <c r="U133" s="3">
        <f t="shared" si="5"/>
        <v>0.12737397612062928</v>
      </c>
      <c r="V133" s="3">
        <f t="shared" si="6"/>
        <v>9.8566882397126368E-2</v>
      </c>
      <c r="W133" s="3">
        <f t="shared" si="7"/>
        <v>7.0116621262647366E-2</v>
      </c>
      <c r="X133" s="3">
        <f t="shared" si="8"/>
        <v>6.5087904413653613E-2</v>
      </c>
      <c r="Y133" s="3">
        <f t="shared" ref="Y133:Z133" si="140">M133/29.56666</f>
        <v>5.234809192175173E-2</v>
      </c>
      <c r="Z133" s="3">
        <f t="shared" si="140"/>
        <v>0</v>
      </c>
      <c r="AA133" s="2"/>
    </row>
    <row r="134" spans="1:27">
      <c r="A134" s="2" t="s">
        <v>1615</v>
      </c>
      <c r="B134" s="2" t="s">
        <v>1616</v>
      </c>
      <c r="C134" s="3">
        <v>15.8666666666666</v>
      </c>
      <c r="D134" s="3">
        <v>19.3333333333333</v>
      </c>
      <c r="E134" s="3">
        <v>22.4</v>
      </c>
      <c r="F134" s="3">
        <v>26.4</v>
      </c>
      <c r="G134" s="3">
        <v>28.566666666666599</v>
      </c>
      <c r="H134" s="2"/>
      <c r="I134" s="3">
        <v>2.0450482200237201</v>
      </c>
      <c r="J134" s="3">
        <v>2.1499353995462802</v>
      </c>
      <c r="K134" s="3">
        <v>2.0264912204760801</v>
      </c>
      <c r="L134" s="3">
        <v>1.95959179422654</v>
      </c>
      <c r="M134" s="3">
        <v>1.8562207723101101</v>
      </c>
      <c r="N134" s="2"/>
      <c r="O134" s="3">
        <f t="shared" si="0"/>
        <v>0.9520038080152281</v>
      </c>
      <c r="P134" s="3">
        <f t="shared" si="1"/>
        <v>1.010453137709604</v>
      </c>
      <c r="Q134" s="3">
        <f t="shared" si="2"/>
        <v>0.96000137143053055</v>
      </c>
      <c r="R134" s="3">
        <f t="shared" si="3"/>
        <v>1.0332681017612524</v>
      </c>
      <c r="S134" s="3">
        <f t="shared" si="4"/>
        <v>0.96617834637617506</v>
      </c>
      <c r="T134" s="2"/>
      <c r="U134" s="3">
        <f t="shared" si="5"/>
        <v>0.12270338401495927</v>
      </c>
      <c r="V134" s="3">
        <f t="shared" si="6"/>
        <v>0.11236598122471521</v>
      </c>
      <c r="W134" s="3">
        <f t="shared" si="7"/>
        <v>8.6849747805757438E-2</v>
      </c>
      <c r="X134" s="3">
        <f t="shared" si="8"/>
        <v>7.6696352024522116E-2</v>
      </c>
      <c r="Y134" s="3">
        <f t="shared" ref="Y134:Z134" si="141">M134/29.56666</f>
        <v>6.2780874549580853E-2</v>
      </c>
      <c r="Z134" s="3">
        <f t="shared" si="141"/>
        <v>0</v>
      </c>
      <c r="AA134" s="2"/>
    </row>
    <row r="135" spans="1:27">
      <c r="A135" s="2" t="s">
        <v>1617</v>
      </c>
      <c r="B135" s="2" t="s">
        <v>1618</v>
      </c>
      <c r="C135" s="3">
        <v>16.233333333333299</v>
      </c>
      <c r="D135" s="3">
        <v>19.566666666666599</v>
      </c>
      <c r="E135" s="3">
        <v>23.8333333333333</v>
      </c>
      <c r="F135" s="3">
        <v>26.5</v>
      </c>
      <c r="G135" s="3">
        <v>29.066666666666599</v>
      </c>
      <c r="H135" s="2"/>
      <c r="I135" s="3">
        <v>2.88309247548916</v>
      </c>
      <c r="J135" s="3">
        <v>1.8562207723101101</v>
      </c>
      <c r="K135" s="3">
        <v>1.96779628575272</v>
      </c>
      <c r="L135" s="3">
        <v>1.76540835691538</v>
      </c>
      <c r="M135" s="3">
        <v>1.87853370714738</v>
      </c>
      <c r="N135" s="2"/>
      <c r="O135" s="3">
        <f t="shared" si="0"/>
        <v>0.97400389601558202</v>
      </c>
      <c r="P135" s="3">
        <f t="shared" si="1"/>
        <v>1.0226482617854078</v>
      </c>
      <c r="Q135" s="3">
        <f t="shared" si="2"/>
        <v>1.021430030614328</v>
      </c>
      <c r="R135" s="3">
        <f t="shared" si="3"/>
        <v>1.0371819960861057</v>
      </c>
      <c r="S135" s="3">
        <f t="shared" si="4"/>
        <v>0.98308928592768341</v>
      </c>
      <c r="T135" s="2"/>
      <c r="U135" s="3">
        <f t="shared" si="5"/>
        <v>0.17298624047431152</v>
      </c>
      <c r="V135" s="3">
        <f t="shared" si="6"/>
        <v>9.7015039844611989E-2</v>
      </c>
      <c r="W135" s="3">
        <f t="shared" si="7"/>
        <v>8.4334247009755156E-2</v>
      </c>
      <c r="X135" s="3">
        <f t="shared" si="8"/>
        <v>6.9096217491795689E-2</v>
      </c>
      <c r="Y135" s="3">
        <f t="shared" ref="Y135:Z135" si="142">M135/29.56666</f>
        <v>6.3535539934080482E-2</v>
      </c>
      <c r="Z135" s="3">
        <f t="shared" si="142"/>
        <v>0</v>
      </c>
      <c r="AA135" s="2"/>
    </row>
    <row r="136" spans="1:27">
      <c r="A136" s="2" t="s">
        <v>1619</v>
      </c>
      <c r="B136" s="2" t="s">
        <v>1620</v>
      </c>
      <c r="C136" s="3">
        <v>16.933333333333302</v>
      </c>
      <c r="D136" s="3">
        <v>20.2</v>
      </c>
      <c r="E136" s="3">
        <v>23.033333333333299</v>
      </c>
      <c r="F136" s="3">
        <v>27</v>
      </c>
      <c r="G136" s="3">
        <v>28.6666666666666</v>
      </c>
      <c r="H136" s="2"/>
      <c r="I136" s="3">
        <v>2.08059820457696</v>
      </c>
      <c r="J136" s="3">
        <v>1.64113781667882</v>
      </c>
      <c r="K136" s="3">
        <v>1.8162843634433701</v>
      </c>
      <c r="L136" s="3">
        <v>1.61245154965971</v>
      </c>
      <c r="M136" s="3">
        <v>1.49071198499985</v>
      </c>
      <c r="N136" s="2"/>
      <c r="O136" s="3">
        <f t="shared" si="0"/>
        <v>1.0160040640162542</v>
      </c>
      <c r="P136" s="3">
        <f t="shared" si="1"/>
        <v>1.0557493128483122</v>
      </c>
      <c r="Q136" s="3">
        <f t="shared" si="2"/>
        <v>0.98714426734895189</v>
      </c>
      <c r="R136" s="3">
        <f t="shared" si="3"/>
        <v>1.0567514677103718</v>
      </c>
      <c r="S136" s="3">
        <f t="shared" si="4"/>
        <v>0.96956053428647682</v>
      </c>
      <c r="T136" s="2"/>
      <c r="U136" s="3">
        <f t="shared" si="5"/>
        <v>0.12483639162018409</v>
      </c>
      <c r="V136" s="3">
        <f t="shared" si="6"/>
        <v>8.5773768428120969E-2</v>
      </c>
      <c r="W136" s="3">
        <f t="shared" si="7"/>
        <v>7.7840869634529616E-2</v>
      </c>
      <c r="X136" s="3">
        <f t="shared" si="8"/>
        <v>6.3109649693139341E-2</v>
      </c>
      <c r="Y136" s="3">
        <f t="shared" ref="Y136:Z136" si="143">M136/29.56666</f>
        <v>5.0418680534082987E-2</v>
      </c>
      <c r="Z136" s="3">
        <f t="shared" si="143"/>
        <v>0</v>
      </c>
      <c r="AA136" s="2"/>
    </row>
    <row r="137" spans="1:27">
      <c r="A137" s="2" t="s">
        <v>1621</v>
      </c>
      <c r="B137" s="2" t="s">
        <v>1622</v>
      </c>
      <c r="C137" s="3">
        <v>15.6</v>
      </c>
      <c r="D137" s="3">
        <v>20.233333333333299</v>
      </c>
      <c r="E137" s="3">
        <v>23.6666666666666</v>
      </c>
      <c r="F137" s="3">
        <v>26.4</v>
      </c>
      <c r="G137" s="3">
        <v>30.033333333333299</v>
      </c>
      <c r="H137" s="2"/>
      <c r="I137" s="3">
        <v>1.7625738755203</v>
      </c>
      <c r="J137" s="3">
        <v>1.5849991237291601</v>
      </c>
      <c r="K137" s="3">
        <v>2.0221001184137402</v>
      </c>
      <c r="L137" s="3">
        <v>1.6653327995728999</v>
      </c>
      <c r="M137" s="3">
        <v>1.3034143197344701</v>
      </c>
      <c r="N137" s="2"/>
      <c r="O137" s="3">
        <f t="shared" si="0"/>
        <v>0.9360037440149761</v>
      </c>
      <c r="P137" s="3">
        <f t="shared" si="1"/>
        <v>1.0574914734305685</v>
      </c>
      <c r="Q137" s="3">
        <f t="shared" si="2"/>
        <v>1.0142871632673731</v>
      </c>
      <c r="R137" s="3">
        <f t="shared" si="3"/>
        <v>1.0332681017612524</v>
      </c>
      <c r="S137" s="3">
        <f t="shared" si="4"/>
        <v>1.0157837690606006</v>
      </c>
      <c r="T137" s="2"/>
      <c r="U137" s="3">
        <f t="shared" si="5"/>
        <v>0.10575485555064021</v>
      </c>
      <c r="V137" s="3">
        <f t="shared" si="6"/>
        <v>8.2839689888229595E-2</v>
      </c>
      <c r="W137" s="3">
        <f t="shared" si="7"/>
        <v>8.6661557448528076E-2</v>
      </c>
      <c r="X137" s="3">
        <f t="shared" si="8"/>
        <v>6.517936593240313E-2</v>
      </c>
      <c r="Y137" s="3">
        <f t="shared" ref="Y137:Z137" si="144">M137/29.56666</f>
        <v>4.4083921543200011E-2</v>
      </c>
      <c r="Z137" s="3">
        <f t="shared" si="144"/>
        <v>0</v>
      </c>
      <c r="AA137" s="2"/>
    </row>
    <row r="138" spans="1:27">
      <c r="A138" s="2" t="s">
        <v>1623</v>
      </c>
      <c r="B138" s="2" t="s">
        <v>1624</v>
      </c>
      <c r="C138" s="3">
        <v>16.100000000000001</v>
      </c>
      <c r="D138" s="3">
        <v>19.3</v>
      </c>
      <c r="E138" s="3">
        <v>23.1666666666666</v>
      </c>
      <c r="F138" s="3">
        <v>26.466666666666601</v>
      </c>
      <c r="G138" s="3">
        <v>29.3333333333333</v>
      </c>
      <c r="H138" s="2"/>
      <c r="I138" s="3">
        <v>2.3144473782453199</v>
      </c>
      <c r="J138" s="3">
        <v>2.1</v>
      </c>
      <c r="K138" s="3">
        <v>1.75277557668465</v>
      </c>
      <c r="L138" s="3">
        <v>1.60692943909252</v>
      </c>
      <c r="M138" s="3">
        <v>1.6799470891138799</v>
      </c>
      <c r="N138" s="2"/>
      <c r="O138" s="3">
        <f t="shared" si="0"/>
        <v>0.96600386401545624</v>
      </c>
      <c r="P138" s="3">
        <f t="shared" si="1"/>
        <v>1.0087109771273479</v>
      </c>
      <c r="Q138" s="3">
        <f t="shared" si="2"/>
        <v>0.99285856122651317</v>
      </c>
      <c r="R138" s="3">
        <f t="shared" si="3"/>
        <v>1.0358773646444854</v>
      </c>
      <c r="S138" s="3">
        <f t="shared" si="4"/>
        <v>0.99210845368848899</v>
      </c>
      <c r="T138" s="2"/>
      <c r="U138" s="3">
        <f t="shared" si="5"/>
        <v>0.13886739816431184</v>
      </c>
      <c r="V138" s="3">
        <f t="shared" si="6"/>
        <v>0.1097561166822503</v>
      </c>
      <c r="W138" s="3">
        <f t="shared" si="7"/>
        <v>7.5119060599428716E-2</v>
      </c>
      <c r="X138" s="3">
        <f t="shared" si="8"/>
        <v>6.2893520121037966E-2</v>
      </c>
      <c r="Y138" s="3">
        <f t="shared" ref="Y138:Z138" si="145">M138/29.56666</f>
        <v>5.6818967347474485E-2</v>
      </c>
      <c r="Z138" s="3">
        <f t="shared" si="145"/>
        <v>0</v>
      </c>
      <c r="AA138" s="2"/>
    </row>
    <row r="139" spans="1:27">
      <c r="A139" s="2" t="s">
        <v>1625</v>
      </c>
      <c r="B139" s="2" t="s">
        <v>1626</v>
      </c>
      <c r="C139" s="3">
        <v>16.3666666666666</v>
      </c>
      <c r="D139" s="3">
        <v>19.399999999999999</v>
      </c>
      <c r="E139" s="3">
        <v>23.233333333333299</v>
      </c>
      <c r="F139" s="3">
        <v>26.266666666666602</v>
      </c>
      <c r="G139" s="3">
        <v>29.233333333333299</v>
      </c>
      <c r="H139" s="2"/>
      <c r="I139" s="3">
        <v>2.0733762053445299</v>
      </c>
      <c r="J139" s="3">
        <v>1.95959179422654</v>
      </c>
      <c r="K139" s="3">
        <v>1.72594579546661</v>
      </c>
      <c r="L139" s="3">
        <v>2.0319667538837498</v>
      </c>
      <c r="M139" s="3">
        <v>1.6468825769380799</v>
      </c>
      <c r="N139" s="2"/>
      <c r="O139" s="3">
        <f t="shared" si="0"/>
        <v>0.98200392801570813</v>
      </c>
      <c r="P139" s="3">
        <f t="shared" si="1"/>
        <v>1.0139374588741217</v>
      </c>
      <c r="Q139" s="3">
        <f t="shared" si="2"/>
        <v>0.99571570816529587</v>
      </c>
      <c r="R139" s="3">
        <f t="shared" si="3"/>
        <v>1.028049575994779</v>
      </c>
      <c r="S139" s="3">
        <f t="shared" si="4"/>
        <v>0.98872626577818734</v>
      </c>
      <c r="T139" s="2"/>
      <c r="U139" s="3">
        <f t="shared" si="5"/>
        <v>0.12440306993295154</v>
      </c>
      <c r="V139" s="3">
        <f t="shared" si="6"/>
        <v>0.10241770743652777</v>
      </c>
      <c r="W139" s="3">
        <f t="shared" si="7"/>
        <v>7.3969211190299269E-2</v>
      </c>
      <c r="X139" s="3">
        <f t="shared" si="8"/>
        <v>7.9529031463160454E-2</v>
      </c>
      <c r="Y139" s="3">
        <f t="shared" ref="Y139:Z139" si="146">M139/29.56666</f>
        <v>5.5700663414064357E-2</v>
      </c>
      <c r="Z139" s="3">
        <f t="shared" si="146"/>
        <v>0</v>
      </c>
      <c r="AA139" s="2"/>
    </row>
    <row r="140" spans="1:27">
      <c r="A140" s="2" t="s">
        <v>1627</v>
      </c>
      <c r="B140" s="2" t="s">
        <v>1628</v>
      </c>
      <c r="C140" s="3">
        <v>16.1666666666666</v>
      </c>
      <c r="D140" s="3">
        <v>19.3</v>
      </c>
      <c r="E140" s="3">
        <v>23.233333333333299</v>
      </c>
      <c r="F140" s="3">
        <v>26.466666666666601</v>
      </c>
      <c r="G140" s="3">
        <v>28.966666666666601</v>
      </c>
      <c r="H140" s="2"/>
      <c r="I140" s="3">
        <v>2.2073110841524399</v>
      </c>
      <c r="J140" s="3">
        <v>2.1158134763411098</v>
      </c>
      <c r="K140" s="3">
        <v>1.8562207723101101</v>
      </c>
      <c r="L140" s="3">
        <v>1.9447936194419699</v>
      </c>
      <c r="M140" s="3">
        <v>1.6224124698183899</v>
      </c>
      <c r="N140" s="2"/>
      <c r="O140" s="3">
        <f t="shared" si="0"/>
        <v>0.97000388001551618</v>
      </c>
      <c r="P140" s="3">
        <f t="shared" si="1"/>
        <v>1.0087109771273479</v>
      </c>
      <c r="Q140" s="3">
        <f t="shared" si="2"/>
        <v>0.99571570816529587</v>
      </c>
      <c r="R140" s="3">
        <f t="shared" si="3"/>
        <v>1.0358773646444854</v>
      </c>
      <c r="S140" s="3">
        <f t="shared" si="4"/>
        <v>0.97970709801738176</v>
      </c>
      <c r="T140" s="2"/>
      <c r="U140" s="3">
        <f t="shared" si="5"/>
        <v>0.13243919480592561</v>
      </c>
      <c r="V140" s="3">
        <f t="shared" si="6"/>
        <v>0.11058260513674879</v>
      </c>
      <c r="W140" s="3">
        <f t="shared" si="7"/>
        <v>7.9552432459622513E-2</v>
      </c>
      <c r="X140" s="3">
        <f t="shared" si="8"/>
        <v>7.6117167101446961E-2</v>
      </c>
      <c r="Y140" s="3">
        <f t="shared" ref="Y140:Z140" si="147">M140/29.56666</f>
        <v>5.4873038409424334E-2</v>
      </c>
      <c r="Z140" s="3">
        <f t="shared" si="147"/>
        <v>0</v>
      </c>
      <c r="AA140" s="2"/>
    </row>
    <row r="141" spans="1:27">
      <c r="A141" s="2" t="s">
        <v>1629</v>
      </c>
      <c r="B141" s="2" t="s">
        <v>1630</v>
      </c>
      <c r="C141" s="3">
        <v>16.1666666666666</v>
      </c>
      <c r="D141" s="3">
        <v>19.133333333333301</v>
      </c>
      <c r="E141" s="3">
        <v>22.8333333333333</v>
      </c>
      <c r="F141" s="3">
        <v>26.266666666666602</v>
      </c>
      <c r="G141" s="3">
        <v>28.966666666666601</v>
      </c>
      <c r="H141" s="2"/>
      <c r="I141" s="3">
        <v>2.43698356352456</v>
      </c>
      <c r="J141" s="3">
        <v>2.43219151292729</v>
      </c>
      <c r="K141" s="3">
        <v>2.0669354663903299</v>
      </c>
      <c r="L141" s="3">
        <v>1.87853370714738</v>
      </c>
      <c r="M141" s="3">
        <v>1.6829207415152401</v>
      </c>
      <c r="N141" s="2"/>
      <c r="O141" s="3">
        <f t="shared" si="0"/>
        <v>0.97000388001551618</v>
      </c>
      <c r="P141" s="3">
        <f t="shared" si="1"/>
        <v>1.0000001742160565</v>
      </c>
      <c r="Q141" s="3">
        <f t="shared" si="2"/>
        <v>0.97857282653260791</v>
      </c>
      <c r="R141" s="3">
        <f t="shared" si="3"/>
        <v>1.028049575994779</v>
      </c>
      <c r="S141" s="3">
        <f t="shared" si="4"/>
        <v>0.97970709801738176</v>
      </c>
      <c r="T141" s="2"/>
      <c r="U141" s="3">
        <f t="shared" si="5"/>
        <v>0.14621959868986836</v>
      </c>
      <c r="V141" s="3">
        <f t="shared" si="6"/>
        <v>0.12711804546972691</v>
      </c>
      <c r="W141" s="3">
        <f t="shared" si="7"/>
        <v>8.8583075106835718E-2</v>
      </c>
      <c r="X141" s="3">
        <f t="shared" si="8"/>
        <v>7.3523824154496278E-2</v>
      </c>
      <c r="Y141" s="3">
        <f t="shared" ref="Y141:Z141" si="148">M141/29.56666</f>
        <v>5.6919541859487686E-2</v>
      </c>
      <c r="Z141" s="3">
        <f t="shared" si="148"/>
        <v>0</v>
      </c>
      <c r="AA141" s="2"/>
    </row>
    <row r="142" spans="1:27">
      <c r="A142" s="2" t="s">
        <v>1631</v>
      </c>
      <c r="B142" s="2" t="s">
        <v>1632</v>
      </c>
      <c r="C142" s="3">
        <v>16.7</v>
      </c>
      <c r="D142" s="3">
        <v>20.100000000000001</v>
      </c>
      <c r="E142" s="3">
        <v>22.8666666666666</v>
      </c>
      <c r="F142" s="3">
        <v>26.8</v>
      </c>
      <c r="G142" s="3">
        <v>29.033333333333299</v>
      </c>
      <c r="H142" s="2"/>
      <c r="I142" s="3">
        <v>2.06801031589948</v>
      </c>
      <c r="J142" s="3">
        <v>2.2263572639328699</v>
      </c>
      <c r="K142" s="3">
        <v>1.82086670449968</v>
      </c>
      <c r="L142" s="3">
        <v>1.55777619273972</v>
      </c>
      <c r="M142" s="3">
        <v>1.6829207415152401</v>
      </c>
      <c r="N142" s="2"/>
      <c r="O142" s="3">
        <f t="shared" si="0"/>
        <v>1.0020040080160322</v>
      </c>
      <c r="P142" s="3">
        <f t="shared" si="1"/>
        <v>1.0505228311015387</v>
      </c>
      <c r="Q142" s="3">
        <f t="shared" si="2"/>
        <v>0.98000140000199709</v>
      </c>
      <c r="R142" s="3">
        <f t="shared" si="3"/>
        <v>1.0489236790606653</v>
      </c>
      <c r="S142" s="3">
        <f t="shared" si="4"/>
        <v>0.98196188995758404</v>
      </c>
      <c r="T142" s="2"/>
      <c r="U142" s="3">
        <f t="shared" si="5"/>
        <v>0.12408111527842992</v>
      </c>
      <c r="V142" s="3">
        <f t="shared" si="6"/>
        <v>0.11636015601742455</v>
      </c>
      <c r="W142" s="3">
        <f t="shared" si="7"/>
        <v>7.8037255960351937E-2</v>
      </c>
      <c r="X142" s="3">
        <f t="shared" si="8"/>
        <v>6.0969714001554598E-2</v>
      </c>
      <c r="Y142" s="3">
        <f t="shared" ref="Y142:Z142" si="149">M142/29.56666</f>
        <v>5.6919541859487686E-2</v>
      </c>
      <c r="Z142" s="3">
        <f t="shared" si="149"/>
        <v>0</v>
      </c>
      <c r="AA142" s="2"/>
    </row>
    <row r="143" spans="1:27">
      <c r="A143" s="2" t="s">
        <v>1633</v>
      </c>
      <c r="B143" s="2" t="s">
        <v>1634</v>
      </c>
      <c r="C143" s="3">
        <v>15.6</v>
      </c>
      <c r="D143" s="3">
        <v>19.899999999999999</v>
      </c>
      <c r="E143" s="3">
        <v>23.566666666666599</v>
      </c>
      <c r="F143" s="3">
        <v>26.1666666666666</v>
      </c>
      <c r="G143" s="3">
        <v>29.3</v>
      </c>
      <c r="H143" s="2"/>
      <c r="I143" s="3">
        <v>2.1847959477565202</v>
      </c>
      <c r="J143" s="3">
        <v>1.88591268797541</v>
      </c>
      <c r="K143" s="3">
        <v>1.76414914965323</v>
      </c>
      <c r="L143" s="3">
        <v>1.9163043135739699</v>
      </c>
      <c r="M143" s="3">
        <v>1.9347695814575201</v>
      </c>
      <c r="N143" s="2"/>
      <c r="O143" s="3">
        <f t="shared" si="0"/>
        <v>0.9360037440149761</v>
      </c>
      <c r="P143" s="3">
        <f t="shared" si="1"/>
        <v>1.0400698676079907</v>
      </c>
      <c r="Q143" s="3">
        <f t="shared" si="2"/>
        <v>1.0100014428592012</v>
      </c>
      <c r="R143" s="3">
        <f t="shared" si="3"/>
        <v>1.0241356816699256</v>
      </c>
      <c r="S143" s="3">
        <f t="shared" si="4"/>
        <v>0.99098105771838962</v>
      </c>
      <c r="T143" s="2"/>
      <c r="U143" s="3">
        <f t="shared" si="5"/>
        <v>0.1310882812185161</v>
      </c>
      <c r="V143" s="3">
        <f t="shared" si="6"/>
        <v>9.8566882397126368E-2</v>
      </c>
      <c r="W143" s="3">
        <f t="shared" si="7"/>
        <v>7.5606500137281471E-2</v>
      </c>
      <c r="X143" s="3">
        <f t="shared" si="8"/>
        <v>7.5002125775889231E-2</v>
      </c>
      <c r="Y143" s="3">
        <f t="shared" ref="Y143:Z143" si="150">M143/29.56666</f>
        <v>6.543754287625049E-2</v>
      </c>
      <c r="Z143" s="3">
        <f t="shared" si="150"/>
        <v>0</v>
      </c>
      <c r="AA143" s="2"/>
    </row>
    <row r="144" spans="1:27">
      <c r="A144" s="2" t="s">
        <v>1635</v>
      </c>
      <c r="B144" s="2" t="s">
        <v>1636</v>
      </c>
      <c r="C144" s="3">
        <v>10.8</v>
      </c>
      <c r="D144" s="3">
        <v>14</v>
      </c>
      <c r="E144" s="3">
        <v>17.1666666666666</v>
      </c>
      <c r="F144" s="3">
        <v>21.766666666666602</v>
      </c>
      <c r="G144" s="3">
        <v>24.8333333333333</v>
      </c>
      <c r="H144" s="2"/>
      <c r="I144" s="3">
        <v>2.5086516962969001</v>
      </c>
      <c r="J144" s="3">
        <v>2.4494897427831699</v>
      </c>
      <c r="K144" s="3">
        <v>2.29613201323926</v>
      </c>
      <c r="L144" s="3">
        <v>2.10844861344912</v>
      </c>
      <c r="M144" s="3">
        <v>1.67497927018681</v>
      </c>
      <c r="N144" s="2"/>
      <c r="O144" s="3">
        <f t="shared" si="0"/>
        <v>0.64800259201036814</v>
      </c>
      <c r="P144" s="3">
        <f t="shared" si="1"/>
        <v>0.73170744454833525</v>
      </c>
      <c r="Q144" s="3">
        <f t="shared" si="2"/>
        <v>0.73571533673619249</v>
      </c>
      <c r="R144" s="3">
        <f t="shared" si="3"/>
        <v>0.85192433137638357</v>
      </c>
      <c r="S144" s="3">
        <f t="shared" si="4"/>
        <v>0.83990999772491381</v>
      </c>
      <c r="T144" s="2"/>
      <c r="U144" s="3">
        <f t="shared" si="5"/>
        <v>0.15051970385662944</v>
      </c>
      <c r="V144" s="3">
        <f t="shared" si="6"/>
        <v>0.12802213429565945</v>
      </c>
      <c r="W144" s="3">
        <f t="shared" si="7"/>
        <v>9.8405798289965832E-2</v>
      </c>
      <c r="X144" s="3">
        <f t="shared" si="8"/>
        <v>8.2522450624231705E-2</v>
      </c>
      <c r="Y144" s="3">
        <f t="shared" ref="Y144:Z144" si="151">M144/29.56666</f>
        <v>5.665094637631745E-2</v>
      </c>
      <c r="Z144" s="3">
        <f t="shared" si="151"/>
        <v>0</v>
      </c>
      <c r="AA144" s="2"/>
    </row>
    <row r="145" spans="1:27">
      <c r="A145" s="2" t="s">
        <v>1637</v>
      </c>
      <c r="B145" s="2" t="s">
        <v>1638</v>
      </c>
      <c r="C145" s="3">
        <v>17.8</v>
      </c>
      <c r="D145" s="3">
        <v>21.533333333333299</v>
      </c>
      <c r="E145" s="3">
        <v>23.7</v>
      </c>
      <c r="F145" s="3">
        <v>27.966666666666601</v>
      </c>
      <c r="G145" s="3">
        <v>30.133333333333301</v>
      </c>
      <c r="H145" s="2"/>
      <c r="I145" s="3">
        <v>1.9899748742132399</v>
      </c>
      <c r="J145" s="3">
        <v>2.3055488621054101</v>
      </c>
      <c r="K145" s="3">
        <v>2.0355179521029299</v>
      </c>
      <c r="L145" s="3">
        <v>1.42556031868953</v>
      </c>
      <c r="M145" s="3">
        <v>1.2578641509408801</v>
      </c>
      <c r="N145" s="2"/>
      <c r="O145" s="3">
        <f t="shared" si="0"/>
        <v>1.0680042720170881</v>
      </c>
      <c r="P145" s="3">
        <f t="shared" si="1"/>
        <v>1.1254357361386282</v>
      </c>
      <c r="Q145" s="3">
        <f t="shared" si="2"/>
        <v>1.0157157367367666</v>
      </c>
      <c r="R145" s="3">
        <f t="shared" si="3"/>
        <v>1.0945857795172838</v>
      </c>
      <c r="S145" s="3">
        <f t="shared" si="4"/>
        <v>1.0191659569709024</v>
      </c>
      <c r="T145" s="2"/>
      <c r="U145" s="3">
        <f t="shared" si="5"/>
        <v>0.1193989700486746</v>
      </c>
      <c r="V145" s="3">
        <f t="shared" si="6"/>
        <v>0.12049909044089084</v>
      </c>
      <c r="W145" s="3">
        <f t="shared" si="7"/>
        <v>8.7236608285280251E-2</v>
      </c>
      <c r="X145" s="3">
        <f t="shared" si="8"/>
        <v>5.5794924410549118E-2</v>
      </c>
      <c r="Y145" s="3">
        <f t="shared" ref="Y145:Z145" si="152">M145/29.56666</f>
        <v>4.2543329241141209E-2</v>
      </c>
      <c r="Z145" s="3">
        <f t="shared" si="152"/>
        <v>0</v>
      </c>
      <c r="AA145" s="2"/>
    </row>
    <row r="146" spans="1:27">
      <c r="A146" s="2" t="s">
        <v>1639</v>
      </c>
      <c r="B146" s="2" t="s">
        <v>1640</v>
      </c>
      <c r="C146" s="3">
        <v>15.9</v>
      </c>
      <c r="D146" s="3">
        <v>19.8333333333333</v>
      </c>
      <c r="E146" s="3">
        <v>22.966666666666601</v>
      </c>
      <c r="F146" s="3">
        <v>26.466666666666601</v>
      </c>
      <c r="G146" s="3">
        <v>28.8666666666666</v>
      </c>
      <c r="H146" s="2"/>
      <c r="I146" s="3">
        <v>1.9382122346808801</v>
      </c>
      <c r="J146" s="3">
        <v>1.5293426329272599</v>
      </c>
      <c r="K146" s="3">
        <v>2.48305367552849</v>
      </c>
      <c r="L146" s="3">
        <v>1.80246744461276</v>
      </c>
      <c r="M146" s="3">
        <v>1.7461067804945001</v>
      </c>
      <c r="N146" s="2"/>
      <c r="O146" s="3">
        <f t="shared" si="0"/>
        <v>0.95400381601526418</v>
      </c>
      <c r="P146" s="3">
        <f t="shared" si="1"/>
        <v>1.0365855464434732</v>
      </c>
      <c r="Q146" s="3">
        <f t="shared" si="2"/>
        <v>0.98428712041016919</v>
      </c>
      <c r="R146" s="3">
        <f t="shared" si="3"/>
        <v>1.0358773646444854</v>
      </c>
      <c r="S146" s="3">
        <f t="shared" si="4"/>
        <v>0.97632491010708011</v>
      </c>
      <c r="T146" s="2"/>
      <c r="U146" s="3">
        <f t="shared" si="5"/>
        <v>0.11629319925364982</v>
      </c>
      <c r="V146" s="3">
        <f t="shared" si="6"/>
        <v>7.9930813555573438E-2</v>
      </c>
      <c r="W146" s="3">
        <f t="shared" si="7"/>
        <v>0.10641673811798974</v>
      </c>
      <c r="X146" s="3">
        <f t="shared" si="8"/>
        <v>7.0546671022025831E-2</v>
      </c>
      <c r="Y146" s="3">
        <f t="shared" ref="Y146:Z146" si="153">M146/29.56666</f>
        <v>5.9056612430842717E-2</v>
      </c>
      <c r="Z146" s="3">
        <f t="shared" si="153"/>
        <v>0</v>
      </c>
      <c r="AA146" s="2"/>
    </row>
    <row r="147" spans="1:27">
      <c r="A147" s="2" t="s">
        <v>1641</v>
      </c>
      <c r="B147" s="2" t="s">
        <v>1642</v>
      </c>
      <c r="C147" s="3">
        <v>16.066666666666599</v>
      </c>
      <c r="D147" s="3">
        <v>20.433333333333302</v>
      </c>
      <c r="E147" s="3">
        <v>23.1</v>
      </c>
      <c r="F147" s="3">
        <v>26.733333333333299</v>
      </c>
      <c r="G147" s="3">
        <v>29.266666666666602</v>
      </c>
      <c r="H147" s="2"/>
      <c r="I147" s="3">
        <v>2.0319667538837498</v>
      </c>
      <c r="J147" s="3">
        <v>2.36196716507424</v>
      </c>
      <c r="K147" s="3">
        <v>2.42693221990231</v>
      </c>
      <c r="L147" s="3">
        <v>1.31487219488773</v>
      </c>
      <c r="M147" s="3">
        <v>1.0306416555826801</v>
      </c>
      <c r="N147" s="2"/>
      <c r="O147" s="3">
        <f t="shared" si="0"/>
        <v>0.96400385601542005</v>
      </c>
      <c r="P147" s="3">
        <f t="shared" si="1"/>
        <v>1.0679444369241162</v>
      </c>
      <c r="Q147" s="3">
        <f t="shared" si="2"/>
        <v>0.99000141428773469</v>
      </c>
      <c r="R147" s="3">
        <f t="shared" si="3"/>
        <v>1.0463144161774285</v>
      </c>
      <c r="S147" s="3">
        <f t="shared" si="4"/>
        <v>0.98985366174828682</v>
      </c>
      <c r="T147" s="2"/>
      <c r="U147" s="3">
        <f t="shared" si="5"/>
        <v>0.12191849290699662</v>
      </c>
      <c r="V147" s="3">
        <f t="shared" si="6"/>
        <v>0.12344778274739629</v>
      </c>
      <c r="W147" s="3">
        <f t="shared" si="7"/>
        <v>0.10401152944085534</v>
      </c>
      <c r="X147" s="3">
        <f t="shared" si="8"/>
        <v>5.146270821478395E-2</v>
      </c>
      <c r="Y147" s="3">
        <f t="shared" ref="Y147:Z147" si="154">M147/29.56666</f>
        <v>3.485823747365039E-2</v>
      </c>
      <c r="Z147" s="3">
        <f t="shared" si="154"/>
        <v>0</v>
      </c>
      <c r="AA147" s="2"/>
    </row>
    <row r="148" spans="1:27">
      <c r="A148" s="2" t="s">
        <v>1643</v>
      </c>
      <c r="B148" s="2"/>
      <c r="C148" s="3">
        <v>20.2</v>
      </c>
      <c r="D148" s="3">
        <v>23.8</v>
      </c>
      <c r="E148" s="3">
        <v>27.8</v>
      </c>
      <c r="F148" s="3">
        <v>29.7</v>
      </c>
      <c r="G148" s="3">
        <v>32.566666666666599</v>
      </c>
      <c r="H148" s="2"/>
      <c r="I148" s="3">
        <v>1.4468356276140399</v>
      </c>
      <c r="J148" s="3">
        <v>1.9731531449264901</v>
      </c>
      <c r="K148" s="3">
        <v>1.66132477258361</v>
      </c>
      <c r="L148" s="3">
        <v>1.2948616399703301</v>
      </c>
      <c r="M148" s="3">
        <v>1.3337499349161701</v>
      </c>
      <c r="N148" s="2"/>
      <c r="O148" s="3">
        <f t="shared" si="0"/>
        <v>1.2120048480193921</v>
      </c>
      <c r="P148" s="3">
        <f t="shared" si="1"/>
        <v>1.24390265573217</v>
      </c>
      <c r="Q148" s="3">
        <f t="shared" si="2"/>
        <v>1.1914302734718192</v>
      </c>
      <c r="R148" s="3">
        <f t="shared" si="3"/>
        <v>1.162426614481409</v>
      </c>
      <c r="S148" s="3">
        <f t="shared" si="4"/>
        <v>1.1014658627882419</v>
      </c>
      <c r="T148" s="2"/>
      <c r="U148" s="3">
        <f t="shared" si="5"/>
        <v>8.6810484898782E-2</v>
      </c>
      <c r="V148" s="3">
        <f t="shared" si="6"/>
        <v>0.10312648895547664</v>
      </c>
      <c r="W148" s="3">
        <f t="shared" si="7"/>
        <v>7.1199734824633029E-2</v>
      </c>
      <c r="X148" s="3">
        <f t="shared" si="8"/>
        <v>5.0679516241500196E-2</v>
      </c>
      <c r="Y148" s="3">
        <f t="shared" ref="Y148:Z148" si="155">M148/29.56666</f>
        <v>4.5109929052391112E-2</v>
      </c>
      <c r="Z148" s="3">
        <f t="shared" si="155"/>
        <v>0</v>
      </c>
      <c r="AA148" s="2"/>
    </row>
    <row r="149" spans="1:27">
      <c r="A149" s="2" t="s">
        <v>1644</v>
      </c>
      <c r="B149" s="2"/>
      <c r="C149" s="3">
        <v>17.766666666666602</v>
      </c>
      <c r="D149" s="3">
        <v>21.433333333333302</v>
      </c>
      <c r="E149" s="3">
        <v>24.766666666666602</v>
      </c>
      <c r="F149" s="3">
        <v>28.1</v>
      </c>
      <c r="G149" s="3">
        <v>30.5</v>
      </c>
      <c r="H149" s="2"/>
      <c r="I149" s="3">
        <v>2.09257948209593</v>
      </c>
      <c r="J149" s="3">
        <v>2.0765890836229999</v>
      </c>
      <c r="K149" s="3">
        <v>2.0113566455394101</v>
      </c>
      <c r="L149" s="3">
        <v>1.4685593847940399</v>
      </c>
      <c r="M149" s="3">
        <v>1.6278820596099699</v>
      </c>
      <c r="N149" s="2"/>
      <c r="O149" s="3">
        <f t="shared" si="0"/>
        <v>1.0660042640170522</v>
      </c>
      <c r="P149" s="3">
        <f t="shared" si="1"/>
        <v>1.1202092543918545</v>
      </c>
      <c r="Q149" s="3">
        <f t="shared" si="2"/>
        <v>1.0614300877572653</v>
      </c>
      <c r="R149" s="3">
        <f t="shared" si="3"/>
        <v>1.0998043052837574</v>
      </c>
      <c r="S149" s="3">
        <f t="shared" si="4"/>
        <v>1.0315673126420097</v>
      </c>
      <c r="T149" s="2"/>
      <c r="U149" s="3">
        <f t="shared" si="5"/>
        <v>0.1255552711468404</v>
      </c>
      <c r="V149" s="3">
        <f t="shared" si="6"/>
        <v>0.10853254941105389</v>
      </c>
      <c r="W149" s="3">
        <f t="shared" si="7"/>
        <v>8.6201122239006486E-2</v>
      </c>
      <c r="X149" s="3">
        <f t="shared" si="8"/>
        <v>5.7477862418553419E-2</v>
      </c>
      <c r="Y149" s="3">
        <f t="shared" ref="Y149:Z149" si="156">M149/29.56666</f>
        <v>5.505803021409824E-2</v>
      </c>
      <c r="Z149" s="3">
        <f t="shared" si="156"/>
        <v>0</v>
      </c>
      <c r="AA149" s="2"/>
    </row>
    <row r="150" spans="1:27">
      <c r="A150" s="2" t="s">
        <v>1645</v>
      </c>
      <c r="B150" s="2"/>
      <c r="C150" s="3">
        <v>17.1666666666666</v>
      </c>
      <c r="D150" s="3">
        <v>21.8666666666666</v>
      </c>
      <c r="E150" s="3">
        <v>24.8666666666666</v>
      </c>
      <c r="F150" s="3">
        <v>28.233333333333299</v>
      </c>
      <c r="G150" s="3">
        <v>30.5</v>
      </c>
      <c r="H150" s="2"/>
      <c r="I150" s="3">
        <v>1.63469331136523</v>
      </c>
      <c r="J150" s="3">
        <v>2.33428552000154</v>
      </c>
      <c r="K150" s="3">
        <v>1.80246744461277</v>
      </c>
      <c r="L150" s="3">
        <v>1.78294388270884</v>
      </c>
      <c r="M150" s="3">
        <v>1.4083086782851699</v>
      </c>
      <c r="N150" s="2"/>
      <c r="O150" s="3">
        <f t="shared" si="0"/>
        <v>1.0300041200164762</v>
      </c>
      <c r="P150" s="3">
        <f t="shared" si="1"/>
        <v>1.1428573419612058</v>
      </c>
      <c r="Q150" s="3">
        <f t="shared" si="2"/>
        <v>1.0657158081654372</v>
      </c>
      <c r="R150" s="3">
        <f t="shared" si="3"/>
        <v>1.105022831050227</v>
      </c>
      <c r="S150" s="3">
        <f t="shared" si="4"/>
        <v>1.0315673126420097</v>
      </c>
      <c r="T150" s="2"/>
      <c r="U150" s="3">
        <f t="shared" si="5"/>
        <v>9.8081991009877842E-2</v>
      </c>
      <c r="V150" s="3">
        <f t="shared" si="6"/>
        <v>0.12200100662046491</v>
      </c>
      <c r="W150" s="3">
        <f t="shared" si="7"/>
        <v>7.7248715124426034E-2</v>
      </c>
      <c r="X150" s="3">
        <f t="shared" si="8"/>
        <v>6.9782539440659097E-2</v>
      </c>
      <c r="Y150" s="3">
        <f t="shared" ref="Y150:Z150" si="157">M150/29.56666</f>
        <v>4.7631645856690275E-2</v>
      </c>
      <c r="Z150" s="3">
        <f t="shared" si="157"/>
        <v>0</v>
      </c>
      <c r="AA150" s="2"/>
    </row>
    <row r="151" spans="1:27">
      <c r="A151" s="2" t="s">
        <v>1646</v>
      </c>
      <c r="B151" s="2"/>
      <c r="C151" s="3">
        <v>15.033333333333299</v>
      </c>
      <c r="D151" s="3">
        <v>19.100000000000001</v>
      </c>
      <c r="E151" s="3">
        <v>22.766666666666602</v>
      </c>
      <c r="F151" s="3">
        <v>24.566666666666599</v>
      </c>
      <c r="G151" s="3">
        <v>27.8666666666666</v>
      </c>
      <c r="H151" s="2"/>
      <c r="I151" s="3">
        <v>1.8705317128797601</v>
      </c>
      <c r="J151" s="3">
        <v>1.75783958312469</v>
      </c>
      <c r="K151" s="3">
        <v>1.8381754238616299</v>
      </c>
      <c r="L151" s="3">
        <v>1.78294388270884</v>
      </c>
      <c r="M151" s="3">
        <v>1.80246744461277</v>
      </c>
      <c r="N151" s="2"/>
      <c r="O151" s="3">
        <f t="shared" si="0"/>
        <v>0.90200360801443014</v>
      </c>
      <c r="P151" s="3">
        <f t="shared" si="1"/>
        <v>0.99825801363380029</v>
      </c>
      <c r="Q151" s="3">
        <f t="shared" si="2"/>
        <v>0.9757156795938251</v>
      </c>
      <c r="R151" s="3">
        <f t="shared" si="3"/>
        <v>0.96151337247227386</v>
      </c>
      <c r="S151" s="3">
        <f t="shared" si="4"/>
        <v>0.94250303100406341</v>
      </c>
      <c r="T151" s="2"/>
      <c r="U151" s="3">
        <f t="shared" si="5"/>
        <v>0.11223235170219242</v>
      </c>
      <c r="V151" s="3">
        <f t="shared" si="6"/>
        <v>9.1873164949576994E-2</v>
      </c>
      <c r="W151" s="3">
        <f t="shared" si="7"/>
        <v>7.8779059278440242E-2</v>
      </c>
      <c r="X151" s="3">
        <f t="shared" si="8"/>
        <v>6.9782539440659097E-2</v>
      </c>
      <c r="Y151" s="3">
        <f t="shared" ref="Y151:Z151" si="158">M151/29.56666</f>
        <v>6.0962835998816571E-2</v>
      </c>
      <c r="Z151" s="3">
        <f t="shared" si="158"/>
        <v>0</v>
      </c>
      <c r="AA151" s="2"/>
    </row>
    <row r="152" spans="1:27">
      <c r="A152" s="2" t="s">
        <v>1647</v>
      </c>
      <c r="B152" s="2"/>
      <c r="C152" s="3">
        <v>17.533333333333299</v>
      </c>
      <c r="D152" s="3">
        <v>20.733333333333299</v>
      </c>
      <c r="E152" s="3">
        <v>24.6</v>
      </c>
      <c r="F152" s="3">
        <v>26.8666666666666</v>
      </c>
      <c r="G152" s="3">
        <v>30.566666666666599</v>
      </c>
      <c r="H152" s="2"/>
      <c r="I152" s="3">
        <v>1.80246744461277</v>
      </c>
      <c r="J152" s="3">
        <v>2.0154955277107902</v>
      </c>
      <c r="K152" s="3">
        <v>1.94250697124446</v>
      </c>
      <c r="L152" s="3">
        <v>1.54344492037203</v>
      </c>
      <c r="M152" s="3">
        <v>1.5423647068345601</v>
      </c>
      <c r="N152" s="2"/>
      <c r="O152" s="3">
        <f t="shared" si="0"/>
        <v>1.0520042080168301</v>
      </c>
      <c r="P152" s="3">
        <f t="shared" si="1"/>
        <v>1.0836238821644375</v>
      </c>
      <c r="Q152" s="3">
        <f t="shared" si="2"/>
        <v>1.0542872204103149</v>
      </c>
      <c r="R152" s="3">
        <f t="shared" si="3"/>
        <v>1.0515329419438981</v>
      </c>
      <c r="S152" s="3">
        <f t="shared" si="4"/>
        <v>1.0338221045822085</v>
      </c>
      <c r="T152" s="2"/>
      <c r="U152" s="3">
        <f t="shared" si="5"/>
        <v>0.10814847927068329</v>
      </c>
      <c r="V152" s="3">
        <f t="shared" si="6"/>
        <v>0.1053395058628472</v>
      </c>
      <c r="W152" s="3">
        <f t="shared" si="7"/>
        <v>8.3250417696787843E-2</v>
      </c>
      <c r="X152" s="3">
        <f t="shared" si="8"/>
        <v>6.0408803145676315E-2</v>
      </c>
      <c r="Y152" s="3">
        <f t="shared" ref="Y152:Z152" si="159">M152/29.56666</f>
        <v>5.2165672647318299E-2</v>
      </c>
      <c r="Z152" s="3">
        <f t="shared" si="159"/>
        <v>0</v>
      </c>
      <c r="AA152" s="2"/>
    </row>
    <row r="153" spans="1:27">
      <c r="A153" s="2" t="s">
        <v>1648</v>
      </c>
      <c r="B153" s="2" t="s">
        <v>1649</v>
      </c>
      <c r="C153" s="3">
        <v>12.4333333333333</v>
      </c>
      <c r="D153" s="3">
        <v>16.533333333333299</v>
      </c>
      <c r="E153" s="3">
        <v>19.6666666666666</v>
      </c>
      <c r="F153" s="3">
        <v>23.6666666666666</v>
      </c>
      <c r="G153" s="3">
        <v>26.733333333333299</v>
      </c>
      <c r="H153" s="2"/>
      <c r="I153" s="3">
        <v>1.78294388270884</v>
      </c>
      <c r="J153" s="3">
        <v>2.0450482200237201</v>
      </c>
      <c r="K153" s="3">
        <v>1.84992492340154</v>
      </c>
      <c r="L153" s="3">
        <v>2.2410315085295398</v>
      </c>
      <c r="M153" s="3">
        <v>1.8427033281447001</v>
      </c>
      <c r="N153" s="2"/>
      <c r="O153" s="3">
        <f t="shared" si="0"/>
        <v>0.7460029840119341</v>
      </c>
      <c r="P153" s="3">
        <f t="shared" si="1"/>
        <v>0.86411164879993696</v>
      </c>
      <c r="Q153" s="3">
        <f t="shared" si="2"/>
        <v>0.84285834694049278</v>
      </c>
      <c r="R153" s="3">
        <f t="shared" si="3"/>
        <v>0.92628832354859492</v>
      </c>
      <c r="S153" s="3">
        <f t="shared" si="4"/>
        <v>0.90417156802064558</v>
      </c>
      <c r="T153" s="2"/>
      <c r="U153" s="3">
        <f t="shared" si="5"/>
        <v>0.10697706087077388</v>
      </c>
      <c r="V153" s="3">
        <f t="shared" si="6"/>
        <v>0.10688407193226271</v>
      </c>
      <c r="W153" s="3">
        <f t="shared" si="7"/>
        <v>7.9282609978080246E-2</v>
      </c>
      <c r="X153" s="3">
        <f t="shared" si="8"/>
        <v>8.7711605030510356E-2</v>
      </c>
      <c r="Y153" s="3">
        <f t="shared" ref="Y153:Z153" si="160">M153/29.56666</f>
        <v>6.2323689187236575E-2</v>
      </c>
      <c r="Z153" s="3">
        <f t="shared" si="160"/>
        <v>0</v>
      </c>
      <c r="AA153" s="2"/>
    </row>
    <row r="154" spans="1:27">
      <c r="A154" s="2" t="s">
        <v>1650</v>
      </c>
      <c r="B154" s="2"/>
      <c r="C154" s="3">
        <v>15.966666666666599</v>
      </c>
      <c r="D154" s="3">
        <v>20.2</v>
      </c>
      <c r="E154" s="3">
        <v>24</v>
      </c>
      <c r="F154" s="3">
        <v>27.2</v>
      </c>
      <c r="G154" s="3">
        <v>29.6</v>
      </c>
      <c r="H154" s="2"/>
      <c r="I154" s="3">
        <v>2.4560582693051498</v>
      </c>
      <c r="J154" s="3">
        <v>2.35796522451031</v>
      </c>
      <c r="K154" s="3">
        <v>1.84390889145857</v>
      </c>
      <c r="L154" s="3">
        <v>1.3515423288475501</v>
      </c>
      <c r="M154" s="3">
        <v>1.47422295916639</v>
      </c>
      <c r="N154" s="2"/>
      <c r="O154" s="3">
        <f t="shared" si="0"/>
        <v>0.95800383201532413</v>
      </c>
      <c r="P154" s="3">
        <f t="shared" si="1"/>
        <v>1.0557493128483122</v>
      </c>
      <c r="Q154" s="3">
        <f t="shared" si="2"/>
        <v>1.0285728979612827</v>
      </c>
      <c r="R154" s="3">
        <f t="shared" si="3"/>
        <v>1.0645792563600782</v>
      </c>
      <c r="S154" s="3">
        <f t="shared" si="4"/>
        <v>1.0011276214492946</v>
      </c>
      <c r="T154" s="2"/>
      <c r="U154" s="3">
        <f t="shared" si="5"/>
        <v>0.14736408561465145</v>
      </c>
      <c r="V154" s="3">
        <f t="shared" si="6"/>
        <v>0.12323862205430575</v>
      </c>
      <c r="W154" s="3">
        <f t="shared" si="7"/>
        <v>7.9024779669338241E-2</v>
      </c>
      <c r="X154" s="3">
        <f t="shared" si="8"/>
        <v>5.2897938506753429E-2</v>
      </c>
      <c r="Y154" s="3">
        <f t="shared" ref="Y154:Z154" si="161">M154/29.56666</f>
        <v>4.9860990695817183E-2</v>
      </c>
      <c r="Z154" s="3">
        <f t="shared" si="161"/>
        <v>0</v>
      </c>
      <c r="AA154" s="2"/>
    </row>
    <row r="155" spans="1:27">
      <c r="A155" s="2" t="s">
        <v>1651</v>
      </c>
      <c r="B155" s="2"/>
      <c r="C155" s="3">
        <v>18.8</v>
      </c>
      <c r="D155" s="3">
        <v>22.3</v>
      </c>
      <c r="E155" s="3">
        <v>24.566666666666599</v>
      </c>
      <c r="F155" s="3">
        <v>28.033333333333299</v>
      </c>
      <c r="G155" s="3">
        <v>30.966666666666601</v>
      </c>
      <c r="H155" s="2"/>
      <c r="I155" s="3">
        <v>1.9899748742132399</v>
      </c>
      <c r="J155" s="3">
        <v>2.0840665376454099</v>
      </c>
      <c r="K155" s="3">
        <v>1.7451520150277899</v>
      </c>
      <c r="L155" s="3">
        <v>1.5807874268505799</v>
      </c>
      <c r="M155" s="3">
        <v>1.6017351702311899</v>
      </c>
      <c r="N155" s="2"/>
      <c r="O155" s="3">
        <f t="shared" si="0"/>
        <v>1.1280045120180482</v>
      </c>
      <c r="P155" s="3">
        <f t="shared" si="1"/>
        <v>1.1655054295305627</v>
      </c>
      <c r="Q155" s="3">
        <f t="shared" si="2"/>
        <v>1.0528586469409213</v>
      </c>
      <c r="R155" s="3">
        <f t="shared" si="3"/>
        <v>1.0971950424005206</v>
      </c>
      <c r="S155" s="3">
        <f t="shared" si="4"/>
        <v>1.0473508562234153</v>
      </c>
      <c r="T155" s="2"/>
      <c r="U155" s="3">
        <f t="shared" si="5"/>
        <v>0.1193989700486746</v>
      </c>
      <c r="V155" s="3">
        <f t="shared" si="6"/>
        <v>0.10892335718065856</v>
      </c>
      <c r="W155" s="3">
        <f t="shared" si="7"/>
        <v>7.4792336061671086E-2</v>
      </c>
      <c r="X155" s="3">
        <f t="shared" si="8"/>
        <v>6.1870349387498233E-2</v>
      </c>
      <c r="Y155" s="3">
        <f t="shared" ref="Y155:Z155" si="162">M155/29.56666</f>
        <v>5.4173693282609195E-2</v>
      </c>
      <c r="Z155" s="3">
        <f t="shared" si="162"/>
        <v>0</v>
      </c>
      <c r="AA155" s="2"/>
    </row>
    <row r="156" spans="1:27">
      <c r="A156" s="2" t="s">
        <v>1652</v>
      </c>
      <c r="B156" s="2"/>
      <c r="C156" s="3">
        <v>20.1666666666666</v>
      </c>
      <c r="D156" s="3">
        <v>23.266666666666602</v>
      </c>
      <c r="E156" s="3">
        <v>26.4</v>
      </c>
      <c r="F156" s="3">
        <v>28.7</v>
      </c>
      <c r="G156" s="3">
        <v>31.4</v>
      </c>
      <c r="H156" s="2"/>
      <c r="I156" s="3">
        <v>2.0669354663903299</v>
      </c>
      <c r="J156" s="3">
        <v>1.7688665548562099</v>
      </c>
      <c r="K156" s="3">
        <v>1.6451950239004001</v>
      </c>
      <c r="L156" s="3">
        <v>1.7156145643277001</v>
      </c>
      <c r="M156" s="3">
        <v>1.2543258481484501</v>
      </c>
      <c r="N156" s="2"/>
      <c r="O156" s="3">
        <f t="shared" si="0"/>
        <v>1.2100048400193562</v>
      </c>
      <c r="P156" s="3">
        <f t="shared" si="1"/>
        <v>1.2160280864160395</v>
      </c>
      <c r="Q156" s="3">
        <f t="shared" si="2"/>
        <v>1.1314301877574109</v>
      </c>
      <c r="R156" s="3">
        <f t="shared" si="3"/>
        <v>1.1232876712328768</v>
      </c>
      <c r="S156" s="3">
        <f t="shared" si="4"/>
        <v>1.0620070038347247</v>
      </c>
      <c r="T156" s="2"/>
      <c r="U156" s="3">
        <f t="shared" si="5"/>
        <v>0.12401662404991599</v>
      </c>
      <c r="V156" s="3">
        <f t="shared" si="6"/>
        <v>9.2449487614346793E-2</v>
      </c>
      <c r="W156" s="3">
        <f t="shared" si="7"/>
        <v>7.0508458893529843E-2</v>
      </c>
      <c r="X156" s="3">
        <f t="shared" si="8"/>
        <v>6.7147341069577302E-2</v>
      </c>
      <c r="Y156" s="3">
        <f t="shared" ref="Y156:Z156" si="163">M156/29.56666</f>
        <v>4.2423657191865777E-2</v>
      </c>
      <c r="Z156" s="3">
        <f t="shared" si="163"/>
        <v>0</v>
      </c>
      <c r="AA156" s="2"/>
    </row>
    <row r="157" spans="1:27">
      <c r="A157" s="2" t="s">
        <v>1653</v>
      </c>
      <c r="B157" s="2"/>
      <c r="C157" s="3">
        <v>15.6666666666666</v>
      </c>
      <c r="D157" s="3">
        <v>19.233333333333299</v>
      </c>
      <c r="E157" s="3">
        <v>23.133333333333301</v>
      </c>
      <c r="F157" s="3">
        <v>26.2</v>
      </c>
      <c r="G157" s="3">
        <v>28.4</v>
      </c>
      <c r="H157" s="2"/>
      <c r="I157" s="3">
        <v>1.7575235101952</v>
      </c>
      <c r="J157" s="3">
        <v>2.34781222039204</v>
      </c>
      <c r="K157" s="3">
        <v>1.89267594221045</v>
      </c>
      <c r="L157" s="3">
        <v>2.2861904265976301</v>
      </c>
      <c r="M157" s="3">
        <v>1.2543258481484501</v>
      </c>
      <c r="N157" s="2"/>
      <c r="O157" s="3">
        <f t="shared" si="0"/>
        <v>0.94000376001503616</v>
      </c>
      <c r="P157" s="3">
        <f t="shared" si="1"/>
        <v>1.0052266559628302</v>
      </c>
      <c r="Q157" s="3">
        <f t="shared" si="2"/>
        <v>0.99142998775712388</v>
      </c>
      <c r="R157" s="3">
        <f t="shared" si="3"/>
        <v>1.0254403131115459</v>
      </c>
      <c r="S157" s="3">
        <f t="shared" si="4"/>
        <v>0.96054136652567457</v>
      </c>
      <c r="T157" s="2"/>
      <c r="U157" s="3">
        <f t="shared" si="5"/>
        <v>0.10545183241904169</v>
      </c>
      <c r="V157" s="3">
        <f t="shared" si="6"/>
        <v>0.12270797714731517</v>
      </c>
      <c r="W157" s="3">
        <f t="shared" si="7"/>
        <v>8.1114799115875158E-2</v>
      </c>
      <c r="X157" s="3">
        <f t="shared" si="8"/>
        <v>8.9479077361942466E-2</v>
      </c>
      <c r="Y157" s="3">
        <f t="shared" ref="Y157:Z157" si="164">M157/29.56666</f>
        <v>4.2423657191865777E-2</v>
      </c>
      <c r="Z157" s="3">
        <f t="shared" si="164"/>
        <v>0</v>
      </c>
      <c r="AA157" s="2"/>
    </row>
    <row r="158" spans="1:27">
      <c r="A158" s="2" t="s">
        <v>1654</v>
      </c>
      <c r="B158" s="2"/>
      <c r="C158" s="3">
        <v>17.5</v>
      </c>
      <c r="D158" s="3">
        <v>20.5</v>
      </c>
      <c r="E158" s="3">
        <v>24.2</v>
      </c>
      <c r="F158" s="3">
        <v>27.3666666666666</v>
      </c>
      <c r="G158" s="3">
        <v>30.3333333333333</v>
      </c>
      <c r="H158" s="2"/>
      <c r="I158" s="3">
        <v>1.78418982547635</v>
      </c>
      <c r="J158" s="3">
        <v>2.1095023109728901</v>
      </c>
      <c r="K158" s="3">
        <v>2.0558858593478999</v>
      </c>
      <c r="L158" s="3">
        <v>1.66299595776885</v>
      </c>
      <c r="M158" s="3">
        <v>1.6996731711975901</v>
      </c>
      <c r="N158" s="2"/>
      <c r="O158" s="3">
        <f t="shared" si="0"/>
        <v>1.0500042000168002</v>
      </c>
      <c r="P158" s="3">
        <f t="shared" si="1"/>
        <v>1.0714287580886337</v>
      </c>
      <c r="Q158" s="3">
        <f t="shared" si="2"/>
        <v>1.0371443387776267</v>
      </c>
      <c r="R158" s="3">
        <f t="shared" si="3"/>
        <v>1.0711024135681644</v>
      </c>
      <c r="S158" s="3">
        <f t="shared" si="4"/>
        <v>1.0259303327915057</v>
      </c>
      <c r="T158" s="2"/>
      <c r="U158" s="3">
        <f t="shared" si="5"/>
        <v>0.10705181773585194</v>
      </c>
      <c r="V158" s="3">
        <f t="shared" si="6"/>
        <v>0.11025275323077008</v>
      </c>
      <c r="W158" s="3">
        <f t="shared" si="7"/>
        <v>8.8109519842795483E-2</v>
      </c>
      <c r="X158" s="3">
        <f t="shared" si="8"/>
        <v>6.5087904413653613E-2</v>
      </c>
      <c r="Y158" s="3">
        <f t="shared" ref="Y158:Z158" si="165">M158/29.56666</f>
        <v>5.7486140510885915E-2</v>
      </c>
      <c r="Z158" s="3">
        <f t="shared" si="165"/>
        <v>0</v>
      </c>
      <c r="AA158" s="2"/>
    </row>
    <row r="159" spans="1:27">
      <c r="A159" s="2" t="s">
        <v>1655</v>
      </c>
      <c r="B159" s="2"/>
      <c r="C159" s="3">
        <v>17.066666666666599</v>
      </c>
      <c r="D159" s="3">
        <v>20.3333333333333</v>
      </c>
      <c r="E159" s="3">
        <v>22.933333333333302</v>
      </c>
      <c r="F159" s="3">
        <v>27.066666666666599</v>
      </c>
      <c r="G159" s="3">
        <v>29.7</v>
      </c>
      <c r="H159" s="2"/>
      <c r="I159" s="3">
        <v>1.8607047649270401</v>
      </c>
      <c r="J159" s="3">
        <v>2.03851798018942</v>
      </c>
      <c r="K159" s="3">
        <v>1.9482185594936601</v>
      </c>
      <c r="L159" s="3">
        <v>1.4590712418826099</v>
      </c>
      <c r="M159" s="3">
        <v>1.5307950004273301</v>
      </c>
      <c r="N159" s="2"/>
      <c r="O159" s="3">
        <f t="shared" si="0"/>
        <v>1.0240040960163801</v>
      </c>
      <c r="P159" s="3">
        <f t="shared" si="1"/>
        <v>1.0627179551773422</v>
      </c>
      <c r="Q159" s="3">
        <f t="shared" si="2"/>
        <v>0.9828585469407799</v>
      </c>
      <c r="R159" s="3">
        <f t="shared" si="3"/>
        <v>1.0593607305936046</v>
      </c>
      <c r="S159" s="3">
        <f t="shared" si="4"/>
        <v>1.0045098093595963</v>
      </c>
      <c r="T159" s="2"/>
      <c r="U159" s="3">
        <f t="shared" si="5"/>
        <v>0.11164273246655228</v>
      </c>
      <c r="V159" s="3">
        <f t="shared" si="6"/>
        <v>0.10654277013930245</v>
      </c>
      <c r="W159" s="3">
        <f t="shared" si="7"/>
        <v>8.3495200400014569E-2</v>
      </c>
      <c r="X159" s="3">
        <f t="shared" si="8"/>
        <v>5.7106506531609001E-2</v>
      </c>
      <c r="Y159" s="3">
        <f t="shared" ref="Y159:Z159" si="166">M159/29.56666</f>
        <v>5.1774363435955574E-2</v>
      </c>
      <c r="Z159" s="3">
        <f t="shared" si="166"/>
        <v>0</v>
      </c>
      <c r="AA159" s="2"/>
    </row>
    <row r="160" spans="1:27">
      <c r="A160" s="2" t="s">
        <v>1656</v>
      </c>
      <c r="B160" s="2"/>
      <c r="C160" s="3">
        <v>16</v>
      </c>
      <c r="D160" s="3">
        <v>20.1666666666666</v>
      </c>
      <c r="E160" s="3">
        <v>23.3333333333333</v>
      </c>
      <c r="F160" s="3">
        <v>26.466666666666601</v>
      </c>
      <c r="G160" s="3">
        <v>29.566666666666599</v>
      </c>
      <c r="H160" s="2"/>
      <c r="I160" s="3">
        <v>1.8618986725025199</v>
      </c>
      <c r="J160" s="3">
        <v>1.9846634195472199</v>
      </c>
      <c r="K160" s="3">
        <v>1.8856180831641201</v>
      </c>
      <c r="L160" s="3">
        <v>1.7461067804945001</v>
      </c>
      <c r="M160" s="3">
        <v>1.6468825769380799</v>
      </c>
      <c r="N160" s="2"/>
      <c r="O160" s="3">
        <f t="shared" si="0"/>
        <v>0.9600038400153601</v>
      </c>
      <c r="P160" s="3">
        <f t="shared" si="1"/>
        <v>1.0540071522660508</v>
      </c>
      <c r="Q160" s="3">
        <f t="shared" si="2"/>
        <v>1.000001428573468</v>
      </c>
      <c r="R160" s="3">
        <f t="shared" si="3"/>
        <v>1.0358773646444854</v>
      </c>
      <c r="S160" s="3">
        <f t="shared" si="4"/>
        <v>1.0000002254791918</v>
      </c>
      <c r="T160" s="2"/>
      <c r="U160" s="3">
        <f t="shared" si="5"/>
        <v>0.11171436720762003</v>
      </c>
      <c r="V160" s="3">
        <f t="shared" si="6"/>
        <v>0.10372807135753263</v>
      </c>
      <c r="W160" s="3">
        <f t="shared" si="7"/>
        <v>8.0812319010346578E-2</v>
      </c>
      <c r="X160" s="3">
        <f t="shared" si="8"/>
        <v>6.8340774187651665E-2</v>
      </c>
      <c r="Y160" s="3">
        <f t="shared" ref="Y160:Z160" si="167">M160/29.56666</f>
        <v>5.5700663414064357E-2</v>
      </c>
      <c r="Z160" s="3">
        <f t="shared" si="167"/>
        <v>0</v>
      </c>
      <c r="AA160" s="2"/>
    </row>
    <row r="161" spans="1:27">
      <c r="A161" s="2" t="s">
        <v>1657</v>
      </c>
      <c r="B161" s="2"/>
      <c r="C161" s="3">
        <v>17.066666666666599</v>
      </c>
      <c r="D161" s="3">
        <v>20.399999999999999</v>
      </c>
      <c r="E161" s="3">
        <v>23.4</v>
      </c>
      <c r="F161" s="3">
        <v>26.566666666666599</v>
      </c>
      <c r="G161" s="3">
        <v>29.6666666666666</v>
      </c>
      <c r="H161" s="2"/>
      <c r="I161" s="3">
        <v>1.9310331143946899</v>
      </c>
      <c r="J161" s="3">
        <v>2.1694853460363901</v>
      </c>
      <c r="K161" s="3">
        <v>2.3466287875730698</v>
      </c>
      <c r="L161" s="3">
        <v>1.8740923729160801</v>
      </c>
      <c r="M161" s="3">
        <v>1.8318175552045399</v>
      </c>
      <c r="N161" s="2"/>
      <c r="O161" s="3">
        <f t="shared" si="0"/>
        <v>1.0240040960163801</v>
      </c>
      <c r="P161" s="3">
        <f t="shared" si="1"/>
        <v>1.0662022763418599</v>
      </c>
      <c r="Q161" s="3">
        <f t="shared" si="2"/>
        <v>1.0028585755122505</v>
      </c>
      <c r="R161" s="3">
        <f t="shared" si="3"/>
        <v>1.0397912589693385</v>
      </c>
      <c r="S161" s="3">
        <f t="shared" si="4"/>
        <v>1.0033824133894935</v>
      </c>
      <c r="T161" s="2"/>
      <c r="U161" s="3">
        <f t="shared" si="5"/>
        <v>0.11586245031348266</v>
      </c>
      <c r="V161" s="3">
        <f t="shared" si="6"/>
        <v>0.11338775560952484</v>
      </c>
      <c r="W161" s="3">
        <f t="shared" si="7"/>
        <v>0.10056994885305849</v>
      </c>
      <c r="X161" s="3">
        <f t="shared" si="8"/>
        <v>7.3349995026069675E-2</v>
      </c>
      <c r="Y161" s="3">
        <f t="shared" ref="Y161:Z161" si="168">M161/29.56666</f>
        <v>6.1955511890911585E-2</v>
      </c>
      <c r="Z161" s="3">
        <f t="shared" si="168"/>
        <v>0</v>
      </c>
      <c r="AA161" s="2"/>
    </row>
    <row r="162" spans="1:27">
      <c r="A162" s="2" t="s">
        <v>1658</v>
      </c>
      <c r="B162" s="2"/>
      <c r="C162" s="3">
        <v>19.066666666666599</v>
      </c>
      <c r="D162" s="3">
        <v>21.3333333333333</v>
      </c>
      <c r="E162" s="3">
        <v>24.5</v>
      </c>
      <c r="F162" s="3">
        <v>28.433333333333302</v>
      </c>
      <c r="G162" s="3">
        <v>30.733333333333299</v>
      </c>
      <c r="H162" s="2"/>
      <c r="I162" s="3">
        <v>1.9310331143946899</v>
      </c>
      <c r="J162" s="3">
        <v>1.6599866130651599</v>
      </c>
      <c r="K162" s="3">
        <v>1.94507926145268</v>
      </c>
      <c r="L162" s="3">
        <v>1.5849991237291601</v>
      </c>
      <c r="M162" s="3">
        <v>1.2092238098144701</v>
      </c>
      <c r="N162" s="2"/>
      <c r="O162" s="3">
        <f t="shared" si="0"/>
        <v>1.1440045760183002</v>
      </c>
      <c r="P162" s="3">
        <f t="shared" si="1"/>
        <v>1.1149827726450805</v>
      </c>
      <c r="Q162" s="3">
        <f t="shared" si="2"/>
        <v>1.0500015000021428</v>
      </c>
      <c r="R162" s="3">
        <f t="shared" si="3"/>
        <v>1.1128506196999335</v>
      </c>
      <c r="S162" s="3">
        <f t="shared" si="4"/>
        <v>1.0394590844327123</v>
      </c>
      <c r="T162" s="2"/>
      <c r="U162" s="3">
        <f t="shared" si="5"/>
        <v>0.11586245031348266</v>
      </c>
      <c r="V162" s="3">
        <f t="shared" si="6"/>
        <v>8.6758897330739604E-2</v>
      </c>
      <c r="W162" s="3">
        <f t="shared" si="7"/>
        <v>8.3360658863198947E-2</v>
      </c>
      <c r="X162" s="3">
        <f t="shared" si="8"/>
        <v>6.2035190752609E-2</v>
      </c>
      <c r="Y162" s="3">
        <f t="shared" ref="Y162:Z162" si="169">M162/29.56666</f>
        <v>4.0898221504034278E-2</v>
      </c>
      <c r="Z162" s="3">
        <f t="shared" si="169"/>
        <v>0</v>
      </c>
      <c r="AA162" s="2"/>
    </row>
    <row r="163" spans="1:27">
      <c r="A163" s="2" t="s">
        <v>1659</v>
      </c>
      <c r="B163" s="2"/>
      <c r="C163" s="3">
        <v>16.533333333333299</v>
      </c>
      <c r="D163" s="3">
        <v>19.5</v>
      </c>
      <c r="E163" s="3">
        <v>22.9</v>
      </c>
      <c r="F163" s="3">
        <v>25.8333333333333</v>
      </c>
      <c r="G163" s="3">
        <v>29.466666666666601</v>
      </c>
      <c r="H163" s="2"/>
      <c r="I163" s="3">
        <v>2.2171052197754499</v>
      </c>
      <c r="J163" s="3">
        <v>2.1095023109728901</v>
      </c>
      <c r="K163" s="3">
        <v>2.05507501890644</v>
      </c>
      <c r="L163" s="3">
        <v>1.6947631758514801</v>
      </c>
      <c r="M163" s="3">
        <v>1.9447936194419699</v>
      </c>
      <c r="N163" s="2"/>
      <c r="O163" s="3">
        <f t="shared" si="0"/>
        <v>0.9920039680158701</v>
      </c>
      <c r="P163" s="3">
        <f t="shared" si="1"/>
        <v>1.0191639406208954</v>
      </c>
      <c r="Q163" s="3">
        <f t="shared" si="2"/>
        <v>0.9814299734713906</v>
      </c>
      <c r="R163" s="3">
        <f t="shared" si="3"/>
        <v>1.0110893672537495</v>
      </c>
      <c r="S163" s="3">
        <f t="shared" si="4"/>
        <v>0.99661803756889022</v>
      </c>
      <c r="T163" s="2"/>
      <c r="U163" s="3">
        <f t="shared" si="5"/>
        <v>0.13302684529390818</v>
      </c>
      <c r="V163" s="3">
        <f t="shared" si="6"/>
        <v>0.11025275323077008</v>
      </c>
      <c r="W163" s="3">
        <f t="shared" si="7"/>
        <v>8.8074769488518126E-2</v>
      </c>
      <c r="X163" s="3">
        <f t="shared" si="8"/>
        <v>6.6331239759353428E-2</v>
      </c>
      <c r="Y163" s="3">
        <f t="shared" ref="Y163:Z163" si="170">M163/29.56666</f>
        <v>6.5776574677084601E-2</v>
      </c>
      <c r="Z163" s="3">
        <f t="shared" si="170"/>
        <v>0</v>
      </c>
      <c r="AA163" s="2"/>
    </row>
    <row r="164" spans="1:27">
      <c r="A164" s="2" t="s">
        <v>1660</v>
      </c>
      <c r="B164" s="2"/>
      <c r="C164" s="3">
        <v>16.100000000000001</v>
      </c>
      <c r="D164" s="3">
        <v>20.033333333333299</v>
      </c>
      <c r="E164" s="3">
        <v>23</v>
      </c>
      <c r="F164" s="3">
        <v>26.3666666666666</v>
      </c>
      <c r="G164" s="3">
        <v>29.133333333333301</v>
      </c>
      <c r="H164" s="2"/>
      <c r="I164" s="3">
        <v>2.1501937897160102</v>
      </c>
      <c r="J164" s="3">
        <v>2.0080393975772002</v>
      </c>
      <c r="K164" s="3">
        <v>1.2909944487358</v>
      </c>
      <c r="L164" s="3">
        <v>1.8345450541089301</v>
      </c>
      <c r="M164" s="3">
        <v>1.5648926125740601</v>
      </c>
      <c r="N164" s="2"/>
      <c r="O164" s="3">
        <f t="shared" si="0"/>
        <v>0.96600386401545624</v>
      </c>
      <c r="P164" s="3">
        <f t="shared" si="1"/>
        <v>1.0470385099370207</v>
      </c>
      <c r="Q164" s="3">
        <f t="shared" si="2"/>
        <v>0.98571569387956259</v>
      </c>
      <c r="R164" s="3">
        <f t="shared" si="3"/>
        <v>1.0319634703196321</v>
      </c>
      <c r="S164" s="3">
        <f t="shared" si="4"/>
        <v>0.98534407786788569</v>
      </c>
      <c r="T164" s="2"/>
      <c r="U164" s="3">
        <f t="shared" si="5"/>
        <v>0.12901214343153433</v>
      </c>
      <c r="V164" s="3">
        <f t="shared" si="6"/>
        <v>0.10494981258239941</v>
      </c>
      <c r="W164" s="3">
        <f t="shared" si="7"/>
        <v>5.5328412557837936E-2</v>
      </c>
      <c r="X164" s="3">
        <f t="shared" si="8"/>
        <v>7.1802154759645007E-2</v>
      </c>
      <c r="Y164" s="3">
        <f t="shared" ref="Y164:Z164" si="171">M164/29.56666</f>
        <v>5.2927608751683827E-2</v>
      </c>
      <c r="Z164" s="3">
        <f t="shared" si="171"/>
        <v>0</v>
      </c>
      <c r="AA164" s="2"/>
    </row>
    <row r="165" spans="1:27">
      <c r="A165" s="2" t="s">
        <v>1661</v>
      </c>
      <c r="B165" s="2"/>
      <c r="C165" s="3">
        <v>16.1666666666666</v>
      </c>
      <c r="D165" s="3">
        <v>19.7</v>
      </c>
      <c r="E165" s="3">
        <v>23.9</v>
      </c>
      <c r="F165" s="3">
        <v>26.433333333333302</v>
      </c>
      <c r="G165" s="3">
        <v>29.9</v>
      </c>
      <c r="H165" s="2"/>
      <c r="I165" s="3">
        <v>2.0829999733290601</v>
      </c>
      <c r="J165" s="3">
        <v>2.1625602111078099</v>
      </c>
      <c r="K165" s="3">
        <v>1.57797338380595</v>
      </c>
      <c r="L165" s="3">
        <v>1.49851778619926</v>
      </c>
      <c r="M165" s="3">
        <v>1.3503086067019301</v>
      </c>
      <c r="N165" s="2"/>
      <c r="O165" s="3">
        <f t="shared" si="0"/>
        <v>0.97000388001551618</v>
      </c>
      <c r="P165" s="3">
        <f t="shared" si="1"/>
        <v>1.0296169041144432</v>
      </c>
      <c r="Q165" s="3">
        <f t="shared" si="2"/>
        <v>1.0242871775531106</v>
      </c>
      <c r="R165" s="3">
        <f t="shared" si="3"/>
        <v>1.0345727332028689</v>
      </c>
      <c r="S165" s="3">
        <f t="shared" si="4"/>
        <v>1.0112741851801996</v>
      </c>
      <c r="T165" s="2"/>
      <c r="U165" s="3">
        <f t="shared" si="5"/>
        <v>0.1249804983217369</v>
      </c>
      <c r="V165" s="3">
        <f t="shared" si="6"/>
        <v>0.11302581469654314</v>
      </c>
      <c r="W165" s="3">
        <f t="shared" si="7"/>
        <v>6.7627527345294064E-2</v>
      </c>
      <c r="X165" s="3">
        <f t="shared" si="8"/>
        <v>5.8650402590969077E-2</v>
      </c>
      <c r="Y165" s="3">
        <f t="shared" ref="Y165:Z165" si="172">M165/29.56666</f>
        <v>4.5669974447635618E-2</v>
      </c>
      <c r="Z165" s="3">
        <f t="shared" si="172"/>
        <v>0</v>
      </c>
      <c r="AA165" s="2"/>
    </row>
    <row r="166" spans="1:27">
      <c r="A166" s="2" t="s">
        <v>1662</v>
      </c>
      <c r="B166" s="2"/>
      <c r="C166" s="3">
        <v>16.3666666666666</v>
      </c>
      <c r="D166" s="3">
        <v>19.899999999999999</v>
      </c>
      <c r="E166" s="3">
        <v>22.7</v>
      </c>
      <c r="F166" s="3">
        <v>26.433333333333302</v>
      </c>
      <c r="G166" s="3">
        <v>29.133333333333301</v>
      </c>
      <c r="H166" s="2"/>
      <c r="I166" s="3">
        <v>2.6643740144523398</v>
      </c>
      <c r="J166" s="3">
        <v>1.9035055380358901</v>
      </c>
      <c r="K166" s="3">
        <v>1.8823743871327301</v>
      </c>
      <c r="L166" s="3">
        <v>1.7451520150277799</v>
      </c>
      <c r="M166" s="3">
        <v>1.80246744461277</v>
      </c>
      <c r="N166" s="2"/>
      <c r="O166" s="3">
        <f t="shared" si="0"/>
        <v>0.98200392801570813</v>
      </c>
      <c r="P166" s="3">
        <f t="shared" si="1"/>
        <v>1.0400698676079907</v>
      </c>
      <c r="Q166" s="3">
        <f t="shared" si="2"/>
        <v>0.97285853265504652</v>
      </c>
      <c r="R166" s="3">
        <f t="shared" si="3"/>
        <v>1.0345727332028689</v>
      </c>
      <c r="S166" s="3">
        <f t="shared" si="4"/>
        <v>0.98534407786788569</v>
      </c>
      <c r="T166" s="2"/>
      <c r="U166" s="3">
        <f t="shared" si="5"/>
        <v>0.15986308031946167</v>
      </c>
      <c r="V166" s="3">
        <f t="shared" si="6"/>
        <v>9.9486369494274654E-2</v>
      </c>
      <c r="W166" s="3">
        <f t="shared" si="7"/>
        <v>8.0673303267550234E-2</v>
      </c>
      <c r="X166" s="3">
        <f t="shared" si="8"/>
        <v>6.8303405676234052E-2</v>
      </c>
      <c r="Y166" s="3">
        <f t="shared" ref="Y166:Z166" si="173">M166/29.56666</f>
        <v>6.0962835998816571E-2</v>
      </c>
      <c r="Z166" s="3">
        <f t="shared" si="173"/>
        <v>0</v>
      </c>
      <c r="AA166" s="2"/>
    </row>
    <row r="167" spans="1:27">
      <c r="A167" s="2" t="s">
        <v>1663</v>
      </c>
      <c r="B167" s="2"/>
      <c r="C167" s="3">
        <v>17.033333333333299</v>
      </c>
      <c r="D167" s="3">
        <v>20.066666666666599</v>
      </c>
      <c r="E167" s="3">
        <v>23.8666666666666</v>
      </c>
      <c r="F167" s="3">
        <v>26.6</v>
      </c>
      <c r="G167" s="3">
        <v>30.133333333333301</v>
      </c>
      <c r="H167" s="2"/>
      <c r="I167" s="3">
        <v>2.3307128141884399</v>
      </c>
      <c r="J167" s="3">
        <v>1.8061622912191999</v>
      </c>
      <c r="K167" s="3">
        <v>1.8749814813900301</v>
      </c>
      <c r="L167" s="3">
        <v>1.2274635093014601</v>
      </c>
      <c r="M167" s="3">
        <v>1.6478942792411</v>
      </c>
      <c r="N167" s="2"/>
      <c r="O167" s="3">
        <f t="shared" si="0"/>
        <v>1.0220040880163501</v>
      </c>
      <c r="P167" s="3">
        <f t="shared" si="1"/>
        <v>1.048780670519277</v>
      </c>
      <c r="Q167" s="3">
        <f t="shared" si="2"/>
        <v>1.0228586040837171</v>
      </c>
      <c r="R167" s="3">
        <f t="shared" si="3"/>
        <v>1.0410958904109588</v>
      </c>
      <c r="S167" s="3">
        <f t="shared" si="4"/>
        <v>1.0191659569709024</v>
      </c>
      <c r="T167" s="2"/>
      <c r="U167" s="3">
        <f t="shared" si="5"/>
        <v>0.13984332822461931</v>
      </c>
      <c r="V167" s="3">
        <f t="shared" si="6"/>
        <v>9.4398742467683344E-2</v>
      </c>
      <c r="W167" s="3">
        <f t="shared" si="7"/>
        <v>8.0356463997378419E-2</v>
      </c>
      <c r="X167" s="3">
        <f t="shared" si="8"/>
        <v>4.8041624630194131E-2</v>
      </c>
      <c r="Y167" s="3">
        <f t="shared" ref="Y167:Z167" si="174">M167/29.56666</f>
        <v>5.5734881087045343E-2</v>
      </c>
      <c r="Z167" s="3">
        <f t="shared" si="174"/>
        <v>0</v>
      </c>
      <c r="AA167" s="2"/>
    </row>
    <row r="168" spans="1:27">
      <c r="A168" s="2" t="s">
        <v>1664</v>
      </c>
      <c r="B168" s="2"/>
      <c r="C168" s="3">
        <v>29.8666666666666</v>
      </c>
      <c r="D168" s="3">
        <v>32.533333333333303</v>
      </c>
      <c r="E168" s="3">
        <v>34.8333333333333</v>
      </c>
      <c r="F168" s="3">
        <v>37.266666666666602</v>
      </c>
      <c r="G168" s="3">
        <v>38.933333333333302</v>
      </c>
      <c r="H168" s="2"/>
      <c r="I168" s="3">
        <v>1.3097921802925601</v>
      </c>
      <c r="J168" s="3">
        <v>1.33499895963338</v>
      </c>
      <c r="K168" s="3">
        <v>0.93392838174145998</v>
      </c>
      <c r="L168" s="3">
        <v>1.3399834161494499</v>
      </c>
      <c r="M168" s="3">
        <v>1.1527744310526999</v>
      </c>
      <c r="N168" s="2"/>
      <c r="O168" s="3">
        <f t="shared" si="0"/>
        <v>1.7920071680286682</v>
      </c>
      <c r="P168" s="3">
        <f t="shared" si="1"/>
        <v>1.7003487282837488</v>
      </c>
      <c r="Q168" s="3">
        <f t="shared" si="2"/>
        <v>1.4928592755132493</v>
      </c>
      <c r="R168" s="3">
        <f t="shared" si="3"/>
        <v>1.4585779517286341</v>
      </c>
      <c r="S168" s="3">
        <f t="shared" si="4"/>
        <v>1.3167984930774495</v>
      </c>
      <c r="T168" s="2"/>
      <c r="U168" s="3">
        <f t="shared" si="5"/>
        <v>7.8587845168934287E-2</v>
      </c>
      <c r="V168" s="3">
        <f t="shared" si="6"/>
        <v>6.9773476944859053E-2</v>
      </c>
      <c r="W168" s="3">
        <f t="shared" si="7"/>
        <v>4.0025559254004361E-2</v>
      </c>
      <c r="X168" s="3">
        <f t="shared" si="8"/>
        <v>5.2445534878647747E-2</v>
      </c>
      <c r="Y168" s="3">
        <f t="shared" ref="Y168:Z168" si="175">M168/29.56666</f>
        <v>3.898899744011329E-2</v>
      </c>
      <c r="Z168" s="3">
        <f t="shared" si="175"/>
        <v>0</v>
      </c>
      <c r="AA168" s="2"/>
    </row>
    <row r="169" spans="1:27">
      <c r="A169" s="2" t="s">
        <v>233</v>
      </c>
      <c r="B169" s="2"/>
      <c r="C169" s="3">
        <v>15.8666666666666</v>
      </c>
      <c r="D169" s="3">
        <v>18.7</v>
      </c>
      <c r="E169" s="3">
        <v>22.9</v>
      </c>
      <c r="F169" s="3">
        <v>26.433333333333302</v>
      </c>
      <c r="G169" s="3">
        <v>28.766666666666602</v>
      </c>
      <c r="H169" s="2"/>
      <c r="I169" s="3">
        <v>1.49962958389359</v>
      </c>
      <c r="J169" s="3">
        <v>1.61554944214035</v>
      </c>
      <c r="K169" s="3">
        <v>2.05507501890644</v>
      </c>
      <c r="L169" s="3">
        <v>1.72594579546661</v>
      </c>
      <c r="M169" s="3">
        <v>1.47610598836563</v>
      </c>
      <c r="N169" s="2"/>
      <c r="O169" s="3">
        <f t="shared" si="0"/>
        <v>0.9520038080152281</v>
      </c>
      <c r="P169" s="3">
        <f t="shared" si="1"/>
        <v>0.97735208664670492</v>
      </c>
      <c r="Q169" s="3">
        <f t="shared" si="2"/>
        <v>0.9814299734713906</v>
      </c>
      <c r="R169" s="3">
        <f t="shared" si="3"/>
        <v>1.0345727332028689</v>
      </c>
      <c r="S169" s="3">
        <f t="shared" si="4"/>
        <v>0.97294272219677846</v>
      </c>
      <c r="T169" s="2"/>
      <c r="U169" s="3">
        <f t="shared" si="5"/>
        <v>8.9978134946155197E-2</v>
      </c>
      <c r="V169" s="3">
        <f t="shared" si="6"/>
        <v>8.4436396703571726E-2</v>
      </c>
      <c r="W169" s="3">
        <f t="shared" si="7"/>
        <v>8.8074769488518126E-2</v>
      </c>
      <c r="X169" s="3">
        <f t="shared" si="8"/>
        <v>6.7551694538810561E-2</v>
      </c>
      <c r="Y169" s="3">
        <f t="shared" ref="Y169:Z169" si="176">M169/29.56666</f>
        <v>4.9924678281741332E-2</v>
      </c>
      <c r="Z169" s="3">
        <f t="shared" si="176"/>
        <v>0</v>
      </c>
      <c r="AA169" s="2"/>
    </row>
    <row r="170" spans="1:27">
      <c r="A170" s="2" t="s">
        <v>1665</v>
      </c>
      <c r="B170" s="2"/>
      <c r="C170" s="3">
        <v>16.100000000000001</v>
      </c>
      <c r="D170" s="3">
        <v>19.966666666666601</v>
      </c>
      <c r="E170" s="3">
        <v>23.8333333333333</v>
      </c>
      <c r="F170" s="3">
        <v>26.5</v>
      </c>
      <c r="G170" s="3">
        <v>29.5</v>
      </c>
      <c r="H170" s="2"/>
      <c r="I170" s="3">
        <v>2.2854612955229201</v>
      </c>
      <c r="J170" s="3">
        <v>2.3019315560826001</v>
      </c>
      <c r="K170" s="3">
        <v>2.0507451220362598</v>
      </c>
      <c r="L170" s="3">
        <v>1.36014705087354</v>
      </c>
      <c r="M170" s="3">
        <v>1.7272328544042099</v>
      </c>
      <c r="N170" s="2"/>
      <c r="O170" s="3">
        <f t="shared" si="0"/>
        <v>0.96600386401545624</v>
      </c>
      <c r="P170" s="3">
        <f t="shared" si="1"/>
        <v>1.0435541887725033</v>
      </c>
      <c r="Q170" s="3">
        <f t="shared" si="2"/>
        <v>1.021430030614328</v>
      </c>
      <c r="R170" s="3">
        <f t="shared" si="3"/>
        <v>1.0371819960861057</v>
      </c>
      <c r="S170" s="3">
        <f t="shared" si="4"/>
        <v>0.99774543353899292</v>
      </c>
      <c r="T170" s="2"/>
      <c r="U170" s="3">
        <f t="shared" si="5"/>
        <v>0.1371282262442802</v>
      </c>
      <c r="V170" s="3">
        <f t="shared" si="6"/>
        <v>0.12031003260188373</v>
      </c>
      <c r="W170" s="3">
        <f t="shared" si="7"/>
        <v>8.7889202214700007E-2</v>
      </c>
      <c r="X170" s="3">
        <f t="shared" si="8"/>
        <v>5.3234718233798044E-2</v>
      </c>
      <c r="Y170" s="3">
        <f t="shared" ref="Y170:Z170" si="177">M170/29.56666</f>
        <v>5.8418260784417649E-2</v>
      </c>
      <c r="Z170" s="3">
        <f t="shared" si="177"/>
        <v>0</v>
      </c>
      <c r="AA170" s="2"/>
    </row>
    <row r="171" spans="1:27">
      <c r="A171" s="2" t="s">
        <v>1666</v>
      </c>
      <c r="B171" s="2"/>
      <c r="C171" s="3">
        <v>16.2</v>
      </c>
      <c r="D171" s="3">
        <v>20</v>
      </c>
      <c r="E171" s="3">
        <v>23.4</v>
      </c>
      <c r="F171" s="3">
        <v>26.433333333333302</v>
      </c>
      <c r="G171" s="3">
        <v>29.2</v>
      </c>
      <c r="H171" s="2"/>
      <c r="I171" s="3">
        <v>2.32952069462082</v>
      </c>
      <c r="J171" s="3">
        <v>1.9832633040858001</v>
      </c>
      <c r="K171" s="3">
        <v>1.6248076809271901</v>
      </c>
      <c r="L171" s="3">
        <v>1.5849991237291601</v>
      </c>
      <c r="M171" s="3">
        <v>1.62069943748576</v>
      </c>
      <c r="N171" s="2"/>
      <c r="O171" s="3">
        <f t="shared" si="0"/>
        <v>0.97200388801555204</v>
      </c>
      <c r="P171" s="3">
        <f t="shared" si="1"/>
        <v>1.0452963493547647</v>
      </c>
      <c r="Q171" s="3">
        <f t="shared" si="2"/>
        <v>1.0028585755122505</v>
      </c>
      <c r="R171" s="3">
        <f t="shared" si="3"/>
        <v>1.0345727332028689</v>
      </c>
      <c r="S171" s="3">
        <f t="shared" si="4"/>
        <v>0.98759886980808786</v>
      </c>
      <c r="T171" s="2"/>
      <c r="U171" s="3">
        <f t="shared" si="5"/>
        <v>0.13977180076445228</v>
      </c>
      <c r="V171" s="3">
        <f t="shared" si="6"/>
        <v>0.10365489457850777</v>
      </c>
      <c r="W171" s="3">
        <f t="shared" si="7"/>
        <v>6.9634714375042969E-2</v>
      </c>
      <c r="X171" s="3">
        <f t="shared" si="8"/>
        <v>6.2035190752609E-2</v>
      </c>
      <c r="Y171" s="3">
        <f t="shared" ref="Y171:Z171" si="178">M171/29.56666</f>
        <v>5.4815100436970562E-2</v>
      </c>
      <c r="Z171" s="3">
        <f t="shared" si="178"/>
        <v>0</v>
      </c>
      <c r="AA171" s="2"/>
    </row>
    <row r="172" spans="1:27">
      <c r="A172" s="2" t="s">
        <v>1667</v>
      </c>
      <c r="B172" s="2"/>
      <c r="C172" s="3">
        <v>17.8666666666666</v>
      </c>
      <c r="D172" s="3">
        <v>21.8333333333333</v>
      </c>
      <c r="E172" s="3">
        <v>24.766666666666602</v>
      </c>
      <c r="F172" s="3">
        <v>28.233333333333299</v>
      </c>
      <c r="G172" s="3">
        <v>30.533333333333299</v>
      </c>
      <c r="H172" s="2"/>
      <c r="I172" s="3">
        <v>2.18682926224756</v>
      </c>
      <c r="J172" s="3">
        <v>1.6947631758514801</v>
      </c>
      <c r="K172" s="3">
        <v>1.72594579546661</v>
      </c>
      <c r="L172" s="3">
        <v>1.5423647068345601</v>
      </c>
      <c r="M172" s="3">
        <v>1.6478942792411</v>
      </c>
      <c r="N172" s="2"/>
      <c r="O172" s="3">
        <f t="shared" si="0"/>
        <v>1.0720042880171481</v>
      </c>
      <c r="P172" s="3">
        <f t="shared" si="1"/>
        <v>1.1411151813789497</v>
      </c>
      <c r="Q172" s="3">
        <f t="shared" si="2"/>
        <v>1.0614300877572653</v>
      </c>
      <c r="R172" s="3">
        <f t="shared" si="3"/>
        <v>1.105022831050227</v>
      </c>
      <c r="S172" s="3">
        <f t="shared" si="4"/>
        <v>1.032694708612109</v>
      </c>
      <c r="T172" s="2"/>
      <c r="U172" s="3">
        <f t="shared" si="5"/>
        <v>0.13121028057597592</v>
      </c>
      <c r="V172" s="3">
        <f t="shared" si="6"/>
        <v>8.857648803692196E-2</v>
      </c>
      <c r="W172" s="3">
        <f t="shared" si="7"/>
        <v>7.3969211190299269E-2</v>
      </c>
      <c r="X172" s="3">
        <f t="shared" si="8"/>
        <v>6.0366524729336984E-2</v>
      </c>
      <c r="Y172" s="3">
        <f t="shared" ref="Y172:Z172" si="179">M172/29.56666</f>
        <v>5.5734881087045343E-2</v>
      </c>
      <c r="Z172" s="3">
        <f t="shared" si="179"/>
        <v>0</v>
      </c>
      <c r="AA172" s="2"/>
    </row>
    <row r="173" spans="1:27">
      <c r="A173" s="2" t="s">
        <v>1668</v>
      </c>
      <c r="B173" s="2" t="s">
        <v>1669</v>
      </c>
      <c r="C173" s="3">
        <v>0</v>
      </c>
      <c r="D173" s="3">
        <v>0</v>
      </c>
      <c r="E173" s="3">
        <v>0</v>
      </c>
      <c r="F173" s="3">
        <v>0</v>
      </c>
      <c r="G173" s="3">
        <v>0</v>
      </c>
      <c r="H173" s="2"/>
      <c r="I173" s="3">
        <v>0</v>
      </c>
      <c r="J173" s="3">
        <v>0</v>
      </c>
      <c r="K173" s="3">
        <v>0</v>
      </c>
      <c r="L173" s="3">
        <v>0</v>
      </c>
      <c r="M173" s="3">
        <v>0</v>
      </c>
      <c r="N173" s="2"/>
      <c r="O173" s="3">
        <f t="shared" si="0"/>
        <v>0</v>
      </c>
      <c r="P173" s="3">
        <f t="shared" si="1"/>
        <v>0</v>
      </c>
      <c r="Q173" s="3">
        <f t="shared" si="2"/>
        <v>0</v>
      </c>
      <c r="R173" s="3">
        <f t="shared" si="3"/>
        <v>0</v>
      </c>
      <c r="S173" s="3">
        <f t="shared" si="4"/>
        <v>0</v>
      </c>
      <c r="T173" s="2"/>
      <c r="U173" s="3">
        <f t="shared" si="5"/>
        <v>0</v>
      </c>
      <c r="V173" s="3">
        <f t="shared" si="6"/>
        <v>0</v>
      </c>
      <c r="W173" s="3">
        <f t="shared" si="7"/>
        <v>0</v>
      </c>
      <c r="X173" s="3">
        <f t="shared" si="8"/>
        <v>0</v>
      </c>
      <c r="Y173" s="3">
        <f t="shared" ref="Y173:Z173" si="180">M173/29.56666</f>
        <v>0</v>
      </c>
      <c r="Z173" s="3">
        <f t="shared" si="180"/>
        <v>0</v>
      </c>
      <c r="AA173" s="2"/>
    </row>
    <row r="174" spans="1:27">
      <c r="A174" s="2" t="s">
        <v>1670</v>
      </c>
      <c r="B174" s="2"/>
      <c r="C174" s="3">
        <v>31</v>
      </c>
      <c r="D174" s="3">
        <v>33.966666666666598</v>
      </c>
      <c r="E174" s="3">
        <v>36.266666666666602</v>
      </c>
      <c r="F174" s="3">
        <v>38.533333333333303</v>
      </c>
      <c r="G174" s="3">
        <v>40.6</v>
      </c>
      <c r="H174" s="2"/>
      <c r="I174" s="3">
        <v>1.57056253191863</v>
      </c>
      <c r="J174" s="3">
        <v>1.3535960336164601</v>
      </c>
      <c r="K174" s="3">
        <v>1.18133634311128</v>
      </c>
      <c r="L174" s="3">
        <v>1.17567947256989</v>
      </c>
      <c r="M174" s="3">
        <v>1.1718930554164599</v>
      </c>
      <c r="N174" s="2"/>
      <c r="O174" s="3">
        <f t="shared" si="0"/>
        <v>1.8600074400297602</v>
      </c>
      <c r="P174" s="3">
        <f t="shared" si="1"/>
        <v>1.7752616333208384</v>
      </c>
      <c r="Q174" s="3">
        <f t="shared" si="2"/>
        <v>1.5542879346970466</v>
      </c>
      <c r="R174" s="3">
        <f t="shared" si="3"/>
        <v>1.5081539465101097</v>
      </c>
      <c r="S174" s="3">
        <f t="shared" si="4"/>
        <v>1.3731682915824786</v>
      </c>
      <c r="T174" s="2"/>
      <c r="U174" s="3">
        <f t="shared" si="5"/>
        <v>9.4234128851633209E-2</v>
      </c>
      <c r="V174" s="3">
        <f t="shared" si="6"/>
        <v>7.0745449622018744E-2</v>
      </c>
      <c r="W174" s="3">
        <f t="shared" si="7"/>
        <v>5.062877274587306E-2</v>
      </c>
      <c r="X174" s="3">
        <f t="shared" si="8"/>
        <v>4.6014852155377296E-2</v>
      </c>
      <c r="Y174" s="3">
        <f t="shared" ref="Y174:Z174" si="181">M174/29.56666</f>
        <v>3.9635625241960369E-2</v>
      </c>
      <c r="Z174" s="3">
        <f t="shared" si="181"/>
        <v>0</v>
      </c>
      <c r="AA174" s="2"/>
    </row>
    <row r="175" spans="1:27">
      <c r="A175" s="2" t="s">
        <v>1671</v>
      </c>
      <c r="B175" s="2"/>
      <c r="C175" s="3">
        <v>16.466666666666601</v>
      </c>
      <c r="D175" s="3">
        <v>19.7</v>
      </c>
      <c r="E175" s="3">
        <v>23.1666666666666</v>
      </c>
      <c r="F175" s="3">
        <v>26.3333333333333</v>
      </c>
      <c r="G175" s="3">
        <v>28.9</v>
      </c>
      <c r="H175" s="2"/>
      <c r="I175" s="3">
        <v>1.92757763930679</v>
      </c>
      <c r="J175" s="3">
        <v>1.5307950004273301</v>
      </c>
      <c r="K175" s="3">
        <v>1.63469331136523</v>
      </c>
      <c r="L175" s="3">
        <v>1.8318175552045399</v>
      </c>
      <c r="M175" s="3">
        <v>1.55670592384474</v>
      </c>
      <c r="N175" s="2"/>
      <c r="O175" s="3">
        <f t="shared" si="0"/>
        <v>0.98800395201580415</v>
      </c>
      <c r="P175" s="3">
        <f t="shared" si="1"/>
        <v>1.0296169041144432</v>
      </c>
      <c r="Q175" s="3">
        <f t="shared" si="2"/>
        <v>0.99285856122651317</v>
      </c>
      <c r="R175" s="3">
        <f t="shared" si="3"/>
        <v>1.0306588388780156</v>
      </c>
      <c r="S175" s="3">
        <f t="shared" si="4"/>
        <v>0.97745230607718292</v>
      </c>
      <c r="T175" s="2"/>
      <c r="U175" s="3">
        <f t="shared" si="5"/>
        <v>0.11565512097889133</v>
      </c>
      <c r="V175" s="3">
        <f t="shared" si="6"/>
        <v>8.0006721277860682E-2</v>
      </c>
      <c r="W175" s="3">
        <f t="shared" si="7"/>
        <v>7.0058384856202499E-2</v>
      </c>
      <c r="X175" s="3">
        <f t="shared" si="8"/>
        <v>7.1695403334815652E-2</v>
      </c>
      <c r="Y175" s="3">
        <f t="shared" ref="Y175:Z175" si="182">M175/29.56666</f>
        <v>5.2650719555226738E-2</v>
      </c>
      <c r="Z175" s="3">
        <f t="shared" si="182"/>
        <v>0</v>
      </c>
      <c r="AA175" s="2"/>
    </row>
    <row r="176" spans="1:27">
      <c r="A176" s="2" t="s">
        <v>1672</v>
      </c>
      <c r="B176" s="2"/>
      <c r="C176" s="3">
        <v>15.6</v>
      </c>
      <c r="D176" s="3">
        <v>19.066666666666599</v>
      </c>
      <c r="E176" s="3">
        <v>23.033333333333299</v>
      </c>
      <c r="F176" s="3">
        <v>25.6</v>
      </c>
      <c r="G176" s="3">
        <v>28.3333333333333</v>
      </c>
      <c r="H176" s="2"/>
      <c r="I176" s="3">
        <v>1.7625738755203</v>
      </c>
      <c r="J176" s="3">
        <v>2.5811280910141199</v>
      </c>
      <c r="K176" s="3">
        <v>1.7603661235347801</v>
      </c>
      <c r="L176" s="3">
        <v>1.74355957741626</v>
      </c>
      <c r="M176" s="3">
        <v>1.3249737942901101</v>
      </c>
      <c r="N176" s="2"/>
      <c r="O176" s="3">
        <f t="shared" si="0"/>
        <v>0.9360037440149761</v>
      </c>
      <c r="P176" s="3">
        <f t="shared" si="1"/>
        <v>0.99651585305153878</v>
      </c>
      <c r="Q176" s="3">
        <f t="shared" si="2"/>
        <v>0.98714426734895189</v>
      </c>
      <c r="R176" s="3">
        <f t="shared" si="3"/>
        <v>1.0019569471624266</v>
      </c>
      <c r="S176" s="3">
        <f t="shared" si="4"/>
        <v>0.95828657458547228</v>
      </c>
      <c r="T176" s="2"/>
      <c r="U176" s="3">
        <f t="shared" si="5"/>
        <v>0.10575485555064021</v>
      </c>
      <c r="V176" s="3">
        <f t="shared" si="6"/>
        <v>0.13490218853770461</v>
      </c>
      <c r="W176" s="3">
        <f t="shared" si="7"/>
        <v>7.5444370214876585E-2</v>
      </c>
      <c r="X176" s="3">
        <f t="shared" si="8"/>
        <v>6.8241079350929934E-2</v>
      </c>
      <c r="Y176" s="3">
        <f t="shared" ref="Y176:Z176" si="183">M176/29.56666</f>
        <v>4.4813103485145438E-2</v>
      </c>
      <c r="Z176" s="3">
        <f t="shared" si="183"/>
        <v>0</v>
      </c>
      <c r="AA176" s="2"/>
    </row>
    <row r="177" spans="1:27">
      <c r="A177" s="2" t="s">
        <v>1673</v>
      </c>
      <c r="B177" s="2"/>
      <c r="C177" s="3">
        <v>16.233333333333299</v>
      </c>
      <c r="D177" s="3">
        <v>20.399999999999999</v>
      </c>
      <c r="E177" s="3">
        <v>22.7</v>
      </c>
      <c r="F177" s="3">
        <v>26.033333333333299</v>
      </c>
      <c r="G177" s="3">
        <v>29.533333333333299</v>
      </c>
      <c r="H177" s="2"/>
      <c r="I177" s="3">
        <v>2.6164012604253801</v>
      </c>
      <c r="J177" s="3">
        <v>2.1385353243127199</v>
      </c>
      <c r="K177" s="3">
        <v>2.0355179521029299</v>
      </c>
      <c r="L177" s="3">
        <v>1.9405039437103799</v>
      </c>
      <c r="M177" s="3">
        <v>2.2020192753218302</v>
      </c>
      <c r="N177" s="2"/>
      <c r="O177" s="3">
        <f t="shared" si="0"/>
        <v>0.97400389601558202</v>
      </c>
      <c r="P177" s="3">
        <f t="shared" si="1"/>
        <v>1.0662022763418599</v>
      </c>
      <c r="Q177" s="3">
        <f t="shared" si="2"/>
        <v>0.97285853265504652</v>
      </c>
      <c r="R177" s="3">
        <f t="shared" si="3"/>
        <v>1.018917155903456</v>
      </c>
      <c r="S177" s="3">
        <f t="shared" si="4"/>
        <v>0.9988728295090924</v>
      </c>
      <c r="T177" s="2"/>
      <c r="U177" s="3">
        <f t="shared" si="5"/>
        <v>0.15698470356433708</v>
      </c>
      <c r="V177" s="3">
        <f t="shared" si="6"/>
        <v>0.11177015837351469</v>
      </c>
      <c r="W177" s="3">
        <f t="shared" si="7"/>
        <v>8.7236608285280251E-2</v>
      </c>
      <c r="X177" s="3">
        <f t="shared" si="8"/>
        <v>7.5949273726433661E-2</v>
      </c>
      <c r="Y177" s="3">
        <f t="shared" ref="Y177:Z177" si="184">M177/29.56666</f>
        <v>7.4476429712447403E-2</v>
      </c>
      <c r="Z177" s="3">
        <f t="shared" si="184"/>
        <v>0</v>
      </c>
      <c r="AA177" s="2"/>
    </row>
    <row r="178" spans="1:27">
      <c r="A178" s="2" t="s">
        <v>1674</v>
      </c>
      <c r="B178" s="2"/>
      <c r="C178" s="3">
        <v>15.8</v>
      </c>
      <c r="D178" s="3">
        <v>20.100000000000001</v>
      </c>
      <c r="E178" s="3">
        <v>23.7</v>
      </c>
      <c r="F178" s="3">
        <v>26.433333333333302</v>
      </c>
      <c r="G178" s="3">
        <v>29.8666666666666</v>
      </c>
      <c r="H178" s="2"/>
      <c r="I178" s="3">
        <v>2.1197484127446198</v>
      </c>
      <c r="J178" s="3">
        <v>1.9891371663780899</v>
      </c>
      <c r="K178" s="3">
        <v>1.5307950004273301</v>
      </c>
      <c r="L178" s="3">
        <v>1.5205992970609301</v>
      </c>
      <c r="M178" s="3">
        <v>1.70749979664875</v>
      </c>
      <c r="N178" s="2"/>
      <c r="O178" s="3">
        <f t="shared" si="0"/>
        <v>0.94800379201516816</v>
      </c>
      <c r="P178" s="3">
        <f t="shared" si="1"/>
        <v>1.0505228311015387</v>
      </c>
      <c r="Q178" s="3">
        <f t="shared" si="2"/>
        <v>1.0157157367367666</v>
      </c>
      <c r="R178" s="3">
        <f t="shared" si="3"/>
        <v>1.0345727332028689</v>
      </c>
      <c r="S178" s="3">
        <f t="shared" si="4"/>
        <v>1.0101467892100968</v>
      </c>
      <c r="T178" s="2"/>
      <c r="U178" s="3">
        <f t="shared" si="5"/>
        <v>0.12718541350633122</v>
      </c>
      <c r="V178" s="3">
        <f t="shared" si="6"/>
        <v>0.10396189091904492</v>
      </c>
      <c r="W178" s="3">
        <f t="shared" si="7"/>
        <v>6.5605593740590912E-2</v>
      </c>
      <c r="X178" s="3">
        <f t="shared" si="8"/>
        <v>5.9514649591425835E-2</v>
      </c>
      <c r="Y178" s="3">
        <f t="shared" ref="Y178:Z178" si="185">M178/29.56666</f>
        <v>5.7750851690679637E-2</v>
      </c>
      <c r="Z178" s="3">
        <f t="shared" si="185"/>
        <v>0</v>
      </c>
      <c r="AA178" s="2"/>
    </row>
    <row r="179" spans="1:27">
      <c r="A179" s="2" t="s">
        <v>1675</v>
      </c>
      <c r="B179" s="2"/>
      <c r="C179" s="3">
        <v>18.2</v>
      </c>
      <c r="D179" s="3">
        <v>22.6</v>
      </c>
      <c r="E179" s="3">
        <v>24.8666666666666</v>
      </c>
      <c r="F179" s="3">
        <v>28</v>
      </c>
      <c r="G179" s="3">
        <v>31.066666666666599</v>
      </c>
      <c r="H179" s="2"/>
      <c r="I179" s="3">
        <v>1.7587874611030501</v>
      </c>
      <c r="J179" s="3">
        <v>1.8726095873584101</v>
      </c>
      <c r="K179" s="3">
        <v>1.54344492037203</v>
      </c>
      <c r="L179" s="3">
        <v>1.84390889145857</v>
      </c>
      <c r="M179" s="3">
        <v>1.09341463112378</v>
      </c>
      <c r="N179" s="2"/>
      <c r="O179" s="3">
        <f t="shared" si="0"/>
        <v>1.092004368017472</v>
      </c>
      <c r="P179" s="3">
        <f t="shared" si="1"/>
        <v>1.1811848747708842</v>
      </c>
      <c r="Q179" s="3">
        <f t="shared" si="2"/>
        <v>1.0657158081654372</v>
      </c>
      <c r="R179" s="3">
        <f t="shared" si="3"/>
        <v>1.095890410958904</v>
      </c>
      <c r="S179" s="3">
        <f t="shared" si="4"/>
        <v>1.0507330441337168</v>
      </c>
      <c r="T179" s="2"/>
      <c r="U179" s="3">
        <f t="shared" si="5"/>
        <v>0.10552766977686212</v>
      </c>
      <c r="V179" s="3">
        <f t="shared" si="6"/>
        <v>9.7871598271623922E-2</v>
      </c>
      <c r="W179" s="3">
        <f t="shared" si="7"/>
        <v>6.6147733941278333E-2</v>
      </c>
      <c r="X179" s="3">
        <f t="shared" si="8"/>
        <v>7.2168645458261058E-2</v>
      </c>
      <c r="Y179" s="3">
        <f t="shared" ref="Y179:Z179" si="186">M179/29.56666</f>
        <v>3.69813374633381E-2</v>
      </c>
      <c r="Z179" s="3">
        <f t="shared" si="186"/>
        <v>0</v>
      </c>
      <c r="AA179" s="2"/>
    </row>
    <row r="180" spans="1:27">
      <c r="A180" s="2" t="s">
        <v>1676</v>
      </c>
      <c r="B180" s="2"/>
      <c r="C180" s="3">
        <v>16.3666666666666</v>
      </c>
      <c r="D180" s="3">
        <v>20.100000000000001</v>
      </c>
      <c r="E180" s="3">
        <v>23.9</v>
      </c>
      <c r="F180" s="3">
        <v>26.6666666666666</v>
      </c>
      <c r="G180" s="3">
        <v>29.133333333333301</v>
      </c>
      <c r="H180" s="2"/>
      <c r="I180" s="3">
        <v>1.70261237188295</v>
      </c>
      <c r="J180" s="3">
        <v>2.2708295107001399</v>
      </c>
      <c r="K180" s="3">
        <v>2.08726296059376</v>
      </c>
      <c r="L180" s="3">
        <v>1.8856180831641201</v>
      </c>
      <c r="M180" s="3">
        <v>1.0873004286866701</v>
      </c>
      <c r="N180" s="2"/>
      <c r="O180" s="3">
        <f t="shared" si="0"/>
        <v>0.98200392801570813</v>
      </c>
      <c r="P180" s="3">
        <f t="shared" si="1"/>
        <v>1.0505228311015387</v>
      </c>
      <c r="Q180" s="3">
        <f t="shared" si="2"/>
        <v>1.0242871775531106</v>
      </c>
      <c r="R180" s="3">
        <f t="shared" si="3"/>
        <v>1.0437051532941917</v>
      </c>
      <c r="S180" s="3">
        <f t="shared" si="4"/>
        <v>0.98534407786788569</v>
      </c>
      <c r="T180" s="2"/>
      <c r="U180" s="3">
        <f t="shared" si="5"/>
        <v>0.10215715094158077</v>
      </c>
      <c r="V180" s="3">
        <f t="shared" si="6"/>
        <v>0.11868448987709614</v>
      </c>
      <c r="W180" s="3">
        <f t="shared" si="7"/>
        <v>8.9454254674382103E-2</v>
      </c>
      <c r="X180" s="3">
        <f t="shared" si="8"/>
        <v>7.3801099145366728E-2</v>
      </c>
      <c r="Y180" s="3">
        <f t="shared" ref="Y180:Z180" si="187">M180/29.56666</f>
        <v>3.6774543647698797E-2</v>
      </c>
      <c r="Z180" s="3">
        <f t="shared" si="187"/>
        <v>0</v>
      </c>
      <c r="AA180" s="2"/>
    </row>
    <row r="181" spans="1:27">
      <c r="A181" s="2" t="s">
        <v>1677</v>
      </c>
      <c r="B181" s="2"/>
      <c r="C181" s="3">
        <v>15.8666666666666</v>
      </c>
      <c r="D181" s="3">
        <v>19.3666666666666</v>
      </c>
      <c r="E181" s="3">
        <v>23.233333333333299</v>
      </c>
      <c r="F181" s="3">
        <v>27.1</v>
      </c>
      <c r="G181" s="3">
        <v>29.3</v>
      </c>
      <c r="H181" s="2"/>
      <c r="I181" s="3">
        <v>2.2617593938249798</v>
      </c>
      <c r="J181" s="3">
        <v>1.8705317128797601</v>
      </c>
      <c r="K181" s="3">
        <v>1.9947152400502901</v>
      </c>
      <c r="L181" s="3">
        <v>1.3503086067019301</v>
      </c>
      <c r="M181" s="3">
        <v>1.5088627063675</v>
      </c>
      <c r="N181" s="2"/>
      <c r="O181" s="3">
        <f t="shared" si="0"/>
        <v>0.9520038080152281</v>
      </c>
      <c r="P181" s="3">
        <f t="shared" si="1"/>
        <v>1.0121952982918603</v>
      </c>
      <c r="Q181" s="3">
        <f t="shared" si="2"/>
        <v>0.99571570816529587</v>
      </c>
      <c r="R181" s="3">
        <f t="shared" si="3"/>
        <v>1.0606653620352251</v>
      </c>
      <c r="S181" s="3">
        <f t="shared" si="4"/>
        <v>0.99098105771838962</v>
      </c>
      <c r="T181" s="2"/>
      <c r="U181" s="3">
        <f t="shared" si="5"/>
        <v>0.13570610645392461</v>
      </c>
      <c r="V181" s="3">
        <f t="shared" si="6"/>
        <v>9.7762998541276402E-2</v>
      </c>
      <c r="W181" s="3">
        <f t="shared" si="7"/>
        <v>8.548791812775261E-2</v>
      </c>
      <c r="X181" s="3">
        <f t="shared" si="8"/>
        <v>5.2849651925711547E-2</v>
      </c>
      <c r="Y181" s="3">
        <f t="shared" ref="Y181:Z181" si="188">M181/29.56666</f>
        <v>5.1032572037812182E-2</v>
      </c>
      <c r="Z181" s="3">
        <f t="shared" si="188"/>
        <v>0</v>
      </c>
      <c r="AA181" s="2"/>
    </row>
    <row r="182" spans="1:27">
      <c r="A182" s="2" t="s">
        <v>1678</v>
      </c>
      <c r="B182" s="2"/>
      <c r="C182" s="3">
        <v>15.4333333333333</v>
      </c>
      <c r="D182" s="3">
        <v>19.7</v>
      </c>
      <c r="E182" s="3">
        <v>23.1666666666666</v>
      </c>
      <c r="F182" s="3">
        <v>26.3333333333333</v>
      </c>
      <c r="G182" s="3">
        <v>29.033333333333299</v>
      </c>
      <c r="H182" s="2"/>
      <c r="I182" s="3">
        <v>2.43150616331158</v>
      </c>
      <c r="J182" s="3">
        <v>1.7156145643277001</v>
      </c>
      <c r="K182" s="3">
        <v>2.1460558137093102</v>
      </c>
      <c r="L182" s="3">
        <v>1.86785676348292</v>
      </c>
      <c r="M182" s="3">
        <v>1.51620872207255</v>
      </c>
      <c r="N182" s="2"/>
      <c r="O182" s="3">
        <f t="shared" si="0"/>
        <v>0.92600370401481413</v>
      </c>
      <c r="P182" s="3">
        <f t="shared" si="1"/>
        <v>1.0296169041144432</v>
      </c>
      <c r="Q182" s="3">
        <f t="shared" si="2"/>
        <v>0.99285856122651317</v>
      </c>
      <c r="R182" s="3">
        <f t="shared" si="3"/>
        <v>1.0306588388780156</v>
      </c>
      <c r="S182" s="3">
        <f t="shared" si="4"/>
        <v>0.98196188995758404</v>
      </c>
      <c r="T182" s="2"/>
      <c r="U182" s="3">
        <f t="shared" si="5"/>
        <v>0.14589095336250826</v>
      </c>
      <c r="V182" s="3">
        <f t="shared" si="6"/>
        <v>8.9666282049580492E-2</v>
      </c>
      <c r="W182" s="3">
        <f t="shared" si="7"/>
        <v>9.1973951978901833E-2</v>
      </c>
      <c r="X182" s="3">
        <f t="shared" si="8"/>
        <v>7.3105939862345204E-2</v>
      </c>
      <c r="Y182" s="3">
        <f t="shared" ref="Y182:Z182" si="189">M182/29.56666</f>
        <v>5.1281028092877247E-2</v>
      </c>
      <c r="Z182" s="3">
        <f t="shared" si="189"/>
        <v>0</v>
      </c>
      <c r="AA182" s="2"/>
    </row>
    <row r="183" spans="1:27">
      <c r="A183" s="2" t="s">
        <v>1679</v>
      </c>
      <c r="B183" s="2"/>
      <c r="C183" s="3">
        <v>16.1666666666666</v>
      </c>
      <c r="D183" s="3">
        <v>19.933333333333302</v>
      </c>
      <c r="E183" s="3">
        <v>23.3</v>
      </c>
      <c r="F183" s="3">
        <v>26.9</v>
      </c>
      <c r="G183" s="3">
        <v>29.633333333333301</v>
      </c>
      <c r="H183" s="2"/>
      <c r="I183" s="3">
        <v>1.8089284734953499</v>
      </c>
      <c r="J183" s="3">
        <v>1.6110727964792699</v>
      </c>
      <c r="K183" s="3">
        <v>1.73493515728974</v>
      </c>
      <c r="L183" s="3">
        <v>1.5989579940281899</v>
      </c>
      <c r="M183" s="3">
        <v>1.8882678717691299</v>
      </c>
      <c r="N183" s="2"/>
      <c r="O183" s="3">
        <f t="shared" si="0"/>
        <v>0.97000388001551618</v>
      </c>
      <c r="P183" s="3">
        <f t="shared" si="1"/>
        <v>1.0418120281902472</v>
      </c>
      <c r="Q183" s="3">
        <f t="shared" si="2"/>
        <v>0.99857285510407867</v>
      </c>
      <c r="R183" s="3">
        <f t="shared" si="3"/>
        <v>1.0528375733855184</v>
      </c>
      <c r="S183" s="3">
        <f t="shared" si="4"/>
        <v>1.002255017419394</v>
      </c>
      <c r="T183" s="2"/>
      <c r="U183" s="3">
        <f t="shared" si="5"/>
        <v>0.10853614255429121</v>
      </c>
      <c r="V183" s="3">
        <f t="shared" si="6"/>
        <v>8.4202425635227632E-2</v>
      </c>
      <c r="W183" s="3">
        <f t="shared" si="7"/>
        <v>7.4354470104517581E-2</v>
      </c>
      <c r="X183" s="3">
        <f t="shared" si="8"/>
        <v>6.2581526185056358E-2</v>
      </c>
      <c r="Y183" s="3">
        <f t="shared" ref="Y183:Z183" si="190">M183/29.56666</f>
        <v>6.3864767673086173E-2</v>
      </c>
      <c r="Z183" s="3">
        <f t="shared" si="190"/>
        <v>0</v>
      </c>
      <c r="AA183" s="2"/>
    </row>
    <row r="184" spans="1:27">
      <c r="A184" s="2" t="s">
        <v>1680</v>
      </c>
      <c r="B184" s="2"/>
      <c r="C184" s="3">
        <v>15.8666666666666</v>
      </c>
      <c r="D184" s="3">
        <v>19.766666666666602</v>
      </c>
      <c r="E184" s="3">
        <v>22.8666666666666</v>
      </c>
      <c r="F184" s="3">
        <v>26.033333333333299</v>
      </c>
      <c r="G184" s="3">
        <v>29.2</v>
      </c>
      <c r="H184" s="2"/>
      <c r="I184" s="3">
        <v>2.3055488621054101</v>
      </c>
      <c r="J184" s="3">
        <v>1.68687745718399</v>
      </c>
      <c r="K184" s="3">
        <v>1.5216949614017701</v>
      </c>
      <c r="L184" s="3">
        <v>2.0080393975772002</v>
      </c>
      <c r="M184" s="3">
        <v>1.6812693617224601</v>
      </c>
      <c r="N184" s="2"/>
      <c r="O184" s="3">
        <f t="shared" si="0"/>
        <v>0.9520038080152281</v>
      </c>
      <c r="P184" s="3">
        <f t="shared" si="1"/>
        <v>1.0331012252789558</v>
      </c>
      <c r="Q184" s="3">
        <f t="shared" si="2"/>
        <v>0.98000140000199709</v>
      </c>
      <c r="R184" s="3">
        <f t="shared" si="3"/>
        <v>1.018917155903456</v>
      </c>
      <c r="S184" s="3">
        <f t="shared" si="4"/>
        <v>0.98759886980808786</v>
      </c>
      <c r="T184" s="2"/>
      <c r="U184" s="3">
        <f t="shared" si="5"/>
        <v>0.13833348506026485</v>
      </c>
      <c r="V184" s="3">
        <f t="shared" si="6"/>
        <v>8.8164342390163644E-2</v>
      </c>
      <c r="W184" s="3">
        <f t="shared" si="7"/>
        <v>6.5215591510920878E-2</v>
      </c>
      <c r="X184" s="3">
        <f t="shared" si="8"/>
        <v>7.8592540022591001E-2</v>
      </c>
      <c r="Y184" s="3">
        <f t="shared" ref="Y184:Z184" si="191">M184/29.56666</f>
        <v>5.6863689091783118E-2</v>
      </c>
      <c r="Z184" s="3">
        <f t="shared" si="191"/>
        <v>0</v>
      </c>
      <c r="AA184" s="2"/>
    </row>
    <row r="185" spans="1:27">
      <c r="A185" s="2" t="s">
        <v>1681</v>
      </c>
      <c r="B185" s="2"/>
      <c r="C185" s="3">
        <v>16.600000000000001</v>
      </c>
      <c r="D185" s="3">
        <v>20.133333333333301</v>
      </c>
      <c r="E185" s="3">
        <v>23.733333333333299</v>
      </c>
      <c r="F185" s="3">
        <v>26.733333333333299</v>
      </c>
      <c r="G185" s="3">
        <v>29.6</v>
      </c>
      <c r="H185" s="2"/>
      <c r="I185" s="3">
        <v>2.1694853460363901</v>
      </c>
      <c r="J185" s="3">
        <v>2.29104537032527</v>
      </c>
      <c r="K185" s="3">
        <v>1.6719914938645899</v>
      </c>
      <c r="L185" s="3">
        <v>1.7113996870657899</v>
      </c>
      <c r="M185" s="3">
        <v>1.42828568570857</v>
      </c>
      <c r="N185" s="2"/>
      <c r="O185" s="3">
        <f t="shared" si="0"/>
        <v>0.99600398401593626</v>
      </c>
      <c r="P185" s="3">
        <f t="shared" si="1"/>
        <v>1.0522649916837947</v>
      </c>
      <c r="Q185" s="3">
        <f t="shared" si="2"/>
        <v>1.0171443102061559</v>
      </c>
      <c r="R185" s="3">
        <f t="shared" si="3"/>
        <v>1.0463144161774285</v>
      </c>
      <c r="S185" s="3">
        <f t="shared" si="4"/>
        <v>1.0011276214492946</v>
      </c>
      <c r="T185" s="2"/>
      <c r="U185" s="3">
        <f t="shared" si="5"/>
        <v>0.13016964144074919</v>
      </c>
      <c r="V185" s="3">
        <f t="shared" si="6"/>
        <v>0.11974106809035698</v>
      </c>
      <c r="W185" s="3">
        <f t="shared" si="7"/>
        <v>7.1656880675454809E-2</v>
      </c>
      <c r="X185" s="3">
        <f t="shared" si="8"/>
        <v>6.6982375227623875E-2</v>
      </c>
      <c r="Y185" s="3">
        <f t="shared" ref="Y185:Z185" si="192">M185/29.56666</f>
        <v>4.8307305786604575E-2</v>
      </c>
      <c r="Z185" s="3">
        <f t="shared" si="192"/>
        <v>0</v>
      </c>
      <c r="AA185" s="2"/>
    </row>
    <row r="186" spans="1:27">
      <c r="A186" s="2" t="s">
        <v>1682</v>
      </c>
      <c r="B186" s="2"/>
      <c r="C186" s="3">
        <v>15.8</v>
      </c>
      <c r="D186" s="3">
        <v>19.233333333333299</v>
      </c>
      <c r="E186" s="3">
        <v>22.6</v>
      </c>
      <c r="F186" s="3">
        <v>26.3666666666666</v>
      </c>
      <c r="G186" s="3">
        <v>29.7</v>
      </c>
      <c r="H186" s="2"/>
      <c r="I186" s="3">
        <v>2.0231987873991302</v>
      </c>
      <c r="J186" s="3">
        <v>1.90933379888262</v>
      </c>
      <c r="K186" s="3">
        <v>1.68522995463527</v>
      </c>
      <c r="L186" s="3">
        <v>2.0572365498945899</v>
      </c>
      <c r="M186" s="3">
        <v>1.5307950004273301</v>
      </c>
      <c r="N186" s="2"/>
      <c r="O186" s="3">
        <f t="shared" si="0"/>
        <v>0.94800379201516816</v>
      </c>
      <c r="P186" s="3">
        <f t="shared" si="1"/>
        <v>1.0052266559628302</v>
      </c>
      <c r="Q186" s="3">
        <f t="shared" si="2"/>
        <v>0.96857281224687464</v>
      </c>
      <c r="R186" s="3">
        <f t="shared" si="3"/>
        <v>1.0319634703196321</v>
      </c>
      <c r="S186" s="3">
        <f t="shared" si="4"/>
        <v>1.0045098093595963</v>
      </c>
      <c r="T186" s="2"/>
      <c r="U186" s="3">
        <f t="shared" si="5"/>
        <v>0.12139241281359907</v>
      </c>
      <c r="V186" s="3">
        <f t="shared" si="6"/>
        <v>9.9790982483583354E-2</v>
      </c>
      <c r="W186" s="3">
        <f t="shared" si="7"/>
        <v>7.2224244090431697E-2</v>
      </c>
      <c r="X186" s="3">
        <f t="shared" si="8"/>
        <v>8.0518064575130721E-2</v>
      </c>
      <c r="Y186" s="3">
        <f t="shared" ref="Y186:Z186" si="193">M186/29.56666</f>
        <v>5.1774363435955574E-2</v>
      </c>
      <c r="Z186" s="3">
        <f t="shared" si="193"/>
        <v>0</v>
      </c>
      <c r="AA186" s="2"/>
    </row>
    <row r="187" spans="1:27">
      <c r="A187" s="2" t="s">
        <v>1683</v>
      </c>
      <c r="B187" s="2"/>
      <c r="C187" s="3">
        <v>16.8</v>
      </c>
      <c r="D187" s="3">
        <v>20.3333333333333</v>
      </c>
      <c r="E187" s="3">
        <v>23.266666666666602</v>
      </c>
      <c r="F187" s="3">
        <v>27.433333333333302</v>
      </c>
      <c r="G187" s="3">
        <v>29.633333333333301</v>
      </c>
      <c r="H187" s="2"/>
      <c r="I187" s="3">
        <v>2.35796522451031</v>
      </c>
      <c r="J187" s="3">
        <v>2.6749870196985102</v>
      </c>
      <c r="K187" s="3">
        <v>2.1123972690339801</v>
      </c>
      <c r="L187" s="3">
        <v>1.6265163865007799</v>
      </c>
      <c r="M187" s="3">
        <v>1.4019827229875299</v>
      </c>
      <c r="N187" s="2"/>
      <c r="O187" s="3">
        <f t="shared" si="0"/>
        <v>1.0080040320161281</v>
      </c>
      <c r="P187" s="3">
        <f t="shared" si="1"/>
        <v>1.0627179551773422</v>
      </c>
      <c r="Q187" s="3">
        <f t="shared" si="2"/>
        <v>0.99714428163468516</v>
      </c>
      <c r="R187" s="3">
        <f t="shared" si="3"/>
        <v>1.0737116764514012</v>
      </c>
      <c r="S187" s="3">
        <f t="shared" si="4"/>
        <v>1.002255017419394</v>
      </c>
      <c r="T187" s="2"/>
      <c r="U187" s="3">
        <f t="shared" si="5"/>
        <v>0.14147847938453614</v>
      </c>
      <c r="V187" s="3">
        <f t="shared" si="6"/>
        <v>0.13980770831311173</v>
      </c>
      <c r="W187" s="3">
        <f t="shared" si="7"/>
        <v>9.0531440860657508E-2</v>
      </c>
      <c r="X187" s="3">
        <f t="shared" si="8"/>
        <v>6.3660132544061832E-2</v>
      </c>
      <c r="Y187" s="3">
        <f t="shared" ref="Y187:Z187" si="194">M187/29.56666</f>
        <v>4.7417690161402404E-2</v>
      </c>
      <c r="Z187" s="3">
        <f t="shared" si="194"/>
        <v>0</v>
      </c>
      <c r="AA187" s="2"/>
    </row>
    <row r="188" spans="1:27">
      <c r="A188" s="2" t="s">
        <v>1684</v>
      </c>
      <c r="B188" s="2" t="s">
        <v>1685</v>
      </c>
      <c r="C188" s="3">
        <v>15.7666666666666</v>
      </c>
      <c r="D188" s="3">
        <v>19.8666666666666</v>
      </c>
      <c r="E188" s="3">
        <v>23.766666666666602</v>
      </c>
      <c r="F188" s="3">
        <v>26.3</v>
      </c>
      <c r="G188" s="3">
        <v>29.3333333333333</v>
      </c>
      <c r="H188" s="2"/>
      <c r="I188" s="3">
        <v>2.2903177848402501</v>
      </c>
      <c r="J188" s="3">
        <v>2.2469732728470202</v>
      </c>
      <c r="K188" s="3">
        <v>2.1707653540219898</v>
      </c>
      <c r="L188" s="3">
        <v>2.0024984394500698</v>
      </c>
      <c r="M188" s="3">
        <v>1.4220486005134301</v>
      </c>
      <c r="N188" s="2"/>
      <c r="O188" s="3">
        <f t="shared" si="0"/>
        <v>0.94600378401513208</v>
      </c>
      <c r="P188" s="3">
        <f t="shared" si="1"/>
        <v>1.0383277070257293</v>
      </c>
      <c r="Q188" s="3">
        <f t="shared" si="2"/>
        <v>1.0185728836755452</v>
      </c>
      <c r="R188" s="3">
        <f t="shared" si="3"/>
        <v>1.0293542074363993</v>
      </c>
      <c r="S188" s="3">
        <f t="shared" si="4"/>
        <v>0.99210845368848899</v>
      </c>
      <c r="T188" s="2"/>
      <c r="U188" s="3">
        <f t="shared" si="5"/>
        <v>0.13741961676888209</v>
      </c>
      <c r="V188" s="3">
        <f t="shared" si="6"/>
        <v>0.11743764796023588</v>
      </c>
      <c r="W188" s="3">
        <f t="shared" si="7"/>
        <v>9.303293379084783E-2</v>
      </c>
      <c r="X188" s="3">
        <f t="shared" si="8"/>
        <v>7.8375672776910751E-2</v>
      </c>
      <c r="Y188" s="3">
        <f t="shared" ref="Y188:Z188" si="195">M188/29.56666</f>
        <v>4.8096355845179337E-2</v>
      </c>
      <c r="Z188" s="3">
        <f t="shared" si="195"/>
        <v>0</v>
      </c>
      <c r="AA188" s="2"/>
    </row>
    <row r="189" spans="1:27">
      <c r="A189" s="2" t="s">
        <v>1686</v>
      </c>
      <c r="B189" s="2"/>
      <c r="C189" s="3">
        <v>16.233333333333299</v>
      </c>
      <c r="D189" s="3">
        <v>20.399999999999999</v>
      </c>
      <c r="E189" s="3">
        <v>22.7</v>
      </c>
      <c r="F189" s="3">
        <v>26.6666666666666</v>
      </c>
      <c r="G189" s="3">
        <v>29.8</v>
      </c>
      <c r="H189" s="2"/>
      <c r="I189" s="3">
        <v>1.6265163865007799</v>
      </c>
      <c r="J189" s="3">
        <v>1.72433562085034</v>
      </c>
      <c r="K189" s="3">
        <v>2.1470910553583802</v>
      </c>
      <c r="L189" s="3">
        <v>1.9379255804998099</v>
      </c>
      <c r="M189" s="3">
        <v>1.51437555888007</v>
      </c>
      <c r="N189" s="2"/>
      <c r="O189" s="3">
        <f t="shared" si="0"/>
        <v>0.97400389601558202</v>
      </c>
      <c r="P189" s="3">
        <f t="shared" si="1"/>
        <v>1.0662022763418599</v>
      </c>
      <c r="Q189" s="3">
        <f t="shared" si="2"/>
        <v>0.97285853265504652</v>
      </c>
      <c r="R189" s="3">
        <f t="shared" si="3"/>
        <v>1.0437051532941917</v>
      </c>
      <c r="S189" s="3">
        <f t="shared" si="4"/>
        <v>1.0078919972698981</v>
      </c>
      <c r="T189" s="2"/>
      <c r="U189" s="3">
        <f t="shared" si="5"/>
        <v>9.7591373555541025E-2</v>
      </c>
      <c r="V189" s="3">
        <f t="shared" si="6"/>
        <v>9.0122086476862096E-2</v>
      </c>
      <c r="W189" s="3">
        <f t="shared" si="7"/>
        <v>9.2018319541529919E-2</v>
      </c>
      <c r="X189" s="3">
        <f t="shared" si="8"/>
        <v>7.5848359315061051E-2</v>
      </c>
      <c r="Y189" s="3">
        <f t="shared" ref="Y189:Z189" si="196">M189/29.56666</f>
        <v>5.1219027069005094E-2</v>
      </c>
      <c r="Z189" s="3">
        <f t="shared" si="196"/>
        <v>0</v>
      </c>
      <c r="AA189" s="2"/>
    </row>
    <row r="190" spans="1:27">
      <c r="A190" s="2" t="s">
        <v>1687</v>
      </c>
      <c r="B190" s="2"/>
      <c r="C190" s="3">
        <v>16.2</v>
      </c>
      <c r="D190" s="3">
        <v>19.5</v>
      </c>
      <c r="E190" s="3">
        <v>23.1666666666666</v>
      </c>
      <c r="F190" s="3">
        <v>25.733333333333299</v>
      </c>
      <c r="G190" s="3">
        <v>29.566666666666599</v>
      </c>
      <c r="H190" s="2"/>
      <c r="I190" s="3">
        <v>1.8690461025168199</v>
      </c>
      <c r="J190" s="3">
        <v>1.76540835691538</v>
      </c>
      <c r="K190" s="3">
        <v>1.6947631758514801</v>
      </c>
      <c r="L190" s="3">
        <v>2.08059820457696</v>
      </c>
      <c r="M190" s="3">
        <v>1.96100881067769</v>
      </c>
      <c r="N190" s="2"/>
      <c r="O190" s="3">
        <f t="shared" si="0"/>
        <v>0.97200388801555204</v>
      </c>
      <c r="P190" s="3">
        <f t="shared" si="1"/>
        <v>1.0191639406208954</v>
      </c>
      <c r="Q190" s="3">
        <f t="shared" si="2"/>
        <v>0.99285856122651317</v>
      </c>
      <c r="R190" s="3">
        <f t="shared" si="3"/>
        <v>1.0071754729288962</v>
      </c>
      <c r="S190" s="3">
        <f t="shared" si="4"/>
        <v>1.0000002254791918</v>
      </c>
      <c r="T190" s="2"/>
      <c r="U190" s="3">
        <f t="shared" si="5"/>
        <v>0.1121432147238681</v>
      </c>
      <c r="V190" s="3">
        <f t="shared" si="6"/>
        <v>9.2268745530202007E-2</v>
      </c>
      <c r="W190" s="3">
        <f t="shared" si="7"/>
        <v>7.2632811297650993E-2</v>
      </c>
      <c r="X190" s="3">
        <f t="shared" si="8"/>
        <v>8.1432415051935811E-2</v>
      </c>
      <c r="Y190" s="3">
        <f t="shared" ref="Y190:Z190" si="197">M190/29.56666</f>
        <v>6.6325002914691414E-2</v>
      </c>
      <c r="Z190" s="3">
        <f t="shared" si="197"/>
        <v>0</v>
      </c>
      <c r="AA190" s="2"/>
    </row>
    <row r="191" spans="1:27">
      <c r="A191" s="2" t="s">
        <v>1688</v>
      </c>
      <c r="B191" s="2"/>
      <c r="C191" s="3">
        <v>20.566666666666599</v>
      </c>
      <c r="D191" s="3">
        <v>24.8</v>
      </c>
      <c r="E191" s="3">
        <v>28.1666666666666</v>
      </c>
      <c r="F191" s="3">
        <v>30.966666666666601</v>
      </c>
      <c r="G191" s="3">
        <v>33.1</v>
      </c>
      <c r="H191" s="2"/>
      <c r="I191" s="3">
        <v>1.68687745718399</v>
      </c>
      <c r="J191" s="3">
        <v>1.62069943748576</v>
      </c>
      <c r="K191" s="3">
        <v>2.1921577396609799</v>
      </c>
      <c r="L191" s="3">
        <v>1.4019827229875299</v>
      </c>
      <c r="M191" s="3">
        <v>1.3988090172238099</v>
      </c>
      <c r="N191" s="2"/>
      <c r="O191" s="3">
        <f t="shared" si="0"/>
        <v>1.23400493601974</v>
      </c>
      <c r="P191" s="3">
        <f t="shared" si="1"/>
        <v>1.2961674731999082</v>
      </c>
      <c r="Q191" s="3">
        <f t="shared" si="2"/>
        <v>1.2071445816351136</v>
      </c>
      <c r="R191" s="3">
        <f t="shared" si="3"/>
        <v>1.2120026092628806</v>
      </c>
      <c r="S191" s="3">
        <f t="shared" si="4"/>
        <v>1.1195041983098533</v>
      </c>
      <c r="T191" s="2"/>
      <c r="U191" s="3">
        <f t="shared" si="5"/>
        <v>0.10121305228324853</v>
      </c>
      <c r="V191" s="3">
        <f t="shared" si="6"/>
        <v>8.4705560270259272E-2</v>
      </c>
      <c r="W191" s="3">
        <f t="shared" si="7"/>
        <v>9.3949751627972894E-2</v>
      </c>
      <c r="X191" s="3">
        <f t="shared" si="8"/>
        <v>5.4872122230431697E-2</v>
      </c>
      <c r="Y191" s="3">
        <f t="shared" ref="Y191:Z191" si="198">M191/29.56666</f>
        <v>4.7310349468753315E-2</v>
      </c>
      <c r="Z191" s="3">
        <f t="shared" si="198"/>
        <v>0</v>
      </c>
      <c r="AA191" s="2"/>
    </row>
    <row r="192" spans="1:27">
      <c r="A192" s="2" t="s">
        <v>1689</v>
      </c>
      <c r="B192" s="2"/>
      <c r="C192" s="3">
        <v>14.1</v>
      </c>
      <c r="D192" s="3">
        <v>17.8</v>
      </c>
      <c r="E192" s="3">
        <v>21.1666666666666</v>
      </c>
      <c r="F192" s="3">
        <v>24.8333333333333</v>
      </c>
      <c r="G192" s="3">
        <v>27.8</v>
      </c>
      <c r="H192" s="2"/>
      <c r="I192" s="3">
        <v>2.5735837529276799</v>
      </c>
      <c r="J192" s="3">
        <v>1.6</v>
      </c>
      <c r="K192" s="3">
        <v>1.9507833184532699</v>
      </c>
      <c r="L192" s="3">
        <v>1.7143187827498301</v>
      </c>
      <c r="M192" s="3">
        <v>1.5362291495737199</v>
      </c>
      <c r="N192" s="2"/>
      <c r="O192" s="3">
        <f t="shared" si="0"/>
        <v>0.84600338401353603</v>
      </c>
      <c r="P192" s="3">
        <f t="shared" si="1"/>
        <v>0.93031375092574053</v>
      </c>
      <c r="Q192" s="3">
        <f t="shared" si="2"/>
        <v>0.90714415306307294</v>
      </c>
      <c r="R192" s="3">
        <f t="shared" si="3"/>
        <v>0.97195042400521725</v>
      </c>
      <c r="S192" s="3">
        <f t="shared" si="4"/>
        <v>0.94024823906386457</v>
      </c>
      <c r="T192" s="2"/>
      <c r="U192" s="3">
        <f t="shared" si="5"/>
        <v>0.15441564283823217</v>
      </c>
      <c r="V192" s="3">
        <f t="shared" si="6"/>
        <v>8.3623707948381171E-2</v>
      </c>
      <c r="W192" s="3">
        <f t="shared" si="7"/>
        <v>8.3605118798166983E-2</v>
      </c>
      <c r="X192" s="3">
        <f t="shared" si="8"/>
        <v>6.7096625547938549E-2</v>
      </c>
      <c r="Y192" s="3">
        <f t="shared" ref="Y192:Z192" si="199">M192/29.56666</f>
        <v>5.1958156571412527E-2</v>
      </c>
      <c r="Z192" s="3">
        <f t="shared" si="199"/>
        <v>0</v>
      </c>
      <c r="AA192" s="2"/>
    </row>
    <row r="193" spans="1:27">
      <c r="A193" s="2" t="s">
        <v>1690</v>
      </c>
      <c r="B193" s="2"/>
      <c r="C193" s="3">
        <v>17.033333333333299</v>
      </c>
      <c r="D193" s="3">
        <v>20.9</v>
      </c>
      <c r="E193" s="3">
        <v>24.5</v>
      </c>
      <c r="F193" s="3">
        <v>27.5</v>
      </c>
      <c r="G193" s="3">
        <v>30.766666666666602</v>
      </c>
      <c r="H193" s="2"/>
      <c r="I193" s="3">
        <v>2.7866746411369099</v>
      </c>
      <c r="J193" s="3">
        <v>1.9891371663780899</v>
      </c>
      <c r="K193" s="3">
        <v>1.7464249196572901</v>
      </c>
      <c r="L193" s="3">
        <v>2.0289570391377598</v>
      </c>
      <c r="M193" s="3">
        <v>1.81995115929582</v>
      </c>
      <c r="N193" s="2"/>
      <c r="O193" s="3">
        <f t="shared" si="0"/>
        <v>1.0220040880163501</v>
      </c>
      <c r="P193" s="3">
        <f t="shared" si="1"/>
        <v>1.092334685075729</v>
      </c>
      <c r="Q193" s="3">
        <f t="shared" si="2"/>
        <v>1.0500015000021428</v>
      </c>
      <c r="R193" s="3">
        <f t="shared" si="3"/>
        <v>1.076320939334638</v>
      </c>
      <c r="S193" s="3">
        <f t="shared" si="4"/>
        <v>1.040586480402812</v>
      </c>
      <c r="T193" s="2"/>
      <c r="U193" s="3">
        <f t="shared" si="5"/>
        <v>0.16720114727280369</v>
      </c>
      <c r="V193" s="3">
        <f t="shared" si="6"/>
        <v>0.10396189091904492</v>
      </c>
      <c r="W193" s="3">
        <f t="shared" si="7"/>
        <v>7.4846889195154129E-2</v>
      </c>
      <c r="X193" s="3">
        <f t="shared" si="8"/>
        <v>7.9411234408522893E-2</v>
      </c>
      <c r="Y193" s="3">
        <f t="shared" ref="Y193:Z193" si="200">M193/29.56666</f>
        <v>6.1554168083098326E-2</v>
      </c>
      <c r="Z193" s="3">
        <f t="shared" si="200"/>
        <v>0</v>
      </c>
      <c r="AA193" s="2"/>
    </row>
    <row r="194" spans="1:27">
      <c r="A194" s="2" t="s">
        <v>1691</v>
      </c>
      <c r="B194" s="2"/>
      <c r="C194" s="3">
        <v>16.1666666666666</v>
      </c>
      <c r="D194" s="3">
        <v>19.766666666666602</v>
      </c>
      <c r="E194" s="3">
        <v>23.533333333333299</v>
      </c>
      <c r="F194" s="3">
        <v>27</v>
      </c>
      <c r="G194" s="3">
        <v>29.4</v>
      </c>
      <c r="H194" s="2"/>
      <c r="I194" s="3">
        <v>1.7336538165261099</v>
      </c>
      <c r="J194" s="3">
        <v>1.4302291968616601</v>
      </c>
      <c r="K194" s="3">
        <v>1.8390818965511599</v>
      </c>
      <c r="L194" s="3">
        <v>1.39044357430761</v>
      </c>
      <c r="M194" s="3">
        <v>1.6041612554021201</v>
      </c>
      <c r="N194" s="2"/>
      <c r="O194" s="3">
        <f t="shared" si="0"/>
        <v>0.97000388001551618</v>
      </c>
      <c r="P194" s="3">
        <f t="shared" si="1"/>
        <v>1.0331012252789558</v>
      </c>
      <c r="Q194" s="3">
        <f t="shared" si="2"/>
        <v>1.0085728693898119</v>
      </c>
      <c r="R194" s="3">
        <f t="shared" si="3"/>
        <v>1.0567514677103718</v>
      </c>
      <c r="S194" s="3">
        <f t="shared" si="4"/>
        <v>0.99436324562869127</v>
      </c>
      <c r="T194" s="2"/>
      <c r="U194" s="3">
        <f t="shared" si="5"/>
        <v>0.10401964507014688</v>
      </c>
      <c r="V194" s="3">
        <f t="shared" si="6"/>
        <v>7.4750667911004515E-2</v>
      </c>
      <c r="W194" s="3">
        <f t="shared" si="7"/>
        <v>7.8817908163489936E-2</v>
      </c>
      <c r="X194" s="3">
        <f t="shared" si="8"/>
        <v>5.4420492145111937E-2</v>
      </c>
      <c r="Y194" s="3">
        <f t="shared" ref="Y194:Z194" si="201">M194/29.56666</f>
        <v>5.4255748041954016E-2</v>
      </c>
      <c r="Z194" s="3">
        <f t="shared" si="201"/>
        <v>0</v>
      </c>
      <c r="AA194" s="2"/>
    </row>
    <row r="195" spans="1:27">
      <c r="A195" s="2" t="s">
        <v>1692</v>
      </c>
      <c r="B195" s="2"/>
      <c r="C195" s="3">
        <v>16.3</v>
      </c>
      <c r="D195" s="3">
        <v>19.8</v>
      </c>
      <c r="E195" s="3">
        <v>23.033333333333299</v>
      </c>
      <c r="F195" s="3">
        <v>26.233333333333299</v>
      </c>
      <c r="G195" s="3">
        <v>29.066666666666599</v>
      </c>
      <c r="H195" s="2"/>
      <c r="I195" s="3">
        <v>2.3115651263447701</v>
      </c>
      <c r="J195" s="3">
        <v>2.25684145064143</v>
      </c>
      <c r="K195" s="3">
        <v>2.4149994248906599</v>
      </c>
      <c r="L195" s="3">
        <v>1.5849991237291601</v>
      </c>
      <c r="M195" s="3">
        <v>1.8245242911205299</v>
      </c>
      <c r="N195" s="2"/>
      <c r="O195" s="3">
        <f t="shared" si="0"/>
        <v>0.97800391201564818</v>
      </c>
      <c r="P195" s="3">
        <f t="shared" si="1"/>
        <v>1.0348433858612169</v>
      </c>
      <c r="Q195" s="3">
        <f t="shared" si="2"/>
        <v>0.98714426734895189</v>
      </c>
      <c r="R195" s="3">
        <f t="shared" si="3"/>
        <v>1.0267449445531625</v>
      </c>
      <c r="S195" s="3">
        <f t="shared" si="4"/>
        <v>0.98308928592768341</v>
      </c>
      <c r="T195" s="2"/>
      <c r="U195" s="3">
        <f t="shared" si="5"/>
        <v>0.13869446235853564</v>
      </c>
      <c r="V195" s="3">
        <f t="shared" si="6"/>
        <v>0.1179534064713999</v>
      </c>
      <c r="W195" s="3">
        <f t="shared" si="7"/>
        <v>0.10350012320977572</v>
      </c>
      <c r="X195" s="3">
        <f t="shared" si="8"/>
        <v>6.2035190752609E-2</v>
      </c>
      <c r="Y195" s="3">
        <f t="shared" ref="Y195:Z195" si="202">M195/29.56666</f>
        <v>6.170883999479583E-2</v>
      </c>
      <c r="Z195" s="3">
        <f t="shared" si="202"/>
        <v>0</v>
      </c>
      <c r="AA195" s="2"/>
    </row>
    <row r="196" spans="1:27">
      <c r="A196" s="2" t="s">
        <v>1693</v>
      </c>
      <c r="B196" s="2"/>
      <c r="C196" s="3">
        <v>15.9</v>
      </c>
      <c r="D196" s="3">
        <v>19.566666666666599</v>
      </c>
      <c r="E196" s="3">
        <v>22.133333333333301</v>
      </c>
      <c r="F196" s="3">
        <v>26</v>
      </c>
      <c r="G196" s="3">
        <v>29.3333333333333</v>
      </c>
      <c r="H196" s="2"/>
      <c r="I196" s="3">
        <v>2.2113344387495899</v>
      </c>
      <c r="J196" s="3">
        <v>2.2313423961572698</v>
      </c>
      <c r="K196" s="3">
        <v>1.6478942792411</v>
      </c>
      <c r="L196" s="3">
        <v>1.89736659610102</v>
      </c>
      <c r="M196" s="3">
        <v>1.53478192442951</v>
      </c>
      <c r="N196" s="2"/>
      <c r="O196" s="3">
        <f t="shared" si="0"/>
        <v>0.95400381601526418</v>
      </c>
      <c r="P196" s="3">
        <f t="shared" si="1"/>
        <v>1.0226482617854078</v>
      </c>
      <c r="Q196" s="3">
        <f t="shared" si="2"/>
        <v>0.94857278367540376</v>
      </c>
      <c r="R196" s="3">
        <f t="shared" si="3"/>
        <v>1.0176125244618395</v>
      </c>
      <c r="S196" s="3">
        <f t="shared" si="4"/>
        <v>0.99210845368848899</v>
      </c>
      <c r="T196" s="2"/>
      <c r="U196" s="3">
        <f t="shared" si="5"/>
        <v>0.1326805970473636</v>
      </c>
      <c r="V196" s="3">
        <f t="shared" si="6"/>
        <v>0.11662070304318536</v>
      </c>
      <c r="W196" s="3">
        <f t="shared" si="7"/>
        <v>7.0624141430534901E-2</v>
      </c>
      <c r="X196" s="3">
        <f t="shared" si="8"/>
        <v>7.4260923526458703E-2</v>
      </c>
      <c r="Y196" s="3">
        <f t="shared" ref="Y196:Z196" si="203">M196/29.56666</f>
        <v>5.1909208697550217E-2</v>
      </c>
      <c r="Z196" s="3">
        <f t="shared" si="203"/>
        <v>0</v>
      </c>
      <c r="AA196" s="2"/>
    </row>
    <row r="197" spans="1:27">
      <c r="A197" s="2" t="s">
        <v>1694</v>
      </c>
      <c r="B197" s="2"/>
      <c r="C197" s="3">
        <v>17.233333333333299</v>
      </c>
      <c r="D197" s="3">
        <v>20.5</v>
      </c>
      <c r="E197" s="3">
        <v>24.2</v>
      </c>
      <c r="F197" s="3">
        <v>27.5</v>
      </c>
      <c r="G197" s="3">
        <v>30.433333333333302</v>
      </c>
      <c r="H197" s="2"/>
      <c r="I197" s="3">
        <v>2.09257948209593</v>
      </c>
      <c r="J197" s="3">
        <v>1.8752777572046899</v>
      </c>
      <c r="K197" s="3">
        <v>1.93907194296653</v>
      </c>
      <c r="L197" s="3">
        <v>1.58640053790543</v>
      </c>
      <c r="M197" s="3">
        <v>1.47610598836563</v>
      </c>
      <c r="N197" s="2"/>
      <c r="O197" s="3">
        <f t="shared" si="0"/>
        <v>1.034004136016542</v>
      </c>
      <c r="P197" s="3">
        <f t="shared" si="1"/>
        <v>1.0714287580886337</v>
      </c>
      <c r="Q197" s="3">
        <f t="shared" si="2"/>
        <v>1.0371443387776267</v>
      </c>
      <c r="R197" s="3">
        <f t="shared" si="3"/>
        <v>1.076320939334638</v>
      </c>
      <c r="S197" s="3">
        <f t="shared" si="4"/>
        <v>1.0293125207018075</v>
      </c>
      <c r="T197" s="2"/>
      <c r="U197" s="3">
        <f t="shared" si="5"/>
        <v>0.1255552711468404</v>
      </c>
      <c r="V197" s="3">
        <f t="shared" si="6"/>
        <v>9.8011049681612658E-2</v>
      </c>
      <c r="W197" s="3">
        <f t="shared" si="7"/>
        <v>8.3103201988854125E-2</v>
      </c>
      <c r="X197" s="3">
        <f t="shared" si="8"/>
        <v>6.2090040622521721E-2</v>
      </c>
      <c r="Y197" s="3">
        <f t="shared" ref="Y197:Z197" si="204">M197/29.56666</f>
        <v>4.9924678281741332E-2</v>
      </c>
      <c r="Z197" s="3">
        <f t="shared" si="204"/>
        <v>0</v>
      </c>
      <c r="AA197" s="2"/>
    </row>
    <row r="198" spans="1:27">
      <c r="A198" s="2" t="s">
        <v>1695</v>
      </c>
      <c r="B198" s="2"/>
      <c r="C198" s="3">
        <v>16.3333333333333</v>
      </c>
      <c r="D198" s="3">
        <v>20.3666666666666</v>
      </c>
      <c r="E198" s="3">
        <v>23.133333333333301</v>
      </c>
      <c r="F198" s="3">
        <v>27.233333333333299</v>
      </c>
      <c r="G198" s="3">
        <v>29.1666666666666</v>
      </c>
      <c r="H198" s="2"/>
      <c r="I198" s="3">
        <v>2.0869967789997999</v>
      </c>
      <c r="J198" s="3">
        <v>2.2874051285730301</v>
      </c>
      <c r="K198" s="3">
        <v>1.6679994670928999</v>
      </c>
      <c r="L198" s="3">
        <v>1.47610598836563</v>
      </c>
      <c r="M198" s="3">
        <v>1.67497927018681</v>
      </c>
      <c r="N198" s="2"/>
      <c r="O198" s="3">
        <f t="shared" si="0"/>
        <v>0.98000392001567815</v>
      </c>
      <c r="P198" s="3">
        <f t="shared" si="1"/>
        <v>1.0644601157595985</v>
      </c>
      <c r="Q198" s="3">
        <f t="shared" si="2"/>
        <v>0.99142998775712388</v>
      </c>
      <c r="R198" s="3">
        <f t="shared" si="3"/>
        <v>1.0658838878016947</v>
      </c>
      <c r="S198" s="3">
        <f t="shared" si="4"/>
        <v>0.98647147383798517</v>
      </c>
      <c r="T198" s="2"/>
      <c r="U198" s="3">
        <f t="shared" si="5"/>
        <v>0.1252203076212185</v>
      </c>
      <c r="V198" s="3">
        <f t="shared" si="6"/>
        <v>0.11955081151963773</v>
      </c>
      <c r="W198" s="3">
        <f t="shared" si="7"/>
        <v>7.148579356940081E-2</v>
      </c>
      <c r="X198" s="3">
        <f t="shared" si="8"/>
        <v>5.7773228507461055E-2</v>
      </c>
      <c r="Y198" s="3">
        <f t="shared" ref="Y198:Z198" si="205">M198/29.56666</f>
        <v>5.665094637631745E-2</v>
      </c>
      <c r="Z198" s="3">
        <f t="shared" si="205"/>
        <v>0</v>
      </c>
      <c r="AA198" s="2"/>
    </row>
    <row r="199" spans="1:27">
      <c r="A199" s="3">
        <v>7.2057594061843994E+17</v>
      </c>
      <c r="B199" s="2"/>
      <c r="C199" s="3">
        <v>15.9333333333333</v>
      </c>
      <c r="D199" s="3">
        <v>19.933333333333302</v>
      </c>
      <c r="E199" s="3">
        <v>21.9</v>
      </c>
      <c r="F199" s="3">
        <v>26.8333333333333</v>
      </c>
      <c r="G199" s="3">
        <v>29.3333333333333</v>
      </c>
      <c r="H199" s="2"/>
      <c r="I199" s="3">
        <v>1.8245242911205299</v>
      </c>
      <c r="J199" s="3">
        <v>1.8427033281447001</v>
      </c>
      <c r="K199" s="3">
        <v>1.95533458347499</v>
      </c>
      <c r="L199" s="3">
        <v>1.89883004915014</v>
      </c>
      <c r="M199" s="3">
        <v>1.1352924243950899</v>
      </c>
      <c r="N199" s="2"/>
      <c r="O199" s="3">
        <f t="shared" si="0"/>
        <v>0.95600382401529416</v>
      </c>
      <c r="P199" s="3">
        <f t="shared" si="1"/>
        <v>1.0418120281902472</v>
      </c>
      <c r="Q199" s="3">
        <f t="shared" si="2"/>
        <v>0.93857276938967049</v>
      </c>
      <c r="R199" s="3">
        <f t="shared" si="3"/>
        <v>1.0502283105022818</v>
      </c>
      <c r="S199" s="3">
        <f t="shared" si="4"/>
        <v>0.99210845368848899</v>
      </c>
      <c r="T199" s="2"/>
      <c r="U199" s="3">
        <f t="shared" si="5"/>
        <v>0.10947189535481322</v>
      </c>
      <c r="V199" s="3">
        <f t="shared" si="6"/>
        <v>9.6308553092676497E-2</v>
      </c>
      <c r="W199" s="3">
        <f t="shared" si="7"/>
        <v>8.3800173292032848E-2</v>
      </c>
      <c r="X199" s="3">
        <f t="shared" si="8"/>
        <v>7.4318201532295111E-2</v>
      </c>
      <c r="Y199" s="3">
        <f t="shared" ref="Y199:Z199" si="206">M199/29.56666</f>
        <v>3.8397723124461471E-2</v>
      </c>
      <c r="Z199" s="3">
        <f t="shared" si="206"/>
        <v>0</v>
      </c>
      <c r="AA199" s="2"/>
    </row>
    <row r="200" spans="1:27">
      <c r="A200" s="2" t="s">
        <v>1696</v>
      </c>
      <c r="B200" s="2"/>
      <c r="C200" s="3">
        <v>15.466666666666599</v>
      </c>
      <c r="D200" s="3">
        <v>18.533333333333299</v>
      </c>
      <c r="E200" s="3">
        <v>22.1666666666666</v>
      </c>
      <c r="F200" s="3">
        <v>24.966666666666601</v>
      </c>
      <c r="G200" s="3">
        <v>28.766666666666602</v>
      </c>
      <c r="H200" s="2"/>
      <c r="I200" s="3">
        <v>2.1406125810669701</v>
      </c>
      <c r="J200" s="3">
        <v>2.2469732728470202</v>
      </c>
      <c r="K200" s="3">
        <v>2.0013884069704</v>
      </c>
      <c r="L200" s="3">
        <v>2.0080393975772002</v>
      </c>
      <c r="M200" s="3">
        <v>1.5849991237291601</v>
      </c>
      <c r="N200" s="2"/>
      <c r="O200" s="3">
        <f t="shared" si="0"/>
        <v>0.92800371201484411</v>
      </c>
      <c r="P200" s="3">
        <f t="shared" si="1"/>
        <v>0.96864128373541347</v>
      </c>
      <c r="Q200" s="3">
        <f t="shared" si="2"/>
        <v>0.95000135714479306</v>
      </c>
      <c r="R200" s="3">
        <f t="shared" si="3"/>
        <v>0.97716894977168689</v>
      </c>
      <c r="S200" s="3">
        <f t="shared" si="4"/>
        <v>0.97294272219677846</v>
      </c>
      <c r="T200" s="2"/>
      <c r="U200" s="3">
        <f t="shared" si="5"/>
        <v>0.12843726861309265</v>
      </c>
      <c r="V200" s="3">
        <f t="shared" si="6"/>
        <v>0.11743764796023588</v>
      </c>
      <c r="W200" s="3">
        <f t="shared" si="7"/>
        <v>8.5773911404319142E-2</v>
      </c>
      <c r="X200" s="3">
        <f t="shared" si="8"/>
        <v>7.8592540022591001E-2</v>
      </c>
      <c r="Y200" s="3">
        <f t="shared" ref="Y200:Z200" si="207">M200/29.56666</f>
        <v>5.3607648741155076E-2</v>
      </c>
      <c r="Z200" s="3">
        <f t="shared" si="207"/>
        <v>0</v>
      </c>
      <c r="AA200" s="2"/>
    </row>
    <row r="201" spans="1:27">
      <c r="A201" s="2" t="s">
        <v>1697</v>
      </c>
      <c r="B201" s="2"/>
      <c r="C201" s="3">
        <v>15.6</v>
      </c>
      <c r="D201" s="3">
        <v>18.7</v>
      </c>
      <c r="E201" s="3">
        <v>22.733333333333299</v>
      </c>
      <c r="F201" s="3">
        <v>26.1666666666666</v>
      </c>
      <c r="G201" s="3">
        <v>29.433333333333302</v>
      </c>
      <c r="H201" s="2"/>
      <c r="I201" s="3">
        <v>2.40277617212534</v>
      </c>
      <c r="J201" s="3">
        <v>2.0190756961210399</v>
      </c>
      <c r="K201" s="3">
        <v>1.7688665548562099</v>
      </c>
      <c r="L201" s="3">
        <v>1.8454147380888499</v>
      </c>
      <c r="M201" s="3">
        <v>1.5423647068345601</v>
      </c>
      <c r="N201" s="2"/>
      <c r="O201" s="3">
        <f t="shared" si="0"/>
        <v>0.9360037440149761</v>
      </c>
      <c r="P201" s="3">
        <f t="shared" si="1"/>
        <v>0.97735208664670492</v>
      </c>
      <c r="Q201" s="3">
        <f t="shared" si="2"/>
        <v>0.97428710612443581</v>
      </c>
      <c r="R201" s="3">
        <f t="shared" si="3"/>
        <v>1.0241356816699256</v>
      </c>
      <c r="S201" s="3">
        <f t="shared" si="4"/>
        <v>0.99549064159879075</v>
      </c>
      <c r="T201" s="2"/>
      <c r="U201" s="3">
        <f t="shared" si="5"/>
        <v>0.14416714699610839</v>
      </c>
      <c r="V201" s="3">
        <f t="shared" si="6"/>
        <v>0.10552662271131266</v>
      </c>
      <c r="W201" s="3">
        <f t="shared" si="7"/>
        <v>7.5808674934801756E-2</v>
      </c>
      <c r="X201" s="3">
        <f t="shared" si="8"/>
        <v>7.2227582704064569E-2</v>
      </c>
      <c r="Y201" s="3">
        <f t="shared" ref="Y201:Z201" si="208">M201/29.56666</f>
        <v>5.2165672647318299E-2</v>
      </c>
      <c r="Z201" s="3">
        <f t="shared" si="208"/>
        <v>0</v>
      </c>
      <c r="AA201" s="2"/>
    </row>
    <row r="202" spans="1:27">
      <c r="A202" s="2" t="s">
        <v>1698</v>
      </c>
      <c r="B202" s="2"/>
      <c r="C202" s="3">
        <v>15.7666666666666</v>
      </c>
      <c r="D202" s="3">
        <v>19.3666666666666</v>
      </c>
      <c r="E202" s="3">
        <v>22.466666666666601</v>
      </c>
      <c r="F202" s="3">
        <v>25.8</v>
      </c>
      <c r="G202" s="3">
        <v>28.733333333333299</v>
      </c>
      <c r="H202" s="2"/>
      <c r="I202" s="3">
        <v>2.5519056060564198</v>
      </c>
      <c r="J202" s="3">
        <v>2.1367160680716402</v>
      </c>
      <c r="K202" s="3">
        <v>1.70749979664875</v>
      </c>
      <c r="L202" s="3">
        <v>1.92180470738661</v>
      </c>
      <c r="M202" s="3">
        <v>1.7688665548562099</v>
      </c>
      <c r="N202" s="2"/>
      <c r="O202" s="3">
        <f t="shared" si="0"/>
        <v>0.94600378401513208</v>
      </c>
      <c r="P202" s="3">
        <f t="shared" si="1"/>
        <v>1.0121952982918603</v>
      </c>
      <c r="Q202" s="3">
        <f t="shared" si="2"/>
        <v>0.96285851836930914</v>
      </c>
      <c r="R202" s="3">
        <f t="shared" si="3"/>
        <v>1.009784735812133</v>
      </c>
      <c r="S202" s="3">
        <f t="shared" si="4"/>
        <v>0.97181532622667899</v>
      </c>
      <c r="T202" s="2"/>
      <c r="U202" s="3">
        <f t="shared" si="5"/>
        <v>0.1531149488231805</v>
      </c>
      <c r="V202" s="3">
        <f t="shared" si="6"/>
        <v>0.11167507527814761</v>
      </c>
      <c r="W202" s="3">
        <f t="shared" si="7"/>
        <v>7.3178667254471072E-2</v>
      </c>
      <c r="X202" s="3">
        <f t="shared" si="8"/>
        <v>7.5217405377166729E-2</v>
      </c>
      <c r="Y202" s="3">
        <f t="shared" ref="Y202:Z202" si="209">M202/29.56666</f>
        <v>5.9826390767716404E-2</v>
      </c>
      <c r="Z202" s="3">
        <f t="shared" si="209"/>
        <v>0</v>
      </c>
      <c r="AA202" s="2"/>
    </row>
    <row r="203" spans="1:27">
      <c r="A203" s="2" t="s">
        <v>1699</v>
      </c>
      <c r="B203" s="2"/>
      <c r="C203" s="3">
        <v>15.566666666666601</v>
      </c>
      <c r="D203" s="3">
        <v>19.5</v>
      </c>
      <c r="E203" s="3">
        <v>23.433333333333302</v>
      </c>
      <c r="F203" s="3">
        <v>26.8</v>
      </c>
      <c r="G203" s="3">
        <v>29.4</v>
      </c>
      <c r="H203" s="2"/>
      <c r="I203" s="3">
        <v>1.6468825769380799</v>
      </c>
      <c r="J203" s="3">
        <v>1.76540835691538</v>
      </c>
      <c r="K203" s="3">
        <v>1.92671280221579</v>
      </c>
      <c r="L203" s="3">
        <v>1.4696938456699</v>
      </c>
      <c r="M203" s="3">
        <v>1.8903262505010401</v>
      </c>
      <c r="N203" s="2"/>
      <c r="O203" s="3">
        <f t="shared" si="0"/>
        <v>0.93400373601494013</v>
      </c>
      <c r="P203" s="3">
        <f t="shared" si="1"/>
        <v>1.0191639406208954</v>
      </c>
      <c r="Q203" s="3">
        <f t="shared" si="2"/>
        <v>1.0042871489816401</v>
      </c>
      <c r="R203" s="3">
        <f t="shared" si="3"/>
        <v>1.0489236790606653</v>
      </c>
      <c r="S203" s="3">
        <f t="shared" si="4"/>
        <v>0.99436324562869127</v>
      </c>
      <c r="T203" s="2"/>
      <c r="U203" s="3">
        <f t="shared" si="5"/>
        <v>9.8813349869684278E-2</v>
      </c>
      <c r="V203" s="3">
        <f t="shared" si="6"/>
        <v>9.2268745530202007E-2</v>
      </c>
      <c r="W203" s="3">
        <f t="shared" si="7"/>
        <v>8.2573523771424961E-2</v>
      </c>
      <c r="X203" s="3">
        <f t="shared" si="8"/>
        <v>5.7522264018391389E-2</v>
      </c>
      <c r="Y203" s="3">
        <f t="shared" ref="Y203:Z203" si="210">M203/29.56666</f>
        <v>6.3934385909705058E-2</v>
      </c>
      <c r="Z203" s="3">
        <f t="shared" si="210"/>
        <v>0</v>
      </c>
      <c r="AA203" s="2"/>
    </row>
    <row r="204" spans="1:27">
      <c r="A204" s="2" t="s">
        <v>1700</v>
      </c>
      <c r="B204" s="2"/>
      <c r="C204" s="3">
        <v>16.3</v>
      </c>
      <c r="D204" s="3">
        <v>19.533333333333299</v>
      </c>
      <c r="E204" s="3">
        <v>23.1666666666666</v>
      </c>
      <c r="F204" s="3">
        <v>26.466666666666601</v>
      </c>
      <c r="G204" s="3">
        <v>29.7</v>
      </c>
      <c r="H204" s="2"/>
      <c r="I204" s="3">
        <v>2.1931712199461302</v>
      </c>
      <c r="J204" s="3">
        <v>1.8749814813900301</v>
      </c>
      <c r="K204" s="3">
        <v>1.5723301886761001</v>
      </c>
      <c r="L204" s="3">
        <v>1.58605030044937</v>
      </c>
      <c r="M204" s="3">
        <v>1.3699148392022999</v>
      </c>
      <c r="N204" s="2"/>
      <c r="O204" s="3">
        <f t="shared" si="0"/>
        <v>0.97800391201564818</v>
      </c>
      <c r="P204" s="3">
        <f t="shared" si="1"/>
        <v>1.0209061012031517</v>
      </c>
      <c r="Q204" s="3">
        <f t="shared" si="2"/>
        <v>0.99285856122651317</v>
      </c>
      <c r="R204" s="3">
        <f t="shared" si="3"/>
        <v>1.0358773646444854</v>
      </c>
      <c r="S204" s="3">
        <f t="shared" si="4"/>
        <v>1.0045098093595963</v>
      </c>
      <c r="T204" s="2"/>
      <c r="U204" s="3">
        <f t="shared" si="5"/>
        <v>0.13159079955996605</v>
      </c>
      <c r="V204" s="3">
        <f t="shared" si="6"/>
        <v>9.7995564880239347E-2</v>
      </c>
      <c r="W204" s="3">
        <f t="shared" si="7"/>
        <v>6.7385675779941118E-2</v>
      </c>
      <c r="X204" s="3">
        <f t="shared" si="8"/>
        <v>6.2076332698605477E-2</v>
      </c>
      <c r="Y204" s="3">
        <f t="shared" ref="Y204:Z204" si="211">M204/29.56666</f>
        <v>4.6333094072928765E-2</v>
      </c>
      <c r="Z204" s="3">
        <f t="shared" si="211"/>
        <v>0</v>
      </c>
      <c r="AA204" s="2"/>
    </row>
    <row r="205" spans="1:27">
      <c r="A205" s="2" t="s">
        <v>1701</v>
      </c>
      <c r="B205" s="2"/>
      <c r="C205" s="3">
        <v>15.533333333333299</v>
      </c>
      <c r="D205" s="3">
        <v>19.3</v>
      </c>
      <c r="E205" s="3">
        <v>22.533333333333299</v>
      </c>
      <c r="F205" s="3">
        <v>26.033333333333299</v>
      </c>
      <c r="G205" s="3">
        <v>29.2</v>
      </c>
      <c r="H205" s="2"/>
      <c r="I205" s="3">
        <v>1.8390818965511599</v>
      </c>
      <c r="J205" s="3">
        <v>2.0355179521029299</v>
      </c>
      <c r="K205" s="3">
        <v>1.7461067804945001</v>
      </c>
      <c r="L205" s="3">
        <v>2.0893911925619699</v>
      </c>
      <c r="M205" s="3">
        <v>1.4696938456699</v>
      </c>
      <c r="N205" s="2"/>
      <c r="O205" s="3">
        <f t="shared" si="0"/>
        <v>0.93200372801491005</v>
      </c>
      <c r="P205" s="3">
        <f t="shared" si="1"/>
        <v>1.0087109771273479</v>
      </c>
      <c r="Q205" s="3">
        <f t="shared" si="2"/>
        <v>0.96571566530809183</v>
      </c>
      <c r="R205" s="3">
        <f t="shared" si="3"/>
        <v>1.018917155903456</v>
      </c>
      <c r="S205" s="3">
        <f t="shared" si="4"/>
        <v>0.98759886980808786</v>
      </c>
      <c r="T205" s="2"/>
      <c r="U205" s="3">
        <f t="shared" si="5"/>
        <v>0.1103453551744903</v>
      </c>
      <c r="V205" s="3">
        <f t="shared" si="6"/>
        <v>0.10638597421896397</v>
      </c>
      <c r="W205" s="3">
        <f t="shared" si="7"/>
        <v>7.4833254640128063E-2</v>
      </c>
      <c r="X205" s="3">
        <f t="shared" si="8"/>
        <v>8.1776563309666137E-2</v>
      </c>
      <c r="Y205" s="3">
        <f t="shared" ref="Y205:Z205" si="212">M205/29.56666</f>
        <v>4.9707807566695059E-2</v>
      </c>
      <c r="Z205" s="3">
        <f t="shared" si="212"/>
        <v>0</v>
      </c>
      <c r="AA205" s="2"/>
    </row>
    <row r="206" spans="1:27">
      <c r="A206" s="2" t="s">
        <v>1702</v>
      </c>
      <c r="B206" s="2"/>
      <c r="C206" s="3">
        <v>15.1666666666666</v>
      </c>
      <c r="D206" s="3">
        <v>19.8</v>
      </c>
      <c r="E206" s="3">
        <v>22.7</v>
      </c>
      <c r="F206" s="3">
        <v>26.7</v>
      </c>
      <c r="G206" s="3">
        <v>29.233333333333299</v>
      </c>
      <c r="H206" s="2"/>
      <c r="I206" s="3">
        <v>2.4506235034283699</v>
      </c>
      <c r="J206" s="3">
        <v>1.7962924780409899</v>
      </c>
      <c r="K206" s="3">
        <v>1.552417469626</v>
      </c>
      <c r="L206" s="3">
        <v>1.9174636024359499</v>
      </c>
      <c r="M206" s="3">
        <v>1.6468825769380799</v>
      </c>
      <c r="N206" s="2"/>
      <c r="O206" s="3">
        <f t="shared" si="0"/>
        <v>0.91000364001455614</v>
      </c>
      <c r="P206" s="3">
        <f t="shared" si="1"/>
        <v>1.0348433858612169</v>
      </c>
      <c r="Q206" s="3">
        <f t="shared" si="2"/>
        <v>0.97285853265504652</v>
      </c>
      <c r="R206" s="3">
        <f t="shared" si="3"/>
        <v>1.0450097847358122</v>
      </c>
      <c r="S206" s="3">
        <f t="shared" si="4"/>
        <v>0.98872626577818734</v>
      </c>
      <c r="T206" s="2"/>
      <c r="U206" s="3">
        <f t="shared" si="5"/>
        <v>0.14703799835769563</v>
      </c>
      <c r="V206" s="3">
        <f t="shared" si="6"/>
        <v>9.3882898483483523E-2</v>
      </c>
      <c r="W206" s="3">
        <f t="shared" si="7"/>
        <v>6.6532272315789023E-2</v>
      </c>
      <c r="X206" s="3">
        <f t="shared" si="8"/>
        <v>7.5047499116866923E-2</v>
      </c>
      <c r="Y206" s="3">
        <f t="shared" ref="Y206:Z206" si="213">M206/29.56666</f>
        <v>5.5700663414064357E-2</v>
      </c>
      <c r="Z206" s="3">
        <f t="shared" si="213"/>
        <v>0</v>
      </c>
      <c r="AA206" s="2"/>
    </row>
    <row r="207" spans="1:27">
      <c r="A207" s="2" t="s">
        <v>1703</v>
      </c>
      <c r="B207" s="2"/>
      <c r="C207" s="3">
        <v>16.933333333333302</v>
      </c>
      <c r="D207" s="3">
        <v>19.766666666666602</v>
      </c>
      <c r="E207" s="3">
        <v>23</v>
      </c>
      <c r="F207" s="3">
        <v>26.033333333333299</v>
      </c>
      <c r="G207" s="3">
        <v>29.766666666666602</v>
      </c>
      <c r="H207" s="2"/>
      <c r="I207" s="3">
        <v>1.8245242911205299</v>
      </c>
      <c r="J207" s="3">
        <v>2.5907956735763999</v>
      </c>
      <c r="K207" s="3">
        <v>1.7126976771553499</v>
      </c>
      <c r="L207" s="3">
        <v>2.0572365498945899</v>
      </c>
      <c r="M207" s="3">
        <v>1.47610598836563</v>
      </c>
      <c r="N207" s="2"/>
      <c r="O207" s="3">
        <f t="shared" si="0"/>
        <v>1.0160040640162542</v>
      </c>
      <c r="P207" s="3">
        <f t="shared" si="1"/>
        <v>1.0331012252789558</v>
      </c>
      <c r="Q207" s="3">
        <f t="shared" si="2"/>
        <v>0.98571569387956259</v>
      </c>
      <c r="R207" s="3">
        <f t="shared" si="3"/>
        <v>1.018917155903456</v>
      </c>
      <c r="S207" s="3">
        <f t="shared" si="4"/>
        <v>1.0067646012997953</v>
      </c>
      <c r="T207" s="2"/>
      <c r="U207" s="3">
        <f t="shared" si="5"/>
        <v>0.10947189535481322</v>
      </c>
      <c r="V207" s="3">
        <f t="shared" si="6"/>
        <v>0.13540746297567646</v>
      </c>
      <c r="W207" s="3">
        <f t="shared" si="7"/>
        <v>7.3401433880134828E-2</v>
      </c>
      <c r="X207" s="3">
        <f t="shared" si="8"/>
        <v>8.0518064575130721E-2</v>
      </c>
      <c r="Y207" s="3">
        <f t="shared" ref="Y207:Z207" si="214">M207/29.56666</f>
        <v>4.9924678281741332E-2</v>
      </c>
      <c r="Z207" s="3">
        <f t="shared" si="214"/>
        <v>0</v>
      </c>
      <c r="AA207" s="2"/>
    </row>
    <row r="208" spans="1:27">
      <c r="A208" s="2" t="s">
        <v>1704</v>
      </c>
      <c r="B208" s="2"/>
      <c r="C208" s="3">
        <v>15.7666666666666</v>
      </c>
      <c r="D208" s="3">
        <v>19.266666666666602</v>
      </c>
      <c r="E208" s="3">
        <v>22.1666666666666</v>
      </c>
      <c r="F208" s="3">
        <v>26.233333333333299</v>
      </c>
      <c r="G208" s="3">
        <v>28.633333333333301</v>
      </c>
      <c r="H208" s="2"/>
      <c r="I208" s="3">
        <v>1.9947152400502901</v>
      </c>
      <c r="J208" s="3">
        <v>2.1281186266016401</v>
      </c>
      <c r="K208" s="3">
        <v>2.0344259359556101</v>
      </c>
      <c r="L208" s="3">
        <v>1.72594579546661</v>
      </c>
      <c r="M208" s="3">
        <v>1.9913702708325101</v>
      </c>
      <c r="N208" s="2"/>
      <c r="O208" s="3">
        <f t="shared" si="0"/>
        <v>0.94600378401513208</v>
      </c>
      <c r="P208" s="3">
        <f t="shared" si="1"/>
        <v>1.0069688165450865</v>
      </c>
      <c r="Q208" s="3">
        <f t="shared" si="2"/>
        <v>0.95000135714479306</v>
      </c>
      <c r="R208" s="3">
        <f t="shared" si="3"/>
        <v>1.0267449445531625</v>
      </c>
      <c r="S208" s="3">
        <f t="shared" si="4"/>
        <v>0.96843313831637734</v>
      </c>
      <c r="T208" s="2"/>
      <c r="U208" s="3">
        <f t="shared" si="5"/>
        <v>0.11968339313658996</v>
      </c>
      <c r="V208" s="3">
        <f t="shared" si="6"/>
        <v>0.1112257315690285</v>
      </c>
      <c r="W208" s="3">
        <f t="shared" si="7"/>
        <v>8.7189807526394034E-2</v>
      </c>
      <c r="X208" s="3">
        <f t="shared" si="8"/>
        <v>6.7551694538810561E-2</v>
      </c>
      <c r="Y208" s="3">
        <f t="shared" ref="Y208:Z208" si="215">M208/29.56666</f>
        <v>6.7351884549438801E-2</v>
      </c>
      <c r="Z208" s="3">
        <f t="shared" si="215"/>
        <v>0</v>
      </c>
      <c r="AA208" s="2"/>
    </row>
    <row r="209" spans="1:27">
      <c r="A209" s="2" t="s">
        <v>1705</v>
      </c>
      <c r="B209" s="2"/>
      <c r="C209" s="3">
        <v>16.3666666666666</v>
      </c>
      <c r="D209" s="3">
        <v>19.8666666666666</v>
      </c>
      <c r="E209" s="3">
        <v>24.1</v>
      </c>
      <c r="F209" s="3">
        <v>27.1</v>
      </c>
      <c r="G209" s="3">
        <v>30.1</v>
      </c>
      <c r="H209" s="2"/>
      <c r="I209" s="3">
        <v>2.3732303348436701</v>
      </c>
      <c r="J209" s="3">
        <v>1.6878651868229499</v>
      </c>
      <c r="K209" s="3">
        <v>1.9891371663780899</v>
      </c>
      <c r="L209" s="3">
        <v>1.9035055380358901</v>
      </c>
      <c r="M209" s="3">
        <v>1.7</v>
      </c>
      <c r="N209" s="2"/>
      <c r="O209" s="3">
        <f t="shared" si="0"/>
        <v>0.98200392801570813</v>
      </c>
      <c r="P209" s="3">
        <f t="shared" si="1"/>
        <v>1.0383277070257293</v>
      </c>
      <c r="Q209" s="3">
        <f t="shared" si="2"/>
        <v>1.0328586183694548</v>
      </c>
      <c r="R209" s="3">
        <f t="shared" si="3"/>
        <v>1.0606653620352251</v>
      </c>
      <c r="S209" s="3">
        <f t="shared" si="4"/>
        <v>1.0180385610008029</v>
      </c>
      <c r="T209" s="2"/>
      <c r="U209" s="3">
        <f t="shared" si="5"/>
        <v>0.14239438966817888</v>
      </c>
      <c r="V209" s="3">
        <f t="shared" si="6"/>
        <v>8.8215965899451368E-2</v>
      </c>
      <c r="W209" s="3">
        <f t="shared" si="7"/>
        <v>8.5248857486000251E-2</v>
      </c>
      <c r="X209" s="3">
        <f t="shared" si="8"/>
        <v>7.4501195226453626E-2</v>
      </c>
      <c r="Y209" s="3">
        <f t="shared" ref="Y209:Z209" si="216">M209/29.56666</f>
        <v>5.7497194475128403E-2</v>
      </c>
      <c r="Z209" s="3">
        <f t="shared" si="216"/>
        <v>0</v>
      </c>
      <c r="AA209" s="2"/>
    </row>
    <row r="210" spans="1:27">
      <c r="A210" s="2" t="s">
        <v>1706</v>
      </c>
      <c r="B210" s="2"/>
      <c r="C210" s="3">
        <v>16.5</v>
      </c>
      <c r="D210" s="3">
        <v>19.8666666666666</v>
      </c>
      <c r="E210" s="3">
        <v>22.8333333333333</v>
      </c>
      <c r="F210" s="3">
        <v>26.8333333333333</v>
      </c>
      <c r="G210" s="3">
        <v>28.9</v>
      </c>
      <c r="H210" s="2"/>
      <c r="I210" s="3">
        <v>1.8211717839530299</v>
      </c>
      <c r="J210" s="3">
        <v>1.80246744461277</v>
      </c>
      <c r="K210" s="3">
        <v>1.9336206683030901</v>
      </c>
      <c r="L210" s="3">
        <v>1.5723301886761001</v>
      </c>
      <c r="M210" s="3">
        <v>1.7953644012660299</v>
      </c>
      <c r="N210" s="2"/>
      <c r="O210" s="3">
        <f t="shared" si="0"/>
        <v>0.99000396001584012</v>
      </c>
      <c r="P210" s="3">
        <f t="shared" si="1"/>
        <v>1.0383277070257293</v>
      </c>
      <c r="Q210" s="3">
        <f t="shared" si="2"/>
        <v>0.97857282653260791</v>
      </c>
      <c r="R210" s="3">
        <f t="shared" si="3"/>
        <v>1.0502283105022818</v>
      </c>
      <c r="S210" s="3">
        <f t="shared" si="4"/>
        <v>0.97745230607718292</v>
      </c>
      <c r="T210" s="2"/>
      <c r="U210" s="3">
        <f t="shared" si="5"/>
        <v>0.10927074412015829</v>
      </c>
      <c r="V210" s="3">
        <f t="shared" si="6"/>
        <v>9.420563198422699E-2</v>
      </c>
      <c r="W210" s="3">
        <f t="shared" si="7"/>
        <v>8.2869575598097572E-2</v>
      </c>
      <c r="X210" s="3">
        <f t="shared" si="8"/>
        <v>6.1539342022547946E-2</v>
      </c>
      <c r="Y210" s="3">
        <f t="shared" ref="Y210:Z210" si="217">M210/29.56666</f>
        <v>6.0722597725479645E-2</v>
      </c>
      <c r="Z210" s="3">
        <f t="shared" si="217"/>
        <v>0</v>
      </c>
      <c r="AA210" s="2"/>
    </row>
    <row r="211" spans="1:27">
      <c r="A211" s="2" t="s">
        <v>1707</v>
      </c>
      <c r="B211" s="2"/>
      <c r="C211" s="3">
        <v>15.733333333333301</v>
      </c>
      <c r="D211" s="3">
        <v>19.033333333333299</v>
      </c>
      <c r="E211" s="3">
        <v>23.233333333333299</v>
      </c>
      <c r="F211" s="3">
        <v>26.1</v>
      </c>
      <c r="G211" s="3">
        <v>28.633333333333301</v>
      </c>
      <c r="H211" s="2"/>
      <c r="I211" s="3">
        <v>2.3935097428021601</v>
      </c>
      <c r="J211" s="3">
        <v>2.0409692686455498</v>
      </c>
      <c r="K211" s="3">
        <v>2.06047459473674</v>
      </c>
      <c r="L211" s="3">
        <v>1.5989579940281899</v>
      </c>
      <c r="M211" s="3">
        <v>1.7792008193443301</v>
      </c>
      <c r="N211" s="2"/>
      <c r="O211" s="3">
        <f t="shared" si="0"/>
        <v>0.9440037760151021</v>
      </c>
      <c r="P211" s="3">
        <f t="shared" si="1"/>
        <v>0.9947736924692826</v>
      </c>
      <c r="Q211" s="3">
        <f t="shared" si="2"/>
        <v>0.99571570816529587</v>
      </c>
      <c r="R211" s="3">
        <f t="shared" si="3"/>
        <v>1.0215264187866928</v>
      </c>
      <c r="S211" s="3">
        <f t="shared" si="4"/>
        <v>0.96843313831637734</v>
      </c>
      <c r="T211" s="2"/>
      <c r="U211" s="3">
        <f t="shared" si="5"/>
        <v>0.14361115901276567</v>
      </c>
      <c r="V211" s="3">
        <f t="shared" si="6"/>
        <v>0.10667088628302286</v>
      </c>
      <c r="W211" s="3">
        <f t="shared" si="7"/>
        <v>8.8306180211832008E-2</v>
      </c>
      <c r="X211" s="3">
        <f t="shared" si="8"/>
        <v>6.2581526185056358E-2</v>
      </c>
      <c r="Y211" s="3">
        <f t="shared" ref="Y211:Z211" si="218">M211/29.56666</f>
        <v>6.0175915011852203E-2</v>
      </c>
      <c r="Z211" s="3">
        <f t="shared" si="218"/>
        <v>0</v>
      </c>
      <c r="AA211" s="2"/>
    </row>
    <row r="212" spans="1:27">
      <c r="A212" s="2" t="s">
        <v>1708</v>
      </c>
      <c r="B212" s="2"/>
      <c r="C212" s="3">
        <v>15.9333333333333</v>
      </c>
      <c r="D212" s="3">
        <v>19.566666666666599</v>
      </c>
      <c r="E212" s="3">
        <v>23.033333333333299</v>
      </c>
      <c r="F212" s="3">
        <v>26.466666666666601</v>
      </c>
      <c r="G212" s="3">
        <v>29.266666666666602</v>
      </c>
      <c r="H212" s="2"/>
      <c r="I212" s="3">
        <v>2.2201101073795599</v>
      </c>
      <c r="J212" s="3">
        <v>2.5256462319352799</v>
      </c>
      <c r="K212" s="3">
        <v>1.3034143197344701</v>
      </c>
      <c r="L212" s="3">
        <v>1.89267594221045</v>
      </c>
      <c r="M212" s="3">
        <v>1.4360439485692</v>
      </c>
      <c r="N212" s="2"/>
      <c r="O212" s="3">
        <f t="shared" si="0"/>
        <v>0.95600382401529416</v>
      </c>
      <c r="P212" s="3">
        <f t="shared" si="1"/>
        <v>1.0226482617854078</v>
      </c>
      <c r="Q212" s="3">
        <f t="shared" si="2"/>
        <v>0.98714426734895189</v>
      </c>
      <c r="R212" s="3">
        <f t="shared" si="3"/>
        <v>1.0358773646444854</v>
      </c>
      <c r="S212" s="3">
        <f t="shared" si="4"/>
        <v>0.98985366174828682</v>
      </c>
      <c r="T212" s="2"/>
      <c r="U212" s="3">
        <f t="shared" si="5"/>
        <v>0.13320713927133068</v>
      </c>
      <c r="V212" s="3">
        <f t="shared" si="6"/>
        <v>0.13200243930017827</v>
      </c>
      <c r="W212" s="3">
        <f t="shared" si="7"/>
        <v>5.586069350389658E-2</v>
      </c>
      <c r="X212" s="3">
        <f t="shared" si="8"/>
        <v>7.4077336290037182E-2</v>
      </c>
      <c r="Y212" s="3">
        <f t="shared" ref="Y212:Z212" si="219">M212/29.56666</f>
        <v>4.8569704815126229E-2</v>
      </c>
      <c r="Z212" s="3">
        <f t="shared" si="219"/>
        <v>0</v>
      </c>
      <c r="AA212" s="2"/>
    </row>
    <row r="213" spans="1:27">
      <c r="A213" s="2" t="s">
        <v>1709</v>
      </c>
      <c r="B213" s="2"/>
      <c r="C213" s="3">
        <v>15.9333333333333</v>
      </c>
      <c r="D213" s="3">
        <v>19.266666666666602</v>
      </c>
      <c r="E213" s="3">
        <v>23.1666666666666</v>
      </c>
      <c r="F213" s="3">
        <v>25.533333333333299</v>
      </c>
      <c r="G213" s="3">
        <v>28.733333333333299</v>
      </c>
      <c r="H213" s="2"/>
      <c r="I213" s="3">
        <v>1.99888858007532</v>
      </c>
      <c r="J213" s="3">
        <v>2.1592179654268802</v>
      </c>
      <c r="K213" s="3">
        <v>1.7904065335994299</v>
      </c>
      <c r="L213" s="3">
        <v>1.80246744461276</v>
      </c>
      <c r="M213" s="3">
        <v>1.6719914938645899</v>
      </c>
      <c r="N213" s="2"/>
      <c r="O213" s="3">
        <f t="shared" si="0"/>
        <v>0.95600382401529416</v>
      </c>
      <c r="P213" s="3">
        <f t="shared" si="1"/>
        <v>1.0069688165450865</v>
      </c>
      <c r="Q213" s="3">
        <f t="shared" si="2"/>
        <v>0.99285856122651317</v>
      </c>
      <c r="R213" s="3">
        <f t="shared" si="3"/>
        <v>0.99934768427918974</v>
      </c>
      <c r="S213" s="3">
        <f t="shared" si="4"/>
        <v>0.97181532622667899</v>
      </c>
      <c r="T213" s="2"/>
      <c r="U213" s="3">
        <f t="shared" si="5"/>
        <v>0.11993379453969737</v>
      </c>
      <c r="V213" s="3">
        <f t="shared" si="6"/>
        <v>0.11285113283609702</v>
      </c>
      <c r="W213" s="3">
        <f t="shared" si="7"/>
        <v>7.6731818199715848E-2</v>
      </c>
      <c r="X213" s="3">
        <f t="shared" si="8"/>
        <v>7.0546671022025831E-2</v>
      </c>
      <c r="Y213" s="3">
        <f t="shared" ref="Y213:Z213" si="220">M213/29.56666</f>
        <v>5.6549894166760463E-2</v>
      </c>
      <c r="Z213" s="3">
        <f t="shared" si="220"/>
        <v>0</v>
      </c>
      <c r="AA213" s="2"/>
    </row>
    <row r="214" spans="1:27">
      <c r="A214" s="2" t="s">
        <v>1710</v>
      </c>
      <c r="B214" s="2"/>
      <c r="C214" s="3">
        <v>16.233333333333299</v>
      </c>
      <c r="D214" s="3">
        <v>19.566666666666599</v>
      </c>
      <c r="E214" s="3">
        <v>23.1666666666666</v>
      </c>
      <c r="F214" s="3">
        <v>26.433333333333302</v>
      </c>
      <c r="G214" s="3">
        <v>29.5</v>
      </c>
      <c r="H214" s="2"/>
      <c r="I214" s="3">
        <v>2.1241991955139699</v>
      </c>
      <c r="J214" s="3">
        <v>2.4451766580124401</v>
      </c>
      <c r="K214" s="3">
        <v>2.1460558137093102</v>
      </c>
      <c r="L214" s="3">
        <v>1.92671280221579</v>
      </c>
      <c r="M214" s="3">
        <v>1.8752777572046899</v>
      </c>
      <c r="N214" s="2"/>
      <c r="O214" s="3">
        <f t="shared" si="0"/>
        <v>0.97400389601558202</v>
      </c>
      <c r="P214" s="3">
        <f t="shared" si="1"/>
        <v>1.0226482617854078</v>
      </c>
      <c r="Q214" s="3">
        <f t="shared" si="2"/>
        <v>0.99285856122651317</v>
      </c>
      <c r="R214" s="3">
        <f t="shared" si="3"/>
        <v>1.0345727332028689</v>
      </c>
      <c r="S214" s="3">
        <f t="shared" si="4"/>
        <v>0.99774543353899292</v>
      </c>
      <c r="T214" s="2"/>
      <c r="U214" s="3">
        <f t="shared" si="5"/>
        <v>0.12745246154068438</v>
      </c>
      <c r="V214" s="3">
        <f t="shared" si="6"/>
        <v>0.12779671170739437</v>
      </c>
      <c r="W214" s="3">
        <f t="shared" si="7"/>
        <v>9.1973951978901833E-2</v>
      </c>
      <c r="X214" s="3">
        <f t="shared" si="8"/>
        <v>7.5409503022144414E-2</v>
      </c>
      <c r="Y214" s="3">
        <f t="shared" ref="Y214:Z214" si="221">M214/29.56666</f>
        <v>6.3425417588753349E-2</v>
      </c>
      <c r="Z214" s="3">
        <f t="shared" si="221"/>
        <v>0</v>
      </c>
      <c r="AA214" s="2"/>
    </row>
    <row r="215" spans="1:27">
      <c r="A215" s="2" t="s">
        <v>1711</v>
      </c>
      <c r="B215" s="2"/>
      <c r="C215" s="3">
        <v>15.7666666666666</v>
      </c>
      <c r="D215" s="3">
        <v>19.3666666666666</v>
      </c>
      <c r="E215" s="3">
        <v>23.266666666666602</v>
      </c>
      <c r="F215" s="3">
        <v>26.566666666666599</v>
      </c>
      <c r="G215" s="3">
        <v>29.766666666666602</v>
      </c>
      <c r="H215" s="2"/>
      <c r="I215" s="3">
        <v>2.0278614899006802</v>
      </c>
      <c r="J215" s="3">
        <v>1.8882678717691299</v>
      </c>
      <c r="K215" s="3">
        <v>1.8245242911205299</v>
      </c>
      <c r="L215" s="3">
        <v>1.3585122581543201</v>
      </c>
      <c r="M215" s="3">
        <v>1.8562207723101101</v>
      </c>
      <c r="N215" s="2"/>
      <c r="O215" s="3">
        <f t="shared" si="0"/>
        <v>0.94600378401513208</v>
      </c>
      <c r="P215" s="3">
        <f t="shared" si="1"/>
        <v>1.0121952982918603</v>
      </c>
      <c r="Q215" s="3">
        <f t="shared" si="2"/>
        <v>0.99714428163468516</v>
      </c>
      <c r="R215" s="3">
        <f t="shared" si="3"/>
        <v>1.0397912589693385</v>
      </c>
      <c r="S215" s="3">
        <f t="shared" si="4"/>
        <v>1.0067646012997953</v>
      </c>
      <c r="T215" s="2"/>
      <c r="U215" s="3">
        <f t="shared" si="5"/>
        <v>0.12167217608274515</v>
      </c>
      <c r="V215" s="3">
        <f t="shared" si="6"/>
        <v>9.8689975648208111E-2</v>
      </c>
      <c r="W215" s="3">
        <f t="shared" si="7"/>
        <v>7.8194009896608269E-2</v>
      </c>
      <c r="X215" s="3">
        <f t="shared" si="8"/>
        <v>5.3170734174337382E-2</v>
      </c>
      <c r="Y215" s="3">
        <f t="shared" ref="Y215:Z215" si="222">M215/29.56666</f>
        <v>6.2780874549580853E-2</v>
      </c>
      <c r="Z215" s="3">
        <f t="shared" si="222"/>
        <v>0</v>
      </c>
      <c r="AA215" s="2"/>
    </row>
    <row r="216" spans="1:27">
      <c r="A216" s="2" t="s">
        <v>1712</v>
      </c>
      <c r="B216" s="2"/>
      <c r="C216" s="3">
        <v>16.3</v>
      </c>
      <c r="D216" s="3">
        <v>19.466666666666601</v>
      </c>
      <c r="E216" s="3">
        <v>23.533333333333299</v>
      </c>
      <c r="F216" s="3">
        <v>26.6666666666666</v>
      </c>
      <c r="G216" s="3">
        <v>29.4</v>
      </c>
      <c r="H216" s="2"/>
      <c r="I216" s="3">
        <v>1.73493515728974</v>
      </c>
      <c r="J216" s="3">
        <v>2.0773915267843801</v>
      </c>
      <c r="K216" s="3">
        <v>1.49962958389359</v>
      </c>
      <c r="L216" s="3">
        <v>2.0221001184137402</v>
      </c>
      <c r="M216" s="3">
        <v>1.6248076809271901</v>
      </c>
      <c r="N216" s="2"/>
      <c r="O216" s="3">
        <f t="shared" si="0"/>
        <v>0.97800391201564818</v>
      </c>
      <c r="P216" s="3">
        <f t="shared" si="1"/>
        <v>1.0174217800386343</v>
      </c>
      <c r="Q216" s="3">
        <f t="shared" si="2"/>
        <v>1.0085728693898119</v>
      </c>
      <c r="R216" s="3">
        <f t="shared" si="3"/>
        <v>1.0437051532941917</v>
      </c>
      <c r="S216" s="3">
        <f t="shared" si="4"/>
        <v>0.99436324562869127</v>
      </c>
      <c r="T216" s="2"/>
      <c r="U216" s="3">
        <f t="shared" si="5"/>
        <v>0.1040965258234877</v>
      </c>
      <c r="V216" s="3">
        <f t="shared" si="6"/>
        <v>0.10857448895641167</v>
      </c>
      <c r="W216" s="3">
        <f t="shared" si="7"/>
        <v>6.4269931123912605E-2</v>
      </c>
      <c r="X216" s="3">
        <f t="shared" si="8"/>
        <v>7.9142861777445797E-2</v>
      </c>
      <c r="Y216" s="3">
        <f t="shared" ref="Y216:Z216" si="223">M216/29.56666</f>
        <v>5.495404894997237E-2</v>
      </c>
      <c r="Z216" s="3">
        <f t="shared" si="223"/>
        <v>0</v>
      </c>
      <c r="AA216" s="2"/>
    </row>
    <row r="217" spans="1:27">
      <c r="A217" s="2" t="s">
        <v>1713</v>
      </c>
      <c r="B217" s="2"/>
      <c r="C217" s="3">
        <v>15.8</v>
      </c>
      <c r="D217" s="3">
        <v>19.633333333333301</v>
      </c>
      <c r="E217" s="3">
        <v>23.3</v>
      </c>
      <c r="F217" s="3">
        <v>26.733333333333299</v>
      </c>
      <c r="G217" s="3">
        <v>29.6</v>
      </c>
      <c r="H217" s="2"/>
      <c r="I217" s="3">
        <v>2.2120880030715999</v>
      </c>
      <c r="J217" s="3">
        <v>2.2874051285730301</v>
      </c>
      <c r="K217" s="3">
        <v>2.0840665376454099</v>
      </c>
      <c r="L217" s="3">
        <v>1.4817407180595199</v>
      </c>
      <c r="M217" s="3">
        <v>1.74355957741626</v>
      </c>
      <c r="N217" s="2"/>
      <c r="O217" s="3">
        <f t="shared" si="0"/>
        <v>0.94800379201516816</v>
      </c>
      <c r="P217" s="3">
        <f t="shared" si="1"/>
        <v>1.0261325829499257</v>
      </c>
      <c r="Q217" s="3">
        <f t="shared" si="2"/>
        <v>0.99857285510407867</v>
      </c>
      <c r="R217" s="3">
        <f t="shared" si="3"/>
        <v>1.0463144161774285</v>
      </c>
      <c r="S217" s="3">
        <f t="shared" si="4"/>
        <v>1.0011276214492946</v>
      </c>
      <c r="T217" s="2"/>
      <c r="U217" s="3">
        <f t="shared" si="5"/>
        <v>0.13272581108754036</v>
      </c>
      <c r="V217" s="3">
        <f t="shared" si="6"/>
        <v>0.11955081151963773</v>
      </c>
      <c r="W217" s="3">
        <f t="shared" si="7"/>
        <v>8.9317264923753165E-2</v>
      </c>
      <c r="X217" s="3">
        <f t="shared" si="8"/>
        <v>5.7993765873171031E-2</v>
      </c>
      <c r="Y217" s="3">
        <f t="shared" ref="Y217:Z217" si="224">M217/29.56666</f>
        <v>5.897046123627965E-2</v>
      </c>
      <c r="Z217" s="3">
        <f t="shared" si="224"/>
        <v>0</v>
      </c>
      <c r="AA217" s="2"/>
    </row>
    <row r="218" spans="1:27">
      <c r="A218" s="2" t="s">
        <v>1714</v>
      </c>
      <c r="B218" s="2"/>
      <c r="C218" s="3">
        <v>16.533333333333299</v>
      </c>
      <c r="D218" s="3">
        <v>19.2</v>
      </c>
      <c r="E218" s="3">
        <v>22.9</v>
      </c>
      <c r="F218" s="3">
        <v>25.966666666666601</v>
      </c>
      <c r="G218" s="3">
        <v>29.066666666666599</v>
      </c>
      <c r="H218" s="2"/>
      <c r="I218" s="3">
        <v>2.12498366006789</v>
      </c>
      <c r="J218" s="3">
        <v>1.51437555888007</v>
      </c>
      <c r="K218" s="3">
        <v>1.6196707484341699</v>
      </c>
      <c r="L218" s="3">
        <v>1.8705317128797601</v>
      </c>
      <c r="M218" s="3">
        <v>1.7876116903722501</v>
      </c>
      <c r="N218" s="2"/>
      <c r="O218" s="3">
        <f t="shared" si="0"/>
        <v>0.9920039680158701</v>
      </c>
      <c r="P218" s="3">
        <f t="shared" si="1"/>
        <v>1.0034844953805739</v>
      </c>
      <c r="Q218" s="3">
        <f t="shared" si="2"/>
        <v>0.9814299734713906</v>
      </c>
      <c r="R218" s="3">
        <f t="shared" si="3"/>
        <v>1.0163078930202192</v>
      </c>
      <c r="S218" s="3">
        <f t="shared" si="4"/>
        <v>0.98308928592768341</v>
      </c>
      <c r="T218" s="2"/>
      <c r="U218" s="3">
        <f t="shared" si="5"/>
        <v>0.12749952960219182</v>
      </c>
      <c r="V218" s="3">
        <f t="shared" si="6"/>
        <v>7.9148562162470931E-2</v>
      </c>
      <c r="W218" s="3">
        <f t="shared" si="7"/>
        <v>6.941455981083558E-2</v>
      </c>
      <c r="X218" s="3">
        <f t="shared" si="8"/>
        <v>7.3210634554980822E-2</v>
      </c>
      <c r="Y218" s="3">
        <f t="shared" ref="Y218:Z218" si="225">M218/29.56666</f>
        <v>6.0460386474909582E-2</v>
      </c>
      <c r="Z218" s="3">
        <f t="shared" si="225"/>
        <v>0</v>
      </c>
      <c r="AA218" s="2"/>
    </row>
    <row r="219" spans="1:27">
      <c r="A219" s="2" t="s">
        <v>1715</v>
      </c>
      <c r="B219" s="2"/>
      <c r="C219" s="3">
        <v>14.7666666666666</v>
      </c>
      <c r="D219" s="3">
        <v>17.733333333333299</v>
      </c>
      <c r="E219" s="3">
        <v>21.7</v>
      </c>
      <c r="F219" s="3">
        <v>25.1</v>
      </c>
      <c r="G219" s="3">
        <v>27.466666666666601</v>
      </c>
      <c r="H219" s="2"/>
      <c r="I219" s="3">
        <v>2.3335714164249501</v>
      </c>
      <c r="J219" s="3">
        <v>2.3935097428021601</v>
      </c>
      <c r="K219" s="3">
        <v>2.1158134763411098</v>
      </c>
      <c r="L219" s="3">
        <v>1.75783958312469</v>
      </c>
      <c r="M219" s="3">
        <v>1.6478942792411</v>
      </c>
      <c r="N219" s="2"/>
      <c r="O219" s="3">
        <f t="shared" si="0"/>
        <v>0.88600354401417214</v>
      </c>
      <c r="P219" s="3">
        <f t="shared" si="1"/>
        <v>0.92682942976122284</v>
      </c>
      <c r="Q219" s="3">
        <f t="shared" si="2"/>
        <v>0.9300013285733264</v>
      </c>
      <c r="R219" s="3">
        <f t="shared" si="3"/>
        <v>0.98238747553816053</v>
      </c>
      <c r="S219" s="3">
        <f t="shared" si="4"/>
        <v>0.9289742793628567</v>
      </c>
      <c r="T219" s="2"/>
      <c r="U219" s="3">
        <f t="shared" si="5"/>
        <v>0.14001484504487718</v>
      </c>
      <c r="V219" s="3">
        <f t="shared" si="6"/>
        <v>0.12509634981480799</v>
      </c>
      <c r="W219" s="3">
        <f t="shared" si="7"/>
        <v>9.0677849954404643E-2</v>
      </c>
      <c r="X219" s="3">
        <f t="shared" si="8"/>
        <v>6.8799983683940899E-2</v>
      </c>
      <c r="Y219" s="3">
        <f t="shared" ref="Y219:Z219" si="226">M219/29.56666</f>
        <v>5.5734881087045343E-2</v>
      </c>
      <c r="Z219" s="3">
        <f t="shared" si="226"/>
        <v>0</v>
      </c>
      <c r="AA219" s="2"/>
    </row>
    <row r="220" spans="1:27">
      <c r="A220" s="2" t="s">
        <v>1716</v>
      </c>
      <c r="B220" s="2"/>
      <c r="C220" s="3">
        <v>16.2</v>
      </c>
      <c r="D220" s="3">
        <v>20.3666666666666</v>
      </c>
      <c r="E220" s="3">
        <v>23.033333333333299</v>
      </c>
      <c r="F220" s="3">
        <v>26.4</v>
      </c>
      <c r="G220" s="3">
        <v>29.1</v>
      </c>
      <c r="H220" s="2"/>
      <c r="I220" s="3">
        <v>2.1509687739868899</v>
      </c>
      <c r="J220" s="3">
        <v>1.5595583420386101</v>
      </c>
      <c r="K220" s="3">
        <v>2.3307128141884399</v>
      </c>
      <c r="L220" s="3">
        <v>1.6451950239004001</v>
      </c>
      <c r="M220" s="3">
        <v>1.75783958312469</v>
      </c>
      <c r="N220" s="2"/>
      <c r="O220" s="3">
        <f t="shared" si="0"/>
        <v>0.97200388801555204</v>
      </c>
      <c r="P220" s="3">
        <f t="shared" si="1"/>
        <v>1.0644601157595985</v>
      </c>
      <c r="Q220" s="3">
        <f t="shared" si="2"/>
        <v>0.98714426734895189</v>
      </c>
      <c r="R220" s="3">
        <f t="shared" si="3"/>
        <v>1.0332681017612524</v>
      </c>
      <c r="S220" s="3">
        <f t="shared" si="4"/>
        <v>0.98421668189778633</v>
      </c>
      <c r="T220" s="2"/>
      <c r="U220" s="3">
        <f t="shared" si="5"/>
        <v>0.12905864267378409</v>
      </c>
      <c r="V220" s="3">
        <f t="shared" si="6"/>
        <v>8.1510032076936426E-2</v>
      </c>
      <c r="W220" s="3">
        <f t="shared" si="7"/>
        <v>9.9887834733554184E-2</v>
      </c>
      <c r="X220" s="3">
        <f t="shared" si="8"/>
        <v>6.4391194673205476E-2</v>
      </c>
      <c r="Y220" s="3">
        <f t="shared" ref="Y220:Z220" si="227">M220/29.56666</f>
        <v>5.9453437862940557E-2</v>
      </c>
      <c r="Z220" s="3">
        <f t="shared" si="227"/>
        <v>0</v>
      </c>
      <c r="AA220" s="2"/>
    </row>
    <row r="221" spans="1:27">
      <c r="A221" s="2" t="s">
        <v>1717</v>
      </c>
      <c r="B221" s="2"/>
      <c r="C221" s="3">
        <v>15.8333333333333</v>
      </c>
      <c r="D221" s="3">
        <v>20.6666666666666</v>
      </c>
      <c r="E221" s="3">
        <v>22.8</v>
      </c>
      <c r="F221" s="3">
        <v>26.033333333333299</v>
      </c>
      <c r="G221" s="3">
        <v>29.233333333333299</v>
      </c>
      <c r="H221" s="2"/>
      <c r="I221" s="3">
        <v>1.8811934746029899</v>
      </c>
      <c r="J221" s="3">
        <v>1.90321365648269</v>
      </c>
      <c r="K221" s="3">
        <v>1.7587874611030501</v>
      </c>
      <c r="L221" s="3">
        <v>2.0572365498945899</v>
      </c>
      <c r="M221" s="3">
        <v>1.47610598836563</v>
      </c>
      <c r="N221" s="2"/>
      <c r="O221" s="3">
        <f t="shared" si="0"/>
        <v>0.95000380001519813</v>
      </c>
      <c r="P221" s="3">
        <f t="shared" si="1"/>
        <v>1.08013956099992</v>
      </c>
      <c r="Q221" s="3">
        <f t="shared" si="2"/>
        <v>0.97714425306321862</v>
      </c>
      <c r="R221" s="3">
        <f t="shared" si="3"/>
        <v>1.018917155903456</v>
      </c>
      <c r="S221" s="3">
        <f t="shared" si="4"/>
        <v>0.98872626577818734</v>
      </c>
      <c r="T221" s="2"/>
      <c r="U221" s="3">
        <f t="shared" si="5"/>
        <v>0.11287205996441926</v>
      </c>
      <c r="V221" s="3">
        <f t="shared" si="6"/>
        <v>9.9471114358174448E-2</v>
      </c>
      <c r="W221" s="3">
        <f t="shared" si="7"/>
        <v>7.5376713156863798E-2</v>
      </c>
      <c r="X221" s="3">
        <f t="shared" si="8"/>
        <v>8.0518064575130721E-2</v>
      </c>
      <c r="Y221" s="3">
        <f t="shared" ref="Y221:Z221" si="228">M221/29.56666</f>
        <v>4.9924678281741332E-2</v>
      </c>
      <c r="Z221" s="3">
        <f t="shared" si="228"/>
        <v>0</v>
      </c>
      <c r="AA221" s="2"/>
    </row>
    <row r="222" spans="1:27">
      <c r="A222" s="2" t="s">
        <v>1718</v>
      </c>
      <c r="B222" s="2"/>
      <c r="C222" s="3">
        <v>16.100000000000001</v>
      </c>
      <c r="D222" s="3">
        <v>20.033333333333299</v>
      </c>
      <c r="E222" s="3">
        <v>23.266666666666602</v>
      </c>
      <c r="F222" s="3">
        <v>27.033333333333299</v>
      </c>
      <c r="G222" s="3">
        <v>29.8666666666666</v>
      </c>
      <c r="H222" s="2"/>
      <c r="I222" s="3">
        <v>1.7387735140993299</v>
      </c>
      <c r="J222" s="3">
        <v>2.2580719405919898</v>
      </c>
      <c r="K222" s="3">
        <v>2.2647050335283998</v>
      </c>
      <c r="L222" s="3">
        <v>1.5380362660079101</v>
      </c>
      <c r="M222" s="3">
        <v>1.3597385369580699</v>
      </c>
      <c r="N222" s="2"/>
      <c r="O222" s="3">
        <f t="shared" si="0"/>
        <v>0.96600386401545624</v>
      </c>
      <c r="P222" s="3">
        <f t="shared" si="1"/>
        <v>1.0470385099370207</v>
      </c>
      <c r="Q222" s="3">
        <f t="shared" si="2"/>
        <v>0.99714428163468516</v>
      </c>
      <c r="R222" s="3">
        <f t="shared" si="3"/>
        <v>1.0580560991519883</v>
      </c>
      <c r="S222" s="3">
        <f t="shared" si="4"/>
        <v>1.0101467892100968</v>
      </c>
      <c r="T222" s="2"/>
      <c r="U222" s="3">
        <f t="shared" si="5"/>
        <v>0.10432682815327242</v>
      </c>
      <c r="V222" s="3">
        <f t="shared" si="6"/>
        <v>0.1180177178040618</v>
      </c>
      <c r="W222" s="3">
        <f t="shared" si="7"/>
        <v>9.705892580682543E-2</v>
      </c>
      <c r="X222" s="3">
        <f t="shared" si="8"/>
        <v>6.0197114129468106E-2</v>
      </c>
      <c r="Y222" s="3">
        <f t="shared" ref="Y222:Z222" si="229">M222/29.56666</f>
        <v>4.5988912408708657E-2</v>
      </c>
      <c r="Z222" s="3">
        <f t="shared" si="229"/>
        <v>0</v>
      </c>
      <c r="AA222" s="2"/>
    </row>
    <row r="223" spans="1:27">
      <c r="A223" s="2" t="s">
        <v>1719</v>
      </c>
      <c r="B223" s="2"/>
      <c r="C223" s="3">
        <v>15.9</v>
      </c>
      <c r="D223" s="3">
        <v>19.2</v>
      </c>
      <c r="E223" s="3">
        <v>23.033333333333299</v>
      </c>
      <c r="F223" s="3">
        <v>26.433333333333302</v>
      </c>
      <c r="G223" s="3">
        <v>29.3666666666666</v>
      </c>
      <c r="H223" s="2"/>
      <c r="I223" s="3">
        <v>1.5989579940281899</v>
      </c>
      <c r="J223" s="3">
        <v>1.8147543451754899</v>
      </c>
      <c r="K223" s="3">
        <v>1.9405039437103799</v>
      </c>
      <c r="L223" s="3">
        <v>1.96100881067769</v>
      </c>
      <c r="M223" s="3">
        <v>1.9405039437103799</v>
      </c>
      <c r="N223" s="2"/>
      <c r="O223" s="3">
        <f t="shared" si="0"/>
        <v>0.95400381601526418</v>
      </c>
      <c r="P223" s="3">
        <f t="shared" si="1"/>
        <v>1.0034844953805739</v>
      </c>
      <c r="Q223" s="3">
        <f t="shared" si="2"/>
        <v>0.98714426734895189</v>
      </c>
      <c r="R223" s="3">
        <f t="shared" si="3"/>
        <v>1.0345727332028689</v>
      </c>
      <c r="S223" s="3">
        <f t="shared" si="4"/>
        <v>0.99323584965858847</v>
      </c>
      <c r="T223" s="2"/>
      <c r="U223" s="3">
        <f t="shared" si="5"/>
        <v>9.5937863393144973E-2</v>
      </c>
      <c r="V223" s="3">
        <f t="shared" si="6"/>
        <v>9.4847804599381802E-2</v>
      </c>
      <c r="W223" s="3">
        <f t="shared" si="7"/>
        <v>8.3164573536978467E-2</v>
      </c>
      <c r="X223" s="3">
        <f t="shared" si="8"/>
        <v>7.6751812550985912E-2</v>
      </c>
      <c r="Y223" s="3">
        <f t="shared" ref="Y223:Z223" si="230">M223/29.56666</f>
        <v>6.5631489783099614E-2</v>
      </c>
      <c r="Z223" s="3">
        <f t="shared" si="230"/>
        <v>0</v>
      </c>
      <c r="AA223" s="2"/>
    </row>
    <row r="224" spans="1:27">
      <c r="A224" s="2" t="s">
        <v>1720</v>
      </c>
      <c r="B224" s="2"/>
      <c r="C224" s="3">
        <v>15.8</v>
      </c>
      <c r="D224" s="3">
        <v>18.933333333333302</v>
      </c>
      <c r="E224" s="3">
        <v>23.066666666666599</v>
      </c>
      <c r="F224" s="3">
        <v>25.3666666666666</v>
      </c>
      <c r="G224" s="3">
        <v>28.8666666666666</v>
      </c>
      <c r="H224" s="2"/>
      <c r="I224" s="3">
        <v>2.227105745132</v>
      </c>
      <c r="J224" s="3">
        <v>2.1437246921084698</v>
      </c>
      <c r="K224" s="3">
        <v>1.9821424996424599</v>
      </c>
      <c r="L224" s="3">
        <v>1.7792008193443301</v>
      </c>
      <c r="M224" s="3">
        <v>1.6679994670928999</v>
      </c>
      <c r="N224" s="2"/>
      <c r="O224" s="3">
        <f t="shared" si="0"/>
        <v>0.94800379201516816</v>
      </c>
      <c r="P224" s="3">
        <f t="shared" si="1"/>
        <v>0.98954721072250884</v>
      </c>
      <c r="Q224" s="3">
        <f t="shared" si="2"/>
        <v>0.98857284081834107</v>
      </c>
      <c r="R224" s="3">
        <f t="shared" si="3"/>
        <v>0.9928245270710998</v>
      </c>
      <c r="S224" s="3">
        <f t="shared" si="4"/>
        <v>0.97632491010708011</v>
      </c>
      <c r="T224" s="2"/>
      <c r="U224" s="3">
        <f t="shared" si="5"/>
        <v>0.13362687921543687</v>
      </c>
      <c r="V224" s="3">
        <f t="shared" si="6"/>
        <v>0.11204137973413252</v>
      </c>
      <c r="W224" s="3">
        <f t="shared" si="7"/>
        <v>8.4949085626227744E-2</v>
      </c>
      <c r="X224" s="3">
        <f t="shared" si="8"/>
        <v>6.9636039896059876E-2</v>
      </c>
      <c r="Y224" s="3">
        <f t="shared" ref="Y224:Z224" si="231">M224/29.56666</f>
        <v>5.6414876319912363E-2</v>
      </c>
      <c r="Z224" s="3">
        <f t="shared" si="231"/>
        <v>0</v>
      </c>
      <c r="AA224" s="2"/>
    </row>
    <row r="225" spans="1:27">
      <c r="A225" s="2" t="s">
        <v>1721</v>
      </c>
      <c r="B225" s="2"/>
      <c r="C225" s="3">
        <v>15.5</v>
      </c>
      <c r="D225" s="3">
        <v>20.066666666666599</v>
      </c>
      <c r="E225" s="3">
        <v>24.1</v>
      </c>
      <c r="F225" s="3">
        <v>26.433333333333302</v>
      </c>
      <c r="G225" s="3">
        <v>29.2</v>
      </c>
      <c r="H225" s="2"/>
      <c r="I225" s="3">
        <v>1.9104973174542801</v>
      </c>
      <c r="J225" s="3">
        <v>2.1592179654268802</v>
      </c>
      <c r="K225" s="3">
        <v>1.7194960502038501</v>
      </c>
      <c r="L225" s="3">
        <v>1.81995115929582</v>
      </c>
      <c r="M225" s="3">
        <v>1.62069943748576</v>
      </c>
      <c r="N225" s="2"/>
      <c r="O225" s="3">
        <f t="shared" si="0"/>
        <v>0.93000372001488008</v>
      </c>
      <c r="P225" s="3">
        <f t="shared" si="1"/>
        <v>1.048780670519277</v>
      </c>
      <c r="Q225" s="3">
        <f t="shared" si="2"/>
        <v>1.0328586183694548</v>
      </c>
      <c r="R225" s="3">
        <f t="shared" si="3"/>
        <v>1.0345727332028689</v>
      </c>
      <c r="S225" s="3">
        <f t="shared" si="4"/>
        <v>0.98759886980808786</v>
      </c>
      <c r="T225" s="2"/>
      <c r="U225" s="3">
        <f t="shared" si="5"/>
        <v>0.11463029756844709</v>
      </c>
      <c r="V225" s="3">
        <f t="shared" si="6"/>
        <v>0.11285113283609702</v>
      </c>
      <c r="W225" s="3">
        <f t="shared" si="7"/>
        <v>7.3692793141298063E-2</v>
      </c>
      <c r="X225" s="3">
        <f t="shared" si="8"/>
        <v>7.1230965138779648E-2</v>
      </c>
      <c r="Y225" s="3">
        <f t="shared" ref="Y225:Z225" si="232">M225/29.56666</f>
        <v>5.4815100436970562E-2</v>
      </c>
      <c r="Z225" s="3">
        <f t="shared" si="232"/>
        <v>0</v>
      </c>
      <c r="AA225" s="2"/>
    </row>
    <row r="226" spans="1:27">
      <c r="A226" s="2" t="s">
        <v>1722</v>
      </c>
      <c r="B226" s="2"/>
      <c r="C226" s="3">
        <v>15.8</v>
      </c>
      <c r="D226" s="3">
        <v>20.033333333333299</v>
      </c>
      <c r="E226" s="3">
        <v>23.6666666666666</v>
      </c>
      <c r="F226" s="3">
        <v>26.933333333333302</v>
      </c>
      <c r="G226" s="3">
        <v>29.3</v>
      </c>
      <c r="H226" s="2"/>
      <c r="I226" s="3">
        <v>1.9043809142780901</v>
      </c>
      <c r="J226" s="3">
        <v>2.1830152440043902</v>
      </c>
      <c r="K226" s="3">
        <v>1.5986105077709001</v>
      </c>
      <c r="L226" s="3">
        <v>1.9482185594936601</v>
      </c>
      <c r="M226" s="3">
        <v>1.5307950004273301</v>
      </c>
      <c r="N226" s="2"/>
      <c r="O226" s="3">
        <f t="shared" si="0"/>
        <v>0.94800379201516816</v>
      </c>
      <c r="P226" s="3">
        <f t="shared" si="1"/>
        <v>1.0470385099370207</v>
      </c>
      <c r="Q226" s="3">
        <f t="shared" si="2"/>
        <v>1.0142871632673731</v>
      </c>
      <c r="R226" s="3">
        <f t="shared" si="3"/>
        <v>1.0541422048271352</v>
      </c>
      <c r="S226" s="3">
        <f t="shared" si="4"/>
        <v>0.99098105771838962</v>
      </c>
      <c r="T226" s="2"/>
      <c r="U226" s="3">
        <f t="shared" si="5"/>
        <v>0.11426331190993305</v>
      </c>
      <c r="V226" s="3">
        <f t="shared" si="6"/>
        <v>0.11409489325717949</v>
      </c>
      <c r="W226" s="3">
        <f t="shared" si="7"/>
        <v>6.8511976778719688E-2</v>
      </c>
      <c r="X226" s="3">
        <f t="shared" si="8"/>
        <v>7.6251215635759692E-2</v>
      </c>
      <c r="Y226" s="3">
        <f t="shared" ref="Y226:Z226" si="233">M226/29.56666</f>
        <v>5.1774363435955574E-2</v>
      </c>
      <c r="Z226" s="3">
        <f t="shared" si="233"/>
        <v>0</v>
      </c>
      <c r="AA226" s="2"/>
    </row>
    <row r="227" spans="1:27">
      <c r="A227" s="2" t="s">
        <v>1723</v>
      </c>
      <c r="B227" s="2"/>
      <c r="C227" s="3">
        <v>15.5</v>
      </c>
      <c r="D227" s="3">
        <v>19.100000000000001</v>
      </c>
      <c r="E227" s="3">
        <v>22.266666666666602</v>
      </c>
      <c r="F227" s="3">
        <v>26.3666666666666</v>
      </c>
      <c r="G227" s="3">
        <v>28.9</v>
      </c>
      <c r="H227" s="2"/>
      <c r="I227" s="3">
        <v>1.9958289839896901</v>
      </c>
      <c r="J227" s="3">
        <v>2.24127939653523</v>
      </c>
      <c r="K227" s="3">
        <v>1.6918103387265999</v>
      </c>
      <c r="L227" s="3">
        <v>1.5595583420386101</v>
      </c>
      <c r="M227" s="3">
        <v>1.3503086067019301</v>
      </c>
      <c r="N227" s="2"/>
      <c r="O227" s="3">
        <f t="shared" si="0"/>
        <v>0.93000372001488008</v>
      </c>
      <c r="P227" s="3">
        <f t="shared" si="1"/>
        <v>0.99825801363380029</v>
      </c>
      <c r="Q227" s="3">
        <f t="shared" si="2"/>
        <v>0.95428707755296505</v>
      </c>
      <c r="R227" s="3">
        <f t="shared" si="3"/>
        <v>1.0319634703196321</v>
      </c>
      <c r="S227" s="3">
        <f t="shared" si="4"/>
        <v>0.97745230607718292</v>
      </c>
      <c r="T227" s="2"/>
      <c r="U227" s="3">
        <f t="shared" si="5"/>
        <v>0.11975021804025357</v>
      </c>
      <c r="V227" s="3">
        <f t="shared" si="6"/>
        <v>0.1171400585541163</v>
      </c>
      <c r="W227" s="3">
        <f t="shared" si="7"/>
        <v>7.2506260954369933E-2</v>
      </c>
      <c r="X227" s="3">
        <f t="shared" si="8"/>
        <v>6.1039465441824266E-2</v>
      </c>
      <c r="Y227" s="3">
        <f t="shared" ref="Y227:Z227" si="234">M227/29.56666</f>
        <v>4.5669974447635618E-2</v>
      </c>
      <c r="Z227" s="3">
        <f t="shared" si="234"/>
        <v>0</v>
      </c>
      <c r="AA227" s="2"/>
    </row>
    <row r="228" spans="1:27">
      <c r="A228" s="2" t="s">
        <v>1724</v>
      </c>
      <c r="B228" s="2"/>
      <c r="C228" s="3">
        <v>15.8666666666666</v>
      </c>
      <c r="D228" s="3">
        <v>19.1666666666666</v>
      </c>
      <c r="E228" s="3">
        <v>23.4</v>
      </c>
      <c r="F228" s="3">
        <v>26.6666666666666</v>
      </c>
      <c r="G228" s="3">
        <v>29.8666666666666</v>
      </c>
      <c r="H228" s="2"/>
      <c r="I228" s="3">
        <v>1.8571184369578799</v>
      </c>
      <c r="J228" s="3">
        <v>1.6947631758514801</v>
      </c>
      <c r="K228" s="3">
        <v>1.54056266777217</v>
      </c>
      <c r="L228" s="3">
        <v>1.7763883459298899</v>
      </c>
      <c r="M228" s="3">
        <v>1.49962958389359</v>
      </c>
      <c r="N228" s="2"/>
      <c r="O228" s="3">
        <f t="shared" si="0"/>
        <v>0.9520038080152281</v>
      </c>
      <c r="P228" s="3">
        <f t="shared" si="1"/>
        <v>1.0017423347983128</v>
      </c>
      <c r="Q228" s="3">
        <f t="shared" si="2"/>
        <v>1.0028585755122505</v>
      </c>
      <c r="R228" s="3">
        <f t="shared" si="3"/>
        <v>1.0437051532941917</v>
      </c>
      <c r="S228" s="3">
        <f t="shared" si="4"/>
        <v>1.0101467892100968</v>
      </c>
      <c r="T228" s="2"/>
      <c r="U228" s="3">
        <f t="shared" si="5"/>
        <v>0.11142755192768052</v>
      </c>
      <c r="V228" s="3">
        <f t="shared" si="6"/>
        <v>8.857648803692196E-2</v>
      </c>
      <c r="W228" s="3">
        <f t="shared" si="7"/>
        <v>6.6024208653391078E-2</v>
      </c>
      <c r="X228" s="3">
        <f t="shared" si="8"/>
        <v>6.9525962658704102E-2</v>
      </c>
      <c r="Y228" s="3">
        <f t="shared" ref="Y228:Z228" si="235">M228/29.56666</f>
        <v>5.0720290485756256E-2</v>
      </c>
      <c r="Z228" s="3">
        <f t="shared" si="235"/>
        <v>0</v>
      </c>
      <c r="AA228" s="2"/>
    </row>
    <row r="229" spans="1:27">
      <c r="A229" s="2" t="s">
        <v>1725</v>
      </c>
      <c r="B229" s="2"/>
      <c r="C229" s="3">
        <v>15.4</v>
      </c>
      <c r="D229" s="3">
        <v>18.600000000000001</v>
      </c>
      <c r="E229" s="3">
        <v>22.566666666666599</v>
      </c>
      <c r="F229" s="3">
        <v>25.433333333333302</v>
      </c>
      <c r="G229" s="3">
        <v>28.966666666666601</v>
      </c>
      <c r="H229" s="2"/>
      <c r="I229" s="3">
        <v>2.0912516188477399</v>
      </c>
      <c r="J229" s="3">
        <v>2.1694853460363901</v>
      </c>
      <c r="K229" s="3">
        <v>1.8562207723101101</v>
      </c>
      <c r="L229" s="3">
        <v>1.8381754238616299</v>
      </c>
      <c r="M229" s="3">
        <v>1.7792008193443301</v>
      </c>
      <c r="N229" s="2"/>
      <c r="O229" s="3">
        <f t="shared" si="0"/>
        <v>0.92400369601478416</v>
      </c>
      <c r="P229" s="3">
        <f t="shared" si="1"/>
        <v>0.97212560489993116</v>
      </c>
      <c r="Q229" s="3">
        <f t="shared" si="2"/>
        <v>0.96714423877748101</v>
      </c>
      <c r="R229" s="3">
        <f t="shared" si="3"/>
        <v>0.99543378995433662</v>
      </c>
      <c r="S229" s="3">
        <f t="shared" si="4"/>
        <v>0.97970709801738176</v>
      </c>
      <c r="T229" s="2"/>
      <c r="U229" s="3">
        <f t="shared" si="5"/>
        <v>0.12547559903326053</v>
      </c>
      <c r="V229" s="3">
        <f t="shared" si="6"/>
        <v>0.11338775560952484</v>
      </c>
      <c r="W229" s="3">
        <f t="shared" si="7"/>
        <v>7.9552432459622513E-2</v>
      </c>
      <c r="X229" s="3">
        <f t="shared" si="8"/>
        <v>7.1944243595367122E-2</v>
      </c>
      <c r="Y229" s="3">
        <f t="shared" ref="Y229:Z229" si="236">M229/29.56666</f>
        <v>6.0175915011852203E-2</v>
      </c>
      <c r="Z229" s="3">
        <f t="shared" si="236"/>
        <v>0</v>
      </c>
      <c r="AA229" s="2"/>
    </row>
    <row r="230" spans="1:27">
      <c r="A230" s="2" t="s">
        <v>1726</v>
      </c>
      <c r="B230" s="2"/>
      <c r="C230" s="3">
        <v>16.466666666666601</v>
      </c>
      <c r="D230" s="3">
        <v>19.133333333333301</v>
      </c>
      <c r="E230" s="3">
        <v>23.3</v>
      </c>
      <c r="F230" s="3">
        <v>26.733333333333299</v>
      </c>
      <c r="G230" s="3">
        <v>29.566666666666599</v>
      </c>
      <c r="H230" s="2"/>
      <c r="I230" s="3">
        <v>2.2320892057044199</v>
      </c>
      <c r="J230" s="3">
        <v>1.43139403690559</v>
      </c>
      <c r="K230" s="3">
        <v>1.4640127503998499</v>
      </c>
      <c r="L230" s="3">
        <v>1.31487219488773</v>
      </c>
      <c r="M230" s="3">
        <v>1.60589192939278</v>
      </c>
      <c r="N230" s="2"/>
      <c r="O230" s="3">
        <f t="shared" si="0"/>
        <v>0.98800395201580415</v>
      </c>
      <c r="P230" s="3">
        <f t="shared" si="1"/>
        <v>1.0000001742160565</v>
      </c>
      <c r="Q230" s="3">
        <f t="shared" si="2"/>
        <v>0.99857285510407867</v>
      </c>
      <c r="R230" s="3">
        <f t="shared" si="3"/>
        <v>1.0463144161774285</v>
      </c>
      <c r="S230" s="3">
        <f t="shared" si="4"/>
        <v>1.0000002254791918</v>
      </c>
      <c r="T230" s="2"/>
      <c r="U230" s="3">
        <f t="shared" si="5"/>
        <v>0.1339258880458174</v>
      </c>
      <c r="V230" s="3">
        <f t="shared" si="6"/>
        <v>7.4811548063279623E-2</v>
      </c>
      <c r="W230" s="3">
        <f t="shared" si="7"/>
        <v>6.2743493222126745E-2</v>
      </c>
      <c r="X230" s="3">
        <f t="shared" si="8"/>
        <v>5.146270821478395E-2</v>
      </c>
      <c r="Y230" s="3">
        <f t="shared" ref="Y230:Z230" si="237">M230/29.56666</f>
        <v>5.4314282688432851E-2</v>
      </c>
      <c r="Z230" s="3">
        <f t="shared" si="237"/>
        <v>0</v>
      </c>
      <c r="AA230" s="2"/>
    </row>
    <row r="231" spans="1:27">
      <c r="A231" s="2" t="s">
        <v>1727</v>
      </c>
      <c r="B231" s="2"/>
      <c r="C231" s="3">
        <v>16.066666666666599</v>
      </c>
      <c r="D231" s="3">
        <v>18.933333333333302</v>
      </c>
      <c r="E231" s="3">
        <v>21.7</v>
      </c>
      <c r="F231" s="3">
        <v>25.566666666666599</v>
      </c>
      <c r="G231" s="3">
        <v>27.966666666666601</v>
      </c>
      <c r="H231" s="2"/>
      <c r="I231" s="3">
        <v>2.3513589451397801</v>
      </c>
      <c r="J231" s="3">
        <v>1.91369334592097</v>
      </c>
      <c r="K231" s="3">
        <v>2.06801031589948</v>
      </c>
      <c r="L231" s="3">
        <v>2.1241991955139699</v>
      </c>
      <c r="M231" s="3">
        <v>1.5595583420386101</v>
      </c>
      <c r="N231" s="2"/>
      <c r="O231" s="3">
        <f t="shared" si="0"/>
        <v>0.96400385601542005</v>
      </c>
      <c r="P231" s="3">
        <f t="shared" si="1"/>
        <v>0.98954721072250884</v>
      </c>
      <c r="Q231" s="3">
        <f t="shared" si="2"/>
        <v>0.9300013285733264</v>
      </c>
      <c r="R231" s="3">
        <f t="shared" si="3"/>
        <v>1.0006523157208063</v>
      </c>
      <c r="S231" s="3">
        <f t="shared" si="4"/>
        <v>0.94588521891436506</v>
      </c>
      <c r="T231" s="2"/>
      <c r="U231" s="3">
        <f t="shared" si="5"/>
        <v>0.14108210103679095</v>
      </c>
      <c r="V231" s="3">
        <f t="shared" si="6"/>
        <v>0.10001883341378473</v>
      </c>
      <c r="W231" s="3">
        <f t="shared" si="7"/>
        <v>8.86291401516065E-2</v>
      </c>
      <c r="X231" s="3">
        <f t="shared" si="8"/>
        <v>8.3138911761799203E-2</v>
      </c>
      <c r="Y231" s="3">
        <f t="shared" ref="Y231:Z231" si="238">M231/29.56666</f>
        <v>5.274719369853105E-2</v>
      </c>
      <c r="Z231" s="3">
        <f t="shared" si="238"/>
        <v>0</v>
      </c>
      <c r="AA231" s="2"/>
    </row>
    <row r="232" spans="1:27">
      <c r="A232" s="2" t="s">
        <v>1728</v>
      </c>
      <c r="B232" s="2"/>
      <c r="C232" s="3">
        <v>16.533333333333299</v>
      </c>
      <c r="D232" s="3">
        <v>20.3333333333333</v>
      </c>
      <c r="E232" s="3">
        <v>23.266666666666602</v>
      </c>
      <c r="F232" s="3">
        <v>26.7</v>
      </c>
      <c r="G232" s="3">
        <v>29.433333333333302</v>
      </c>
      <c r="H232" s="2"/>
      <c r="I232" s="3">
        <v>1.82086670449968</v>
      </c>
      <c r="J232" s="3">
        <v>1.9888578520235001</v>
      </c>
      <c r="K232" s="3">
        <v>2.0645150089602602</v>
      </c>
      <c r="L232" s="3">
        <v>1.79164728671689</v>
      </c>
      <c r="M232" s="3">
        <v>1.38283123417943</v>
      </c>
      <c r="N232" s="2"/>
      <c r="O232" s="3">
        <f t="shared" si="0"/>
        <v>0.9920039680158701</v>
      </c>
      <c r="P232" s="3">
        <f t="shared" si="1"/>
        <v>1.0627179551773422</v>
      </c>
      <c r="Q232" s="3">
        <f t="shared" si="2"/>
        <v>0.99714428163468516</v>
      </c>
      <c r="R232" s="3">
        <f t="shared" si="3"/>
        <v>1.0450097847358122</v>
      </c>
      <c r="S232" s="3">
        <f t="shared" si="4"/>
        <v>0.99549064159879075</v>
      </c>
      <c r="T232" s="2"/>
      <c r="U232" s="3">
        <f t="shared" si="5"/>
        <v>0.10925243927973792</v>
      </c>
      <c r="V232" s="3">
        <f t="shared" si="6"/>
        <v>0.10394729260528617</v>
      </c>
      <c r="W232" s="3">
        <f t="shared" si="7"/>
        <v>8.8479341068784106E-2</v>
      </c>
      <c r="X232" s="3">
        <f t="shared" si="8"/>
        <v>7.0123181476199212E-2</v>
      </c>
      <c r="Y232" s="3">
        <f t="shared" ref="Y232:Z232" si="239">M232/29.56666</f>
        <v>4.6769950822292072E-2</v>
      </c>
      <c r="Z232" s="3">
        <f t="shared" si="239"/>
        <v>0</v>
      </c>
      <c r="AA232" s="2"/>
    </row>
    <row r="233" spans="1:27">
      <c r="A233" s="2" t="s">
        <v>1729</v>
      </c>
      <c r="B233" s="2"/>
      <c r="C233" s="3">
        <v>16.3333333333333</v>
      </c>
      <c r="D233" s="3">
        <v>19.766666666666602</v>
      </c>
      <c r="E233" s="3">
        <v>23.3333333333333</v>
      </c>
      <c r="F233" s="3">
        <v>26.1</v>
      </c>
      <c r="G233" s="3">
        <v>29.066666666666599</v>
      </c>
      <c r="H233" s="2"/>
      <c r="I233" s="3">
        <v>2.0221001184137402</v>
      </c>
      <c r="J233" s="3">
        <v>1.78294388270884</v>
      </c>
      <c r="K233" s="3">
        <v>1.7575235101952</v>
      </c>
      <c r="L233" s="3">
        <v>1.4456832294800901</v>
      </c>
      <c r="M233" s="3">
        <v>1.8961950204437099</v>
      </c>
      <c r="N233" s="2"/>
      <c r="O233" s="3">
        <f t="shared" si="0"/>
        <v>0.98000392001567815</v>
      </c>
      <c r="P233" s="3">
        <f t="shared" si="1"/>
        <v>1.0331012252789558</v>
      </c>
      <c r="Q233" s="3">
        <f t="shared" si="2"/>
        <v>1.000001428573468</v>
      </c>
      <c r="R233" s="3">
        <f t="shared" si="3"/>
        <v>1.0215264187866928</v>
      </c>
      <c r="S233" s="3">
        <f t="shared" si="4"/>
        <v>0.98308928592768341</v>
      </c>
      <c r="T233" s="2"/>
      <c r="U233" s="3">
        <f t="shared" si="5"/>
        <v>0.12132649241079406</v>
      </c>
      <c r="V233" s="3">
        <f t="shared" si="6"/>
        <v>9.3185236584997999E-2</v>
      </c>
      <c r="W233" s="3">
        <f t="shared" si="7"/>
        <v>7.5322543754856794E-2</v>
      </c>
      <c r="X233" s="3">
        <f t="shared" si="8"/>
        <v>5.6582513873976129E-2</v>
      </c>
      <c r="Y233" s="3">
        <f t="shared" ref="Y233:Z233" si="240">M233/29.56666</f>
        <v>6.4132878737189453E-2</v>
      </c>
      <c r="Z233" s="3">
        <f t="shared" si="240"/>
        <v>0</v>
      </c>
      <c r="AA233" s="2"/>
    </row>
    <row r="234" spans="1:27">
      <c r="A234" s="2" t="s">
        <v>1730</v>
      </c>
      <c r="B234" s="2"/>
      <c r="C234" s="3">
        <v>16.399999999999999</v>
      </c>
      <c r="D234" s="3">
        <v>19.1666666666666</v>
      </c>
      <c r="E234" s="3">
        <v>23.1666666666666</v>
      </c>
      <c r="F234" s="3">
        <v>26.7</v>
      </c>
      <c r="G234" s="3">
        <v>29.3333333333333</v>
      </c>
      <c r="H234" s="2"/>
      <c r="I234" s="3">
        <v>1.9933221850301399</v>
      </c>
      <c r="J234" s="3">
        <v>1.96779628575272</v>
      </c>
      <c r="K234" s="3">
        <v>1.8272626764887601</v>
      </c>
      <c r="L234" s="3">
        <v>1.9</v>
      </c>
      <c r="M234" s="3">
        <v>1.6599866130651599</v>
      </c>
      <c r="N234" s="2"/>
      <c r="O234" s="3">
        <f t="shared" si="0"/>
        <v>0.98400393601574399</v>
      </c>
      <c r="P234" s="3">
        <f t="shared" si="1"/>
        <v>1.0017423347983128</v>
      </c>
      <c r="Q234" s="3">
        <f t="shared" si="2"/>
        <v>0.99285856122651317</v>
      </c>
      <c r="R234" s="3">
        <f t="shared" si="3"/>
        <v>1.0450097847358122</v>
      </c>
      <c r="S234" s="3">
        <f t="shared" si="4"/>
        <v>0.99210845368848899</v>
      </c>
      <c r="T234" s="2"/>
      <c r="U234" s="3">
        <f t="shared" si="5"/>
        <v>0.1195998095010464</v>
      </c>
      <c r="V234" s="3">
        <f t="shared" si="6"/>
        <v>0.10284651368855918</v>
      </c>
      <c r="W234" s="3">
        <f t="shared" si="7"/>
        <v>7.8311369437188902E-2</v>
      </c>
      <c r="X234" s="3">
        <f t="shared" si="8"/>
        <v>7.4363992172211346E-2</v>
      </c>
      <c r="Y234" s="3">
        <f t="shared" ref="Y234:Z234" si="241">M234/29.56666</f>
        <v>5.6143866539716016E-2</v>
      </c>
      <c r="Z234" s="3">
        <f t="shared" si="241"/>
        <v>0</v>
      </c>
      <c r="AA234" s="2"/>
    </row>
    <row r="235" spans="1:27">
      <c r="A235" s="2" t="s">
        <v>1731</v>
      </c>
      <c r="B235" s="2"/>
      <c r="C235" s="3">
        <v>15.6666666666666</v>
      </c>
      <c r="D235" s="3">
        <v>19.8</v>
      </c>
      <c r="E235" s="3">
        <v>23.933333333333302</v>
      </c>
      <c r="F235" s="3">
        <v>26.566666666666599</v>
      </c>
      <c r="G235" s="3">
        <v>29.466666666666601</v>
      </c>
      <c r="H235" s="2"/>
      <c r="I235" s="3">
        <v>2.2110831935702602</v>
      </c>
      <c r="J235" s="3">
        <v>1.51437555888007</v>
      </c>
      <c r="K235" s="3">
        <v>1.8061622912191999</v>
      </c>
      <c r="L235" s="3">
        <v>1.6669999666733299</v>
      </c>
      <c r="M235" s="3">
        <v>1.97877627728744</v>
      </c>
      <c r="N235" s="2"/>
      <c r="O235" s="3">
        <f t="shared" si="0"/>
        <v>0.94000376001503616</v>
      </c>
      <c r="P235" s="3">
        <f t="shared" si="1"/>
        <v>1.0348433858612169</v>
      </c>
      <c r="Q235" s="3">
        <f t="shared" si="2"/>
        <v>1.0257157510225001</v>
      </c>
      <c r="R235" s="3">
        <f t="shared" si="3"/>
        <v>1.0397912589693385</v>
      </c>
      <c r="S235" s="3">
        <f t="shared" si="4"/>
        <v>0.99661803756889022</v>
      </c>
      <c r="T235" s="2"/>
      <c r="U235" s="3">
        <f t="shared" si="5"/>
        <v>0.13266552227630474</v>
      </c>
      <c r="V235" s="3">
        <f t="shared" si="6"/>
        <v>7.9148562162470931E-2</v>
      </c>
      <c r="W235" s="3">
        <f t="shared" si="7"/>
        <v>7.7407065919488455E-2</v>
      </c>
      <c r="X235" s="3">
        <f t="shared" si="8"/>
        <v>6.5244617090932683E-2</v>
      </c>
      <c r="Y235" s="3">
        <f t="shared" ref="Y235:Z235" si="242">M235/29.56666</f>
        <v>6.6925932022333268E-2</v>
      </c>
      <c r="Z235" s="3">
        <f t="shared" si="242"/>
        <v>0</v>
      </c>
      <c r="AA235" s="2"/>
    </row>
    <row r="236" spans="1:27">
      <c r="A236" s="2" t="s">
        <v>1732</v>
      </c>
      <c r="B236" s="2"/>
      <c r="C236" s="3">
        <v>16.566666666666599</v>
      </c>
      <c r="D236" s="3">
        <v>20.066666666666599</v>
      </c>
      <c r="E236" s="3">
        <v>24</v>
      </c>
      <c r="F236" s="3">
        <v>26.8333333333333</v>
      </c>
      <c r="G236" s="3">
        <v>29.733333333333299</v>
      </c>
      <c r="H236" s="2"/>
      <c r="I236" s="3">
        <v>1.94393644157644</v>
      </c>
      <c r="J236" s="3">
        <v>1.8245242911205299</v>
      </c>
      <c r="K236" s="3">
        <v>2.4494897427831699</v>
      </c>
      <c r="L236" s="3">
        <v>1.9507833184532699</v>
      </c>
      <c r="M236" s="3">
        <v>1.5260697523012701</v>
      </c>
      <c r="N236" s="2"/>
      <c r="O236" s="3">
        <f t="shared" si="0"/>
        <v>0.99400397601590007</v>
      </c>
      <c r="P236" s="3">
        <f t="shared" si="1"/>
        <v>1.048780670519277</v>
      </c>
      <c r="Q236" s="3">
        <f t="shared" si="2"/>
        <v>1.0285728979612827</v>
      </c>
      <c r="R236" s="3">
        <f t="shared" si="3"/>
        <v>1.0502283105022818</v>
      </c>
      <c r="S236" s="3">
        <f t="shared" si="4"/>
        <v>1.0056372053296956</v>
      </c>
      <c r="T236" s="2"/>
      <c r="U236" s="3">
        <f t="shared" si="5"/>
        <v>0.11663665304119857</v>
      </c>
      <c r="V236" s="3">
        <f t="shared" si="6"/>
        <v>9.5358429040868983E-2</v>
      </c>
      <c r="W236" s="3">
        <f t="shared" si="7"/>
        <v>0.10497828180253842</v>
      </c>
      <c r="X236" s="3">
        <f t="shared" si="8"/>
        <v>7.6351597591126016E-2</v>
      </c>
      <c r="Y236" s="3">
        <f t="shared" ref="Y236:Z236" si="243">M236/29.56666</f>
        <v>5.1614546665104212E-2</v>
      </c>
      <c r="Z236" s="3">
        <f t="shared" si="243"/>
        <v>0</v>
      </c>
      <c r="AA236" s="2"/>
    </row>
    <row r="237" spans="1:27">
      <c r="A237" s="2" t="s">
        <v>1733</v>
      </c>
      <c r="B237" s="2"/>
      <c r="C237" s="3">
        <v>15.8333333333333</v>
      </c>
      <c r="D237" s="3">
        <v>19.933333333333302</v>
      </c>
      <c r="E237" s="3">
        <v>23.6</v>
      </c>
      <c r="F237" s="3">
        <v>26.133333333333301</v>
      </c>
      <c r="G237" s="3">
        <v>29.033333333333299</v>
      </c>
      <c r="H237" s="2"/>
      <c r="I237" s="3">
        <v>2.4910952522044498</v>
      </c>
      <c r="J237" s="3">
        <v>2.40739601136903</v>
      </c>
      <c r="K237" s="3">
        <v>2.1694853460363901</v>
      </c>
      <c r="L237" s="3">
        <v>1.8749814813900301</v>
      </c>
      <c r="M237" s="3">
        <v>1.8882678717691299</v>
      </c>
      <c r="N237" s="2"/>
      <c r="O237" s="3">
        <f t="shared" si="0"/>
        <v>0.95000380001519813</v>
      </c>
      <c r="P237" s="3">
        <f t="shared" si="1"/>
        <v>1.0418120281902472</v>
      </c>
      <c r="Q237" s="3">
        <f t="shared" si="2"/>
        <v>1.0114300163285947</v>
      </c>
      <c r="R237" s="3">
        <f t="shared" si="3"/>
        <v>1.0228310502283091</v>
      </c>
      <c r="S237" s="3">
        <f t="shared" si="4"/>
        <v>0.98196188995758404</v>
      </c>
      <c r="T237" s="2"/>
      <c r="U237" s="3">
        <f t="shared" si="5"/>
        <v>0.149466312997519</v>
      </c>
      <c r="V237" s="3">
        <f t="shared" si="6"/>
        <v>0.12582211310676342</v>
      </c>
      <c r="W237" s="3">
        <f t="shared" si="7"/>
        <v>9.2978076227382758E-2</v>
      </c>
      <c r="X237" s="3">
        <f t="shared" si="8"/>
        <v>7.3384793792173386E-2</v>
      </c>
      <c r="Y237" s="3">
        <f t="shared" ref="Y237:Z237" si="244">M237/29.56666</f>
        <v>6.3864767673086173E-2</v>
      </c>
      <c r="Z237" s="3">
        <f t="shared" si="244"/>
        <v>0</v>
      </c>
      <c r="AA237" s="2"/>
    </row>
    <row r="238" spans="1:27">
      <c r="A238" s="2" t="s">
        <v>1734</v>
      </c>
      <c r="B238" s="2"/>
      <c r="C238" s="3">
        <v>16.233333333333299</v>
      </c>
      <c r="D238" s="3">
        <v>19.399999999999999</v>
      </c>
      <c r="E238" s="3">
        <v>22.8333333333333</v>
      </c>
      <c r="F238" s="3">
        <v>26</v>
      </c>
      <c r="G238" s="3">
        <v>29.133333333333301</v>
      </c>
      <c r="H238" s="2"/>
      <c r="I238" s="3">
        <v>2.2462314118441902</v>
      </c>
      <c r="J238" s="3">
        <v>2.0752509888364501</v>
      </c>
      <c r="K238" s="3">
        <v>2.1460558137093102</v>
      </c>
      <c r="L238" s="3">
        <v>1.6931233465600299</v>
      </c>
      <c r="M238" s="3">
        <v>1.5648926125740601</v>
      </c>
      <c r="N238" s="2"/>
      <c r="O238" s="3">
        <f t="shared" si="0"/>
        <v>0.97400389601558202</v>
      </c>
      <c r="P238" s="3">
        <f t="shared" si="1"/>
        <v>1.0139374588741217</v>
      </c>
      <c r="Q238" s="3">
        <f t="shared" si="2"/>
        <v>0.97857282653260791</v>
      </c>
      <c r="R238" s="3">
        <f t="shared" si="3"/>
        <v>1.0176125244618395</v>
      </c>
      <c r="S238" s="3">
        <f t="shared" si="4"/>
        <v>0.98534407786788569</v>
      </c>
      <c r="T238" s="2"/>
      <c r="U238" s="3">
        <f t="shared" si="5"/>
        <v>0.13477442380834664</v>
      </c>
      <c r="V238" s="3">
        <f t="shared" si="6"/>
        <v>0.10846261413128033</v>
      </c>
      <c r="W238" s="3">
        <f t="shared" si="7"/>
        <v>9.1973951978901833E-2</v>
      </c>
      <c r="X238" s="3">
        <f t="shared" si="8"/>
        <v>6.6267058573778084E-2</v>
      </c>
      <c r="Y238" s="3">
        <f t="shared" ref="Y238:Z238" si="245">M238/29.56666</f>
        <v>5.2927608751683827E-2</v>
      </c>
      <c r="Z238" s="3">
        <f t="shared" si="245"/>
        <v>0</v>
      </c>
      <c r="AA238" s="2"/>
    </row>
    <row r="239" spans="1:27">
      <c r="A239" s="2" t="s">
        <v>1735</v>
      </c>
      <c r="B239" s="2"/>
      <c r="C239" s="3">
        <v>16.2</v>
      </c>
      <c r="D239" s="3">
        <v>20.033333333333299</v>
      </c>
      <c r="E239" s="3">
        <v>22.733333333333299</v>
      </c>
      <c r="F239" s="3">
        <v>26.5</v>
      </c>
      <c r="G239" s="3">
        <v>29.066666666666599</v>
      </c>
      <c r="H239" s="2"/>
      <c r="I239" s="3">
        <v>2.10396451174126</v>
      </c>
      <c r="J239" s="3">
        <v>1.97456042928265</v>
      </c>
      <c r="K239" s="3">
        <v>1.6918103387265999</v>
      </c>
      <c r="L239" s="3">
        <v>2.0936411663256198</v>
      </c>
      <c r="M239" s="3">
        <v>1.7876116903722501</v>
      </c>
      <c r="N239" s="2"/>
      <c r="O239" s="3">
        <f t="shared" si="0"/>
        <v>0.97200388801555204</v>
      </c>
      <c r="P239" s="3">
        <f t="shared" si="1"/>
        <v>1.0470385099370207</v>
      </c>
      <c r="Q239" s="3">
        <f t="shared" si="2"/>
        <v>0.97428710612443581</v>
      </c>
      <c r="R239" s="3">
        <f t="shared" si="3"/>
        <v>1.0371819960861057</v>
      </c>
      <c r="S239" s="3">
        <f t="shared" si="4"/>
        <v>0.98308928592768341</v>
      </c>
      <c r="T239" s="2"/>
      <c r="U239" s="3">
        <f t="shared" si="5"/>
        <v>0.12623837565797824</v>
      </c>
      <c r="V239" s="3">
        <f t="shared" si="6"/>
        <v>0.10320004041547655</v>
      </c>
      <c r="W239" s="3">
        <f t="shared" si="7"/>
        <v>7.2506260954369933E-2</v>
      </c>
      <c r="X239" s="3">
        <f t="shared" si="8"/>
        <v>8.1942902791609387E-2</v>
      </c>
      <c r="Y239" s="3">
        <f t="shared" ref="Y239:Z239" si="246">M239/29.56666</f>
        <v>6.0460386474909582E-2</v>
      </c>
      <c r="Z239" s="3">
        <f t="shared" si="246"/>
        <v>0</v>
      </c>
      <c r="AA239" s="2"/>
    </row>
    <row r="240" spans="1:27">
      <c r="A240" s="2" t="s">
        <v>1736</v>
      </c>
      <c r="B240" s="2"/>
      <c r="C240" s="3">
        <v>16.133333333333301</v>
      </c>
      <c r="D240" s="3">
        <v>19.433333333333302</v>
      </c>
      <c r="E240" s="3">
        <v>22.8</v>
      </c>
      <c r="F240" s="3">
        <v>25.8</v>
      </c>
      <c r="G240" s="3">
        <v>28.7</v>
      </c>
      <c r="H240" s="2"/>
      <c r="I240" s="3">
        <v>2.33428552000154</v>
      </c>
      <c r="J240" s="3">
        <v>2.6917569644296502</v>
      </c>
      <c r="K240" s="3">
        <v>2.4819347291981702</v>
      </c>
      <c r="L240" s="3">
        <v>2.1509687739868899</v>
      </c>
      <c r="M240" s="3">
        <v>1.41774468787578</v>
      </c>
      <c r="N240" s="2"/>
      <c r="O240" s="3">
        <f t="shared" si="0"/>
        <v>0.96800387201548621</v>
      </c>
      <c r="P240" s="3">
        <f t="shared" si="1"/>
        <v>1.015679619456378</v>
      </c>
      <c r="Q240" s="3">
        <f t="shared" si="2"/>
        <v>0.97714425306321862</v>
      </c>
      <c r="R240" s="3">
        <f t="shared" si="3"/>
        <v>1.009784735812133</v>
      </c>
      <c r="S240" s="3">
        <f t="shared" si="4"/>
        <v>0.97068793025657951</v>
      </c>
      <c r="T240" s="2"/>
      <c r="U240" s="3">
        <f t="shared" si="5"/>
        <v>0.14005769143085814</v>
      </c>
      <c r="V240" s="3">
        <f t="shared" si="6"/>
        <v>0.14068418641342881</v>
      </c>
      <c r="W240" s="3">
        <f t="shared" si="7"/>
        <v>0.10636878320675472</v>
      </c>
      <c r="X240" s="3">
        <f t="shared" si="8"/>
        <v>8.4186644774437963E-2</v>
      </c>
      <c r="Y240" s="3">
        <f t="shared" ref="Y240:Z240" si="247">M240/29.56666</f>
        <v>4.795078943227879E-2</v>
      </c>
      <c r="Z240" s="3">
        <f t="shared" si="247"/>
        <v>0</v>
      </c>
      <c r="AA240" s="2"/>
    </row>
    <row r="241" spans="1:27">
      <c r="A241" s="2" t="s">
        <v>1737</v>
      </c>
      <c r="B241" s="2"/>
      <c r="C241" s="3">
        <v>16.1666666666666</v>
      </c>
      <c r="D241" s="3">
        <v>19.566666666666599</v>
      </c>
      <c r="E241" s="3">
        <v>23.033333333333299</v>
      </c>
      <c r="F241" s="3">
        <v>26.3333333333333</v>
      </c>
      <c r="G241" s="3">
        <v>29.066666666666599</v>
      </c>
      <c r="H241" s="2"/>
      <c r="I241" s="3">
        <v>2.68431659003843</v>
      </c>
      <c r="J241" s="3">
        <v>2.2757172251597702</v>
      </c>
      <c r="K241" s="3">
        <v>1.8705317128797601</v>
      </c>
      <c r="L241" s="3">
        <v>1.6193277068654801</v>
      </c>
      <c r="M241" s="3">
        <v>1.28927197372091</v>
      </c>
      <c r="N241" s="2"/>
      <c r="O241" s="3">
        <f t="shared" si="0"/>
        <v>0.97000388001551618</v>
      </c>
      <c r="P241" s="3">
        <f t="shared" si="1"/>
        <v>1.0226482617854078</v>
      </c>
      <c r="Q241" s="3">
        <f t="shared" si="2"/>
        <v>0.98714426734895189</v>
      </c>
      <c r="R241" s="3">
        <f t="shared" si="3"/>
        <v>1.0306588388780156</v>
      </c>
      <c r="S241" s="3">
        <f t="shared" si="4"/>
        <v>0.98308928592768341</v>
      </c>
      <c r="T241" s="2"/>
      <c r="U241" s="3">
        <f t="shared" si="5"/>
        <v>0.16105963964086437</v>
      </c>
      <c r="V241" s="3">
        <f t="shared" si="6"/>
        <v>0.11893994538116313</v>
      </c>
      <c r="W241" s="3">
        <f t="shared" si="7"/>
        <v>8.0165759360217373E-2</v>
      </c>
      <c r="X241" s="3">
        <f t="shared" si="8"/>
        <v>6.3378775219783953E-2</v>
      </c>
      <c r="Y241" s="3">
        <f t="shared" ref="Y241:Z241" si="248">M241/29.56666</f>
        <v>4.3605600826096352E-2</v>
      </c>
      <c r="Z241" s="3">
        <f t="shared" si="248"/>
        <v>0</v>
      </c>
      <c r="AA241" s="2"/>
    </row>
    <row r="242" spans="1:27">
      <c r="A242" s="2" t="s">
        <v>1738</v>
      </c>
      <c r="B242" s="2"/>
      <c r="C242" s="3">
        <v>16.399999999999999</v>
      </c>
      <c r="D242" s="3">
        <v>19.733333333333299</v>
      </c>
      <c r="E242" s="3">
        <v>23.3333333333333</v>
      </c>
      <c r="F242" s="3">
        <v>26.133333333333301</v>
      </c>
      <c r="G242" s="3">
        <v>29.466666666666601</v>
      </c>
      <c r="H242" s="2"/>
      <c r="I242" s="3">
        <v>1.85472369909914</v>
      </c>
      <c r="J242" s="3">
        <v>2.08059820457696</v>
      </c>
      <c r="K242" s="3">
        <v>2.0548046676563199</v>
      </c>
      <c r="L242" s="3">
        <v>2.09337579574767</v>
      </c>
      <c r="M242" s="3">
        <v>1.5648926125740601</v>
      </c>
      <c r="N242" s="2"/>
      <c r="O242" s="3">
        <f t="shared" si="0"/>
        <v>0.98400393601574399</v>
      </c>
      <c r="P242" s="3">
        <f t="shared" si="1"/>
        <v>1.0313590646966992</v>
      </c>
      <c r="Q242" s="3">
        <f t="shared" si="2"/>
        <v>1.000001428573468</v>
      </c>
      <c r="R242" s="3">
        <f t="shared" si="3"/>
        <v>1.0228310502283091</v>
      </c>
      <c r="S242" s="3">
        <f t="shared" si="4"/>
        <v>0.99661803756889022</v>
      </c>
      <c r="T242" s="2"/>
      <c r="U242" s="3">
        <f t="shared" si="5"/>
        <v>0.11128386708141673</v>
      </c>
      <c r="V242" s="3">
        <f t="shared" si="6"/>
        <v>0.1087420853859187</v>
      </c>
      <c r="W242" s="3">
        <f t="shared" si="7"/>
        <v>8.8063182989817981E-2</v>
      </c>
      <c r="X242" s="3">
        <f t="shared" si="8"/>
        <v>8.1932516467619176E-2</v>
      </c>
      <c r="Y242" s="3">
        <f t="shared" ref="Y242:Z242" si="249">M242/29.56666</f>
        <v>5.2927608751683827E-2</v>
      </c>
      <c r="Z242" s="3">
        <f t="shared" si="249"/>
        <v>0</v>
      </c>
      <c r="AA242" s="2"/>
    </row>
    <row r="243" spans="1:27">
      <c r="A243" s="2" t="s">
        <v>1739</v>
      </c>
      <c r="B243" s="2"/>
      <c r="C243" s="3">
        <v>16.600000000000001</v>
      </c>
      <c r="D243" s="3">
        <v>19.966666666666601</v>
      </c>
      <c r="E243" s="3">
        <v>23.1</v>
      </c>
      <c r="F243" s="3">
        <v>26.4</v>
      </c>
      <c r="G243" s="3">
        <v>29.1666666666666</v>
      </c>
      <c r="H243" s="2"/>
      <c r="I243" s="3">
        <v>1.8726095873584101</v>
      </c>
      <c r="J243" s="3">
        <v>2.1367160680716402</v>
      </c>
      <c r="K243" s="3">
        <v>1.7953644012660299</v>
      </c>
      <c r="L243" s="3">
        <v>1.40475383371369</v>
      </c>
      <c r="M243" s="3">
        <v>1.63469331136523</v>
      </c>
      <c r="N243" s="2"/>
      <c r="O243" s="3">
        <f t="shared" si="0"/>
        <v>0.99600398401593626</v>
      </c>
      <c r="P243" s="3">
        <f t="shared" si="1"/>
        <v>1.0435541887725033</v>
      </c>
      <c r="Q243" s="3">
        <f t="shared" si="2"/>
        <v>0.99000141428773469</v>
      </c>
      <c r="R243" s="3">
        <f t="shared" si="3"/>
        <v>1.0332681017612524</v>
      </c>
      <c r="S243" s="3">
        <f t="shared" si="4"/>
        <v>0.98647147383798517</v>
      </c>
      <c r="T243" s="2"/>
      <c r="U243" s="3">
        <f t="shared" si="5"/>
        <v>0.11235702466960329</v>
      </c>
      <c r="V243" s="3">
        <f t="shared" si="6"/>
        <v>0.11167507527814761</v>
      </c>
      <c r="W243" s="3">
        <f t="shared" si="7"/>
        <v>7.6944298546113482E-2</v>
      </c>
      <c r="X243" s="3">
        <f t="shared" si="8"/>
        <v>5.4980580575878277E-2</v>
      </c>
      <c r="Y243" s="3">
        <f t="shared" ref="Y243:Z243" si="250">M243/29.56666</f>
        <v>5.5288399547504863E-2</v>
      </c>
      <c r="Z243" s="3">
        <f t="shared" si="250"/>
        <v>0</v>
      </c>
      <c r="AA243" s="2"/>
    </row>
    <row r="244" spans="1:27">
      <c r="A244" s="2" t="s">
        <v>1740</v>
      </c>
      <c r="B244" s="2"/>
      <c r="C244" s="3">
        <v>16.233333333333299</v>
      </c>
      <c r="D244" s="3">
        <v>19.633333333333301</v>
      </c>
      <c r="E244" s="3">
        <v>23.1666666666666</v>
      </c>
      <c r="F244" s="3">
        <v>26.8</v>
      </c>
      <c r="G244" s="3">
        <v>29.5</v>
      </c>
      <c r="H244" s="2"/>
      <c r="I244" s="3">
        <v>2.09257948209593</v>
      </c>
      <c r="J244" s="3">
        <v>1.37800177390629</v>
      </c>
      <c r="K244" s="3">
        <v>1.86338998124982</v>
      </c>
      <c r="L244" s="3">
        <v>2.1509687739868899</v>
      </c>
      <c r="M244" s="3">
        <v>1.52206000757745</v>
      </c>
      <c r="N244" s="2"/>
      <c r="O244" s="3">
        <f t="shared" si="0"/>
        <v>0.97400389601558202</v>
      </c>
      <c r="P244" s="3">
        <f t="shared" si="1"/>
        <v>1.0261325829499257</v>
      </c>
      <c r="Q244" s="3">
        <f t="shared" si="2"/>
        <v>0.99285856122651317</v>
      </c>
      <c r="R244" s="3">
        <f t="shared" si="3"/>
        <v>1.0489236790606653</v>
      </c>
      <c r="S244" s="3">
        <f t="shared" si="4"/>
        <v>0.99774543353899292</v>
      </c>
      <c r="T244" s="2"/>
      <c r="U244" s="3">
        <f t="shared" si="5"/>
        <v>0.1255552711468404</v>
      </c>
      <c r="V244" s="3">
        <f t="shared" si="6"/>
        <v>7.2021011183431738E-2</v>
      </c>
      <c r="W244" s="3">
        <f t="shared" si="7"/>
        <v>7.985968471025616E-2</v>
      </c>
      <c r="X244" s="3">
        <f t="shared" si="8"/>
        <v>8.4186644774437963E-2</v>
      </c>
      <c r="Y244" s="3">
        <f t="shared" ref="Y244:Z244" si="251">M244/29.56666</f>
        <v>5.1478929563821212E-2</v>
      </c>
      <c r="Z244" s="3">
        <f t="shared" si="251"/>
        <v>0</v>
      </c>
      <c r="AA244" s="2"/>
    </row>
    <row r="245" spans="1:27">
      <c r="A245" s="2" t="s">
        <v>1741</v>
      </c>
      <c r="B245" s="2"/>
      <c r="C245" s="3">
        <v>16.100000000000001</v>
      </c>
      <c r="D245" s="3">
        <v>20.266666666666602</v>
      </c>
      <c r="E245" s="3">
        <v>23.4</v>
      </c>
      <c r="F245" s="3">
        <v>26</v>
      </c>
      <c r="G245" s="3">
        <v>29.533333333333299</v>
      </c>
      <c r="H245" s="2"/>
      <c r="I245" s="3">
        <v>2.0712315177207898</v>
      </c>
      <c r="J245" s="3">
        <v>2.3654926665613498</v>
      </c>
      <c r="K245" s="3">
        <v>1.5187714333192599</v>
      </c>
      <c r="L245" s="3">
        <v>1.8618986725025199</v>
      </c>
      <c r="M245" s="3">
        <v>1.82086670449968</v>
      </c>
      <c r="N245" s="2"/>
      <c r="O245" s="3">
        <f t="shared" si="0"/>
        <v>0.96600386401545624</v>
      </c>
      <c r="P245" s="3">
        <f t="shared" si="1"/>
        <v>1.0592336340128248</v>
      </c>
      <c r="Q245" s="3">
        <f t="shared" si="2"/>
        <v>1.0028585755122505</v>
      </c>
      <c r="R245" s="3">
        <f t="shared" si="3"/>
        <v>1.0176125244618395</v>
      </c>
      <c r="S245" s="3">
        <f t="shared" si="4"/>
        <v>0.9988728295090924</v>
      </c>
      <c r="T245" s="2"/>
      <c r="U245" s="3">
        <f t="shared" si="5"/>
        <v>0.12427438816080004</v>
      </c>
      <c r="V245" s="3">
        <f t="shared" si="6"/>
        <v>0.12363204243910232</v>
      </c>
      <c r="W245" s="3">
        <f t="shared" si="7"/>
        <v>6.5090297271250097E-2</v>
      </c>
      <c r="X245" s="3">
        <f t="shared" si="8"/>
        <v>7.2872746477593731E-2</v>
      </c>
      <c r="Y245" s="3">
        <f t="shared" ref="Y245:Z245" si="252">M245/29.56666</f>
        <v>6.1585133542296631E-2</v>
      </c>
      <c r="Z245" s="3">
        <f t="shared" si="252"/>
        <v>0</v>
      </c>
      <c r="AA245" s="2"/>
    </row>
    <row r="246" spans="1:27">
      <c r="A246" s="2" t="s">
        <v>1742</v>
      </c>
      <c r="B246" s="2"/>
      <c r="C246" s="3">
        <v>16.066666666666599</v>
      </c>
      <c r="D246" s="3">
        <v>19.433333333333302</v>
      </c>
      <c r="E246" s="3">
        <v>23.466666666666601</v>
      </c>
      <c r="F246" s="3">
        <v>25.6666666666666</v>
      </c>
      <c r="G246" s="3">
        <v>29.9</v>
      </c>
      <c r="H246" s="2"/>
      <c r="I246" s="3">
        <v>2.0154955277107902</v>
      </c>
      <c r="J246" s="3">
        <v>1.9947152400502901</v>
      </c>
      <c r="K246" s="3">
        <v>1.96185852927495</v>
      </c>
      <c r="L246" s="3">
        <v>2.1343747458109399</v>
      </c>
      <c r="M246" s="3">
        <v>1.4224392195567901</v>
      </c>
      <c r="N246" s="2"/>
      <c r="O246" s="3">
        <f t="shared" si="0"/>
        <v>0.96400385601542005</v>
      </c>
      <c r="P246" s="3">
        <f t="shared" si="1"/>
        <v>1.015679619456378</v>
      </c>
      <c r="Q246" s="3">
        <f t="shared" si="2"/>
        <v>1.0057157224510291</v>
      </c>
      <c r="R246" s="3">
        <f t="shared" si="3"/>
        <v>1.0045662100456594</v>
      </c>
      <c r="S246" s="3">
        <f t="shared" si="4"/>
        <v>1.0112741851801996</v>
      </c>
      <c r="T246" s="2"/>
      <c r="U246" s="3">
        <f t="shared" si="5"/>
        <v>0.12093021538350895</v>
      </c>
      <c r="V246" s="3">
        <f t="shared" si="6"/>
        <v>0.10425342792134407</v>
      </c>
      <c r="W246" s="3">
        <f t="shared" si="7"/>
        <v>8.4079771368599801E-2</v>
      </c>
      <c r="X246" s="3">
        <f t="shared" si="8"/>
        <v>8.35371720473949E-2</v>
      </c>
      <c r="Y246" s="3">
        <f t="shared" ref="Y246:Z246" si="253">M246/29.56666</f>
        <v>4.8109567315239195E-2</v>
      </c>
      <c r="Z246" s="3">
        <f t="shared" si="253"/>
        <v>0</v>
      </c>
      <c r="AA246" s="2"/>
    </row>
    <row r="247" spans="1:27">
      <c r="A247" s="2" t="s">
        <v>1743</v>
      </c>
      <c r="B247" s="2"/>
      <c r="C247" s="3">
        <v>15.8666666666666</v>
      </c>
      <c r="D247" s="3">
        <v>19.933333333333302</v>
      </c>
      <c r="E247" s="3">
        <v>22.766666666666602</v>
      </c>
      <c r="F247" s="3">
        <v>26.733333333333299</v>
      </c>
      <c r="G247" s="3">
        <v>29.033333333333299</v>
      </c>
      <c r="H247" s="2"/>
      <c r="I247" s="3">
        <v>2.1406125810669701</v>
      </c>
      <c r="J247" s="3">
        <v>2.08059820457696</v>
      </c>
      <c r="K247" s="3">
        <v>2.10844861344912</v>
      </c>
      <c r="L247" s="3">
        <v>2.0645150089602602</v>
      </c>
      <c r="M247" s="3">
        <v>1.8345450541089301</v>
      </c>
      <c r="N247" s="2"/>
      <c r="O247" s="3">
        <f t="shared" si="0"/>
        <v>0.9520038080152281</v>
      </c>
      <c r="P247" s="3">
        <f t="shared" si="1"/>
        <v>1.0418120281902472</v>
      </c>
      <c r="Q247" s="3">
        <f t="shared" si="2"/>
        <v>0.9757156795938251</v>
      </c>
      <c r="R247" s="3">
        <f t="shared" si="3"/>
        <v>1.0463144161774285</v>
      </c>
      <c r="S247" s="3">
        <f t="shared" si="4"/>
        <v>0.98196188995758404</v>
      </c>
      <c r="T247" s="2"/>
      <c r="U247" s="3">
        <f t="shared" si="5"/>
        <v>0.12843726861309265</v>
      </c>
      <c r="V247" s="3">
        <f t="shared" si="6"/>
        <v>0.1087420853859187</v>
      </c>
      <c r="W247" s="3">
        <f t="shared" si="7"/>
        <v>9.0362212522408739E-2</v>
      </c>
      <c r="X247" s="3">
        <f t="shared" si="8"/>
        <v>8.0802935771438752E-2</v>
      </c>
      <c r="Y247" s="3">
        <f t="shared" ref="Y247:Z247" si="254">M247/29.56666</f>
        <v>6.2047761029109486E-2</v>
      </c>
      <c r="Z247" s="3">
        <f t="shared" si="254"/>
        <v>0</v>
      </c>
      <c r="AA247" s="2"/>
    </row>
    <row r="248" spans="1:27">
      <c r="A248" s="2" t="s">
        <v>1744</v>
      </c>
      <c r="B248" s="2"/>
      <c r="C248" s="3">
        <v>15.8333333333333</v>
      </c>
      <c r="D248" s="3">
        <v>19.3666666666666</v>
      </c>
      <c r="E248" s="3">
        <v>23.266666666666602</v>
      </c>
      <c r="F248" s="3">
        <v>25.7</v>
      </c>
      <c r="G248" s="3">
        <v>28.433333333333302</v>
      </c>
      <c r="H248" s="2"/>
      <c r="I248" s="3">
        <v>2.1921577396609799</v>
      </c>
      <c r="J248" s="3">
        <v>2.1522597943143902</v>
      </c>
      <c r="K248" s="3">
        <v>1.8061622912191999</v>
      </c>
      <c r="L248" s="3">
        <v>1.5307950004273301</v>
      </c>
      <c r="M248" s="3">
        <v>1.6669999666733299</v>
      </c>
      <c r="N248" s="2"/>
      <c r="O248" s="3">
        <f t="shared" si="0"/>
        <v>0.95000380001519813</v>
      </c>
      <c r="P248" s="3">
        <f t="shared" si="1"/>
        <v>1.0121952982918603</v>
      </c>
      <c r="Q248" s="3">
        <f t="shared" si="2"/>
        <v>0.99714428163468516</v>
      </c>
      <c r="R248" s="3">
        <f t="shared" si="3"/>
        <v>1.0058708414872797</v>
      </c>
      <c r="S248" s="3">
        <f t="shared" si="4"/>
        <v>0.96166876249577404</v>
      </c>
      <c r="T248" s="2"/>
      <c r="U248" s="3">
        <f t="shared" si="5"/>
        <v>0.1315299904996208</v>
      </c>
      <c r="V248" s="3">
        <f t="shared" si="6"/>
        <v>0.11248746529299343</v>
      </c>
      <c r="W248" s="3">
        <f t="shared" si="7"/>
        <v>7.7407065919488455E-2</v>
      </c>
      <c r="X248" s="3">
        <f t="shared" si="8"/>
        <v>5.9913698646862232E-2</v>
      </c>
      <c r="Y248" s="3">
        <f t="shared" ref="Y248:Z248" si="255">M248/29.56666</f>
        <v>5.638107133755825E-2</v>
      </c>
      <c r="Z248" s="3">
        <f t="shared" si="255"/>
        <v>0</v>
      </c>
      <c r="AA248" s="2"/>
    </row>
    <row r="249" spans="1:27">
      <c r="A249" s="2" t="s">
        <v>1745</v>
      </c>
      <c r="B249" s="2"/>
      <c r="C249" s="3">
        <v>15.8</v>
      </c>
      <c r="D249" s="3">
        <v>19.266666666666602</v>
      </c>
      <c r="E249" s="3">
        <v>23.133333333333301</v>
      </c>
      <c r="F249" s="3">
        <v>26.3333333333333</v>
      </c>
      <c r="G249" s="3">
        <v>29.3666666666666</v>
      </c>
      <c r="H249" s="2"/>
      <c r="I249" s="3">
        <v>1.83303027798233</v>
      </c>
      <c r="J249" s="3">
        <v>2.0154955277107902</v>
      </c>
      <c r="K249" s="3">
        <v>1.92757763930679</v>
      </c>
      <c r="L249" s="3">
        <v>2.0869967789997999</v>
      </c>
      <c r="M249" s="3">
        <v>1.42556031868954</v>
      </c>
      <c r="N249" s="2"/>
      <c r="O249" s="3">
        <f t="shared" si="0"/>
        <v>0.94800379201516816</v>
      </c>
      <c r="P249" s="3">
        <f t="shared" si="1"/>
        <v>1.0069688165450865</v>
      </c>
      <c r="Q249" s="3">
        <f t="shared" si="2"/>
        <v>0.99142998775712388</v>
      </c>
      <c r="R249" s="3">
        <f t="shared" si="3"/>
        <v>1.0306588388780156</v>
      </c>
      <c r="S249" s="3">
        <f t="shared" si="4"/>
        <v>0.99323584965858847</v>
      </c>
      <c r="T249" s="2"/>
      <c r="U249" s="3">
        <f t="shared" si="5"/>
        <v>0.10998225660796623</v>
      </c>
      <c r="V249" s="3">
        <f t="shared" si="6"/>
        <v>0.1053395058628472</v>
      </c>
      <c r="W249" s="3">
        <f t="shared" si="7"/>
        <v>8.261058827113138E-2</v>
      </c>
      <c r="X249" s="3">
        <f t="shared" si="8"/>
        <v>8.1682848493142848E-2</v>
      </c>
      <c r="Y249" s="3">
        <f t="shared" ref="Y249:Z249" si="256">M249/29.56666</f>
        <v>4.8215128752775595E-2</v>
      </c>
      <c r="Z249" s="3">
        <f t="shared" si="256"/>
        <v>0</v>
      </c>
      <c r="AA249" s="2"/>
    </row>
    <row r="250" spans="1:27">
      <c r="A250" s="2" t="s">
        <v>1746</v>
      </c>
      <c r="B250" s="2"/>
      <c r="C250" s="3">
        <v>16.8333333333333</v>
      </c>
      <c r="D250" s="3">
        <v>19.566666666666599</v>
      </c>
      <c r="E250" s="3">
        <v>23.033333333333299</v>
      </c>
      <c r="F250" s="3">
        <v>26.6666666666666</v>
      </c>
      <c r="G250" s="3">
        <v>28.8</v>
      </c>
      <c r="H250" s="2"/>
      <c r="I250" s="3">
        <v>1.9846634195472199</v>
      </c>
      <c r="J250" s="3">
        <v>2.4177583741051398</v>
      </c>
      <c r="K250" s="3">
        <v>2.63923389557567</v>
      </c>
      <c r="L250" s="3">
        <v>1.6996731711975901</v>
      </c>
      <c r="M250" s="3">
        <v>1.8147543451754899</v>
      </c>
      <c r="N250" s="2"/>
      <c r="O250" s="3">
        <f t="shared" si="0"/>
        <v>1.0100040400161581</v>
      </c>
      <c r="P250" s="3">
        <f t="shared" si="1"/>
        <v>1.0226482617854078</v>
      </c>
      <c r="Q250" s="3">
        <f t="shared" si="2"/>
        <v>0.98714426734895189</v>
      </c>
      <c r="R250" s="3">
        <f t="shared" si="3"/>
        <v>1.0437051532941917</v>
      </c>
      <c r="S250" s="3">
        <f t="shared" si="4"/>
        <v>0.97407011816688127</v>
      </c>
      <c r="T250" s="2"/>
      <c r="U250" s="3">
        <f t="shared" si="5"/>
        <v>0.11908028149395918</v>
      </c>
      <c r="V250" s="3">
        <f t="shared" si="6"/>
        <v>0.12636370010370071</v>
      </c>
      <c r="W250" s="3">
        <f t="shared" si="7"/>
        <v>0.11311018568207969</v>
      </c>
      <c r="X250" s="3">
        <f t="shared" si="8"/>
        <v>6.6523411788555378E-2</v>
      </c>
      <c r="Y250" s="3">
        <f t="shared" ref="Y250:Z250" si="257">M250/29.56666</f>
        <v>6.1378402064199679E-2</v>
      </c>
      <c r="Z250" s="3">
        <f t="shared" si="257"/>
        <v>0</v>
      </c>
      <c r="AA250" s="2"/>
    </row>
    <row r="251" spans="1:27">
      <c r="A251" s="2" t="s">
        <v>1747</v>
      </c>
      <c r="B251" s="2"/>
      <c r="C251" s="3">
        <v>15.2666666666666</v>
      </c>
      <c r="D251" s="3">
        <v>19.233333333333299</v>
      </c>
      <c r="E251" s="3">
        <v>22.966666666666601</v>
      </c>
      <c r="F251" s="3">
        <v>26.3333333333333</v>
      </c>
      <c r="G251" s="3">
        <v>29.233333333333299</v>
      </c>
      <c r="H251" s="2"/>
      <c r="I251" s="3">
        <v>2.3228335186912399</v>
      </c>
      <c r="J251" s="3">
        <v>2.2462314118441902</v>
      </c>
      <c r="K251" s="3">
        <v>1.8345450541089301</v>
      </c>
      <c r="L251" s="3">
        <v>1.90321365648269</v>
      </c>
      <c r="M251" s="3">
        <v>1.60589192939278</v>
      </c>
      <c r="N251" s="2"/>
      <c r="O251" s="3">
        <f t="shared" si="0"/>
        <v>0.91600366401465216</v>
      </c>
      <c r="P251" s="3">
        <f t="shared" si="1"/>
        <v>1.0052266559628302</v>
      </c>
      <c r="Q251" s="3">
        <f t="shared" si="2"/>
        <v>0.98428712041016919</v>
      </c>
      <c r="R251" s="3">
        <f t="shared" si="3"/>
        <v>1.0306588388780156</v>
      </c>
      <c r="S251" s="3">
        <f t="shared" si="4"/>
        <v>0.98872626577818734</v>
      </c>
      <c r="T251" s="2"/>
      <c r="U251" s="3">
        <f t="shared" si="5"/>
        <v>0.13937056860374883</v>
      </c>
      <c r="V251" s="3">
        <f t="shared" si="6"/>
        <v>0.11739887473033654</v>
      </c>
      <c r="W251" s="3">
        <f t="shared" si="7"/>
        <v>7.8623471781056692E-2</v>
      </c>
      <c r="X251" s="3">
        <f t="shared" si="8"/>
        <v>7.4489771290907628E-2</v>
      </c>
      <c r="Y251" s="3">
        <f t="shared" ref="Y251:Z251" si="258">M251/29.56666</f>
        <v>5.4314282688432851E-2</v>
      </c>
      <c r="Z251" s="3">
        <f t="shared" si="258"/>
        <v>0</v>
      </c>
      <c r="AA251" s="2"/>
    </row>
    <row r="252" spans="1:27">
      <c r="A252" s="2" t="s">
        <v>1748</v>
      </c>
      <c r="B252" s="2"/>
      <c r="C252" s="3">
        <v>15.9</v>
      </c>
      <c r="D252" s="3">
        <v>19.8666666666666</v>
      </c>
      <c r="E252" s="3">
        <v>22.8</v>
      </c>
      <c r="F252" s="3">
        <v>26.3333333333333</v>
      </c>
      <c r="G252" s="3">
        <v>29.433333333333302</v>
      </c>
      <c r="H252" s="2"/>
      <c r="I252" s="3">
        <v>2.00582485111071</v>
      </c>
      <c r="J252" s="3">
        <v>2.0450482200237201</v>
      </c>
      <c r="K252" s="3">
        <v>2.1197484127446198</v>
      </c>
      <c r="L252" s="3">
        <v>1.53478192442951</v>
      </c>
      <c r="M252" s="3">
        <v>1.56382721409865</v>
      </c>
      <c r="N252" s="2"/>
      <c r="O252" s="3">
        <f t="shared" si="0"/>
        <v>0.95400381601526418</v>
      </c>
      <c r="P252" s="3">
        <f t="shared" si="1"/>
        <v>1.0383277070257293</v>
      </c>
      <c r="Q252" s="3">
        <f t="shared" si="2"/>
        <v>0.97714425306321862</v>
      </c>
      <c r="R252" s="3">
        <f t="shared" si="3"/>
        <v>1.0306588388780156</v>
      </c>
      <c r="S252" s="3">
        <f t="shared" si="4"/>
        <v>0.99549064159879075</v>
      </c>
      <c r="T252" s="2"/>
      <c r="U252" s="3">
        <f t="shared" si="5"/>
        <v>0.12034997246653246</v>
      </c>
      <c r="V252" s="3">
        <f t="shared" si="6"/>
        <v>0.10688407193226271</v>
      </c>
      <c r="W252" s="3">
        <f t="shared" si="7"/>
        <v>9.0846490326898455E-2</v>
      </c>
      <c r="X252" s="3">
        <f t="shared" si="8"/>
        <v>6.0069742639119766E-2</v>
      </c>
      <c r="Y252" s="3">
        <f t="shared" ref="Y252:Z252" si="259">M252/29.56666</f>
        <v>5.2891574973251969E-2</v>
      </c>
      <c r="Z252" s="3">
        <f t="shared" si="259"/>
        <v>0</v>
      </c>
      <c r="AA252" s="2"/>
    </row>
    <row r="253" spans="1:27">
      <c r="A253" s="2" t="s">
        <v>1749</v>
      </c>
      <c r="B253" s="2"/>
      <c r="C253" s="3">
        <v>13.8666666666666</v>
      </c>
      <c r="D253" s="3">
        <v>18.6666666666666</v>
      </c>
      <c r="E253" s="3">
        <v>21.5</v>
      </c>
      <c r="F253" s="3">
        <v>24.633333333333301</v>
      </c>
      <c r="G253" s="3">
        <v>27.966666666666601</v>
      </c>
      <c r="H253" s="2"/>
      <c r="I253" s="3">
        <v>2.1715329966536401</v>
      </c>
      <c r="J253" s="3">
        <v>1.6799470891138799</v>
      </c>
      <c r="K253" s="3">
        <v>1.78418982547635</v>
      </c>
      <c r="L253" s="3">
        <v>1.8705317128797601</v>
      </c>
      <c r="M253" s="3">
        <v>1.4019827229875299</v>
      </c>
      <c r="N253" s="2"/>
      <c r="O253" s="3">
        <f t="shared" si="0"/>
        <v>0.83200332801330812</v>
      </c>
      <c r="P253" s="3">
        <f t="shared" si="1"/>
        <v>0.97560992606444352</v>
      </c>
      <c r="Q253" s="3">
        <f t="shared" si="2"/>
        <v>0.92142988775698242</v>
      </c>
      <c r="R253" s="3">
        <f t="shared" si="3"/>
        <v>0.96412263535551079</v>
      </c>
      <c r="S253" s="3">
        <f t="shared" si="4"/>
        <v>0.94588521891436506</v>
      </c>
      <c r="T253" s="2"/>
      <c r="U253" s="3">
        <f t="shared" si="5"/>
        <v>0.13029250096922229</v>
      </c>
      <c r="V253" s="3">
        <f t="shared" si="6"/>
        <v>8.7802127967995108E-2</v>
      </c>
      <c r="W253" s="3">
        <f t="shared" si="7"/>
        <v>7.6465387470968524E-2</v>
      </c>
      <c r="X253" s="3">
        <f t="shared" si="8"/>
        <v>7.3210634554980822E-2</v>
      </c>
      <c r="Y253" s="3">
        <f t="shared" ref="Y253:Z253" si="260">M253/29.56666</f>
        <v>4.7417690161402404E-2</v>
      </c>
      <c r="Z253" s="3">
        <f t="shared" si="260"/>
        <v>0</v>
      </c>
      <c r="AA253" s="2"/>
    </row>
    <row r="254" spans="1:27">
      <c r="A254" s="2" t="s">
        <v>1750</v>
      </c>
      <c r="B254" s="2" t="s">
        <v>1751</v>
      </c>
      <c r="C254" s="3">
        <v>10.533333333333299</v>
      </c>
      <c r="D254" s="3">
        <v>13.5</v>
      </c>
      <c r="E254" s="3">
        <v>16.433333333333302</v>
      </c>
      <c r="F254" s="3">
        <v>19.899999999999999</v>
      </c>
      <c r="G254" s="3">
        <v>22.7</v>
      </c>
      <c r="H254" s="2"/>
      <c r="I254" s="3">
        <v>1.8749814813900301</v>
      </c>
      <c r="J254" s="3">
        <v>1.5</v>
      </c>
      <c r="K254" s="3">
        <v>1.5205992970609301</v>
      </c>
      <c r="L254" s="3">
        <v>1.6802777548171399</v>
      </c>
      <c r="M254" s="3">
        <v>1.4410644214144801</v>
      </c>
      <c r="N254" s="2"/>
      <c r="O254" s="3">
        <f t="shared" si="0"/>
        <v>0.63200252801011003</v>
      </c>
      <c r="P254" s="3">
        <f t="shared" si="1"/>
        <v>0.70557503581446612</v>
      </c>
      <c r="Q254" s="3">
        <f t="shared" si="2"/>
        <v>0.70428672040959917</v>
      </c>
      <c r="R254" s="3">
        <f t="shared" si="3"/>
        <v>0.77886497064579252</v>
      </c>
      <c r="S254" s="3">
        <f t="shared" si="4"/>
        <v>0.76775665563847928</v>
      </c>
      <c r="T254" s="2"/>
      <c r="U254" s="3">
        <f t="shared" si="5"/>
        <v>0.11249933888075733</v>
      </c>
      <c r="V254" s="3">
        <f t="shared" si="6"/>
        <v>7.8397226201607342E-2</v>
      </c>
      <c r="W254" s="3">
        <f t="shared" si="7"/>
        <v>6.5168634400660425E-2</v>
      </c>
      <c r="X254" s="3">
        <f t="shared" si="8"/>
        <v>6.5764295687559288E-2</v>
      </c>
      <c r="Y254" s="3">
        <f t="shared" ref="Y254:Z254" si="261">M254/29.56666</f>
        <v>4.8739506640739269E-2</v>
      </c>
      <c r="Z254" s="3">
        <f t="shared" si="261"/>
        <v>0</v>
      </c>
      <c r="AA254" s="2"/>
    </row>
    <row r="255" spans="1:27">
      <c r="A255" s="2" t="s">
        <v>1752</v>
      </c>
      <c r="B255" s="2" t="s">
        <v>1753</v>
      </c>
      <c r="C255" s="3">
        <v>16.466666666666601</v>
      </c>
      <c r="D255" s="3">
        <v>19.133333333333301</v>
      </c>
      <c r="E255" s="3">
        <v>23.3333333333333</v>
      </c>
      <c r="F255" s="3">
        <v>25.566666666666599</v>
      </c>
      <c r="G255" s="3">
        <v>29.066666666666599</v>
      </c>
      <c r="H255" s="2"/>
      <c r="I255" s="3">
        <v>2.12498366006789</v>
      </c>
      <c r="J255" s="3">
        <v>2.2764494771951802</v>
      </c>
      <c r="K255" s="3">
        <v>1.6799470891138799</v>
      </c>
      <c r="L255" s="3">
        <v>1.6669999666733299</v>
      </c>
      <c r="M255" s="3">
        <v>1.6719914938645899</v>
      </c>
      <c r="N255" s="2"/>
      <c r="O255" s="3">
        <f t="shared" si="0"/>
        <v>0.98800395201580415</v>
      </c>
      <c r="P255" s="3">
        <f t="shared" si="1"/>
        <v>1.0000001742160565</v>
      </c>
      <c r="Q255" s="3">
        <f t="shared" si="2"/>
        <v>1.000001428573468</v>
      </c>
      <c r="R255" s="3">
        <f t="shared" si="3"/>
        <v>1.0006523157208063</v>
      </c>
      <c r="S255" s="3">
        <f t="shared" si="4"/>
        <v>0.98308928592768341</v>
      </c>
      <c r="T255" s="2"/>
      <c r="U255" s="3">
        <f t="shared" si="5"/>
        <v>0.12749952960219182</v>
      </c>
      <c r="V255" s="3">
        <f t="shared" si="6"/>
        <v>0.11897821640013422</v>
      </c>
      <c r="W255" s="3">
        <f t="shared" si="7"/>
        <v>7.1997835244645203E-2</v>
      </c>
      <c r="X255" s="3">
        <f t="shared" si="8"/>
        <v>6.5244617090932683E-2</v>
      </c>
      <c r="Y255" s="3">
        <f t="shared" ref="Y255:Z255" si="262">M255/29.56666</f>
        <v>5.6549894166760463E-2</v>
      </c>
      <c r="Z255" s="3">
        <f t="shared" si="262"/>
        <v>0</v>
      </c>
      <c r="AA255" s="2"/>
    </row>
    <row r="256" spans="1:27">
      <c r="A256" s="2" t="s">
        <v>1754</v>
      </c>
      <c r="B256" s="2"/>
      <c r="C256" s="3">
        <v>14.6666666666666</v>
      </c>
      <c r="D256" s="3">
        <v>18.433333333333302</v>
      </c>
      <c r="E256" s="3">
        <v>22.2</v>
      </c>
      <c r="F256" s="3">
        <v>24.7</v>
      </c>
      <c r="G256" s="3">
        <v>27.933333333333302</v>
      </c>
      <c r="H256" s="2"/>
      <c r="I256" s="3">
        <v>2.1653842358548898</v>
      </c>
      <c r="J256" s="3">
        <v>2.10844861344912</v>
      </c>
      <c r="K256" s="3">
        <v>2.1817424229271398</v>
      </c>
      <c r="L256" s="3">
        <v>2.1</v>
      </c>
      <c r="M256" s="3">
        <v>1.63163176673605</v>
      </c>
      <c r="N256" s="2"/>
      <c r="O256" s="3">
        <f t="shared" si="0"/>
        <v>0.88000352001407611</v>
      </c>
      <c r="P256" s="3">
        <f t="shared" si="1"/>
        <v>0.96341480198863971</v>
      </c>
      <c r="Q256" s="3">
        <f t="shared" si="2"/>
        <v>0.95142993061418646</v>
      </c>
      <c r="R256" s="3">
        <f t="shared" si="3"/>
        <v>0.9667318982387475</v>
      </c>
      <c r="S256" s="3">
        <f t="shared" si="4"/>
        <v>0.94475782294426569</v>
      </c>
      <c r="T256" s="2"/>
      <c r="U256" s="3">
        <f t="shared" si="5"/>
        <v>0.12992357384558878</v>
      </c>
      <c r="V256" s="3">
        <f t="shared" si="6"/>
        <v>0.11019768192202403</v>
      </c>
      <c r="W256" s="3">
        <f t="shared" si="7"/>
        <v>9.3503380273134942E-2</v>
      </c>
      <c r="X256" s="3">
        <f t="shared" si="8"/>
        <v>8.2191780821917804E-2</v>
      </c>
      <c r="Y256" s="3">
        <f t="shared" ref="Y256:Z256" si="263">M256/29.56666</f>
        <v>5.5184852355188246E-2</v>
      </c>
      <c r="Z256" s="3">
        <f t="shared" si="263"/>
        <v>0</v>
      </c>
      <c r="AA256" s="2"/>
    </row>
    <row r="257" spans="1:27">
      <c r="A257" s="2" t="s">
        <v>1755</v>
      </c>
      <c r="B257" s="2"/>
      <c r="C257" s="3">
        <v>16.2</v>
      </c>
      <c r="D257" s="3">
        <v>19.733333333333299</v>
      </c>
      <c r="E257" s="3">
        <v>23.6666666666666</v>
      </c>
      <c r="F257" s="3">
        <v>26.233333333333299</v>
      </c>
      <c r="G257" s="3">
        <v>29.566666666666599</v>
      </c>
      <c r="H257" s="2"/>
      <c r="I257" s="3">
        <v>1.37598449603668</v>
      </c>
      <c r="J257" s="3">
        <v>2.0154955277107902</v>
      </c>
      <c r="K257" s="3">
        <v>2.00554786086551</v>
      </c>
      <c r="L257" s="3">
        <v>1.7451520150277799</v>
      </c>
      <c r="M257" s="3">
        <v>1.38283123417943</v>
      </c>
      <c r="N257" s="2"/>
      <c r="O257" s="3">
        <f t="shared" ref="O257:O301" si="264">C257/16.6666</f>
        <v>0.97200388801555204</v>
      </c>
      <c r="P257" s="3">
        <f t="shared" ref="P257:P301" si="265">D257/19.13333</f>
        <v>1.0313590646966992</v>
      </c>
      <c r="Q257" s="3">
        <f t="shared" ref="Q257:Q301" si="266">E257/23.3333</f>
        <v>1.0142871632673731</v>
      </c>
      <c r="R257" s="3">
        <f t="shared" ref="R257:R301" si="267">F257/25.55</f>
        <v>1.0267449445531625</v>
      </c>
      <c r="S257" s="3">
        <f t="shared" ref="S257:S301" si="268">G257/29.56666</f>
        <v>1.0000002254791918</v>
      </c>
      <c r="T257" s="2"/>
      <c r="U257" s="3">
        <f t="shared" ref="U257:U301" si="269">I257/16.6666</f>
        <v>8.2559399999800803E-2</v>
      </c>
      <c r="V257" s="3">
        <f t="shared" ref="V257:V301" si="270">J257/19.13333</f>
        <v>0.1053395058628472</v>
      </c>
      <c r="W257" s="3">
        <f t="shared" ref="W257:W301" si="271">K257/23.3333</f>
        <v>8.5952173968770376E-2</v>
      </c>
      <c r="X257" s="3">
        <f t="shared" ref="X257:X301" si="272">L257/25.55</f>
        <v>6.8303405676234052E-2</v>
      </c>
      <c r="Y257" s="3">
        <f t="shared" ref="Y257:Z257" si="273">M257/29.56666</f>
        <v>4.6769950822292072E-2</v>
      </c>
      <c r="Z257" s="3">
        <f t="shared" si="273"/>
        <v>0</v>
      </c>
      <c r="AA257" s="2"/>
    </row>
    <row r="258" spans="1:27">
      <c r="A258" s="2" t="s">
        <v>1756</v>
      </c>
      <c r="B258" s="2"/>
      <c r="C258" s="3">
        <v>16.3333333333333</v>
      </c>
      <c r="D258" s="3">
        <v>20</v>
      </c>
      <c r="E258" s="3">
        <v>23.3333333333333</v>
      </c>
      <c r="F258" s="3">
        <v>26.766666666666602</v>
      </c>
      <c r="G258" s="3">
        <v>29.233333333333299</v>
      </c>
      <c r="H258" s="2"/>
      <c r="I258" s="3">
        <v>2.2997584414213699</v>
      </c>
      <c r="J258" s="3">
        <v>2.6204325342711301</v>
      </c>
      <c r="K258" s="3">
        <v>1.84992492340154</v>
      </c>
      <c r="L258" s="3">
        <v>1.4067298564006101</v>
      </c>
      <c r="M258" s="3">
        <v>1.8562207723101101</v>
      </c>
      <c r="N258" s="2"/>
      <c r="O258" s="3">
        <f t="shared" si="264"/>
        <v>0.98000392001567815</v>
      </c>
      <c r="P258" s="3">
        <f t="shared" si="265"/>
        <v>1.0452963493547647</v>
      </c>
      <c r="Q258" s="3">
        <f t="shared" si="266"/>
        <v>1.000001428573468</v>
      </c>
      <c r="R258" s="3">
        <f t="shared" si="267"/>
        <v>1.047619047619045</v>
      </c>
      <c r="S258" s="3">
        <f t="shared" si="268"/>
        <v>0.98872626577818734</v>
      </c>
      <c r="T258" s="2"/>
      <c r="U258" s="3">
        <f t="shared" si="269"/>
        <v>0.13798605842951592</v>
      </c>
      <c r="V258" s="3">
        <f t="shared" si="270"/>
        <v>0.13695642809020334</v>
      </c>
      <c r="W258" s="3">
        <f t="shared" si="271"/>
        <v>7.9282609978080246E-2</v>
      </c>
      <c r="X258" s="3">
        <f t="shared" si="272"/>
        <v>5.5057920015679454E-2</v>
      </c>
      <c r="Y258" s="3">
        <f t="shared" ref="Y258:Z258" si="274">M258/29.56666</f>
        <v>6.2780874549580853E-2</v>
      </c>
      <c r="Z258" s="3">
        <f t="shared" si="274"/>
        <v>0</v>
      </c>
      <c r="AA258" s="2"/>
    </row>
    <row r="259" spans="1:27">
      <c r="A259" s="2" t="s">
        <v>1757</v>
      </c>
      <c r="B259" s="2"/>
      <c r="C259" s="3">
        <v>15.7666666666666</v>
      </c>
      <c r="D259" s="3">
        <v>19.766666666666602</v>
      </c>
      <c r="E259" s="3">
        <v>23.133333333333301</v>
      </c>
      <c r="F259" s="3">
        <v>26.466666666666601</v>
      </c>
      <c r="G259" s="3">
        <v>29.7</v>
      </c>
      <c r="H259" s="2"/>
      <c r="I259" s="3">
        <v>2.26102238428154</v>
      </c>
      <c r="J259" s="3">
        <v>2.3048258550749998</v>
      </c>
      <c r="K259" s="3">
        <v>2.02868320729372</v>
      </c>
      <c r="L259" s="3">
        <v>1.2840906856172101</v>
      </c>
      <c r="M259" s="3">
        <v>1.8284784202536599</v>
      </c>
      <c r="N259" s="2"/>
      <c r="O259" s="3">
        <f t="shared" si="264"/>
        <v>0.94600378401513208</v>
      </c>
      <c r="P259" s="3">
        <f t="shared" si="265"/>
        <v>1.0331012252789558</v>
      </c>
      <c r="Q259" s="3">
        <f t="shared" si="266"/>
        <v>0.99142998775712388</v>
      </c>
      <c r="R259" s="3">
        <f t="shared" si="267"/>
        <v>1.0358773646444854</v>
      </c>
      <c r="S259" s="3">
        <f t="shared" si="268"/>
        <v>1.0045098093595963</v>
      </c>
      <c r="T259" s="2"/>
      <c r="U259" s="3">
        <f t="shared" si="269"/>
        <v>0.13566188570443521</v>
      </c>
      <c r="V259" s="3">
        <f t="shared" si="270"/>
        <v>0.12046130261041856</v>
      </c>
      <c r="W259" s="3">
        <f t="shared" si="271"/>
        <v>8.6943690232145474E-2</v>
      </c>
      <c r="X259" s="3">
        <f t="shared" si="272"/>
        <v>5.02579524703409E-2</v>
      </c>
      <c r="Y259" s="3">
        <f t="shared" ref="Y259:Z259" si="275">M259/29.56666</f>
        <v>6.1842576072294264E-2</v>
      </c>
      <c r="Z259" s="3">
        <f t="shared" si="275"/>
        <v>0</v>
      </c>
      <c r="AA259" s="2"/>
    </row>
    <row r="260" spans="1:27">
      <c r="A260" s="2" t="s">
        <v>1758</v>
      </c>
      <c r="B260" s="2"/>
      <c r="C260" s="3">
        <v>16.233333333333299</v>
      </c>
      <c r="D260" s="3">
        <v>19.633333333333301</v>
      </c>
      <c r="E260" s="3">
        <v>23.066666666666599</v>
      </c>
      <c r="F260" s="3">
        <v>26.266666666666602</v>
      </c>
      <c r="G260" s="3">
        <v>29.1</v>
      </c>
      <c r="H260" s="2"/>
      <c r="I260" s="3">
        <v>1.5849991237291601</v>
      </c>
      <c r="J260" s="3">
        <v>2.3163668870788898</v>
      </c>
      <c r="K260" s="3">
        <v>2.4756592836836102</v>
      </c>
      <c r="L260" s="3">
        <v>1.8427033281447001</v>
      </c>
      <c r="M260" s="3">
        <v>1.19303534454488</v>
      </c>
      <c r="N260" s="2"/>
      <c r="O260" s="3">
        <f t="shared" si="264"/>
        <v>0.97400389601558202</v>
      </c>
      <c r="P260" s="3">
        <f t="shared" si="265"/>
        <v>1.0261325829499257</v>
      </c>
      <c r="Q260" s="3">
        <f t="shared" si="266"/>
        <v>0.98857284081834107</v>
      </c>
      <c r="R260" s="3">
        <f t="shared" si="267"/>
        <v>1.028049575994779</v>
      </c>
      <c r="S260" s="3">
        <f t="shared" si="268"/>
        <v>0.98421668189778633</v>
      </c>
      <c r="T260" s="2"/>
      <c r="U260" s="3">
        <f t="shared" si="269"/>
        <v>9.5100327825060907E-2</v>
      </c>
      <c r="V260" s="3">
        <f t="shared" si="270"/>
        <v>0.12106449254149119</v>
      </c>
      <c r="W260" s="3">
        <f t="shared" si="271"/>
        <v>0.10609983515763352</v>
      </c>
      <c r="X260" s="3">
        <f t="shared" si="272"/>
        <v>7.2121460984136992E-2</v>
      </c>
      <c r="Y260" s="3">
        <f t="shared" ref="Y260:Z260" si="276">M260/29.56666</f>
        <v>4.0350697188822816E-2</v>
      </c>
      <c r="Z260" s="3">
        <f t="shared" si="276"/>
        <v>0</v>
      </c>
      <c r="AA260" s="2"/>
    </row>
    <row r="261" spans="1:27">
      <c r="A261" s="2" t="s">
        <v>1759</v>
      </c>
      <c r="B261" s="2"/>
      <c r="C261" s="3">
        <v>16.266666666666602</v>
      </c>
      <c r="D261" s="3">
        <v>19.233333333333299</v>
      </c>
      <c r="E261" s="3">
        <v>22.733333333333299</v>
      </c>
      <c r="F261" s="3">
        <v>26.1</v>
      </c>
      <c r="G261" s="3">
        <v>29.8333333333333</v>
      </c>
      <c r="H261" s="2"/>
      <c r="I261" s="3">
        <v>1.56914697279197</v>
      </c>
      <c r="J261" s="3">
        <v>2.6291105382281299</v>
      </c>
      <c r="K261" s="3">
        <v>1.8961950204437099</v>
      </c>
      <c r="L261" s="3">
        <v>1.75783958312469</v>
      </c>
      <c r="M261" s="3">
        <v>1.8811934746029899</v>
      </c>
      <c r="N261" s="2"/>
      <c r="O261" s="3">
        <f t="shared" si="264"/>
        <v>0.97600390401561221</v>
      </c>
      <c r="P261" s="3">
        <f t="shared" si="265"/>
        <v>1.0052266559628302</v>
      </c>
      <c r="Q261" s="3">
        <f t="shared" si="266"/>
        <v>0.97428710612443581</v>
      </c>
      <c r="R261" s="3">
        <f t="shared" si="267"/>
        <v>1.0215264187866928</v>
      </c>
      <c r="S261" s="3">
        <f t="shared" si="268"/>
        <v>1.0090193932399973</v>
      </c>
      <c r="T261" s="2"/>
      <c r="U261" s="3">
        <f t="shared" si="269"/>
        <v>9.4149194964298064E-2</v>
      </c>
      <c r="V261" s="3">
        <f t="shared" si="270"/>
        <v>0.13740998238300023</v>
      </c>
      <c r="W261" s="3">
        <f t="shared" si="271"/>
        <v>8.1265616969897522E-2</v>
      </c>
      <c r="X261" s="3">
        <f t="shared" si="272"/>
        <v>6.8799983683940899E-2</v>
      </c>
      <c r="Y261" s="3">
        <f t="shared" ref="Y261:Z261" si="277">M261/29.56666</f>
        <v>6.3625498267406266E-2</v>
      </c>
      <c r="Z261" s="3">
        <f t="shared" si="277"/>
        <v>0</v>
      </c>
      <c r="AA261" s="2"/>
    </row>
    <row r="262" spans="1:27">
      <c r="A262" s="2" t="s">
        <v>1760</v>
      </c>
      <c r="B262" s="2"/>
      <c r="C262" s="3">
        <v>15.733333333333301</v>
      </c>
      <c r="D262" s="3">
        <v>19.466666666666601</v>
      </c>
      <c r="E262" s="3">
        <v>23.266666666666602</v>
      </c>
      <c r="F262" s="3">
        <v>26.2</v>
      </c>
      <c r="G262" s="3">
        <v>29.4</v>
      </c>
      <c r="H262" s="2"/>
      <c r="I262" s="3">
        <v>2.0154955277107902</v>
      </c>
      <c r="J262" s="3">
        <v>1.89267594221045</v>
      </c>
      <c r="K262" s="3">
        <v>1.9310331143946899</v>
      </c>
      <c r="L262" s="3">
        <v>1.9043809142780901</v>
      </c>
      <c r="M262" s="3">
        <v>1.7625738755203</v>
      </c>
      <c r="N262" s="2"/>
      <c r="O262" s="3">
        <f t="shared" si="264"/>
        <v>0.9440037760151021</v>
      </c>
      <c r="P262" s="3">
        <f t="shared" si="265"/>
        <v>1.0174217800386343</v>
      </c>
      <c r="Q262" s="3">
        <f t="shared" si="266"/>
        <v>0.99714428163468516</v>
      </c>
      <c r="R262" s="3">
        <f t="shared" si="267"/>
        <v>1.0254403131115459</v>
      </c>
      <c r="S262" s="3">
        <f t="shared" si="268"/>
        <v>0.99436324562869127</v>
      </c>
      <c r="T262" s="2"/>
      <c r="U262" s="3">
        <f t="shared" si="269"/>
        <v>0.12093021538350895</v>
      </c>
      <c r="V262" s="3">
        <f t="shared" si="270"/>
        <v>9.8920362645208648E-2</v>
      </c>
      <c r="W262" s="3">
        <f t="shared" si="271"/>
        <v>8.2758680272172813E-2</v>
      </c>
      <c r="X262" s="3">
        <f t="shared" si="272"/>
        <v>7.4535456527518196E-2</v>
      </c>
      <c r="Y262" s="3">
        <f t="shared" ref="Y262:Z262" si="278">M262/29.56666</f>
        <v>5.9613560527983209E-2</v>
      </c>
      <c r="Z262" s="3">
        <f t="shared" si="278"/>
        <v>0</v>
      </c>
      <c r="AA262" s="2"/>
    </row>
    <row r="263" spans="1:27">
      <c r="A263" s="2" t="s">
        <v>1761</v>
      </c>
      <c r="B263" s="2"/>
      <c r="C263" s="3">
        <v>16.100000000000001</v>
      </c>
      <c r="D263" s="3">
        <v>19.8</v>
      </c>
      <c r="E263" s="3">
        <v>23.3333333333333</v>
      </c>
      <c r="F263" s="3">
        <v>26.233333333333299</v>
      </c>
      <c r="G263" s="3">
        <v>29.033333333333299</v>
      </c>
      <c r="H263" s="2"/>
      <c r="I263" s="3">
        <v>1.92093727122985</v>
      </c>
      <c r="J263" s="3">
        <v>1.7587874611030501</v>
      </c>
      <c r="K263" s="3">
        <v>1.9550504398153501</v>
      </c>
      <c r="L263" s="3">
        <v>1.6468825769380799</v>
      </c>
      <c r="M263" s="3">
        <v>2.12105843599107</v>
      </c>
      <c r="N263" s="2"/>
      <c r="O263" s="3">
        <f t="shared" si="264"/>
        <v>0.96600386401545624</v>
      </c>
      <c r="P263" s="3">
        <f t="shared" si="265"/>
        <v>1.0348433858612169</v>
      </c>
      <c r="Q263" s="3">
        <f t="shared" si="266"/>
        <v>1.000001428573468</v>
      </c>
      <c r="R263" s="3">
        <f t="shared" si="267"/>
        <v>1.0267449445531625</v>
      </c>
      <c r="S263" s="3">
        <f t="shared" si="268"/>
        <v>0.98196188995758404</v>
      </c>
      <c r="T263" s="2"/>
      <c r="U263" s="3">
        <f t="shared" si="269"/>
        <v>0.1152566973005802</v>
      </c>
      <c r="V263" s="3">
        <f t="shared" si="270"/>
        <v>9.1922705619097669E-2</v>
      </c>
      <c r="W263" s="3">
        <f t="shared" si="271"/>
        <v>8.3787995689223127E-2</v>
      </c>
      <c r="X263" s="3">
        <f t="shared" si="272"/>
        <v>6.4457243715776116E-2</v>
      </c>
      <c r="Y263" s="3">
        <f t="shared" ref="Y263:Z263" si="279">M263/29.56666</f>
        <v>7.1738181992523672E-2</v>
      </c>
      <c r="Z263" s="3">
        <f t="shared" si="279"/>
        <v>0</v>
      </c>
      <c r="AA263" s="2"/>
    </row>
    <row r="264" spans="1:27">
      <c r="A264" s="2" t="s">
        <v>1762</v>
      </c>
      <c r="B264" s="2"/>
      <c r="C264" s="3">
        <v>15.8666666666666</v>
      </c>
      <c r="D264" s="3">
        <v>20.133333333333301</v>
      </c>
      <c r="E264" s="3">
        <v>22.8333333333333</v>
      </c>
      <c r="F264" s="3">
        <v>26.7</v>
      </c>
      <c r="G264" s="3">
        <v>29.533333333333299</v>
      </c>
      <c r="H264" s="2"/>
      <c r="I264" s="3">
        <v>2.2020192753218302</v>
      </c>
      <c r="J264" s="3">
        <v>2.1092389359408501</v>
      </c>
      <c r="K264" s="3">
        <v>1.8272626764887601</v>
      </c>
      <c r="L264" s="3">
        <v>2.0355179521029299</v>
      </c>
      <c r="M264" s="3">
        <v>1.54344492037203</v>
      </c>
      <c r="N264" s="2"/>
      <c r="O264" s="3">
        <f t="shared" si="264"/>
        <v>0.9520038080152281</v>
      </c>
      <c r="P264" s="3">
        <f t="shared" si="265"/>
        <v>1.0522649916837947</v>
      </c>
      <c r="Q264" s="3">
        <f t="shared" si="266"/>
        <v>0.97857282653260791</v>
      </c>
      <c r="R264" s="3">
        <f t="shared" si="267"/>
        <v>1.0450097847358122</v>
      </c>
      <c r="S264" s="3">
        <f t="shared" si="268"/>
        <v>0.9988728295090924</v>
      </c>
      <c r="T264" s="2"/>
      <c r="U264" s="3">
        <f t="shared" si="269"/>
        <v>0.13212168500604984</v>
      </c>
      <c r="V264" s="3">
        <f t="shared" si="270"/>
        <v>0.11023898798279494</v>
      </c>
      <c r="W264" s="3">
        <f t="shared" si="271"/>
        <v>7.8311369437188902E-2</v>
      </c>
      <c r="X264" s="3">
        <f t="shared" si="272"/>
        <v>7.9668021608725242E-2</v>
      </c>
      <c r="Y264" s="3">
        <f t="shared" ref="Y264:Z264" si="280">M264/29.56666</f>
        <v>5.2202207498988053E-2</v>
      </c>
      <c r="Z264" s="3">
        <f t="shared" si="280"/>
        <v>0</v>
      </c>
      <c r="AA264" s="2"/>
    </row>
    <row r="265" spans="1:27">
      <c r="A265" s="2" t="s">
        <v>1763</v>
      </c>
      <c r="B265" s="2"/>
      <c r="C265" s="3">
        <v>15.8333333333333</v>
      </c>
      <c r="D265" s="3">
        <v>19.8</v>
      </c>
      <c r="E265" s="3">
        <v>23.266666666666602</v>
      </c>
      <c r="F265" s="3">
        <v>26.466666666666601</v>
      </c>
      <c r="G265" s="3">
        <v>29.4</v>
      </c>
      <c r="H265" s="2"/>
      <c r="I265" s="3">
        <v>2.3392781412697001</v>
      </c>
      <c r="J265" s="3">
        <v>1.8147543451754899</v>
      </c>
      <c r="K265" s="3">
        <v>1.8427033281447001</v>
      </c>
      <c r="L265" s="3">
        <v>1.91020650425258</v>
      </c>
      <c r="M265" s="3">
        <v>1.28062484748656</v>
      </c>
      <c r="N265" s="2"/>
      <c r="O265" s="3">
        <f t="shared" si="264"/>
        <v>0.95000380001519813</v>
      </c>
      <c r="P265" s="3">
        <f t="shared" si="265"/>
        <v>1.0348433858612169</v>
      </c>
      <c r="Q265" s="3">
        <f t="shared" si="266"/>
        <v>0.99714428163468516</v>
      </c>
      <c r="R265" s="3">
        <f t="shared" si="267"/>
        <v>1.0358773646444854</v>
      </c>
      <c r="S265" s="3">
        <f t="shared" si="268"/>
        <v>0.99436324562869127</v>
      </c>
      <c r="T265" s="2"/>
      <c r="U265" s="3">
        <f t="shared" si="269"/>
        <v>0.14035724990518164</v>
      </c>
      <c r="V265" s="3">
        <f t="shared" si="270"/>
        <v>9.4847804599381802E-2</v>
      </c>
      <c r="W265" s="3">
        <f t="shared" si="271"/>
        <v>7.8973112596362277E-2</v>
      </c>
      <c r="X265" s="3">
        <f t="shared" si="272"/>
        <v>7.4763463962918983E-2</v>
      </c>
      <c r="Y265" s="3">
        <f t="shared" ref="Y265:Z265" si="281">M265/29.56666</f>
        <v>4.3313138768009643E-2</v>
      </c>
      <c r="Z265" s="3">
        <f t="shared" si="281"/>
        <v>0</v>
      </c>
      <c r="AA265" s="2"/>
    </row>
    <row r="266" spans="1:27">
      <c r="A266" s="2" t="s">
        <v>1764</v>
      </c>
      <c r="B266" s="2"/>
      <c r="C266" s="3">
        <v>16.7</v>
      </c>
      <c r="D266" s="3">
        <v>19.733333333333299</v>
      </c>
      <c r="E266" s="3">
        <v>22.466666666666601</v>
      </c>
      <c r="F266" s="3">
        <v>26.233333333333299</v>
      </c>
      <c r="G266" s="3">
        <v>29.3333333333333</v>
      </c>
      <c r="H266" s="2"/>
      <c r="I266" s="3">
        <v>2.4378952670968701</v>
      </c>
      <c r="J266" s="3">
        <v>2.1123972690339801</v>
      </c>
      <c r="K266" s="3">
        <v>2.6423894910141801</v>
      </c>
      <c r="L266" s="3">
        <v>1.49851778619926</v>
      </c>
      <c r="M266" s="3">
        <v>1.6599866130651599</v>
      </c>
      <c r="N266" s="2"/>
      <c r="O266" s="3">
        <f t="shared" si="264"/>
        <v>1.0020040080160322</v>
      </c>
      <c r="P266" s="3">
        <f t="shared" si="265"/>
        <v>1.0313590646966992</v>
      </c>
      <c r="Q266" s="3">
        <f t="shared" si="266"/>
        <v>0.96285851836930914</v>
      </c>
      <c r="R266" s="3">
        <f t="shared" si="267"/>
        <v>1.0267449445531625</v>
      </c>
      <c r="S266" s="3">
        <f t="shared" si="268"/>
        <v>0.99210845368848899</v>
      </c>
      <c r="T266" s="2"/>
      <c r="U266" s="3">
        <f t="shared" si="269"/>
        <v>0.1462743011230167</v>
      </c>
      <c r="V266" s="3">
        <f t="shared" si="270"/>
        <v>0.1104040576854097</v>
      </c>
      <c r="W266" s="3">
        <f t="shared" si="271"/>
        <v>0.11324542567978725</v>
      </c>
      <c r="X266" s="3">
        <f t="shared" si="272"/>
        <v>5.8650402590969077E-2</v>
      </c>
      <c r="Y266" s="3">
        <f t="shared" ref="Y266:Z266" si="282">M266/29.56666</f>
        <v>5.6143866539716016E-2</v>
      </c>
      <c r="Z266" s="3">
        <f t="shared" si="282"/>
        <v>0</v>
      </c>
      <c r="AA266" s="2"/>
    </row>
    <row r="267" spans="1:27">
      <c r="A267" s="2" t="s">
        <v>1765</v>
      </c>
      <c r="B267" s="2"/>
      <c r="C267" s="3">
        <v>16.033333333333299</v>
      </c>
      <c r="D267" s="3">
        <v>19</v>
      </c>
      <c r="E267" s="3">
        <v>22.566666666666599</v>
      </c>
      <c r="F267" s="3">
        <v>26.5</v>
      </c>
      <c r="G267" s="3">
        <v>28.133333333333301</v>
      </c>
      <c r="H267" s="2"/>
      <c r="I267" s="3">
        <v>2.12105843599107</v>
      </c>
      <c r="J267" s="3">
        <v>2.4358434541926801</v>
      </c>
      <c r="K267" s="3">
        <v>1.72594579546661</v>
      </c>
      <c r="L267" s="3">
        <v>1.5</v>
      </c>
      <c r="M267" s="3">
        <v>1.62754074876449</v>
      </c>
      <c r="N267" s="2"/>
      <c r="O267" s="3">
        <f t="shared" si="264"/>
        <v>0.96200384801539007</v>
      </c>
      <c r="P267" s="3">
        <f t="shared" si="265"/>
        <v>0.99303153188702642</v>
      </c>
      <c r="Q267" s="3">
        <f t="shared" si="266"/>
        <v>0.96714423877748101</v>
      </c>
      <c r="R267" s="3">
        <f t="shared" si="267"/>
        <v>1.0371819960861057</v>
      </c>
      <c r="S267" s="3">
        <f t="shared" si="268"/>
        <v>0.95152219876486899</v>
      </c>
      <c r="T267" s="2"/>
      <c r="U267" s="3">
        <f t="shared" si="269"/>
        <v>0.12726401521552508</v>
      </c>
      <c r="V267" s="3">
        <f t="shared" si="270"/>
        <v>0.12730891351336543</v>
      </c>
      <c r="W267" s="3">
        <f t="shared" si="271"/>
        <v>7.3969211190299269E-2</v>
      </c>
      <c r="X267" s="3">
        <f t="shared" si="272"/>
        <v>5.8708414872798431E-2</v>
      </c>
      <c r="Y267" s="3">
        <f t="shared" ref="Y267:Z267" si="283">M267/29.56666</f>
        <v>5.504648643994587E-2</v>
      </c>
      <c r="Z267" s="3">
        <f t="shared" si="283"/>
        <v>0</v>
      </c>
      <c r="AA267" s="2"/>
    </row>
    <row r="268" spans="1:27">
      <c r="A268" s="2" t="s">
        <v>1766</v>
      </c>
      <c r="B268" s="2"/>
      <c r="C268" s="3">
        <v>15.5</v>
      </c>
      <c r="D268" s="3">
        <v>19.566666666666599</v>
      </c>
      <c r="E268" s="3">
        <v>23.4</v>
      </c>
      <c r="F268" s="3">
        <v>26.8</v>
      </c>
      <c r="G268" s="3">
        <v>28.933333333333302</v>
      </c>
      <c r="H268" s="2"/>
      <c r="I268" s="3">
        <v>1.9104973174542801</v>
      </c>
      <c r="J268" s="3">
        <v>2.26102238428154</v>
      </c>
      <c r="K268" s="3">
        <v>1.7048949136725799</v>
      </c>
      <c r="L268" s="3">
        <v>2.2420228961066901</v>
      </c>
      <c r="M268" s="3">
        <v>1.36463263269724</v>
      </c>
      <c r="N268" s="2"/>
      <c r="O268" s="3">
        <f t="shared" si="264"/>
        <v>0.93000372001488008</v>
      </c>
      <c r="P268" s="3">
        <f t="shared" si="265"/>
        <v>1.0226482617854078</v>
      </c>
      <c r="Q268" s="3">
        <f t="shared" si="266"/>
        <v>1.0028585755122505</v>
      </c>
      <c r="R268" s="3">
        <f t="shared" si="267"/>
        <v>1.0489236790606653</v>
      </c>
      <c r="S268" s="3">
        <f t="shared" si="268"/>
        <v>0.9785797020472824</v>
      </c>
      <c r="T268" s="2"/>
      <c r="U268" s="3">
        <f t="shared" si="269"/>
        <v>0.11463029756844709</v>
      </c>
      <c r="V268" s="3">
        <f t="shared" si="270"/>
        <v>0.11817192220494498</v>
      </c>
      <c r="W268" s="3">
        <f t="shared" si="271"/>
        <v>7.3067029253152352E-2</v>
      </c>
      <c r="X268" s="3">
        <f t="shared" si="272"/>
        <v>8.7750406892629751E-2</v>
      </c>
      <c r="Y268" s="3">
        <f t="shared" ref="Y268:Z268" si="284">M268/29.56666</f>
        <v>4.6154439923117456E-2</v>
      </c>
      <c r="Z268" s="3">
        <f t="shared" si="284"/>
        <v>0</v>
      </c>
      <c r="AA268" s="2"/>
    </row>
    <row r="269" spans="1:27">
      <c r="A269" s="2" t="s">
        <v>1767</v>
      </c>
      <c r="B269" s="2"/>
      <c r="C269" s="3">
        <v>16.600000000000001</v>
      </c>
      <c r="D269" s="3">
        <v>19.466666666666601</v>
      </c>
      <c r="E269" s="3">
        <v>22.6</v>
      </c>
      <c r="F269" s="3">
        <v>25.633333333333301</v>
      </c>
      <c r="G269" s="3">
        <v>29.4</v>
      </c>
      <c r="H269" s="2"/>
      <c r="I269" s="3">
        <v>2.1540659228538002</v>
      </c>
      <c r="J269" s="3">
        <v>1.7461067804945001</v>
      </c>
      <c r="K269" s="3">
        <v>1.95959179422654</v>
      </c>
      <c r="L269" s="3">
        <v>1.5595583420386101</v>
      </c>
      <c r="M269" s="3">
        <v>1.1718930554164599</v>
      </c>
      <c r="N269" s="2"/>
      <c r="O269" s="3">
        <f t="shared" si="264"/>
        <v>0.99600398401593626</v>
      </c>
      <c r="P269" s="3">
        <f t="shared" si="265"/>
        <v>1.0174217800386343</v>
      </c>
      <c r="Q269" s="3">
        <f t="shared" si="266"/>
        <v>0.96857281224687464</v>
      </c>
      <c r="R269" s="3">
        <f t="shared" si="267"/>
        <v>1.0032615786040431</v>
      </c>
      <c r="S269" s="3">
        <f t="shared" si="268"/>
        <v>0.99436324562869127</v>
      </c>
      <c r="T269" s="2"/>
      <c r="U269" s="3">
        <f t="shared" si="269"/>
        <v>0.1292444723491174</v>
      </c>
      <c r="V269" s="3">
        <f t="shared" si="270"/>
        <v>9.1259952161725111E-2</v>
      </c>
      <c r="W269" s="3">
        <f t="shared" si="271"/>
        <v>8.3982625442030917E-2</v>
      </c>
      <c r="X269" s="3">
        <f t="shared" si="272"/>
        <v>6.1039465441824266E-2</v>
      </c>
      <c r="Y269" s="3">
        <f t="shared" ref="Y269:Z269" si="285">M269/29.56666</f>
        <v>3.9635625241960369E-2</v>
      </c>
      <c r="Z269" s="3">
        <f t="shared" si="285"/>
        <v>0</v>
      </c>
      <c r="AA269" s="2"/>
    </row>
    <row r="270" spans="1:27">
      <c r="A270" s="2" t="s">
        <v>1768</v>
      </c>
      <c r="B270" s="2"/>
      <c r="C270" s="3">
        <v>15.8</v>
      </c>
      <c r="D270" s="3">
        <v>19.266666666666602</v>
      </c>
      <c r="E270" s="3">
        <v>23.266666666666602</v>
      </c>
      <c r="F270" s="3">
        <v>26.3666666666666</v>
      </c>
      <c r="G270" s="3">
        <v>29.1666666666666</v>
      </c>
      <c r="H270" s="2"/>
      <c r="I270" s="3">
        <v>2.5482019804821801</v>
      </c>
      <c r="J270" s="3">
        <v>1.7499206331208901</v>
      </c>
      <c r="K270" s="3">
        <v>2.7071920672329202</v>
      </c>
      <c r="L270" s="3">
        <v>1.7220788470785899</v>
      </c>
      <c r="M270" s="3">
        <v>1.29314431608472</v>
      </c>
      <c r="N270" s="2"/>
      <c r="O270" s="3">
        <f t="shared" si="264"/>
        <v>0.94800379201516816</v>
      </c>
      <c r="P270" s="3">
        <f t="shared" si="265"/>
        <v>1.0069688165450865</v>
      </c>
      <c r="Q270" s="3">
        <f t="shared" si="266"/>
        <v>0.99714428163468516</v>
      </c>
      <c r="R270" s="3">
        <f t="shared" si="267"/>
        <v>1.0319634703196321</v>
      </c>
      <c r="S270" s="3">
        <f t="shared" si="268"/>
        <v>0.98647147383798517</v>
      </c>
      <c r="T270" s="2"/>
      <c r="U270" s="3">
        <f t="shared" si="269"/>
        <v>0.15289273039985241</v>
      </c>
      <c r="V270" s="3">
        <f t="shared" si="270"/>
        <v>9.1459282473092249E-2</v>
      </c>
      <c r="W270" s="3">
        <f t="shared" si="271"/>
        <v>0.11602268291381503</v>
      </c>
      <c r="X270" s="3">
        <f t="shared" si="272"/>
        <v>6.7400346265306846E-2</v>
      </c>
      <c r="Y270" s="3">
        <f t="shared" ref="Y270:Z270" si="286">M270/29.56666</f>
        <v>4.3736570721370625E-2</v>
      </c>
      <c r="Z270" s="3">
        <f t="shared" si="286"/>
        <v>0</v>
      </c>
      <c r="AA270" s="2"/>
    </row>
    <row r="271" spans="1:27">
      <c r="A271" s="2" t="s">
        <v>1769</v>
      </c>
      <c r="B271" s="2"/>
      <c r="C271" s="3">
        <v>15.6666666666666</v>
      </c>
      <c r="D271" s="3">
        <v>19.7</v>
      </c>
      <c r="E271" s="3">
        <v>23.033333333333299</v>
      </c>
      <c r="F271" s="3">
        <v>27.033333333333299</v>
      </c>
      <c r="G271" s="3">
        <v>28.966666666666601</v>
      </c>
      <c r="H271" s="2"/>
      <c r="I271" s="3">
        <v>1.7950549357115</v>
      </c>
      <c r="J271" s="3">
        <v>1.3699148392022999</v>
      </c>
      <c r="K271" s="3">
        <v>1.6829207415152401</v>
      </c>
      <c r="L271" s="3">
        <v>1.6017351702311899</v>
      </c>
      <c r="M271" s="3">
        <v>1.6829207415152401</v>
      </c>
      <c r="N271" s="2"/>
      <c r="O271" s="3">
        <f t="shared" si="264"/>
        <v>0.94000376001503616</v>
      </c>
      <c r="P271" s="3">
        <f t="shared" si="265"/>
        <v>1.0296169041144432</v>
      </c>
      <c r="Q271" s="3">
        <f t="shared" si="266"/>
        <v>0.98714426734895189</v>
      </c>
      <c r="R271" s="3">
        <f t="shared" si="267"/>
        <v>1.0580560991519883</v>
      </c>
      <c r="S271" s="3">
        <f t="shared" si="268"/>
        <v>0.97970709801738176</v>
      </c>
      <c r="T271" s="2"/>
      <c r="U271" s="3">
        <f t="shared" si="269"/>
        <v>0.10770372695759783</v>
      </c>
      <c r="V271" s="3">
        <f t="shared" si="270"/>
        <v>7.1598349017254176E-2</v>
      </c>
      <c r="W271" s="3">
        <f t="shared" si="271"/>
        <v>7.2125277672478394E-2</v>
      </c>
      <c r="X271" s="3">
        <f t="shared" si="272"/>
        <v>6.2690221926856748E-2</v>
      </c>
      <c r="Y271" s="3">
        <f t="shared" ref="Y271:Z271" si="287">M271/29.56666</f>
        <v>5.6919541859487686E-2</v>
      </c>
      <c r="Z271" s="3">
        <f t="shared" si="287"/>
        <v>0</v>
      </c>
      <c r="AA271" s="2"/>
    </row>
    <row r="272" spans="1:27">
      <c r="A272" s="2" t="s">
        <v>1770</v>
      </c>
      <c r="B272" s="2"/>
      <c r="C272" s="3">
        <v>15.633333333333301</v>
      </c>
      <c r="D272" s="3">
        <v>19.566666666666599</v>
      </c>
      <c r="E272" s="3">
        <v>23.1666666666666</v>
      </c>
      <c r="F272" s="3">
        <v>26.8</v>
      </c>
      <c r="G272" s="3">
        <v>28.933333333333302</v>
      </c>
      <c r="H272" s="2"/>
      <c r="I272" s="3">
        <v>1.9405039437103799</v>
      </c>
      <c r="J272" s="3">
        <v>2.18606699094261</v>
      </c>
      <c r="K272" s="3">
        <v>1.89883004915014</v>
      </c>
      <c r="L272" s="3">
        <v>1.9731531449264901</v>
      </c>
      <c r="M272" s="3">
        <v>1.7113996870657899</v>
      </c>
      <c r="N272" s="2"/>
      <c r="O272" s="3">
        <f t="shared" si="264"/>
        <v>0.93800375201500619</v>
      </c>
      <c r="P272" s="3">
        <f t="shared" si="265"/>
        <v>1.0226482617854078</v>
      </c>
      <c r="Q272" s="3">
        <f t="shared" si="266"/>
        <v>0.99285856122651317</v>
      </c>
      <c r="R272" s="3">
        <f t="shared" si="267"/>
        <v>1.0489236790606653</v>
      </c>
      <c r="S272" s="3">
        <f t="shared" si="268"/>
        <v>0.9785797020472824</v>
      </c>
      <c r="T272" s="2"/>
      <c r="U272" s="3">
        <f t="shared" si="269"/>
        <v>0.11643070234543218</v>
      </c>
      <c r="V272" s="3">
        <f t="shared" si="270"/>
        <v>0.11425439225386329</v>
      </c>
      <c r="W272" s="3">
        <f t="shared" si="271"/>
        <v>8.1378546932930187E-2</v>
      </c>
      <c r="X272" s="3">
        <f t="shared" si="272"/>
        <v>7.7227128959940897E-2</v>
      </c>
      <c r="Y272" s="3">
        <f t="shared" ref="Y272:Z272" si="288">M272/29.56666</f>
        <v>5.788275331287978E-2</v>
      </c>
      <c r="Z272" s="3">
        <f t="shared" si="288"/>
        <v>0</v>
      </c>
      <c r="AA272" s="2"/>
    </row>
    <row r="273" spans="1:27">
      <c r="A273" s="2" t="s">
        <v>1771</v>
      </c>
      <c r="B273" s="2"/>
      <c r="C273" s="3">
        <v>15.8666666666666</v>
      </c>
      <c r="D273" s="3">
        <v>20</v>
      </c>
      <c r="E273" s="3">
        <v>22.9</v>
      </c>
      <c r="F273" s="3">
        <v>26.066666666666599</v>
      </c>
      <c r="G273" s="3">
        <v>29.7</v>
      </c>
      <c r="H273" s="2"/>
      <c r="I273" s="3">
        <v>2.0121851030381999</v>
      </c>
      <c r="J273" s="3">
        <v>1.84390889145857</v>
      </c>
      <c r="K273" s="3">
        <v>2.00582485111071</v>
      </c>
      <c r="L273" s="3">
        <v>1.87853370714738</v>
      </c>
      <c r="M273" s="3">
        <v>1.65630109984064</v>
      </c>
      <c r="N273" s="2"/>
      <c r="O273" s="3">
        <f t="shared" si="264"/>
        <v>0.9520038080152281</v>
      </c>
      <c r="P273" s="3">
        <f t="shared" si="265"/>
        <v>1.0452963493547647</v>
      </c>
      <c r="Q273" s="3">
        <f t="shared" si="266"/>
        <v>0.9814299734713906</v>
      </c>
      <c r="R273" s="3">
        <f t="shared" si="267"/>
        <v>1.0202217873450723</v>
      </c>
      <c r="S273" s="3">
        <f t="shared" si="268"/>
        <v>1.0045098093595963</v>
      </c>
      <c r="T273" s="2"/>
      <c r="U273" s="3">
        <f t="shared" si="269"/>
        <v>0.12073158910864844</v>
      </c>
      <c r="V273" s="3">
        <f t="shared" si="270"/>
        <v>9.6371561639221712E-2</v>
      </c>
      <c r="W273" s="3">
        <f t="shared" si="271"/>
        <v>8.5964044996237554E-2</v>
      </c>
      <c r="X273" s="3">
        <f t="shared" si="272"/>
        <v>7.3523824154496278E-2</v>
      </c>
      <c r="Y273" s="3">
        <f t="shared" ref="Y273:Z273" si="289">M273/29.56666</f>
        <v>5.6019215557003739E-2</v>
      </c>
      <c r="Z273" s="3">
        <f t="shared" si="289"/>
        <v>0</v>
      </c>
      <c r="AA273" s="2"/>
    </row>
    <row r="274" spans="1:27">
      <c r="A274" s="2" t="s">
        <v>1772</v>
      </c>
      <c r="B274" s="2"/>
      <c r="C274" s="3">
        <v>15.9333333333333</v>
      </c>
      <c r="D274" s="3">
        <v>19.899999999999999</v>
      </c>
      <c r="E274" s="3">
        <v>23.5</v>
      </c>
      <c r="F274" s="3">
        <v>26.566666666666599</v>
      </c>
      <c r="G274" s="3">
        <v>29.3666666666666</v>
      </c>
      <c r="H274" s="2"/>
      <c r="I274" s="3">
        <v>1.9310331143946899</v>
      </c>
      <c r="J274" s="3">
        <v>1.7194960502038501</v>
      </c>
      <c r="K274" s="3">
        <v>2.0776589389663198</v>
      </c>
      <c r="L274" s="3">
        <v>2.2462314118441902</v>
      </c>
      <c r="M274" s="3">
        <v>1.64282953738021</v>
      </c>
      <c r="N274" s="2"/>
      <c r="O274" s="3">
        <f t="shared" si="264"/>
        <v>0.95600382401529416</v>
      </c>
      <c r="P274" s="3">
        <f t="shared" si="265"/>
        <v>1.0400698676079907</v>
      </c>
      <c r="Q274" s="3">
        <f t="shared" si="266"/>
        <v>1.0071442959204226</v>
      </c>
      <c r="R274" s="3">
        <f t="shared" si="267"/>
        <v>1.0397912589693385</v>
      </c>
      <c r="S274" s="3">
        <f t="shared" si="268"/>
        <v>0.99323584965858847</v>
      </c>
      <c r="T274" s="2"/>
      <c r="U274" s="3">
        <f t="shared" si="269"/>
        <v>0.11586245031348266</v>
      </c>
      <c r="V274" s="3">
        <f t="shared" si="270"/>
        <v>8.9869147200401081E-2</v>
      </c>
      <c r="W274" s="3">
        <f t="shared" si="271"/>
        <v>8.9042653159489643E-2</v>
      </c>
      <c r="X274" s="3">
        <f t="shared" si="272"/>
        <v>8.7915123751240318E-2</v>
      </c>
      <c r="Y274" s="3">
        <f t="shared" ref="Y274:Z274" si="290">M274/29.56666</f>
        <v>5.5563582000138334E-2</v>
      </c>
      <c r="Z274" s="3">
        <f t="shared" si="290"/>
        <v>0</v>
      </c>
      <c r="AA274" s="2"/>
    </row>
    <row r="275" spans="1:27">
      <c r="A275" s="2" t="s">
        <v>1773</v>
      </c>
      <c r="B275" s="2"/>
      <c r="C275" s="3">
        <v>15.9</v>
      </c>
      <c r="D275" s="3">
        <v>20.266666666666602</v>
      </c>
      <c r="E275" s="3">
        <v>23.3</v>
      </c>
      <c r="F275" s="3">
        <v>25.733333333333299</v>
      </c>
      <c r="G275" s="3">
        <v>29.033333333333299</v>
      </c>
      <c r="H275" s="2"/>
      <c r="I275" s="3">
        <v>2.3572582944316101</v>
      </c>
      <c r="J275" s="3">
        <v>1.7307673314329499</v>
      </c>
      <c r="K275" s="3">
        <v>1.69607389776114</v>
      </c>
      <c r="L275" s="3">
        <v>2.0319667538837498</v>
      </c>
      <c r="M275" s="3">
        <v>1.70261237188295</v>
      </c>
      <c r="N275" s="2"/>
      <c r="O275" s="3">
        <f t="shared" si="264"/>
        <v>0.95400381601526418</v>
      </c>
      <c r="P275" s="3">
        <f t="shared" si="265"/>
        <v>1.0592336340128248</v>
      </c>
      <c r="Q275" s="3">
        <f t="shared" si="266"/>
        <v>0.99857285510407867</v>
      </c>
      <c r="R275" s="3">
        <f t="shared" si="267"/>
        <v>1.0071754729288962</v>
      </c>
      <c r="S275" s="3">
        <f t="shared" si="268"/>
        <v>0.98196188995758404</v>
      </c>
      <c r="T275" s="2"/>
      <c r="U275" s="3">
        <f t="shared" si="269"/>
        <v>0.14143606341015025</v>
      </c>
      <c r="V275" s="3">
        <f t="shared" si="270"/>
        <v>9.0458238656467529E-2</v>
      </c>
      <c r="W275" s="3">
        <f t="shared" si="271"/>
        <v>7.2688985174027679E-2</v>
      </c>
      <c r="X275" s="3">
        <f t="shared" si="272"/>
        <v>7.9529031463160454E-2</v>
      </c>
      <c r="Y275" s="3">
        <f t="shared" ref="Y275:Z275" si="291">M275/29.56666</f>
        <v>5.7585549801125666E-2</v>
      </c>
      <c r="Z275" s="3">
        <f t="shared" si="291"/>
        <v>0</v>
      </c>
      <c r="AA275" s="2"/>
    </row>
    <row r="276" spans="1:27">
      <c r="A276" s="2" t="s">
        <v>1774</v>
      </c>
      <c r="B276" s="2"/>
      <c r="C276" s="3">
        <v>16.533333333333299</v>
      </c>
      <c r="D276" s="3">
        <v>19.633333333333301</v>
      </c>
      <c r="E276" s="3">
        <v>22.8333333333333</v>
      </c>
      <c r="F276" s="3">
        <v>25.633333333333301</v>
      </c>
      <c r="G276" s="3">
        <v>29.233333333333299</v>
      </c>
      <c r="H276" s="2"/>
      <c r="I276" s="3">
        <v>1.92757763930679</v>
      </c>
      <c r="J276" s="3">
        <v>2.0080393975772002</v>
      </c>
      <c r="K276" s="3">
        <v>2.0989415321908198</v>
      </c>
      <c r="L276" s="3">
        <v>2.0893911925619699</v>
      </c>
      <c r="M276" s="3">
        <v>1.49851778619926</v>
      </c>
      <c r="N276" s="2"/>
      <c r="O276" s="3">
        <f t="shared" si="264"/>
        <v>0.9920039680158701</v>
      </c>
      <c r="P276" s="3">
        <f t="shared" si="265"/>
        <v>1.0261325829499257</v>
      </c>
      <c r="Q276" s="3">
        <f t="shared" si="266"/>
        <v>0.97857282653260791</v>
      </c>
      <c r="R276" s="3">
        <f t="shared" si="267"/>
        <v>1.0032615786040431</v>
      </c>
      <c r="S276" s="3">
        <f t="shared" si="268"/>
        <v>0.98872626577818734</v>
      </c>
      <c r="T276" s="2"/>
      <c r="U276" s="3">
        <f t="shared" si="269"/>
        <v>0.11565512097889133</v>
      </c>
      <c r="V276" s="3">
        <f t="shared" si="270"/>
        <v>0.10494981258239941</v>
      </c>
      <c r="W276" s="3">
        <f t="shared" si="271"/>
        <v>8.9954765600700273E-2</v>
      </c>
      <c r="X276" s="3">
        <f t="shared" si="272"/>
        <v>8.1776563309666137E-2</v>
      </c>
      <c r="Y276" s="3">
        <f t="shared" ref="Y276:Z276" si="292">M276/29.56666</f>
        <v>5.0682687398551612E-2</v>
      </c>
      <c r="Z276" s="3">
        <f t="shared" si="292"/>
        <v>0</v>
      </c>
      <c r="AA276" s="2"/>
    </row>
    <row r="277" spans="1:27">
      <c r="A277" s="2" t="s">
        <v>1775</v>
      </c>
      <c r="B277" s="2"/>
      <c r="C277" s="3">
        <v>16.233333333333299</v>
      </c>
      <c r="D277" s="3">
        <v>19.6666666666666</v>
      </c>
      <c r="E277" s="3">
        <v>23.233333333333299</v>
      </c>
      <c r="F277" s="3">
        <v>26.533333333333299</v>
      </c>
      <c r="G277" s="3">
        <v>29.733333333333299</v>
      </c>
      <c r="H277" s="2"/>
      <c r="I277" s="3">
        <v>2.6036299446904598</v>
      </c>
      <c r="J277" s="3">
        <v>1.8318175552045399</v>
      </c>
      <c r="K277" s="3">
        <v>2.3048258550749998</v>
      </c>
      <c r="L277" s="3">
        <v>1.5216949614017701</v>
      </c>
      <c r="M277" s="3">
        <v>1.65193489244851</v>
      </c>
      <c r="N277" s="2"/>
      <c r="O277" s="3">
        <f t="shared" si="264"/>
        <v>0.97400389601558202</v>
      </c>
      <c r="P277" s="3">
        <f t="shared" si="265"/>
        <v>1.0278747435321818</v>
      </c>
      <c r="Q277" s="3">
        <f t="shared" si="266"/>
        <v>0.99571570816529587</v>
      </c>
      <c r="R277" s="3">
        <f t="shared" si="267"/>
        <v>1.038486627527722</v>
      </c>
      <c r="S277" s="3">
        <f t="shared" si="268"/>
        <v>1.0056372053296956</v>
      </c>
      <c r="T277" s="2"/>
      <c r="U277" s="3">
        <f t="shared" si="269"/>
        <v>0.15621842155511381</v>
      </c>
      <c r="V277" s="3">
        <f t="shared" si="270"/>
        <v>9.5739610156963778E-2</v>
      </c>
      <c r="W277" s="3">
        <f t="shared" si="271"/>
        <v>9.8778392043774338E-2</v>
      </c>
      <c r="X277" s="3">
        <f t="shared" si="272"/>
        <v>5.9557532735881408E-2</v>
      </c>
      <c r="Y277" s="3">
        <f t="shared" ref="Y277:Z277" si="293">M277/29.56666</f>
        <v>5.5871542218448415E-2</v>
      </c>
      <c r="Z277" s="3">
        <f t="shared" si="293"/>
        <v>0</v>
      </c>
      <c r="AA277" s="2"/>
    </row>
    <row r="278" spans="1:27">
      <c r="A278" s="2" t="s">
        <v>1776</v>
      </c>
      <c r="B278" s="2"/>
      <c r="C278" s="3">
        <v>16.399999999999999</v>
      </c>
      <c r="D278" s="3">
        <v>19.633333333333301</v>
      </c>
      <c r="E278" s="3">
        <v>23.433333333333302</v>
      </c>
      <c r="F278" s="3">
        <v>26.133333333333301</v>
      </c>
      <c r="G278" s="3">
        <v>29.433333333333302</v>
      </c>
      <c r="H278" s="2"/>
      <c r="I278" s="3">
        <v>1.9765289440498099</v>
      </c>
      <c r="J278" s="3">
        <v>2.2432615144521599</v>
      </c>
      <c r="K278" s="3">
        <v>1.72594579546661</v>
      </c>
      <c r="L278" s="3">
        <v>2.5394662606321199</v>
      </c>
      <c r="M278" s="3">
        <v>1.78294388270884</v>
      </c>
      <c r="N278" s="2"/>
      <c r="O278" s="3">
        <f t="shared" si="264"/>
        <v>0.98400393601574399</v>
      </c>
      <c r="P278" s="3">
        <f t="shared" si="265"/>
        <v>1.0261325829499257</v>
      </c>
      <c r="Q278" s="3">
        <f t="shared" si="266"/>
        <v>1.0042871489816401</v>
      </c>
      <c r="R278" s="3">
        <f t="shared" si="267"/>
        <v>1.0228310502283091</v>
      </c>
      <c r="S278" s="3">
        <f t="shared" si="268"/>
        <v>0.99549064159879075</v>
      </c>
      <c r="T278" s="2"/>
      <c r="U278" s="3">
        <f t="shared" si="269"/>
        <v>0.11859221101183265</v>
      </c>
      <c r="V278" s="3">
        <f t="shared" si="270"/>
        <v>0.11724365358524418</v>
      </c>
      <c r="W278" s="3">
        <f t="shared" si="271"/>
        <v>7.3969211190299269E-2</v>
      </c>
      <c r="X278" s="3">
        <f t="shared" si="272"/>
        <v>9.939202585644305E-2</v>
      </c>
      <c r="Y278" s="3">
        <f t="shared" ref="Y278:Z278" si="294">M278/29.56666</f>
        <v>6.0302512448441592E-2</v>
      </c>
      <c r="Z278" s="3">
        <f t="shared" si="294"/>
        <v>0</v>
      </c>
      <c r="AA278" s="2"/>
    </row>
    <row r="279" spans="1:27">
      <c r="A279" s="2" t="s">
        <v>1777</v>
      </c>
      <c r="B279" s="2"/>
      <c r="C279" s="3">
        <v>16.266666666666602</v>
      </c>
      <c r="D279" s="3">
        <v>19.399999999999999</v>
      </c>
      <c r="E279" s="3">
        <v>23.1666666666666</v>
      </c>
      <c r="F279" s="3">
        <v>26.933333333333302</v>
      </c>
      <c r="G279" s="3">
        <v>29.566666666666599</v>
      </c>
      <c r="H279" s="2"/>
      <c r="I279" s="3">
        <v>2.33713975239441</v>
      </c>
      <c r="J279" s="3">
        <v>2.2000000000000002</v>
      </c>
      <c r="K279" s="3">
        <v>2.05074512203627</v>
      </c>
      <c r="L279" s="3">
        <v>1.3888444437333101</v>
      </c>
      <c r="M279" s="3">
        <v>1.78294388270884</v>
      </c>
      <c r="N279" s="2"/>
      <c r="O279" s="3">
        <f t="shared" si="264"/>
        <v>0.97600390401561221</v>
      </c>
      <c r="P279" s="3">
        <f t="shared" si="265"/>
        <v>1.0139374588741217</v>
      </c>
      <c r="Q279" s="3">
        <f t="shared" si="266"/>
        <v>0.99285856122651317</v>
      </c>
      <c r="R279" s="3">
        <f t="shared" si="267"/>
        <v>1.0541422048271352</v>
      </c>
      <c r="S279" s="3">
        <f t="shared" si="268"/>
        <v>1.0000002254791918</v>
      </c>
      <c r="T279" s="2"/>
      <c r="U279" s="3">
        <f t="shared" si="269"/>
        <v>0.14022894605944886</v>
      </c>
      <c r="V279" s="3">
        <f t="shared" si="270"/>
        <v>0.11498259842902413</v>
      </c>
      <c r="W279" s="3">
        <f t="shared" si="271"/>
        <v>8.7889202214700451E-2</v>
      </c>
      <c r="X279" s="3">
        <f t="shared" si="272"/>
        <v>5.4357903864317415E-2</v>
      </c>
      <c r="Y279" s="3">
        <f t="shared" ref="Y279:Z279" si="295">M279/29.56666</f>
        <v>6.0302512448441592E-2</v>
      </c>
      <c r="Z279" s="3">
        <f t="shared" si="295"/>
        <v>0</v>
      </c>
      <c r="AA279" s="2"/>
    </row>
    <row r="280" spans="1:27">
      <c r="A280" s="2" t="s">
        <v>1778</v>
      </c>
      <c r="B280" s="2"/>
      <c r="C280" s="3">
        <v>16.533333333333299</v>
      </c>
      <c r="D280" s="3">
        <v>19.3333333333333</v>
      </c>
      <c r="E280" s="3">
        <v>23.5</v>
      </c>
      <c r="F280" s="3">
        <v>26.066666666666599</v>
      </c>
      <c r="G280" s="3">
        <v>30</v>
      </c>
      <c r="H280" s="2"/>
      <c r="I280" s="3">
        <v>2.36267268622258</v>
      </c>
      <c r="J280" s="3">
        <v>2.2558565754251498</v>
      </c>
      <c r="K280" s="3">
        <v>1.7464249196572901</v>
      </c>
      <c r="L280" s="3">
        <v>1.5040685563571301</v>
      </c>
      <c r="M280" s="3">
        <v>1.89736659610102</v>
      </c>
      <c r="N280" s="2"/>
      <c r="O280" s="3">
        <f t="shared" si="264"/>
        <v>0.9920039680158701</v>
      </c>
      <c r="P280" s="3">
        <f t="shared" si="265"/>
        <v>1.010453137709604</v>
      </c>
      <c r="Q280" s="3">
        <f t="shared" si="266"/>
        <v>1.0071442959204226</v>
      </c>
      <c r="R280" s="3">
        <f t="shared" si="267"/>
        <v>1.0202217873450723</v>
      </c>
      <c r="S280" s="3">
        <f t="shared" si="268"/>
        <v>1.0146563730905014</v>
      </c>
      <c r="T280" s="2"/>
      <c r="U280" s="3">
        <f t="shared" si="269"/>
        <v>0.14176092821706768</v>
      </c>
      <c r="V280" s="3">
        <f t="shared" si="270"/>
        <v>0.11790193214799252</v>
      </c>
      <c r="W280" s="3">
        <f t="shared" si="271"/>
        <v>7.4846889195154129E-2</v>
      </c>
      <c r="X280" s="3">
        <f t="shared" si="272"/>
        <v>5.8867653869163601E-2</v>
      </c>
      <c r="Y280" s="3">
        <f t="shared" ref="Y280:Z280" si="296">M280/29.56666</f>
        <v>6.417250362743103E-2</v>
      </c>
      <c r="Z280" s="3">
        <f t="shared" si="296"/>
        <v>0</v>
      </c>
      <c r="AA280" s="2"/>
    </row>
    <row r="281" spans="1:27">
      <c r="A281" s="2" t="s">
        <v>1779</v>
      </c>
      <c r="B281" s="2"/>
      <c r="C281" s="3">
        <v>16.100000000000001</v>
      </c>
      <c r="D281" s="3">
        <v>19.8666666666666</v>
      </c>
      <c r="E281" s="3">
        <v>23.4</v>
      </c>
      <c r="F281" s="3">
        <v>26.3666666666666</v>
      </c>
      <c r="G281" s="3">
        <v>29.733333333333299</v>
      </c>
      <c r="H281" s="2"/>
      <c r="I281" s="3">
        <v>2.0712315177207898</v>
      </c>
      <c r="J281" s="3">
        <v>1.92757763930679</v>
      </c>
      <c r="K281" s="3">
        <v>2.3466287875730698</v>
      </c>
      <c r="L281" s="3">
        <v>1.4940623220676601</v>
      </c>
      <c r="M281" s="3">
        <v>1.4360439485692</v>
      </c>
      <c r="N281" s="2"/>
      <c r="O281" s="3">
        <f t="shared" si="264"/>
        <v>0.96600386401545624</v>
      </c>
      <c r="P281" s="3">
        <f t="shared" si="265"/>
        <v>1.0383277070257293</v>
      </c>
      <c r="Q281" s="3">
        <f t="shared" si="266"/>
        <v>1.0028585755122505</v>
      </c>
      <c r="R281" s="3">
        <f t="shared" si="267"/>
        <v>1.0319634703196321</v>
      </c>
      <c r="S281" s="3">
        <f t="shared" si="268"/>
        <v>1.0056372053296956</v>
      </c>
      <c r="T281" s="2"/>
      <c r="U281" s="3">
        <f t="shared" si="269"/>
        <v>0.12427438816080004</v>
      </c>
      <c r="V281" s="3">
        <f t="shared" si="270"/>
        <v>0.10074449347326314</v>
      </c>
      <c r="W281" s="3">
        <f t="shared" si="271"/>
        <v>0.10056994885305849</v>
      </c>
      <c r="X281" s="3">
        <f t="shared" si="272"/>
        <v>5.8476020433176519E-2</v>
      </c>
      <c r="Y281" s="3">
        <f t="shared" ref="Y281:Z281" si="297">M281/29.56666</f>
        <v>4.8569704815126229E-2</v>
      </c>
      <c r="Z281" s="3">
        <f t="shared" si="297"/>
        <v>0</v>
      </c>
      <c r="AA281" s="2"/>
    </row>
    <row r="282" spans="1:27">
      <c r="A282" s="2" t="s">
        <v>1780</v>
      </c>
      <c r="B282" s="2"/>
      <c r="C282" s="3">
        <v>17</v>
      </c>
      <c r="D282" s="3">
        <v>19.933333333333302</v>
      </c>
      <c r="E282" s="3">
        <v>23.5</v>
      </c>
      <c r="F282" s="3">
        <v>26.3</v>
      </c>
      <c r="G282" s="3">
        <v>29.6</v>
      </c>
      <c r="H282" s="2"/>
      <c r="I282" s="3">
        <v>2.3664319132398401</v>
      </c>
      <c r="J282" s="3">
        <v>1.7688665548562099</v>
      </c>
      <c r="K282" s="3">
        <v>1.8211717839530299</v>
      </c>
      <c r="L282" s="3">
        <v>1.9</v>
      </c>
      <c r="M282" s="3">
        <v>1.42828568570857</v>
      </c>
      <c r="N282" s="2"/>
      <c r="O282" s="3">
        <f t="shared" si="264"/>
        <v>1.0200040800163201</v>
      </c>
      <c r="P282" s="3">
        <f t="shared" si="265"/>
        <v>1.0418120281902472</v>
      </c>
      <c r="Q282" s="3">
        <f t="shared" si="266"/>
        <v>1.0071442959204226</v>
      </c>
      <c r="R282" s="3">
        <f t="shared" si="267"/>
        <v>1.0293542074363993</v>
      </c>
      <c r="S282" s="3">
        <f t="shared" si="268"/>
        <v>1.0011276214492946</v>
      </c>
      <c r="T282" s="2"/>
      <c r="U282" s="3">
        <f t="shared" si="269"/>
        <v>0.14198648274032138</v>
      </c>
      <c r="V282" s="3">
        <f t="shared" si="270"/>
        <v>9.2449487614346793E-2</v>
      </c>
      <c r="W282" s="3">
        <f t="shared" si="271"/>
        <v>7.8050330812745303E-2</v>
      </c>
      <c r="X282" s="3">
        <f t="shared" si="272"/>
        <v>7.4363992172211346E-2</v>
      </c>
      <c r="Y282" s="3">
        <f t="shared" ref="Y282:Z282" si="298">M282/29.56666</f>
        <v>4.8307305786604575E-2</v>
      </c>
      <c r="Z282" s="3">
        <f t="shared" si="298"/>
        <v>0</v>
      </c>
      <c r="AA282" s="2"/>
    </row>
    <row r="283" spans="1:27">
      <c r="A283" s="2" t="s">
        <v>1781</v>
      </c>
      <c r="B283" s="2"/>
      <c r="C283" s="3">
        <v>16.266666666666602</v>
      </c>
      <c r="D283" s="3">
        <v>19.566666666666599</v>
      </c>
      <c r="E283" s="3">
        <v>22.933333333333302</v>
      </c>
      <c r="F283" s="3">
        <v>26.233333333333299</v>
      </c>
      <c r="G283" s="3">
        <v>29.3333333333333</v>
      </c>
      <c r="H283" s="2"/>
      <c r="I283" s="3">
        <v>2.5940101944458198</v>
      </c>
      <c r="J283" s="3">
        <v>1.90933379888262</v>
      </c>
      <c r="K283" s="3">
        <v>1.8961950204437099</v>
      </c>
      <c r="L283" s="3">
        <v>1.8562207723101101</v>
      </c>
      <c r="M283" s="3">
        <v>1.3498971154210999</v>
      </c>
      <c r="N283" s="2"/>
      <c r="O283" s="3">
        <f t="shared" si="264"/>
        <v>0.97600390401561221</v>
      </c>
      <c r="P283" s="3">
        <f t="shared" si="265"/>
        <v>1.0226482617854078</v>
      </c>
      <c r="Q283" s="3">
        <f t="shared" si="266"/>
        <v>0.9828585469407799</v>
      </c>
      <c r="R283" s="3">
        <f t="shared" si="267"/>
        <v>1.0267449445531625</v>
      </c>
      <c r="S283" s="3">
        <f t="shared" si="268"/>
        <v>0.99210845368848899</v>
      </c>
      <c r="T283" s="2"/>
      <c r="U283" s="3">
        <f t="shared" si="269"/>
        <v>0.15564123423168613</v>
      </c>
      <c r="V283" s="3">
        <f t="shared" si="270"/>
        <v>9.9790982483583354E-2</v>
      </c>
      <c r="W283" s="3">
        <f t="shared" si="271"/>
        <v>8.1265616969897522E-2</v>
      </c>
      <c r="X283" s="3">
        <f t="shared" si="272"/>
        <v>7.2650519464192168E-2</v>
      </c>
      <c r="Y283" s="3">
        <f t="shared" ref="Y283:Z283" si="299">M283/29.56666</f>
        <v>4.5656057039283438E-2</v>
      </c>
      <c r="Z283" s="3">
        <f t="shared" si="299"/>
        <v>0</v>
      </c>
      <c r="AA283" s="2"/>
    </row>
    <row r="284" spans="1:27">
      <c r="A284" s="2" t="s">
        <v>1782</v>
      </c>
      <c r="B284" s="2"/>
      <c r="C284" s="3">
        <v>16.3666666666666</v>
      </c>
      <c r="D284" s="3">
        <v>19.133333333333301</v>
      </c>
      <c r="E284" s="3">
        <v>23.133333333333301</v>
      </c>
      <c r="F284" s="3">
        <v>25.766666666666602</v>
      </c>
      <c r="G284" s="3">
        <v>29.2</v>
      </c>
      <c r="H284" s="2"/>
      <c r="I284" s="3">
        <v>1.8882678717691299</v>
      </c>
      <c r="J284" s="3">
        <v>2.0773915267843801</v>
      </c>
      <c r="K284" s="3">
        <v>1.9955506062794299</v>
      </c>
      <c r="L284" s="3">
        <v>2.13983384609387</v>
      </c>
      <c r="M284" s="3">
        <v>1.7397317800933101</v>
      </c>
      <c r="N284" s="2"/>
      <c r="O284" s="3">
        <f t="shared" si="264"/>
        <v>0.98200392801570813</v>
      </c>
      <c r="P284" s="3">
        <f t="shared" si="265"/>
        <v>1.0000001742160565</v>
      </c>
      <c r="Q284" s="3">
        <f t="shared" si="266"/>
        <v>0.99142998775712388</v>
      </c>
      <c r="R284" s="3">
        <f t="shared" si="267"/>
        <v>1.0084801043705127</v>
      </c>
      <c r="S284" s="3">
        <f t="shared" si="268"/>
        <v>0.98759886980808786</v>
      </c>
      <c r="T284" s="2"/>
      <c r="U284" s="3">
        <f t="shared" si="269"/>
        <v>0.11329652549224976</v>
      </c>
      <c r="V284" s="3">
        <f t="shared" si="270"/>
        <v>0.10857448895641167</v>
      </c>
      <c r="W284" s="3">
        <f t="shared" si="271"/>
        <v>8.5523719588717836E-2</v>
      </c>
      <c r="X284" s="3">
        <f t="shared" si="272"/>
        <v>8.375083546355655E-2</v>
      </c>
      <c r="Y284" s="3">
        <f t="shared" ref="Y284:Z284" si="300">M284/29.56666</f>
        <v>5.8840997937991989E-2</v>
      </c>
      <c r="Z284" s="3">
        <f t="shared" si="300"/>
        <v>0</v>
      </c>
      <c r="AA284" s="2"/>
    </row>
    <row r="285" spans="1:27">
      <c r="A285" s="2" t="s">
        <v>1783</v>
      </c>
      <c r="B285" s="2"/>
      <c r="C285" s="3">
        <v>15.3666666666666</v>
      </c>
      <c r="D285" s="3">
        <v>18.966666666666601</v>
      </c>
      <c r="E285" s="3">
        <v>22.066666666666599</v>
      </c>
      <c r="F285" s="3">
        <v>25.3666666666666</v>
      </c>
      <c r="G285" s="3">
        <v>28.966666666666601</v>
      </c>
      <c r="H285" s="2"/>
      <c r="I285" s="3">
        <v>1.9405039437103799</v>
      </c>
      <c r="J285" s="3">
        <v>2.1676920650518801</v>
      </c>
      <c r="K285" s="3">
        <v>1.99888858007532</v>
      </c>
      <c r="L285" s="3">
        <v>1.79783820802157</v>
      </c>
      <c r="M285" s="3">
        <v>1.8162843634433701</v>
      </c>
      <c r="N285" s="2"/>
      <c r="O285" s="3">
        <f t="shared" si="264"/>
        <v>0.92200368801474808</v>
      </c>
      <c r="P285" s="3">
        <f t="shared" si="265"/>
        <v>0.99128937130476502</v>
      </c>
      <c r="Q285" s="3">
        <f t="shared" si="266"/>
        <v>0.94571563673662096</v>
      </c>
      <c r="R285" s="3">
        <f t="shared" si="267"/>
        <v>0.9928245270710998</v>
      </c>
      <c r="S285" s="3">
        <f t="shared" si="268"/>
        <v>0.97970709801738176</v>
      </c>
      <c r="T285" s="2"/>
      <c r="U285" s="3">
        <f t="shared" si="269"/>
        <v>0.11643070234543218</v>
      </c>
      <c r="V285" s="3">
        <f t="shared" si="270"/>
        <v>0.11329403010620107</v>
      </c>
      <c r="W285" s="3">
        <f t="shared" si="271"/>
        <v>8.5666775812907728E-2</v>
      </c>
      <c r="X285" s="3">
        <f t="shared" si="272"/>
        <v>7.0365487593799222E-2</v>
      </c>
      <c r="Y285" s="3">
        <f t="shared" ref="Y285:Z285" si="301">M285/29.56666</f>
        <v>6.1430150157081323E-2</v>
      </c>
      <c r="Z285" s="3">
        <f t="shared" si="301"/>
        <v>0</v>
      </c>
      <c r="AA285" s="2"/>
    </row>
    <row r="286" spans="1:27">
      <c r="A286" s="2" t="s">
        <v>1784</v>
      </c>
      <c r="B286" s="2"/>
      <c r="C286" s="3">
        <v>16.899999999999999</v>
      </c>
      <c r="D286" s="3">
        <v>19.6666666666666</v>
      </c>
      <c r="E286" s="3">
        <v>23.6666666666666</v>
      </c>
      <c r="F286" s="3">
        <v>26.266666666666602</v>
      </c>
      <c r="G286" s="3">
        <v>29.433333333333302</v>
      </c>
      <c r="H286" s="2"/>
      <c r="I286" s="3">
        <v>2.5735837529276799</v>
      </c>
      <c r="J286" s="3">
        <v>2.0869967789997999</v>
      </c>
      <c r="K286" s="3">
        <v>1.86785676348292</v>
      </c>
      <c r="L286" s="3">
        <v>1.9482185594936601</v>
      </c>
      <c r="M286" s="3">
        <v>1.49851778619926</v>
      </c>
      <c r="N286" s="2"/>
      <c r="O286" s="3">
        <f t="shared" si="264"/>
        <v>1.014004056016224</v>
      </c>
      <c r="P286" s="3">
        <f t="shared" si="265"/>
        <v>1.0278747435321818</v>
      </c>
      <c r="Q286" s="3">
        <f t="shared" si="266"/>
        <v>1.0142871632673731</v>
      </c>
      <c r="R286" s="3">
        <f t="shared" si="267"/>
        <v>1.028049575994779</v>
      </c>
      <c r="S286" s="3">
        <f t="shared" si="268"/>
        <v>0.99549064159879075</v>
      </c>
      <c r="T286" s="2"/>
      <c r="U286" s="3">
        <f t="shared" si="269"/>
        <v>0.15441564283823217</v>
      </c>
      <c r="V286" s="3">
        <f t="shared" si="270"/>
        <v>0.10907650571018217</v>
      </c>
      <c r="W286" s="3">
        <f t="shared" si="271"/>
        <v>8.0051118508008723E-2</v>
      </c>
      <c r="X286" s="3">
        <f t="shared" si="272"/>
        <v>7.6251215635759692E-2</v>
      </c>
      <c r="Y286" s="3">
        <f t="shared" ref="Y286:Z286" si="302">M286/29.56666</f>
        <v>5.0682687398551612E-2</v>
      </c>
      <c r="Z286" s="3">
        <f t="shared" si="302"/>
        <v>0</v>
      </c>
      <c r="AA286" s="2"/>
    </row>
    <row r="287" spans="1:27">
      <c r="A287" s="2" t="s">
        <v>1785</v>
      </c>
      <c r="B287" s="2"/>
      <c r="C287" s="3">
        <v>16.733333333333299</v>
      </c>
      <c r="D287" s="3">
        <v>20.033333333333299</v>
      </c>
      <c r="E287" s="3">
        <v>23.9</v>
      </c>
      <c r="F287" s="3">
        <v>26.3</v>
      </c>
      <c r="G287" s="3">
        <v>29.5</v>
      </c>
      <c r="H287" s="2"/>
      <c r="I287" s="3">
        <v>1.9652537297311501</v>
      </c>
      <c r="J287" s="3">
        <v>1.8526257642120301</v>
      </c>
      <c r="K287" s="3">
        <v>1.75783958312469</v>
      </c>
      <c r="L287" s="3">
        <v>1.5307950004273301</v>
      </c>
      <c r="M287" s="3">
        <v>1.47761068395343</v>
      </c>
      <c r="N287" s="2"/>
      <c r="O287" s="3">
        <f t="shared" si="264"/>
        <v>1.0040040160160622</v>
      </c>
      <c r="P287" s="3">
        <f t="shared" si="265"/>
        <v>1.0470385099370207</v>
      </c>
      <c r="Q287" s="3">
        <f t="shared" si="266"/>
        <v>1.0242871775531106</v>
      </c>
      <c r="R287" s="3">
        <f t="shared" si="267"/>
        <v>1.0293542074363993</v>
      </c>
      <c r="S287" s="3">
        <f t="shared" si="268"/>
        <v>0.99774543353899292</v>
      </c>
      <c r="T287" s="2"/>
      <c r="U287" s="3">
        <f t="shared" si="269"/>
        <v>0.1179156954466508</v>
      </c>
      <c r="V287" s="3">
        <f t="shared" si="270"/>
        <v>9.6827147402570798E-2</v>
      </c>
      <c r="W287" s="3">
        <f t="shared" si="271"/>
        <v>7.5336089756900648E-2</v>
      </c>
      <c r="X287" s="3">
        <f t="shared" si="272"/>
        <v>5.9913698646862232E-2</v>
      </c>
      <c r="Y287" s="3">
        <f t="shared" ref="Y287:Z287" si="303">M287/29.56666</f>
        <v>4.9975569913998742E-2</v>
      </c>
      <c r="Z287" s="3">
        <f t="shared" si="303"/>
        <v>0</v>
      </c>
      <c r="AA287" s="2"/>
    </row>
    <row r="288" spans="1:27">
      <c r="A288" s="2" t="s">
        <v>1786</v>
      </c>
      <c r="B288" s="2"/>
      <c r="C288" s="3">
        <v>16.100000000000001</v>
      </c>
      <c r="D288" s="3">
        <v>20.2</v>
      </c>
      <c r="E288" s="3">
        <v>23.266666666666602</v>
      </c>
      <c r="F288" s="3">
        <v>25.933333333333302</v>
      </c>
      <c r="G288" s="3">
        <v>29.2</v>
      </c>
      <c r="H288" s="2"/>
      <c r="I288" s="3">
        <v>1.9891371663780899</v>
      </c>
      <c r="J288" s="3">
        <v>1.83303027798233</v>
      </c>
      <c r="K288" s="3">
        <v>2.0319667538837498</v>
      </c>
      <c r="L288" s="3">
        <v>1.8061622912191999</v>
      </c>
      <c r="M288" s="3">
        <v>1.7776388834631101</v>
      </c>
      <c r="N288" s="2"/>
      <c r="O288" s="3">
        <f t="shared" si="264"/>
        <v>0.96600386401545624</v>
      </c>
      <c r="P288" s="3">
        <f t="shared" si="265"/>
        <v>1.0557493128483122</v>
      </c>
      <c r="Q288" s="3">
        <f t="shared" si="266"/>
        <v>0.99714428163468516</v>
      </c>
      <c r="R288" s="3">
        <f t="shared" si="267"/>
        <v>1.0150032615786029</v>
      </c>
      <c r="S288" s="3">
        <f t="shared" si="268"/>
        <v>0.98759886980808786</v>
      </c>
      <c r="T288" s="2"/>
      <c r="U288" s="3">
        <f t="shared" si="269"/>
        <v>0.11934870737751491</v>
      </c>
      <c r="V288" s="3">
        <f t="shared" si="270"/>
        <v>9.5802992891583949E-2</v>
      </c>
      <c r="W288" s="3">
        <f t="shared" si="271"/>
        <v>8.7084413858466214E-2</v>
      </c>
      <c r="X288" s="3">
        <f t="shared" si="272"/>
        <v>7.0691283413667316E-2</v>
      </c>
      <c r="Y288" s="3">
        <f t="shared" ref="Y288:Z288" si="304">M288/29.56666</f>
        <v>6.0123087405310915E-2</v>
      </c>
      <c r="Z288" s="3">
        <f t="shared" si="304"/>
        <v>0</v>
      </c>
      <c r="AA288" s="2"/>
    </row>
    <row r="289" spans="1:27">
      <c r="A289" s="2" t="s">
        <v>1787</v>
      </c>
      <c r="B289" s="2"/>
      <c r="C289" s="3">
        <v>16.6666666666666</v>
      </c>
      <c r="D289" s="3">
        <v>19.966666666666601</v>
      </c>
      <c r="E289" s="3">
        <v>22.8333333333333</v>
      </c>
      <c r="F289" s="3">
        <v>26.3</v>
      </c>
      <c r="G289" s="3">
        <v>29.3666666666666</v>
      </c>
      <c r="H289" s="2"/>
      <c r="I289" s="3">
        <v>2.2558565754251498</v>
      </c>
      <c r="J289" s="3">
        <v>2.0080393975772002</v>
      </c>
      <c r="K289" s="3">
        <v>1.9163043135739699</v>
      </c>
      <c r="L289" s="3">
        <v>1.8466185312619301</v>
      </c>
      <c r="M289" s="3">
        <v>1.7603661235347801</v>
      </c>
      <c r="N289" s="2"/>
      <c r="O289" s="3">
        <f t="shared" si="264"/>
        <v>1.0000040000159962</v>
      </c>
      <c r="P289" s="3">
        <f t="shared" si="265"/>
        <v>1.0435541887725033</v>
      </c>
      <c r="Q289" s="3">
        <f t="shared" si="266"/>
        <v>0.97857282653260791</v>
      </c>
      <c r="R289" s="3">
        <f t="shared" si="267"/>
        <v>1.0293542074363993</v>
      </c>
      <c r="S289" s="3">
        <f t="shared" si="268"/>
        <v>0.99323584965858847</v>
      </c>
      <c r="T289" s="2"/>
      <c r="U289" s="3">
        <f t="shared" si="269"/>
        <v>0.13535193593325273</v>
      </c>
      <c r="V289" s="3">
        <f t="shared" si="270"/>
        <v>0.10494981258239941</v>
      </c>
      <c r="W289" s="3">
        <f t="shared" si="271"/>
        <v>8.2127445049520201E-2</v>
      </c>
      <c r="X289" s="3">
        <f t="shared" si="272"/>
        <v>7.227469789674873E-2</v>
      </c>
      <c r="Y289" s="3">
        <f t="shared" ref="Y289:Z289" si="305">M289/29.56666</f>
        <v>5.9538890207239507E-2</v>
      </c>
      <c r="Z289" s="3">
        <f t="shared" si="305"/>
        <v>0</v>
      </c>
      <c r="AA289" s="2"/>
    </row>
    <row r="290" spans="1:27">
      <c r="A290" s="2" t="s">
        <v>1788</v>
      </c>
      <c r="B290" s="2"/>
      <c r="C290" s="3">
        <v>15.2666666666666</v>
      </c>
      <c r="D290" s="3">
        <v>19.3666666666666</v>
      </c>
      <c r="E290" s="3">
        <v>23.433333333333302</v>
      </c>
      <c r="F290" s="3">
        <v>26.566666666666599</v>
      </c>
      <c r="G290" s="3">
        <v>29.8666666666666</v>
      </c>
      <c r="H290" s="2"/>
      <c r="I290" s="3">
        <v>1.8245242911205299</v>
      </c>
      <c r="J290" s="3">
        <v>2.4011571284602602</v>
      </c>
      <c r="K290" s="3">
        <v>2.09257948209593</v>
      </c>
      <c r="L290" s="3">
        <v>1.17426099692056</v>
      </c>
      <c r="M290" s="3">
        <v>1.47723465374402</v>
      </c>
      <c r="N290" s="2"/>
      <c r="O290" s="3">
        <f t="shared" si="264"/>
        <v>0.91600366401465216</v>
      </c>
      <c r="P290" s="3">
        <f t="shared" si="265"/>
        <v>1.0121952982918603</v>
      </c>
      <c r="Q290" s="3">
        <f t="shared" si="266"/>
        <v>1.0042871489816401</v>
      </c>
      <c r="R290" s="3">
        <f t="shared" si="267"/>
        <v>1.0397912589693385</v>
      </c>
      <c r="S290" s="3">
        <f t="shared" si="268"/>
        <v>1.0101467892100968</v>
      </c>
      <c r="T290" s="2"/>
      <c r="U290" s="3">
        <f t="shared" si="269"/>
        <v>0.10947189535481322</v>
      </c>
      <c r="V290" s="3">
        <f t="shared" si="270"/>
        <v>0.12549603903033399</v>
      </c>
      <c r="W290" s="3">
        <f t="shared" si="271"/>
        <v>8.968210592140545E-2</v>
      </c>
      <c r="X290" s="3">
        <f t="shared" si="272"/>
        <v>4.5959334517438742E-2</v>
      </c>
      <c r="Y290" s="3">
        <f t="shared" ref="Y290:Z290" si="306">M290/29.56666</f>
        <v>4.9962851865716994E-2</v>
      </c>
      <c r="Z290" s="3">
        <f t="shared" si="306"/>
        <v>0</v>
      </c>
      <c r="AA290" s="2"/>
    </row>
    <row r="291" spans="1:27">
      <c r="A291" s="2" t="s">
        <v>1789</v>
      </c>
      <c r="B291" s="2"/>
      <c r="C291" s="3">
        <v>15.6666666666666</v>
      </c>
      <c r="D291" s="3">
        <v>19.3666666666666</v>
      </c>
      <c r="E291" s="3">
        <v>23.233333333333299</v>
      </c>
      <c r="F291" s="3">
        <v>26.5</v>
      </c>
      <c r="G291" s="3">
        <v>29.6</v>
      </c>
      <c r="H291" s="2"/>
      <c r="I291" s="3">
        <v>2.3990738953928701</v>
      </c>
      <c r="J291" s="3">
        <v>2.0409692686455498</v>
      </c>
      <c r="K291" s="3">
        <v>1.72594579546661</v>
      </c>
      <c r="L291" s="3">
        <v>1.68819430161341</v>
      </c>
      <c r="M291" s="3">
        <v>1.6041612554021201</v>
      </c>
      <c r="N291" s="2"/>
      <c r="O291" s="3">
        <f t="shared" si="264"/>
        <v>0.94000376001503616</v>
      </c>
      <c r="P291" s="3">
        <f t="shared" si="265"/>
        <v>1.0121952982918603</v>
      </c>
      <c r="Q291" s="3">
        <f t="shared" si="266"/>
        <v>0.99571570816529587</v>
      </c>
      <c r="R291" s="3">
        <f t="shared" si="267"/>
        <v>1.0371819960861057</v>
      </c>
      <c r="S291" s="3">
        <f t="shared" si="268"/>
        <v>1.0011276214492946</v>
      </c>
      <c r="T291" s="2"/>
      <c r="U291" s="3">
        <f t="shared" si="269"/>
        <v>0.14394500950361022</v>
      </c>
      <c r="V291" s="3">
        <f t="shared" si="270"/>
        <v>0.10667088628302286</v>
      </c>
      <c r="W291" s="3">
        <f t="shared" si="271"/>
        <v>7.3969211190299269E-2</v>
      </c>
      <c r="X291" s="3">
        <f t="shared" si="272"/>
        <v>6.6074140963342853E-2</v>
      </c>
      <c r="Y291" s="3">
        <f t="shared" ref="Y291:Z291" si="307">M291/29.56666</f>
        <v>5.4255748041954016E-2</v>
      </c>
      <c r="Z291" s="3">
        <f t="shared" si="307"/>
        <v>0</v>
      </c>
      <c r="AA291" s="2"/>
    </row>
    <row r="292" spans="1:27">
      <c r="A292" s="2" t="s">
        <v>1790</v>
      </c>
      <c r="B292" s="2"/>
      <c r="C292" s="3">
        <v>15.6666666666666</v>
      </c>
      <c r="D292" s="3">
        <v>19.733333333333299</v>
      </c>
      <c r="E292" s="3">
        <v>22.633333333333301</v>
      </c>
      <c r="F292" s="3">
        <v>25.8</v>
      </c>
      <c r="G292" s="3">
        <v>29</v>
      </c>
      <c r="H292" s="2"/>
      <c r="I292" s="3">
        <v>2.37112256583716</v>
      </c>
      <c r="J292" s="3">
        <v>1.6719914938645899</v>
      </c>
      <c r="K292" s="3">
        <v>2.0572365498945899</v>
      </c>
      <c r="L292" s="3">
        <v>1.7397317800933101</v>
      </c>
      <c r="M292" s="3">
        <v>1.84390889145857</v>
      </c>
      <c r="N292" s="2"/>
      <c r="O292" s="3">
        <f t="shared" si="264"/>
        <v>0.94000376001503616</v>
      </c>
      <c r="P292" s="3">
        <f t="shared" si="265"/>
        <v>1.0313590646966992</v>
      </c>
      <c r="Q292" s="3">
        <f t="shared" si="266"/>
        <v>0.97000138571626382</v>
      </c>
      <c r="R292" s="3">
        <f t="shared" si="267"/>
        <v>1.009784735812133</v>
      </c>
      <c r="S292" s="3">
        <f t="shared" si="268"/>
        <v>0.98083449398748457</v>
      </c>
      <c r="T292" s="2"/>
      <c r="U292" s="3">
        <f t="shared" si="269"/>
        <v>0.14226792302192171</v>
      </c>
      <c r="V292" s="3">
        <f t="shared" si="270"/>
        <v>8.7386330234443754E-2</v>
      </c>
      <c r="W292" s="3">
        <f t="shared" si="271"/>
        <v>8.816740666320623E-2</v>
      </c>
      <c r="X292" s="3">
        <f t="shared" si="272"/>
        <v>6.8091263408740124E-2</v>
      </c>
      <c r="Y292" s="3">
        <f t="shared" ref="Y292:Z292" si="308">M292/29.56666</f>
        <v>6.2364463603889315E-2</v>
      </c>
      <c r="Z292" s="3">
        <f t="shared" si="308"/>
        <v>0</v>
      </c>
      <c r="AA292" s="2"/>
    </row>
    <row r="293" spans="1:27">
      <c r="A293" s="2" t="s">
        <v>1791</v>
      </c>
      <c r="B293" s="2"/>
      <c r="C293" s="3">
        <v>15.8666666666666</v>
      </c>
      <c r="D293" s="3">
        <v>19.066666666666599</v>
      </c>
      <c r="E293" s="3">
        <v>22.8666666666666</v>
      </c>
      <c r="F293" s="3">
        <v>26.1666666666666</v>
      </c>
      <c r="G293" s="3">
        <v>29.266666666666602</v>
      </c>
      <c r="H293" s="2"/>
      <c r="I293" s="3">
        <v>1.9955506062794299</v>
      </c>
      <c r="J293" s="3">
        <v>1.65193489244851</v>
      </c>
      <c r="K293" s="3">
        <v>1.58605030044937</v>
      </c>
      <c r="L293" s="3">
        <v>1.63469331136523</v>
      </c>
      <c r="M293" s="3">
        <v>1.9310331143946899</v>
      </c>
      <c r="N293" s="2"/>
      <c r="O293" s="3">
        <f t="shared" si="264"/>
        <v>0.9520038080152281</v>
      </c>
      <c r="P293" s="3">
        <f t="shared" si="265"/>
        <v>0.99651585305153878</v>
      </c>
      <c r="Q293" s="3">
        <f t="shared" si="266"/>
        <v>0.98000140000199709</v>
      </c>
      <c r="R293" s="3">
        <f t="shared" si="267"/>
        <v>1.0241356816699256</v>
      </c>
      <c r="S293" s="3">
        <f t="shared" si="268"/>
        <v>0.98985366174828682</v>
      </c>
      <c r="T293" s="2"/>
      <c r="U293" s="3">
        <f t="shared" si="269"/>
        <v>0.11973351531082704</v>
      </c>
      <c r="V293" s="3">
        <f t="shared" si="270"/>
        <v>8.6338075622409166E-2</v>
      </c>
      <c r="W293" s="3">
        <f t="shared" si="271"/>
        <v>6.7973681410232148E-2</v>
      </c>
      <c r="X293" s="3">
        <f t="shared" si="272"/>
        <v>6.3980168742279062E-2</v>
      </c>
      <c r="Y293" s="3">
        <f t="shared" ref="Y293:Z293" si="309">M293/29.56666</f>
        <v>6.5311168538979045E-2</v>
      </c>
      <c r="Z293" s="3">
        <f t="shared" si="309"/>
        <v>0</v>
      </c>
      <c r="AA293" s="2"/>
    </row>
    <row r="294" spans="1:27">
      <c r="A294" s="2" t="s">
        <v>1792</v>
      </c>
      <c r="B294" s="2"/>
      <c r="C294" s="3">
        <v>15.066666666666601</v>
      </c>
      <c r="D294" s="3">
        <v>19.133333333333301</v>
      </c>
      <c r="E294" s="3">
        <v>22.733333333333299</v>
      </c>
      <c r="F294" s="3">
        <v>26.566666666666599</v>
      </c>
      <c r="G294" s="3">
        <v>28.6666666666666</v>
      </c>
      <c r="H294" s="2"/>
      <c r="I294" s="3">
        <v>1.9652537297311501</v>
      </c>
      <c r="J294" s="3">
        <v>1.9955506062794299</v>
      </c>
      <c r="K294" s="3">
        <v>1.8607047649270401</v>
      </c>
      <c r="L294" s="3">
        <v>1.6265163865007799</v>
      </c>
      <c r="M294" s="3">
        <v>1.3984117975602</v>
      </c>
      <c r="N294" s="2"/>
      <c r="O294" s="3">
        <f t="shared" si="264"/>
        <v>0.90400361601446011</v>
      </c>
      <c r="P294" s="3">
        <f t="shared" si="265"/>
        <v>1.0000001742160565</v>
      </c>
      <c r="Q294" s="3">
        <f t="shared" si="266"/>
        <v>0.97428710612443581</v>
      </c>
      <c r="R294" s="3">
        <f t="shared" si="267"/>
        <v>1.0397912589693385</v>
      </c>
      <c r="S294" s="3">
        <f t="shared" si="268"/>
        <v>0.96956053428647682</v>
      </c>
      <c r="T294" s="2"/>
      <c r="U294" s="3">
        <f t="shared" si="269"/>
        <v>0.1179156954466508</v>
      </c>
      <c r="V294" s="3">
        <f t="shared" si="270"/>
        <v>0.10429708818482877</v>
      </c>
      <c r="W294" s="3">
        <f t="shared" si="271"/>
        <v>7.9744603846307202E-2</v>
      </c>
      <c r="X294" s="3">
        <f t="shared" si="272"/>
        <v>6.3660132544061832E-2</v>
      </c>
      <c r="Y294" s="3">
        <f t="shared" ref="Y294:Z294" si="310">M294/29.56666</f>
        <v>4.7296914753313359E-2</v>
      </c>
      <c r="Z294" s="3">
        <f t="shared" si="310"/>
        <v>0</v>
      </c>
      <c r="AA294" s="2"/>
    </row>
    <row r="295" spans="1:27">
      <c r="A295" s="2" t="s">
        <v>1793</v>
      </c>
      <c r="B295" s="2"/>
      <c r="C295" s="3">
        <v>16.3</v>
      </c>
      <c r="D295" s="3">
        <v>19.8333333333333</v>
      </c>
      <c r="E295" s="3">
        <v>23</v>
      </c>
      <c r="F295" s="3">
        <v>26.266666666666602</v>
      </c>
      <c r="G295" s="3">
        <v>29.033333333333299</v>
      </c>
      <c r="H295" s="2"/>
      <c r="I295" s="3">
        <v>1.9</v>
      </c>
      <c r="J295" s="3">
        <v>1.86338998124982</v>
      </c>
      <c r="K295" s="3">
        <v>2.1908902300206599</v>
      </c>
      <c r="L295" s="3">
        <v>2.2939534045447001</v>
      </c>
      <c r="M295" s="3">
        <v>1.6224124698183899</v>
      </c>
      <c r="N295" s="2"/>
      <c r="O295" s="3">
        <f t="shared" si="264"/>
        <v>0.97800391201564818</v>
      </c>
      <c r="P295" s="3">
        <f t="shared" si="265"/>
        <v>1.0365855464434732</v>
      </c>
      <c r="Q295" s="3">
        <f t="shared" si="266"/>
        <v>0.98571569387956259</v>
      </c>
      <c r="R295" s="3">
        <f t="shared" si="267"/>
        <v>1.028049575994779</v>
      </c>
      <c r="S295" s="3">
        <f t="shared" si="268"/>
        <v>0.98196188995758404</v>
      </c>
      <c r="T295" s="2"/>
      <c r="U295" s="3">
        <f t="shared" si="269"/>
        <v>0.11400045600182401</v>
      </c>
      <c r="V295" s="3">
        <f t="shared" si="270"/>
        <v>9.7389737241234009E-2</v>
      </c>
      <c r="W295" s="3">
        <f t="shared" si="271"/>
        <v>9.3895429708642147E-2</v>
      </c>
      <c r="X295" s="3">
        <f t="shared" si="272"/>
        <v>8.9782912115252453E-2</v>
      </c>
      <c r="Y295" s="3">
        <f t="shared" ref="Y295:Z295" si="311">M295/29.56666</f>
        <v>5.4873038409424334E-2</v>
      </c>
      <c r="Z295" s="3">
        <f t="shared" si="311"/>
        <v>0</v>
      </c>
      <c r="AA295" s="2"/>
    </row>
    <row r="296" spans="1:27">
      <c r="A296" s="2" t="s">
        <v>1794</v>
      </c>
      <c r="B296" s="2"/>
      <c r="C296" s="3">
        <v>16.3666666666666</v>
      </c>
      <c r="D296" s="3">
        <v>19.600000000000001</v>
      </c>
      <c r="E296" s="3">
        <v>23.766666666666602</v>
      </c>
      <c r="F296" s="3">
        <v>26.433333333333302</v>
      </c>
      <c r="G296" s="3">
        <v>29.7</v>
      </c>
      <c r="H296" s="2"/>
      <c r="I296" s="3">
        <v>2.1830152440043902</v>
      </c>
      <c r="J296" s="3">
        <v>2.12289111041208</v>
      </c>
      <c r="K296" s="3">
        <v>2.0278614899006802</v>
      </c>
      <c r="L296" s="3">
        <v>1.92671280221579</v>
      </c>
      <c r="M296" s="3">
        <v>1.34536240470737</v>
      </c>
      <c r="N296" s="2"/>
      <c r="O296" s="3">
        <f t="shared" si="264"/>
        <v>0.98200392801570813</v>
      </c>
      <c r="P296" s="3">
        <f t="shared" si="265"/>
        <v>1.0243904223676694</v>
      </c>
      <c r="Q296" s="3">
        <f t="shared" si="266"/>
        <v>1.0185728836755452</v>
      </c>
      <c r="R296" s="3">
        <f t="shared" si="267"/>
        <v>1.0345727332028689</v>
      </c>
      <c r="S296" s="3">
        <f t="shared" si="268"/>
        <v>1.0045098093595963</v>
      </c>
      <c r="T296" s="2"/>
      <c r="U296" s="3">
        <f t="shared" si="269"/>
        <v>0.13098143856601768</v>
      </c>
      <c r="V296" s="3">
        <f t="shared" si="270"/>
        <v>0.11095251638957149</v>
      </c>
      <c r="W296" s="3">
        <f t="shared" si="271"/>
        <v>8.6908473722134463E-2</v>
      </c>
      <c r="X296" s="3">
        <f t="shared" si="272"/>
        <v>7.5409503022144414E-2</v>
      </c>
      <c r="Y296" s="3">
        <f t="shared" ref="Y296:Z296" si="312">M296/29.56666</f>
        <v>4.5502684601756507E-2</v>
      </c>
      <c r="Z296" s="3">
        <f t="shared" si="312"/>
        <v>0</v>
      </c>
      <c r="AA296" s="2"/>
    </row>
    <row r="297" spans="1:27">
      <c r="A297" s="2" t="s">
        <v>1795</v>
      </c>
      <c r="B297" s="2"/>
      <c r="C297" s="3">
        <v>16.066666666666599</v>
      </c>
      <c r="D297" s="3">
        <v>20.3666666666666</v>
      </c>
      <c r="E297" s="3">
        <v>23</v>
      </c>
      <c r="F297" s="3">
        <v>25.8</v>
      </c>
      <c r="G297" s="3">
        <v>29.466666666666601</v>
      </c>
      <c r="H297" s="2"/>
      <c r="I297" s="3">
        <v>1.56914697279197</v>
      </c>
      <c r="J297" s="3">
        <v>1.8882678717691299</v>
      </c>
      <c r="K297" s="3">
        <v>1.5491933384829599</v>
      </c>
      <c r="L297" s="3">
        <v>2.0396078054371101</v>
      </c>
      <c r="M297" s="3">
        <v>1.40791413879619</v>
      </c>
      <c r="N297" s="2"/>
      <c r="O297" s="3">
        <f t="shared" si="264"/>
        <v>0.96400385601542005</v>
      </c>
      <c r="P297" s="3">
        <f t="shared" si="265"/>
        <v>1.0644601157595985</v>
      </c>
      <c r="Q297" s="3">
        <f t="shared" si="266"/>
        <v>0.98571569387956259</v>
      </c>
      <c r="R297" s="3">
        <f t="shared" si="267"/>
        <v>1.009784735812133</v>
      </c>
      <c r="S297" s="3">
        <f t="shared" si="268"/>
        <v>0.99661803756889022</v>
      </c>
      <c r="T297" s="2"/>
      <c r="U297" s="3">
        <f t="shared" si="269"/>
        <v>9.4149194964298064E-2</v>
      </c>
      <c r="V297" s="3">
        <f t="shared" si="270"/>
        <v>9.8689975648208111E-2</v>
      </c>
      <c r="W297" s="3">
        <f t="shared" si="271"/>
        <v>6.6394095069405523E-2</v>
      </c>
      <c r="X297" s="3">
        <f t="shared" si="272"/>
        <v>7.9828094146266543E-2</v>
      </c>
      <c r="Y297" s="3">
        <f t="shared" ref="Y297:Z297" si="313">M297/29.56666</f>
        <v>4.7618301789792629E-2</v>
      </c>
      <c r="Z297" s="3">
        <f t="shared" si="313"/>
        <v>0</v>
      </c>
      <c r="AA297" s="2"/>
    </row>
    <row r="298" spans="1:27">
      <c r="A298" s="2" t="s">
        <v>1796</v>
      </c>
      <c r="B298" s="2"/>
      <c r="C298" s="3">
        <v>16.133333333333301</v>
      </c>
      <c r="D298" s="3">
        <v>19.3666666666666</v>
      </c>
      <c r="E298" s="3">
        <v>23.133333333333301</v>
      </c>
      <c r="F298" s="3">
        <v>26.466666666666601</v>
      </c>
      <c r="G298" s="3">
        <v>29.533333333333299</v>
      </c>
      <c r="H298" s="2"/>
      <c r="I298" s="3">
        <v>2.5785439474418199</v>
      </c>
      <c r="J298" s="3">
        <v>2.35914297056273</v>
      </c>
      <c r="K298" s="3">
        <v>2.1406125810669701</v>
      </c>
      <c r="L298" s="3">
        <v>1.6679994670928999</v>
      </c>
      <c r="M298" s="3">
        <v>1.58605030044937</v>
      </c>
      <c r="N298" s="2"/>
      <c r="O298" s="3">
        <f t="shared" si="264"/>
        <v>0.96800387201548621</v>
      </c>
      <c r="P298" s="3">
        <f t="shared" si="265"/>
        <v>1.0121952982918603</v>
      </c>
      <c r="Q298" s="3">
        <f t="shared" si="266"/>
        <v>0.99142998775712388</v>
      </c>
      <c r="R298" s="3">
        <f t="shared" si="267"/>
        <v>1.0358773646444854</v>
      </c>
      <c r="S298" s="3">
        <f t="shared" si="268"/>
        <v>0.9988728295090924</v>
      </c>
      <c r="T298" s="2"/>
      <c r="U298" s="3">
        <f t="shared" si="269"/>
        <v>0.15471325569953201</v>
      </c>
      <c r="V298" s="3">
        <f t="shared" si="270"/>
        <v>0.12330017673675883</v>
      </c>
      <c r="W298" s="3">
        <f t="shared" si="271"/>
        <v>9.174067024668478E-2</v>
      </c>
      <c r="X298" s="3">
        <f t="shared" si="272"/>
        <v>6.5283736481131116E-2</v>
      </c>
      <c r="Y298" s="3">
        <f t="shared" ref="Y298:Z298" si="314">M298/29.56666</f>
        <v>5.3643201513101924E-2</v>
      </c>
      <c r="Z298" s="3">
        <f t="shared" si="314"/>
        <v>0</v>
      </c>
      <c r="AA298" s="2"/>
    </row>
    <row r="299" spans="1:27">
      <c r="A299" s="2" t="s">
        <v>1797</v>
      </c>
      <c r="B299" s="2"/>
      <c r="C299" s="3">
        <v>17</v>
      </c>
      <c r="D299" s="3">
        <v>19.3</v>
      </c>
      <c r="E299" s="3">
        <v>23.566666666666599</v>
      </c>
      <c r="F299" s="3">
        <v>26.8</v>
      </c>
      <c r="G299" s="3">
        <v>29.5</v>
      </c>
      <c r="H299" s="2"/>
      <c r="I299" s="3">
        <v>1.91485421551267</v>
      </c>
      <c r="J299" s="3">
        <v>1.98578280114753</v>
      </c>
      <c r="K299" s="3">
        <v>1.8381754238616299</v>
      </c>
      <c r="L299" s="3">
        <v>1.6</v>
      </c>
      <c r="M299" s="3">
        <v>1.3102162671355599</v>
      </c>
      <c r="N299" s="2"/>
      <c r="O299" s="3">
        <f t="shared" si="264"/>
        <v>1.0200040800163201</v>
      </c>
      <c r="P299" s="3">
        <f t="shared" si="265"/>
        <v>1.0087109771273479</v>
      </c>
      <c r="Q299" s="3">
        <f t="shared" si="266"/>
        <v>1.0100014428592012</v>
      </c>
      <c r="R299" s="3">
        <f t="shared" si="267"/>
        <v>1.0489236790606653</v>
      </c>
      <c r="S299" s="3">
        <f t="shared" si="268"/>
        <v>0.99774543353899292</v>
      </c>
      <c r="T299" s="2"/>
      <c r="U299" s="3">
        <f t="shared" si="269"/>
        <v>0.1148917124976102</v>
      </c>
      <c r="V299" s="3">
        <f t="shared" si="270"/>
        <v>0.10378657563254959</v>
      </c>
      <c r="W299" s="3">
        <f t="shared" si="271"/>
        <v>7.8779059278440242E-2</v>
      </c>
      <c r="X299" s="3">
        <f t="shared" si="272"/>
        <v>6.262230919765166E-2</v>
      </c>
      <c r="Y299" s="3">
        <f t="shared" ref="Y299:Z299" si="315">M299/29.56666</f>
        <v>4.4313976185864752E-2</v>
      </c>
      <c r="Z299" s="3">
        <f t="shared" si="315"/>
        <v>0</v>
      </c>
      <c r="AA299" s="2"/>
    </row>
    <row r="300" spans="1:27">
      <c r="A300" s="2" t="s">
        <v>1798</v>
      </c>
      <c r="B300" s="2"/>
      <c r="C300" s="3">
        <v>15.466666666666599</v>
      </c>
      <c r="D300" s="3">
        <v>19.633333333333301</v>
      </c>
      <c r="E300" s="3">
        <v>23.8</v>
      </c>
      <c r="F300" s="3">
        <v>26.7</v>
      </c>
      <c r="G300" s="3">
        <v>29.3666666666666</v>
      </c>
      <c r="H300" s="2"/>
      <c r="I300" s="3">
        <v>1.9955506062794299</v>
      </c>
      <c r="J300" s="3">
        <v>2.5230052626888302</v>
      </c>
      <c r="K300" s="3">
        <v>1.6812693617224601</v>
      </c>
      <c r="L300" s="3">
        <v>2.1</v>
      </c>
      <c r="M300" s="3">
        <v>1.6017351702311899</v>
      </c>
      <c r="N300" s="2"/>
      <c r="O300" s="3">
        <f t="shared" si="264"/>
        <v>0.92800371201484411</v>
      </c>
      <c r="P300" s="3">
        <f t="shared" si="265"/>
        <v>1.0261325829499257</v>
      </c>
      <c r="Q300" s="3">
        <f t="shared" si="266"/>
        <v>1.0200014571449387</v>
      </c>
      <c r="R300" s="3">
        <f t="shared" si="267"/>
        <v>1.0450097847358122</v>
      </c>
      <c r="S300" s="3">
        <f t="shared" si="268"/>
        <v>0.99323584965858847</v>
      </c>
      <c r="T300" s="2"/>
      <c r="U300" s="3">
        <f t="shared" si="269"/>
        <v>0.11973351531082704</v>
      </c>
      <c r="V300" s="3">
        <f t="shared" si="270"/>
        <v>0.13186440952457465</v>
      </c>
      <c r="W300" s="3">
        <f t="shared" si="271"/>
        <v>7.2054504151682783E-2</v>
      </c>
      <c r="X300" s="3">
        <f t="shared" si="272"/>
        <v>8.2191780821917804E-2</v>
      </c>
      <c r="Y300" s="3">
        <f t="shared" ref="Y300:Z300" si="316">M300/29.56666</f>
        <v>5.4173693282609195E-2</v>
      </c>
      <c r="Z300" s="3">
        <f t="shared" si="316"/>
        <v>0</v>
      </c>
      <c r="AA300" s="2"/>
    </row>
    <row r="301" spans="1:27">
      <c r="A301" s="2" t="s">
        <v>1800</v>
      </c>
      <c r="B301" s="2"/>
      <c r="C301" s="3">
        <v>16.133333333333301</v>
      </c>
      <c r="D301" s="3">
        <v>20.2</v>
      </c>
      <c r="E301" s="3">
        <v>23.066666666666599</v>
      </c>
      <c r="F301" s="3">
        <v>26.533333333333299</v>
      </c>
      <c r="G301" s="3">
        <v>29.7</v>
      </c>
      <c r="H301" s="2"/>
      <c r="I301" s="3">
        <v>2.0121851030381999</v>
      </c>
      <c r="J301" s="3">
        <v>2.25684145064143</v>
      </c>
      <c r="K301" s="3">
        <v>2.37954243967663</v>
      </c>
      <c r="L301" s="3">
        <v>1.62754074876449</v>
      </c>
      <c r="M301" s="3">
        <v>1.41774468787578</v>
      </c>
      <c r="N301" s="2"/>
      <c r="O301" s="3">
        <f t="shared" si="264"/>
        <v>0.96800387201548621</v>
      </c>
      <c r="P301" s="3">
        <f t="shared" si="265"/>
        <v>1.0557493128483122</v>
      </c>
      <c r="Q301" s="3">
        <f t="shared" si="266"/>
        <v>0.98857284081834107</v>
      </c>
      <c r="R301" s="3">
        <f t="shared" si="267"/>
        <v>1.038486627527722</v>
      </c>
      <c r="S301" s="3">
        <f t="shared" si="268"/>
        <v>1.0045098093595963</v>
      </c>
      <c r="T301" s="2"/>
      <c r="U301" s="3">
        <f t="shared" si="269"/>
        <v>0.12073158910864844</v>
      </c>
      <c r="V301" s="3">
        <f t="shared" si="270"/>
        <v>0.1179534064713999</v>
      </c>
      <c r="W301" s="3">
        <f t="shared" si="271"/>
        <v>0.10198053595833551</v>
      </c>
      <c r="X301" s="3">
        <f t="shared" si="272"/>
        <v>6.3700225000567115E-2</v>
      </c>
      <c r="Y301" s="3">
        <f t="shared" ref="Y301:Z301" si="317">M301/29.56666</f>
        <v>4.795078943227879E-2</v>
      </c>
      <c r="Z301" s="3">
        <f t="shared" si="317"/>
        <v>0</v>
      </c>
      <c r="AA301" s="2"/>
    </row>
    <row r="302" spans="1:27">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Y1001"/>
  <sheetViews>
    <sheetView workbookViewId="0"/>
  </sheetViews>
  <sheetFormatPr defaultColWidth="12.6640625" defaultRowHeight="15.75" customHeight="1"/>
  <sheetData>
    <row r="1" spans="1:25">
      <c r="A1" s="2" t="s">
        <v>0</v>
      </c>
      <c r="B1" s="2" t="s">
        <v>1</v>
      </c>
      <c r="C1" s="3">
        <v>140</v>
      </c>
      <c r="D1" s="3">
        <v>150</v>
      </c>
      <c r="E1" s="3">
        <v>160</v>
      </c>
      <c r="F1" s="3">
        <v>170</v>
      </c>
      <c r="G1" s="3">
        <v>180</v>
      </c>
      <c r="H1" s="2" t="s">
        <v>22</v>
      </c>
      <c r="I1" s="3">
        <v>140</v>
      </c>
      <c r="J1" s="3">
        <v>150</v>
      </c>
      <c r="K1" s="3">
        <v>160</v>
      </c>
      <c r="L1" s="3">
        <v>170</v>
      </c>
      <c r="M1" s="3">
        <v>180</v>
      </c>
      <c r="N1" s="2" t="s">
        <v>611</v>
      </c>
      <c r="O1" s="3">
        <v>140</v>
      </c>
      <c r="P1" s="3">
        <v>150</v>
      </c>
      <c r="Q1" s="3">
        <v>160</v>
      </c>
      <c r="R1" s="3">
        <v>170</v>
      </c>
      <c r="S1" s="3">
        <v>180</v>
      </c>
      <c r="T1" s="2" t="s">
        <v>22</v>
      </c>
      <c r="U1" s="3">
        <v>140</v>
      </c>
      <c r="V1" s="3">
        <v>150</v>
      </c>
      <c r="W1" s="3">
        <v>160</v>
      </c>
      <c r="X1" s="3">
        <v>170</v>
      </c>
      <c r="Y1" s="3">
        <v>180</v>
      </c>
    </row>
    <row r="2" spans="1:25">
      <c r="A2" s="2" t="s">
        <v>1351</v>
      </c>
      <c r="B2" s="2" t="s">
        <v>1352</v>
      </c>
      <c r="C2" s="3">
        <v>16.933333333333302</v>
      </c>
      <c r="D2" s="3">
        <v>21.2</v>
      </c>
      <c r="E2" s="3">
        <v>24.3666666666666</v>
      </c>
      <c r="F2" s="3">
        <v>27.3333333333333</v>
      </c>
      <c r="G2" s="3">
        <v>29.8</v>
      </c>
      <c r="H2" s="2"/>
      <c r="I2" s="3">
        <v>1.6110727964792699</v>
      </c>
      <c r="J2" s="3">
        <v>1.7009801096230699</v>
      </c>
      <c r="K2" s="3">
        <v>2.48305367552849</v>
      </c>
      <c r="L2" s="3">
        <v>2.0709632756012</v>
      </c>
      <c r="M2" s="3">
        <v>2.0720360357226699</v>
      </c>
      <c r="N2" s="2"/>
      <c r="O2" s="3">
        <f t="shared" ref="O2:O256" si="0">C2/17.13333</f>
        <v>0.98832704053055076</v>
      </c>
      <c r="P2" s="3">
        <f t="shared" ref="P2:P256" si="1">D2/19.7</f>
        <v>1.0761421319796953</v>
      </c>
      <c r="Q2" s="3">
        <f t="shared" ref="Q2:Q256" si="2">E2/23.7333</f>
        <v>1.0266868352343164</v>
      </c>
      <c r="R2" s="3">
        <f t="shared" ref="R2:R256" si="3">F2/25.8666</f>
        <v>1.0567037543911184</v>
      </c>
      <c r="S2" s="3">
        <f t="shared" ref="S2:S256" si="4">G2/29.83333</f>
        <v>0.99888279317126183</v>
      </c>
      <c r="T2" s="2"/>
      <c r="U2" s="3">
        <f t="shared" ref="U2:U256" si="5">I2/17.13333</f>
        <v>9.4031504469899885E-2</v>
      </c>
      <c r="V2" s="3">
        <f t="shared" ref="V2:V256" si="6">J2/19.7</f>
        <v>8.6344168001171062E-2</v>
      </c>
      <c r="W2" s="3">
        <f t="shared" ref="W2:W256" si="7">K2/23.7333</f>
        <v>0.10462319506889013</v>
      </c>
      <c r="X2" s="3">
        <f t="shared" ref="X2:X256" si="8">L2/25.8666</f>
        <v>8.0063219580509229E-2</v>
      </c>
      <c r="Y2" s="3">
        <f t="shared" ref="Y2:Y256" si="9">M2/29.83333</f>
        <v>6.9453729627992247E-2</v>
      </c>
    </row>
    <row r="3" spans="1:25">
      <c r="A3" s="2" t="s">
        <v>1353</v>
      </c>
      <c r="B3" s="2" t="s">
        <v>1354</v>
      </c>
      <c r="C3" s="3">
        <v>16.8666666666666</v>
      </c>
      <c r="D3" s="3">
        <v>20.033333333333299</v>
      </c>
      <c r="E3" s="3">
        <v>23.3</v>
      </c>
      <c r="F3" s="3">
        <v>27</v>
      </c>
      <c r="G3" s="3">
        <v>29.633333333333301</v>
      </c>
      <c r="H3" s="2"/>
      <c r="I3" s="3">
        <v>2.44585817704588</v>
      </c>
      <c r="J3" s="3">
        <v>2.0409692686455498</v>
      </c>
      <c r="K3" s="3">
        <v>1.69607389776114</v>
      </c>
      <c r="L3" s="3">
        <v>1.84390889145857</v>
      </c>
      <c r="M3" s="3">
        <v>2.0080393975772002</v>
      </c>
      <c r="N3" s="2"/>
      <c r="O3" s="3">
        <f t="shared" si="0"/>
        <v>0.98443598918987718</v>
      </c>
      <c r="P3" s="3">
        <f t="shared" si="1"/>
        <v>1.016920473773264</v>
      </c>
      <c r="Q3" s="3">
        <f t="shared" si="2"/>
        <v>0.98174295188616845</v>
      </c>
      <c r="R3" s="3">
        <f t="shared" si="3"/>
        <v>1.0438171232400084</v>
      </c>
      <c r="S3" s="3">
        <f t="shared" si="4"/>
        <v>0.99329620036828947</v>
      </c>
      <c r="T3" s="2"/>
      <c r="U3" s="3">
        <f t="shared" si="5"/>
        <v>0.14275439608329962</v>
      </c>
      <c r="V3" s="3">
        <f t="shared" si="6"/>
        <v>0.10360250094647462</v>
      </c>
      <c r="W3" s="3">
        <f t="shared" si="7"/>
        <v>7.1463888197643821E-2</v>
      </c>
      <c r="X3" s="3">
        <f t="shared" si="8"/>
        <v>7.1285321281442868E-2</v>
      </c>
      <c r="Y3" s="3">
        <f t="shared" si="9"/>
        <v>6.7308590679525215E-2</v>
      </c>
    </row>
    <row r="4" spans="1:25">
      <c r="A4" s="2" t="s">
        <v>1355</v>
      </c>
      <c r="B4" s="2" t="s">
        <v>1356</v>
      </c>
      <c r="C4" s="3">
        <v>16.566666666666599</v>
      </c>
      <c r="D4" s="3">
        <v>19.899999999999999</v>
      </c>
      <c r="E4" s="3">
        <v>23.9</v>
      </c>
      <c r="F4" s="3">
        <v>26.933333333333302</v>
      </c>
      <c r="G4" s="3">
        <v>29.033333333333299</v>
      </c>
      <c r="H4" s="2"/>
      <c r="I4" s="3">
        <v>1.8562207723101101</v>
      </c>
      <c r="J4" s="3">
        <v>1.4685593847940399</v>
      </c>
      <c r="K4" s="3">
        <v>2.05507501890644</v>
      </c>
      <c r="L4" s="3">
        <v>1.8427033281447001</v>
      </c>
      <c r="M4" s="3">
        <v>1.5380362660079101</v>
      </c>
      <c r="N4" s="2"/>
      <c r="O4" s="3">
        <f t="shared" si="0"/>
        <v>0.96692625815685551</v>
      </c>
      <c r="P4" s="3">
        <f t="shared" si="1"/>
        <v>1.0101522842639594</v>
      </c>
      <c r="Q4" s="3">
        <f t="shared" si="2"/>
        <v>1.0070238862695031</v>
      </c>
      <c r="R4" s="3">
        <f t="shared" si="3"/>
        <v>1.0412397970097849</v>
      </c>
      <c r="S4" s="3">
        <f t="shared" si="4"/>
        <v>0.97318446627759281</v>
      </c>
      <c r="T4" s="2"/>
      <c r="U4" s="3">
        <f t="shared" si="5"/>
        <v>0.10833975487019219</v>
      </c>
      <c r="V4" s="3">
        <f t="shared" si="6"/>
        <v>7.4546161664672081E-2</v>
      </c>
      <c r="W4" s="3">
        <f t="shared" si="7"/>
        <v>8.6590361176340419E-2</v>
      </c>
      <c r="X4" s="3">
        <f t="shared" si="8"/>
        <v>7.1238714332177405E-2</v>
      </c>
      <c r="Y4" s="3">
        <f t="shared" si="9"/>
        <v>5.1554294006331512E-2</v>
      </c>
    </row>
    <row r="5" spans="1:25">
      <c r="A5" s="2" t="s">
        <v>1357</v>
      </c>
      <c r="B5" s="2" t="s">
        <v>1358</v>
      </c>
      <c r="C5" s="3">
        <v>14.7</v>
      </c>
      <c r="D5" s="3">
        <v>17.933333333333302</v>
      </c>
      <c r="E5" s="3">
        <v>21</v>
      </c>
      <c r="F5" s="3">
        <v>25.033333333333299</v>
      </c>
      <c r="G5" s="3">
        <v>27.8</v>
      </c>
      <c r="H5" s="2"/>
      <c r="I5" s="3">
        <v>2.5053276565484701</v>
      </c>
      <c r="J5" s="3">
        <v>2.5420901286583399</v>
      </c>
      <c r="K5" s="3">
        <v>1.50554530541816</v>
      </c>
      <c r="L5" s="3">
        <v>1.9405039437103799</v>
      </c>
      <c r="M5" s="3">
        <v>1.92180470738661</v>
      </c>
      <c r="N5" s="2"/>
      <c r="O5" s="3">
        <f t="shared" si="0"/>
        <v>0.85797682061805836</v>
      </c>
      <c r="P5" s="3">
        <f t="shared" si="1"/>
        <v>0.91032148900169052</v>
      </c>
      <c r="Q5" s="3">
        <f t="shared" si="2"/>
        <v>0.88483270341671827</v>
      </c>
      <c r="R5" s="3">
        <f t="shared" si="3"/>
        <v>0.9677859994484509</v>
      </c>
      <c r="S5" s="3">
        <f t="shared" si="4"/>
        <v>0.93184367953560665</v>
      </c>
      <c r="T5" s="2"/>
      <c r="U5" s="3">
        <f t="shared" si="5"/>
        <v>0.14622537805251343</v>
      </c>
      <c r="V5" s="3">
        <f t="shared" si="6"/>
        <v>0.12904010805372285</v>
      </c>
      <c r="W5" s="3">
        <f t="shared" si="7"/>
        <v>6.3435986795690444E-2</v>
      </c>
      <c r="X5" s="3">
        <f t="shared" si="8"/>
        <v>7.501967570961704E-2</v>
      </c>
      <c r="Y5" s="3">
        <f t="shared" si="9"/>
        <v>6.4418042082013974E-2</v>
      </c>
    </row>
    <row r="6" spans="1:25">
      <c r="A6" s="2" t="s">
        <v>1359</v>
      </c>
      <c r="B6" s="2" t="s">
        <v>1360</v>
      </c>
      <c r="C6" s="3">
        <v>16.3666666666666</v>
      </c>
      <c r="D6" s="3">
        <v>20.7</v>
      </c>
      <c r="E6" s="3">
        <v>23.6</v>
      </c>
      <c r="F6" s="3">
        <v>27.266666666666602</v>
      </c>
      <c r="G6" s="3">
        <v>30.1666666666666</v>
      </c>
      <c r="H6" s="2"/>
      <c r="I6" s="3">
        <v>2.61385198934871</v>
      </c>
      <c r="J6" s="3">
        <v>1.9347695814575201</v>
      </c>
      <c r="K6" s="3">
        <v>1.90787840283389</v>
      </c>
      <c r="L6" s="3">
        <v>2.20504472113883</v>
      </c>
      <c r="M6" s="3">
        <v>1.34370962471642</v>
      </c>
      <c r="N6" s="2"/>
      <c r="O6" s="3">
        <f t="shared" si="0"/>
        <v>0.95525310413484121</v>
      </c>
      <c r="P6" s="3">
        <f t="shared" si="1"/>
        <v>1.0507614213197969</v>
      </c>
      <c r="Q6" s="3">
        <f t="shared" si="2"/>
        <v>0.9943834190778359</v>
      </c>
      <c r="R6" s="3">
        <f t="shared" si="3"/>
        <v>1.0541264281608949</v>
      </c>
      <c r="S6" s="3">
        <f t="shared" si="4"/>
        <v>1.0111732973377963</v>
      </c>
      <c r="T6" s="2"/>
      <c r="U6" s="3">
        <f t="shared" si="5"/>
        <v>0.15255948431208119</v>
      </c>
      <c r="V6" s="3">
        <f t="shared" si="6"/>
        <v>9.8211653881092389E-2</v>
      </c>
      <c r="W6" s="3">
        <f t="shared" si="7"/>
        <v>8.0388247855708639E-2</v>
      </c>
      <c r="X6" s="3">
        <f t="shared" si="8"/>
        <v>8.5246793979062971E-2</v>
      </c>
      <c r="Y6" s="3">
        <f t="shared" si="9"/>
        <v>4.5040551112343813E-2</v>
      </c>
    </row>
    <row r="7" spans="1:25">
      <c r="A7" s="2" t="s">
        <v>1361</v>
      </c>
      <c r="B7" s="2" t="s">
        <v>1362</v>
      </c>
      <c r="C7" s="3">
        <v>15.466666666666599</v>
      </c>
      <c r="D7" s="3">
        <v>20.399999999999999</v>
      </c>
      <c r="E7" s="3">
        <v>23.633333333333301</v>
      </c>
      <c r="F7" s="3">
        <v>26.4</v>
      </c>
      <c r="G7" s="3">
        <v>29.9</v>
      </c>
      <c r="H7" s="2"/>
      <c r="I7" s="3">
        <v>2.47296493213218</v>
      </c>
      <c r="J7" s="3">
        <v>2.0264912204760801</v>
      </c>
      <c r="K7" s="3">
        <v>2.0080393975772002</v>
      </c>
      <c r="L7" s="3">
        <v>2.1071307505705401</v>
      </c>
      <c r="M7" s="3">
        <v>1.24766448481419</v>
      </c>
      <c r="N7" s="2"/>
      <c r="O7" s="3">
        <f t="shared" si="0"/>
        <v>0.90272391103577643</v>
      </c>
      <c r="P7" s="3">
        <f t="shared" si="1"/>
        <v>1.0355329949238579</v>
      </c>
      <c r="Q7" s="3">
        <f t="shared" si="2"/>
        <v>0.99578791543246414</v>
      </c>
      <c r="R7" s="3">
        <f t="shared" si="3"/>
        <v>1.0206211871680082</v>
      </c>
      <c r="S7" s="3">
        <f t="shared" si="4"/>
        <v>1.0022347488530445</v>
      </c>
      <c r="T7" s="2"/>
      <c r="U7" s="3">
        <f t="shared" si="5"/>
        <v>0.14433650271909662</v>
      </c>
      <c r="V7" s="3">
        <f t="shared" si="6"/>
        <v>0.10286757464345585</v>
      </c>
      <c r="W7" s="3">
        <f t="shared" si="7"/>
        <v>8.4608520415500585E-2</v>
      </c>
      <c r="X7" s="3">
        <f t="shared" si="8"/>
        <v>8.1461450309300035E-2</v>
      </c>
      <c r="Y7" s="3">
        <f t="shared" si="9"/>
        <v>4.1821160588314817E-2</v>
      </c>
    </row>
    <row r="8" spans="1:25">
      <c r="A8" s="2" t="s">
        <v>1363</v>
      </c>
      <c r="B8" s="2" t="s">
        <v>1364</v>
      </c>
      <c r="C8" s="3">
        <v>16.766666666666602</v>
      </c>
      <c r="D8" s="3">
        <v>20.433333333333302</v>
      </c>
      <c r="E8" s="3">
        <v>23.1666666666666</v>
      </c>
      <c r="F8" s="3">
        <v>26.966666666666601</v>
      </c>
      <c r="G8" s="3">
        <v>30.233333333333299</v>
      </c>
      <c r="H8" s="2"/>
      <c r="I8" s="3">
        <v>2.2462314118441902</v>
      </c>
      <c r="J8" s="3">
        <v>2.20126226414654</v>
      </c>
      <c r="K8" s="3">
        <v>2.0989415321908198</v>
      </c>
      <c r="L8" s="3">
        <v>1.8162843634433701</v>
      </c>
      <c r="M8" s="3">
        <v>1.6669999666733299</v>
      </c>
      <c r="N8" s="2"/>
      <c r="O8" s="3">
        <f t="shared" si="0"/>
        <v>0.97859941217887014</v>
      </c>
      <c r="P8" s="3">
        <f t="shared" si="1"/>
        <v>1.0372250423011828</v>
      </c>
      <c r="Q8" s="3">
        <f t="shared" si="2"/>
        <v>0.97612496646764679</v>
      </c>
      <c r="R8" s="3">
        <f t="shared" si="3"/>
        <v>1.0425284601248948</v>
      </c>
      <c r="S8" s="3">
        <f t="shared" si="4"/>
        <v>1.0134079344589859</v>
      </c>
      <c r="T8" s="2"/>
      <c r="U8" s="3">
        <f t="shared" si="5"/>
        <v>0.13110302619772046</v>
      </c>
      <c r="V8" s="3">
        <f t="shared" si="6"/>
        <v>0.11173920122571269</v>
      </c>
      <c r="W8" s="3">
        <f t="shared" si="7"/>
        <v>8.8438671916287237E-2</v>
      </c>
      <c r="X8" s="3">
        <f t="shared" si="8"/>
        <v>7.0217359971676607E-2</v>
      </c>
      <c r="Y8" s="3">
        <f t="shared" si="9"/>
        <v>5.5877100098223359E-2</v>
      </c>
    </row>
    <row r="9" spans="1:25">
      <c r="A9" s="2" t="s">
        <v>1365</v>
      </c>
      <c r="B9" s="2" t="s">
        <v>1366</v>
      </c>
      <c r="C9" s="3">
        <v>16.966666666666601</v>
      </c>
      <c r="D9" s="3">
        <v>20.266666666666602</v>
      </c>
      <c r="E9" s="3">
        <v>23.533333333333299</v>
      </c>
      <c r="F9" s="3">
        <v>26.5</v>
      </c>
      <c r="G9" s="3">
        <v>29.3333333333333</v>
      </c>
      <c r="H9" s="2"/>
      <c r="I9" s="3">
        <v>2.2283526551144299</v>
      </c>
      <c r="J9" s="3">
        <v>2.2647050335283998</v>
      </c>
      <c r="K9" s="3">
        <v>1.6878651868229499</v>
      </c>
      <c r="L9" s="3">
        <v>1.8211717839530299</v>
      </c>
      <c r="M9" s="3">
        <v>1.84992492340154</v>
      </c>
      <c r="N9" s="2"/>
      <c r="O9" s="3">
        <f t="shared" si="0"/>
        <v>0.99027256620088444</v>
      </c>
      <c r="P9" s="3">
        <f t="shared" si="1"/>
        <v>1.0287648054145484</v>
      </c>
      <c r="Q9" s="3">
        <f t="shared" si="2"/>
        <v>0.99157442636857496</v>
      </c>
      <c r="R9" s="3">
        <f t="shared" si="3"/>
        <v>1.0244871765133416</v>
      </c>
      <c r="S9" s="3">
        <f t="shared" si="4"/>
        <v>0.98324033332294114</v>
      </c>
      <c r="T9" s="2"/>
      <c r="U9" s="3">
        <f t="shared" si="5"/>
        <v>0.13005951879257738</v>
      </c>
      <c r="V9" s="3">
        <f t="shared" si="6"/>
        <v>0.114959646372</v>
      </c>
      <c r="W9" s="3">
        <f t="shared" si="7"/>
        <v>7.1118015059976905E-2</v>
      </c>
      <c r="X9" s="3">
        <f t="shared" si="8"/>
        <v>7.0406307127841697E-2</v>
      </c>
      <c r="Y9" s="3">
        <f t="shared" si="9"/>
        <v>6.2008663578673247E-2</v>
      </c>
    </row>
    <row r="10" spans="1:25">
      <c r="A10" s="2" t="s">
        <v>1367</v>
      </c>
      <c r="B10" s="2" t="s">
        <v>1368</v>
      </c>
      <c r="C10" s="3">
        <v>16.266666666666602</v>
      </c>
      <c r="D10" s="3">
        <v>19.399999999999999</v>
      </c>
      <c r="E10" s="3">
        <v>22.933333333333302</v>
      </c>
      <c r="F10" s="3">
        <v>26</v>
      </c>
      <c r="G10" s="3">
        <v>28.8</v>
      </c>
      <c r="H10" s="2"/>
      <c r="I10" s="3">
        <v>2.37954243967663</v>
      </c>
      <c r="J10" s="3">
        <v>1.8184242262647801</v>
      </c>
      <c r="K10" s="3">
        <v>1.8245242911205299</v>
      </c>
      <c r="L10" s="3">
        <v>1.5491933384829599</v>
      </c>
      <c r="M10" s="3">
        <v>1.93907194296653</v>
      </c>
      <c r="N10" s="2"/>
      <c r="O10" s="3">
        <f t="shared" si="0"/>
        <v>0.94941652712383418</v>
      </c>
      <c r="P10" s="3">
        <f t="shared" si="1"/>
        <v>0.98477157360406087</v>
      </c>
      <c r="Q10" s="3">
        <f t="shared" si="2"/>
        <v>0.96629349198524017</v>
      </c>
      <c r="R10" s="3">
        <f t="shared" si="3"/>
        <v>1.0051572297866749</v>
      </c>
      <c r="S10" s="3">
        <f t="shared" si="4"/>
        <v>0.96536323635343424</v>
      </c>
      <c r="T10" s="2"/>
      <c r="U10" s="3">
        <f t="shared" si="5"/>
        <v>0.13888382700132607</v>
      </c>
      <c r="V10" s="3">
        <f t="shared" si="6"/>
        <v>9.2305798287552296E-2</v>
      </c>
      <c r="W10" s="3">
        <f t="shared" si="7"/>
        <v>7.6876131474364284E-2</v>
      </c>
      <c r="X10" s="3">
        <f t="shared" si="8"/>
        <v>5.9891649404365477E-2</v>
      </c>
      <c r="Y10" s="3">
        <f t="shared" si="9"/>
        <v>6.4996832166121912E-2</v>
      </c>
    </row>
    <row r="11" spans="1:25">
      <c r="A11" s="2" t="s">
        <v>1369</v>
      </c>
      <c r="B11" s="2" t="s">
        <v>1370</v>
      </c>
      <c r="C11" s="3">
        <v>16.8666666666666</v>
      </c>
      <c r="D11" s="3">
        <v>19.933333333333302</v>
      </c>
      <c r="E11" s="3">
        <v>23.433333333333302</v>
      </c>
      <c r="F11" s="3">
        <v>26.733333333333299</v>
      </c>
      <c r="G11" s="3">
        <v>29.766666666666602</v>
      </c>
      <c r="H11" s="2"/>
      <c r="I11" s="3">
        <v>2.33428552000154</v>
      </c>
      <c r="J11" s="3">
        <v>2.3935097428021601</v>
      </c>
      <c r="K11" s="3">
        <v>1.94393644157644</v>
      </c>
      <c r="L11" s="3">
        <v>1.9310331143946899</v>
      </c>
      <c r="M11" s="3">
        <v>1.8917951498216901</v>
      </c>
      <c r="N11" s="2"/>
      <c r="O11" s="3">
        <f t="shared" si="0"/>
        <v>0.98443598918987718</v>
      </c>
      <c r="P11" s="3">
        <f t="shared" si="1"/>
        <v>1.0118443316412844</v>
      </c>
      <c r="Q11" s="3">
        <f t="shared" si="2"/>
        <v>0.98736093730468588</v>
      </c>
      <c r="R11" s="3">
        <f t="shared" si="3"/>
        <v>1.0335078183191182</v>
      </c>
      <c r="S11" s="3">
        <f t="shared" si="4"/>
        <v>0.99776547461066534</v>
      </c>
      <c r="T11" s="2"/>
      <c r="U11" s="3">
        <f t="shared" si="5"/>
        <v>0.13624237203167977</v>
      </c>
      <c r="V11" s="3">
        <f t="shared" si="6"/>
        <v>0.1214979564874193</v>
      </c>
      <c r="W11" s="3">
        <f t="shared" si="7"/>
        <v>8.1907549374778899E-2</v>
      </c>
      <c r="X11" s="3">
        <f t="shared" si="8"/>
        <v>7.4653534457357756E-2</v>
      </c>
      <c r="Y11" s="3">
        <f t="shared" si="9"/>
        <v>6.3412135012138771E-2</v>
      </c>
    </row>
    <row r="12" spans="1:25">
      <c r="A12" s="2" t="s">
        <v>1371</v>
      </c>
      <c r="B12" s="2" t="s">
        <v>1372</v>
      </c>
      <c r="C12" s="3">
        <v>17.266666666666602</v>
      </c>
      <c r="D12" s="3">
        <v>20.933333333333302</v>
      </c>
      <c r="E12" s="3">
        <v>24.433333333333302</v>
      </c>
      <c r="F12" s="3">
        <v>26.966666666666601</v>
      </c>
      <c r="G12" s="3">
        <v>30</v>
      </c>
      <c r="H12" s="2"/>
      <c r="I12" s="3">
        <v>2.0154955277107902</v>
      </c>
      <c r="J12" s="3">
        <v>2.7071920672329202</v>
      </c>
      <c r="K12" s="3">
        <v>1.96100881067769</v>
      </c>
      <c r="L12" s="3">
        <v>2.0245712852080202</v>
      </c>
      <c r="M12" s="3">
        <v>1.23827837473378</v>
      </c>
      <c r="N12" s="2"/>
      <c r="O12" s="3">
        <f t="shared" si="0"/>
        <v>1.0077822972339061</v>
      </c>
      <c r="P12" s="3">
        <f t="shared" si="1"/>
        <v>1.0626057529610813</v>
      </c>
      <c r="Q12" s="3">
        <f t="shared" si="2"/>
        <v>1.0294958279435773</v>
      </c>
      <c r="R12" s="3">
        <f t="shared" si="3"/>
        <v>1.0425284601248948</v>
      </c>
      <c r="S12" s="3">
        <f t="shared" si="4"/>
        <v>1.0055867045348272</v>
      </c>
      <c r="T12" s="2"/>
      <c r="U12" s="3">
        <f t="shared" si="5"/>
        <v>0.11763594862824624</v>
      </c>
      <c r="V12" s="3">
        <f t="shared" si="6"/>
        <v>0.13742091711842236</v>
      </c>
      <c r="W12" s="3">
        <f t="shared" si="7"/>
        <v>8.2626891779806852E-2</v>
      </c>
      <c r="X12" s="3">
        <f t="shared" si="8"/>
        <v>7.8269710174820831E-2</v>
      </c>
      <c r="Y12" s="3">
        <f t="shared" si="9"/>
        <v>4.1506542338176126E-2</v>
      </c>
    </row>
    <row r="13" spans="1:25">
      <c r="A13" s="2" t="s">
        <v>1373</v>
      </c>
      <c r="B13" s="2" t="s">
        <v>1374</v>
      </c>
      <c r="C13" s="3">
        <v>17.600000000000001</v>
      </c>
      <c r="D13" s="3">
        <v>19.6666666666666</v>
      </c>
      <c r="E13" s="3">
        <v>23.433333333333302</v>
      </c>
      <c r="F13" s="3">
        <v>26.633333333333301</v>
      </c>
      <c r="G13" s="3">
        <v>28.9</v>
      </c>
      <c r="H13" s="2"/>
      <c r="I13" s="3">
        <v>1.7813852287849801</v>
      </c>
      <c r="J13" s="3">
        <v>1.7950549357115</v>
      </c>
      <c r="K13" s="3">
        <v>2.4039319642803698</v>
      </c>
      <c r="L13" s="3">
        <v>1.7792008193443301</v>
      </c>
      <c r="M13" s="3">
        <v>1.8681541692269401</v>
      </c>
      <c r="N13" s="2"/>
      <c r="O13" s="3">
        <f t="shared" si="0"/>
        <v>1.0272375539372673</v>
      </c>
      <c r="P13" s="3">
        <f t="shared" si="1"/>
        <v>0.99830795262267014</v>
      </c>
      <c r="Q13" s="3">
        <f t="shared" si="2"/>
        <v>0.98736093730468588</v>
      </c>
      <c r="R13" s="3">
        <f t="shared" si="3"/>
        <v>1.0296418289737848</v>
      </c>
      <c r="S13" s="3">
        <f t="shared" si="4"/>
        <v>0.96871519203521694</v>
      </c>
      <c r="T13" s="2"/>
      <c r="U13" s="3">
        <f t="shared" si="5"/>
        <v>0.10397192074074217</v>
      </c>
      <c r="V13" s="3">
        <f t="shared" si="6"/>
        <v>9.1119539883832493E-2</v>
      </c>
      <c r="W13" s="3">
        <f t="shared" si="7"/>
        <v>0.10128941041828864</v>
      </c>
      <c r="X13" s="3">
        <f t="shared" si="8"/>
        <v>6.8783714107935726E-2</v>
      </c>
      <c r="Y13" s="3">
        <f t="shared" si="9"/>
        <v>6.26196998198639E-2</v>
      </c>
    </row>
    <row r="14" spans="1:25">
      <c r="A14" s="2" t="s">
        <v>1375</v>
      </c>
      <c r="B14" s="2" t="s">
        <v>1376</v>
      </c>
      <c r="C14" s="3">
        <v>16.8666666666666</v>
      </c>
      <c r="D14" s="3">
        <v>19.966666666666601</v>
      </c>
      <c r="E14" s="3">
        <v>23.3</v>
      </c>
      <c r="F14" s="3">
        <v>26.633333333333301</v>
      </c>
      <c r="G14" s="3">
        <v>29</v>
      </c>
      <c r="H14" s="2"/>
      <c r="I14" s="3">
        <v>2.1715329966536401</v>
      </c>
      <c r="J14" s="3">
        <v>2.3307128141884399</v>
      </c>
      <c r="K14" s="3">
        <v>2.35442845152137</v>
      </c>
      <c r="L14" s="3">
        <v>1.5595583420386101</v>
      </c>
      <c r="M14" s="3">
        <v>1.48323969741913</v>
      </c>
      <c r="N14" s="2"/>
      <c r="O14" s="3">
        <f t="shared" si="0"/>
        <v>0.98443598918987718</v>
      </c>
      <c r="P14" s="3">
        <f t="shared" si="1"/>
        <v>1.0135363790186092</v>
      </c>
      <c r="Q14" s="3">
        <f t="shared" si="2"/>
        <v>0.98174295188616845</v>
      </c>
      <c r="R14" s="3">
        <f t="shared" si="3"/>
        <v>1.0296418289737848</v>
      </c>
      <c r="S14" s="3">
        <f t="shared" si="4"/>
        <v>0.97206714771699976</v>
      </c>
      <c r="T14" s="2"/>
      <c r="U14" s="3">
        <f t="shared" si="5"/>
        <v>0.12674319566912212</v>
      </c>
      <c r="V14" s="3">
        <f t="shared" si="6"/>
        <v>0.11831029513646904</v>
      </c>
      <c r="W14" s="3">
        <f t="shared" si="7"/>
        <v>9.920358532194723E-2</v>
      </c>
      <c r="X14" s="3">
        <f t="shared" si="8"/>
        <v>6.0292359337470333E-2</v>
      </c>
      <c r="Y14" s="3">
        <f t="shared" si="9"/>
        <v>4.9717537312097909E-2</v>
      </c>
    </row>
    <row r="15" spans="1:25">
      <c r="A15" s="2" t="s">
        <v>1377</v>
      </c>
      <c r="B15" s="2" t="s">
        <v>1378</v>
      </c>
      <c r="C15" s="3">
        <v>16.733333333333299</v>
      </c>
      <c r="D15" s="3">
        <v>20.5</v>
      </c>
      <c r="E15" s="3">
        <v>24.066666666666599</v>
      </c>
      <c r="F15" s="3">
        <v>27.3333333333333</v>
      </c>
      <c r="G15" s="3">
        <v>29.6</v>
      </c>
      <c r="H15" s="2"/>
      <c r="I15" s="3">
        <v>2.0154955277107902</v>
      </c>
      <c r="J15" s="3">
        <v>1.54380482358792</v>
      </c>
      <c r="K15" s="3">
        <v>2.1437246921084698</v>
      </c>
      <c r="L15" s="3">
        <v>2.2261077142752002</v>
      </c>
      <c r="M15" s="3">
        <v>1.74355957741626</v>
      </c>
      <c r="N15" s="2"/>
      <c r="O15" s="3">
        <f t="shared" si="0"/>
        <v>0.97665388650853613</v>
      </c>
      <c r="P15" s="3">
        <f t="shared" si="1"/>
        <v>1.0406091370558377</v>
      </c>
      <c r="Q15" s="3">
        <f t="shared" si="2"/>
        <v>1.0140463680426488</v>
      </c>
      <c r="R15" s="3">
        <f t="shared" si="3"/>
        <v>1.0567037543911184</v>
      </c>
      <c r="S15" s="3">
        <f t="shared" si="4"/>
        <v>0.99217888180769631</v>
      </c>
      <c r="T15" s="2"/>
      <c r="U15" s="3">
        <f t="shared" si="5"/>
        <v>0.11763594862824624</v>
      </c>
      <c r="V15" s="3">
        <f t="shared" si="6"/>
        <v>7.8365727085681222E-2</v>
      </c>
      <c r="W15" s="3">
        <f t="shared" si="7"/>
        <v>9.0325605461881397E-2</v>
      </c>
      <c r="X15" s="3">
        <f t="shared" si="8"/>
        <v>8.6061087049523338E-2</v>
      </c>
      <c r="Y15" s="3">
        <f t="shared" si="9"/>
        <v>5.8443344320471768E-2</v>
      </c>
    </row>
    <row r="16" spans="1:25">
      <c r="A16" s="2" t="s">
        <v>1379</v>
      </c>
      <c r="B16" s="2" t="s">
        <v>1380</v>
      </c>
      <c r="C16" s="3">
        <v>16.933333333333302</v>
      </c>
      <c r="D16" s="3">
        <v>19.7</v>
      </c>
      <c r="E16" s="3">
        <v>23.1666666666666</v>
      </c>
      <c r="F16" s="3">
        <v>26.733333333333299</v>
      </c>
      <c r="G16" s="3">
        <v>29.8</v>
      </c>
      <c r="H16" s="2"/>
      <c r="I16" s="3">
        <v>2.2499382707581601</v>
      </c>
      <c r="J16" s="3">
        <v>1.9174636024359499</v>
      </c>
      <c r="K16" s="3">
        <v>1.7716909687891</v>
      </c>
      <c r="L16" s="3">
        <v>1.9652537297311501</v>
      </c>
      <c r="M16" s="3">
        <v>1.55777619273972</v>
      </c>
      <c r="N16" s="2"/>
      <c r="O16" s="3">
        <f t="shared" si="0"/>
        <v>0.98832704053055076</v>
      </c>
      <c r="P16" s="3">
        <f t="shared" si="1"/>
        <v>1</v>
      </c>
      <c r="Q16" s="3">
        <f t="shared" si="2"/>
        <v>0.97612496646764679</v>
      </c>
      <c r="R16" s="3">
        <f t="shared" si="3"/>
        <v>1.0335078183191182</v>
      </c>
      <c r="S16" s="3">
        <f t="shared" si="4"/>
        <v>0.99888279317126183</v>
      </c>
      <c r="T16" s="2"/>
      <c r="U16" s="3">
        <f t="shared" si="5"/>
        <v>0.13131937987292372</v>
      </c>
      <c r="V16" s="3">
        <f t="shared" si="6"/>
        <v>9.7333177788626907E-2</v>
      </c>
      <c r="W16" s="3">
        <f t="shared" si="7"/>
        <v>7.4650005215840198E-2</v>
      </c>
      <c r="X16" s="3">
        <f t="shared" si="8"/>
        <v>7.597649980017282E-2</v>
      </c>
      <c r="Y16" s="3">
        <f t="shared" si="9"/>
        <v>5.2215967601998169E-2</v>
      </c>
    </row>
    <row r="17" spans="1:25">
      <c r="A17" s="2" t="s">
        <v>1381</v>
      </c>
      <c r="B17" s="2" t="s">
        <v>1382</v>
      </c>
      <c r="C17" s="3">
        <v>15.4</v>
      </c>
      <c r="D17" s="3">
        <v>19.533333333333299</v>
      </c>
      <c r="E17" s="3">
        <v>23.3333333333333</v>
      </c>
      <c r="F17" s="3">
        <v>26.466666666666601</v>
      </c>
      <c r="G17" s="3">
        <v>29.566666666666599</v>
      </c>
      <c r="H17" s="2"/>
      <c r="I17" s="3">
        <v>1.8726095873584101</v>
      </c>
      <c r="J17" s="3">
        <v>2.3767391293301099</v>
      </c>
      <c r="K17" s="3">
        <v>2.1186998109427599</v>
      </c>
      <c r="L17" s="3">
        <v>2.2320892057044199</v>
      </c>
      <c r="M17" s="3">
        <v>1.5849991237291601</v>
      </c>
      <c r="N17" s="2"/>
      <c r="O17" s="3">
        <f t="shared" si="0"/>
        <v>0.89883285969510884</v>
      </c>
      <c r="P17" s="3">
        <f t="shared" si="1"/>
        <v>0.99153976311336545</v>
      </c>
      <c r="Q17" s="3">
        <f t="shared" si="2"/>
        <v>0.9831474482407967</v>
      </c>
      <c r="R17" s="3">
        <f t="shared" si="3"/>
        <v>1.023198513398228</v>
      </c>
      <c r="S17" s="3">
        <f t="shared" si="4"/>
        <v>0.99106156324709982</v>
      </c>
      <c r="T17" s="2"/>
      <c r="U17" s="3">
        <f t="shared" si="5"/>
        <v>0.10929630068167775</v>
      </c>
      <c r="V17" s="3">
        <f t="shared" si="6"/>
        <v>0.12064665631117309</v>
      </c>
      <c r="W17" s="3">
        <f t="shared" si="7"/>
        <v>8.927118483071296E-2</v>
      </c>
      <c r="X17" s="3">
        <f t="shared" si="8"/>
        <v>8.6292330870869002E-2</v>
      </c>
      <c r="Y17" s="3">
        <f t="shared" si="9"/>
        <v>5.3128468184046505E-2</v>
      </c>
    </row>
    <row r="18" spans="1:25">
      <c r="A18" s="2" t="s">
        <v>1383</v>
      </c>
      <c r="B18" s="2" t="s">
        <v>1384</v>
      </c>
      <c r="C18" s="3">
        <v>17.7</v>
      </c>
      <c r="D18" s="3">
        <v>21.2</v>
      </c>
      <c r="E18" s="3">
        <v>23.933333333333302</v>
      </c>
      <c r="F18" s="3">
        <v>27.233333333333299</v>
      </c>
      <c r="G18" s="3">
        <v>30.533333333333299</v>
      </c>
      <c r="H18" s="2"/>
      <c r="I18" s="3">
        <v>1.65630109984064</v>
      </c>
      <c r="J18" s="3">
        <v>2.25684145064143</v>
      </c>
      <c r="K18" s="3">
        <v>2.0483055327649602</v>
      </c>
      <c r="L18" s="3">
        <v>1.6265163865007799</v>
      </c>
      <c r="M18" s="3">
        <v>1.45449494861809</v>
      </c>
      <c r="N18" s="2"/>
      <c r="O18" s="3">
        <f t="shared" si="0"/>
        <v>1.0330741309482745</v>
      </c>
      <c r="P18" s="3">
        <f t="shared" si="1"/>
        <v>1.0761421319796953</v>
      </c>
      <c r="Q18" s="3">
        <f t="shared" si="2"/>
        <v>1.0084283826241316</v>
      </c>
      <c r="R18" s="3">
        <f t="shared" si="3"/>
        <v>1.052837765045785</v>
      </c>
      <c r="S18" s="3">
        <f t="shared" si="4"/>
        <v>1.0234638015043342</v>
      </c>
      <c r="T18" s="2"/>
      <c r="U18" s="3">
        <f t="shared" si="5"/>
        <v>9.6671289226358217E-2</v>
      </c>
      <c r="V18" s="3">
        <f t="shared" si="6"/>
        <v>0.11456047972799138</v>
      </c>
      <c r="W18" s="3">
        <f t="shared" si="7"/>
        <v>8.6305129618087673E-2</v>
      </c>
      <c r="X18" s="3">
        <f t="shared" si="8"/>
        <v>6.2880950202221397E-2</v>
      </c>
      <c r="Y18" s="3">
        <f t="shared" si="9"/>
        <v>4.8754026071447271E-2</v>
      </c>
    </row>
    <row r="19" spans="1:25">
      <c r="A19" s="2" t="s">
        <v>1385</v>
      </c>
      <c r="B19" s="2" t="s">
        <v>1386</v>
      </c>
      <c r="C19" s="3">
        <v>16.266666666666602</v>
      </c>
      <c r="D19" s="3">
        <v>19.733333333333299</v>
      </c>
      <c r="E19" s="3">
        <v>23.1666666666666</v>
      </c>
      <c r="F19" s="3">
        <v>26.1</v>
      </c>
      <c r="G19" s="3">
        <v>29.2</v>
      </c>
      <c r="H19" s="2"/>
      <c r="I19" s="3">
        <v>2.33713975239441</v>
      </c>
      <c r="J19" s="3">
        <v>1.8245242911205299</v>
      </c>
      <c r="K19" s="3">
        <v>2.0669354663903299</v>
      </c>
      <c r="L19" s="3">
        <v>2.0712315177207898</v>
      </c>
      <c r="M19" s="3">
        <v>2.1509687739868899</v>
      </c>
      <c r="N19" s="2"/>
      <c r="O19" s="3">
        <f t="shared" si="0"/>
        <v>0.94941652712383418</v>
      </c>
      <c r="P19" s="3">
        <f t="shared" si="1"/>
        <v>1.0016920473773248</v>
      </c>
      <c r="Q19" s="3">
        <f t="shared" si="2"/>
        <v>0.97612496646764679</v>
      </c>
      <c r="R19" s="3">
        <f t="shared" si="3"/>
        <v>1.0090232191320081</v>
      </c>
      <c r="S19" s="3">
        <f t="shared" si="4"/>
        <v>0.97877105908056528</v>
      </c>
      <c r="T19" s="2"/>
      <c r="U19" s="3">
        <f t="shared" si="5"/>
        <v>0.13640896150336274</v>
      </c>
      <c r="V19" s="3">
        <f t="shared" si="6"/>
        <v>9.2615446249773095E-2</v>
      </c>
      <c r="W19" s="3">
        <f t="shared" si="7"/>
        <v>8.7090099834002427E-2</v>
      </c>
      <c r="X19" s="3">
        <f t="shared" si="8"/>
        <v>8.0073589792272276E-2</v>
      </c>
      <c r="Y19" s="3">
        <f t="shared" si="9"/>
        <v>7.2099520033026485E-2</v>
      </c>
    </row>
    <row r="20" spans="1:25">
      <c r="A20" s="2" t="s">
        <v>1387</v>
      </c>
      <c r="B20" s="2" t="s">
        <v>1388</v>
      </c>
      <c r="C20" s="3">
        <v>17.033333333333299</v>
      </c>
      <c r="D20" s="3">
        <v>20.5</v>
      </c>
      <c r="E20" s="3">
        <v>24.133333333333301</v>
      </c>
      <c r="F20" s="3">
        <v>27.1666666666666</v>
      </c>
      <c r="G20" s="3">
        <v>30.133333333333301</v>
      </c>
      <c r="H20" s="2"/>
      <c r="I20" s="3">
        <v>1.9405039437103799</v>
      </c>
      <c r="J20" s="3">
        <v>1.78418982547635</v>
      </c>
      <c r="K20" s="3">
        <v>1.72691117959848</v>
      </c>
      <c r="L20" s="3">
        <v>1.5293426329272599</v>
      </c>
      <c r="M20" s="3">
        <v>1.2578641509408801</v>
      </c>
      <c r="N20" s="2"/>
      <c r="O20" s="3">
        <f t="shared" si="0"/>
        <v>0.9941636175415578</v>
      </c>
      <c r="P20" s="3">
        <f t="shared" si="1"/>
        <v>1.0406091370558377</v>
      </c>
      <c r="Q20" s="3">
        <f t="shared" si="2"/>
        <v>1.0168553607519097</v>
      </c>
      <c r="R20" s="3">
        <f t="shared" si="3"/>
        <v>1.0502604388155614</v>
      </c>
      <c r="S20" s="3">
        <f t="shared" si="4"/>
        <v>1.0100559787772032</v>
      </c>
      <c r="T20" s="2"/>
      <c r="U20" s="3">
        <f t="shared" si="5"/>
        <v>0.11325900707628814</v>
      </c>
      <c r="V20" s="3">
        <f t="shared" si="6"/>
        <v>9.0568011445500002E-2</v>
      </c>
      <c r="W20" s="3">
        <f t="shared" si="7"/>
        <v>7.2763213695460807E-2</v>
      </c>
      <c r="X20" s="3">
        <f t="shared" si="8"/>
        <v>5.9124223242608617E-2</v>
      </c>
      <c r="Y20" s="3">
        <f t="shared" si="9"/>
        <v>4.2163048876571275E-2</v>
      </c>
    </row>
    <row r="21" spans="1:25">
      <c r="A21" s="2" t="s">
        <v>1389</v>
      </c>
      <c r="B21" s="2" t="s">
        <v>1390</v>
      </c>
      <c r="C21" s="3">
        <v>16.899999999999999</v>
      </c>
      <c r="D21" s="3">
        <v>19.533333333333299</v>
      </c>
      <c r="E21" s="3">
        <v>23.2</v>
      </c>
      <c r="F21" s="3">
        <v>26.033333333333299</v>
      </c>
      <c r="G21" s="3">
        <v>28.933333333333302</v>
      </c>
      <c r="H21" s="2"/>
      <c r="I21" s="3">
        <v>2.6627053911388598</v>
      </c>
      <c r="J21" s="3">
        <v>2.8134597128012202</v>
      </c>
      <c r="K21" s="3">
        <v>2.1969676071045399</v>
      </c>
      <c r="L21" s="3">
        <v>2.0733762053445299</v>
      </c>
      <c r="M21" s="3">
        <v>1.87853370714738</v>
      </c>
      <c r="N21" s="2"/>
      <c r="O21" s="3">
        <f t="shared" si="0"/>
        <v>0.98638151486021675</v>
      </c>
      <c r="P21" s="3">
        <f t="shared" si="1"/>
        <v>0.99153976311336545</v>
      </c>
      <c r="Q21" s="3">
        <f t="shared" si="2"/>
        <v>0.97752946282227926</v>
      </c>
      <c r="R21" s="3">
        <f t="shared" si="3"/>
        <v>1.0064458929017845</v>
      </c>
      <c r="S21" s="3">
        <f t="shared" si="4"/>
        <v>0.96983251059581022</v>
      </c>
      <c r="T21" s="2"/>
      <c r="U21" s="3">
        <f t="shared" si="5"/>
        <v>0.15541085073006006</v>
      </c>
      <c r="V21" s="3">
        <f t="shared" si="6"/>
        <v>0.14281521384777768</v>
      </c>
      <c r="W21" s="3">
        <f t="shared" si="7"/>
        <v>9.2568989862536602E-2</v>
      </c>
      <c r="X21" s="3">
        <f t="shared" si="8"/>
        <v>8.0156503187296752E-2</v>
      </c>
      <c r="Y21" s="3">
        <f t="shared" si="9"/>
        <v>6.296761733093087E-2</v>
      </c>
    </row>
    <row r="22" spans="1:25">
      <c r="A22" s="2" t="s">
        <v>1391</v>
      </c>
      <c r="B22" s="2" t="s">
        <v>1392</v>
      </c>
      <c r="C22" s="3">
        <v>17.3</v>
      </c>
      <c r="D22" s="3">
        <v>20.433333333333302</v>
      </c>
      <c r="E22" s="3">
        <v>23.7</v>
      </c>
      <c r="F22" s="3">
        <v>27.133333333333301</v>
      </c>
      <c r="G22" s="3">
        <v>29.7</v>
      </c>
      <c r="H22" s="2"/>
      <c r="I22" s="3">
        <v>2.3685438564654002</v>
      </c>
      <c r="J22" s="3">
        <v>1.78294388270884</v>
      </c>
      <c r="K22" s="3">
        <v>1.7156145643277001</v>
      </c>
      <c r="L22" s="3">
        <v>1.9955506062794299</v>
      </c>
      <c r="M22" s="3">
        <v>1.39403491108843</v>
      </c>
      <c r="N22" s="2"/>
      <c r="O22" s="3">
        <f t="shared" si="0"/>
        <v>1.0097278229042457</v>
      </c>
      <c r="P22" s="3">
        <f t="shared" si="1"/>
        <v>1.0372250423011828</v>
      </c>
      <c r="Q22" s="3">
        <f t="shared" si="2"/>
        <v>0.99859690814172486</v>
      </c>
      <c r="R22" s="3">
        <f t="shared" si="3"/>
        <v>1.0489717757004517</v>
      </c>
      <c r="S22" s="3">
        <f t="shared" si="4"/>
        <v>0.99553083748947901</v>
      </c>
      <c r="T22" s="2"/>
      <c r="U22" s="3">
        <f t="shared" si="5"/>
        <v>0.13824188622208292</v>
      </c>
      <c r="V22" s="3">
        <f t="shared" si="6"/>
        <v>9.0504765619738067E-2</v>
      </c>
      <c r="W22" s="3">
        <f t="shared" si="7"/>
        <v>7.2287232046436861E-2</v>
      </c>
      <c r="X22" s="3">
        <f t="shared" si="8"/>
        <v>7.7147773819498125E-2</v>
      </c>
      <c r="Y22" s="3">
        <f t="shared" si="9"/>
        <v>4.6727432408263846E-2</v>
      </c>
    </row>
    <row r="23" spans="1:25">
      <c r="A23" s="2" t="s">
        <v>1393</v>
      </c>
      <c r="B23" s="2" t="s">
        <v>1394</v>
      </c>
      <c r="C23" s="3">
        <v>17.933333333333302</v>
      </c>
      <c r="D23" s="3">
        <v>21.433333333333302</v>
      </c>
      <c r="E23" s="3">
        <v>24.3666666666666</v>
      </c>
      <c r="F23" s="3">
        <v>28.066666666666599</v>
      </c>
      <c r="G23" s="3">
        <v>30.233333333333299</v>
      </c>
      <c r="H23" s="2"/>
      <c r="I23" s="3">
        <v>1.5040685563571301</v>
      </c>
      <c r="J23" s="3">
        <v>1.81995115929582</v>
      </c>
      <c r="K23" s="3">
        <v>1.8345450541089301</v>
      </c>
      <c r="L23" s="3">
        <v>1.7876116903722501</v>
      </c>
      <c r="M23" s="3">
        <v>1.6669999666733299</v>
      </c>
      <c r="N23" s="2"/>
      <c r="O23" s="3">
        <f t="shared" si="0"/>
        <v>1.0466928106406228</v>
      </c>
      <c r="P23" s="3">
        <f t="shared" si="1"/>
        <v>1.0879864636209797</v>
      </c>
      <c r="Q23" s="3">
        <f t="shared" si="2"/>
        <v>1.0266868352343164</v>
      </c>
      <c r="R23" s="3">
        <f t="shared" si="3"/>
        <v>1.0850543429235617</v>
      </c>
      <c r="S23" s="3">
        <f t="shared" si="4"/>
        <v>1.0134079344589859</v>
      </c>
      <c r="T23" s="2"/>
      <c r="U23" s="3">
        <f t="shared" si="5"/>
        <v>8.7786119590128137E-2</v>
      </c>
      <c r="V23" s="3">
        <f t="shared" si="6"/>
        <v>9.2383307578468021E-2</v>
      </c>
      <c r="W23" s="3">
        <f t="shared" si="7"/>
        <v>7.729835522699878E-2</v>
      </c>
      <c r="X23" s="3">
        <f t="shared" si="8"/>
        <v>6.9108877485724848E-2</v>
      </c>
      <c r="Y23" s="3">
        <f t="shared" si="9"/>
        <v>5.5877100098223359E-2</v>
      </c>
    </row>
    <row r="24" spans="1:25">
      <c r="A24" s="2" t="s">
        <v>1395</v>
      </c>
      <c r="B24" s="2" t="s">
        <v>1396</v>
      </c>
      <c r="C24" s="3">
        <v>16.8333333333333</v>
      </c>
      <c r="D24" s="3">
        <v>20.5</v>
      </c>
      <c r="E24" s="3">
        <v>23.6</v>
      </c>
      <c r="F24" s="3">
        <v>26.433333333333302</v>
      </c>
      <c r="G24" s="3">
        <v>29.733333333333299</v>
      </c>
      <c r="H24" s="2"/>
      <c r="I24" s="3">
        <v>1.67497927018681</v>
      </c>
      <c r="J24" s="3">
        <v>1.7078251276599301</v>
      </c>
      <c r="K24" s="3">
        <v>2.3607908279501002</v>
      </c>
      <c r="L24" s="3">
        <v>1.60589192939278</v>
      </c>
      <c r="M24" s="3">
        <v>1.4126413400278</v>
      </c>
      <c r="N24" s="2"/>
      <c r="O24" s="3">
        <f t="shared" si="0"/>
        <v>0.9824904635195435</v>
      </c>
      <c r="P24" s="3">
        <f t="shared" si="1"/>
        <v>1.0406091370558377</v>
      </c>
      <c r="Q24" s="3">
        <f t="shared" si="2"/>
        <v>0.9943834190778359</v>
      </c>
      <c r="R24" s="3">
        <f t="shared" si="3"/>
        <v>1.0219098502831181</v>
      </c>
      <c r="S24" s="3">
        <f t="shared" si="4"/>
        <v>0.99664815605007218</v>
      </c>
      <c r="T24" s="2"/>
      <c r="U24" s="3">
        <f t="shared" si="5"/>
        <v>9.7761455022859531E-2</v>
      </c>
      <c r="V24" s="3">
        <f t="shared" si="6"/>
        <v>8.6691630845681739E-2</v>
      </c>
      <c r="W24" s="3">
        <f t="shared" si="7"/>
        <v>9.9471663356975229E-2</v>
      </c>
      <c r="X24" s="3">
        <f t="shared" si="8"/>
        <v>6.208361088789327E-2</v>
      </c>
      <c r="Y24" s="3">
        <f t="shared" si="9"/>
        <v>4.7351111660273927E-2</v>
      </c>
    </row>
    <row r="25" spans="1:25">
      <c r="A25" s="2" t="s">
        <v>1397</v>
      </c>
      <c r="B25" s="2" t="s">
        <v>1398</v>
      </c>
      <c r="C25" s="3">
        <v>15.3</v>
      </c>
      <c r="D25" s="3">
        <v>18.3</v>
      </c>
      <c r="E25" s="3">
        <v>22.033333333333299</v>
      </c>
      <c r="F25" s="3">
        <v>25.5</v>
      </c>
      <c r="G25" s="3">
        <v>28.066666666666599</v>
      </c>
      <c r="H25" s="2"/>
      <c r="I25" s="3">
        <v>2.0190756961210399</v>
      </c>
      <c r="J25" s="3">
        <v>2.06801031589948</v>
      </c>
      <c r="K25" s="3">
        <v>2.2283526551144299</v>
      </c>
      <c r="L25" s="3">
        <v>1.47761068395343</v>
      </c>
      <c r="M25" s="3">
        <v>1.7499206331208901</v>
      </c>
      <c r="N25" s="2"/>
      <c r="O25" s="3">
        <f t="shared" si="0"/>
        <v>0.89299628268410169</v>
      </c>
      <c r="P25" s="3">
        <f t="shared" si="1"/>
        <v>0.92893401015228438</v>
      </c>
      <c r="Q25" s="3">
        <f t="shared" si="2"/>
        <v>0.92837209041023794</v>
      </c>
      <c r="R25" s="3">
        <f t="shared" si="3"/>
        <v>0.985827283060008</v>
      </c>
      <c r="S25" s="3">
        <f t="shared" si="4"/>
        <v>0.94078222802035838</v>
      </c>
      <c r="T25" s="2"/>
      <c r="U25" s="3">
        <f t="shared" si="5"/>
        <v>0.11784490791463421</v>
      </c>
      <c r="V25" s="3">
        <f t="shared" si="6"/>
        <v>0.10497514293905991</v>
      </c>
      <c r="W25" s="3">
        <f t="shared" si="7"/>
        <v>9.3891395428129673E-2</v>
      </c>
      <c r="X25" s="3">
        <f t="shared" si="8"/>
        <v>5.7124271607147059E-2</v>
      </c>
      <c r="Y25" s="3">
        <f t="shared" si="9"/>
        <v>5.8656564088584481E-2</v>
      </c>
    </row>
    <row r="26" spans="1:25">
      <c r="A26" s="2" t="s">
        <v>1399</v>
      </c>
      <c r="B26" s="2" t="s">
        <v>1400</v>
      </c>
      <c r="C26" s="3">
        <v>16.066666666666599</v>
      </c>
      <c r="D26" s="3">
        <v>19.8</v>
      </c>
      <c r="E26" s="3">
        <v>22.533333333333299</v>
      </c>
      <c r="F26" s="3">
        <v>25.9</v>
      </c>
      <c r="G26" s="3">
        <v>29.3333333333333</v>
      </c>
      <c r="H26" s="2"/>
      <c r="I26" s="3">
        <v>1.9482185594936601</v>
      </c>
      <c r="J26" s="3">
        <v>2.10396451174126</v>
      </c>
      <c r="K26" s="3">
        <v>1.8571184369578799</v>
      </c>
      <c r="L26" s="3">
        <v>1.6802777548171399</v>
      </c>
      <c r="M26" s="3">
        <v>1.3498971154210999</v>
      </c>
      <c r="N26" s="2"/>
      <c r="O26" s="3">
        <f t="shared" si="0"/>
        <v>0.93774337310181954</v>
      </c>
      <c r="P26" s="3">
        <f t="shared" si="1"/>
        <v>1.0050761421319798</v>
      </c>
      <c r="Q26" s="3">
        <f t="shared" si="2"/>
        <v>0.94943953572968365</v>
      </c>
      <c r="R26" s="3">
        <f t="shared" si="3"/>
        <v>1.0012912404413414</v>
      </c>
      <c r="S26" s="3">
        <f t="shared" si="4"/>
        <v>0.98324033332294114</v>
      </c>
      <c r="T26" s="2"/>
      <c r="U26" s="3">
        <f t="shared" si="5"/>
        <v>0.1137092765675826</v>
      </c>
      <c r="V26" s="3">
        <f t="shared" si="6"/>
        <v>0.10680022902239898</v>
      </c>
      <c r="W26" s="3">
        <f t="shared" si="7"/>
        <v>7.8249482244689111E-2</v>
      </c>
      <c r="X26" s="3">
        <f t="shared" si="8"/>
        <v>6.4959358973237305E-2</v>
      </c>
      <c r="Y26" s="3">
        <f t="shared" si="9"/>
        <v>4.5247953058579107E-2</v>
      </c>
    </row>
    <row r="27" spans="1:25">
      <c r="A27" s="2" t="s">
        <v>1401</v>
      </c>
      <c r="B27" s="2" t="s">
        <v>1402</v>
      </c>
      <c r="C27" s="3">
        <v>16.733333333333299</v>
      </c>
      <c r="D27" s="3">
        <v>20.2</v>
      </c>
      <c r="E27" s="3">
        <v>23.7</v>
      </c>
      <c r="F27" s="3">
        <v>26.566666666666599</v>
      </c>
      <c r="G27" s="3">
        <v>29.466666666666601</v>
      </c>
      <c r="H27" s="2"/>
      <c r="I27" s="3">
        <v>2.2793761329705</v>
      </c>
      <c r="J27" s="3">
        <v>2.2420228961066901</v>
      </c>
      <c r="K27" s="3">
        <v>2.3115651263447701</v>
      </c>
      <c r="L27" s="3">
        <v>1.81995115929582</v>
      </c>
      <c r="M27" s="3">
        <v>1.6679994670928999</v>
      </c>
      <c r="N27" s="2"/>
      <c r="O27" s="3">
        <f t="shared" si="0"/>
        <v>0.97665388650853613</v>
      </c>
      <c r="P27" s="3">
        <f t="shared" si="1"/>
        <v>1.0253807106598984</v>
      </c>
      <c r="Q27" s="3">
        <f t="shared" si="2"/>
        <v>0.99859690814172486</v>
      </c>
      <c r="R27" s="3">
        <f t="shared" si="3"/>
        <v>1.0270645027435612</v>
      </c>
      <c r="S27" s="3">
        <f t="shared" si="4"/>
        <v>0.98770960756531712</v>
      </c>
      <c r="T27" s="2"/>
      <c r="U27" s="3">
        <f t="shared" si="5"/>
        <v>0.1330375433713411</v>
      </c>
      <c r="V27" s="3">
        <f t="shared" si="6"/>
        <v>0.11380826883790306</v>
      </c>
      <c r="W27" s="3">
        <f t="shared" si="7"/>
        <v>9.7397543803211944E-2</v>
      </c>
      <c r="X27" s="3">
        <f t="shared" si="8"/>
        <v>7.0359117908647448E-2</v>
      </c>
      <c r="Y27" s="3">
        <f t="shared" si="9"/>
        <v>5.5910602909326576E-2</v>
      </c>
    </row>
    <row r="28" spans="1:25">
      <c r="A28" s="2" t="s">
        <v>1403</v>
      </c>
      <c r="B28" s="2" t="s">
        <v>1404</v>
      </c>
      <c r="C28" s="3">
        <v>17.533333333333299</v>
      </c>
      <c r="D28" s="3">
        <v>20.9</v>
      </c>
      <c r="E28" s="3">
        <v>23.1</v>
      </c>
      <c r="F28" s="3">
        <v>26.6</v>
      </c>
      <c r="G28" s="3">
        <v>29.933333333333302</v>
      </c>
      <c r="H28" s="2"/>
      <c r="I28" s="3">
        <v>2.4997777679003499</v>
      </c>
      <c r="J28" s="3">
        <v>2.0712315177207898</v>
      </c>
      <c r="K28" s="3">
        <v>1.9723082923316</v>
      </c>
      <c r="L28" s="3">
        <v>1.42828568570857</v>
      </c>
      <c r="M28" s="3">
        <v>1.5040685563571301</v>
      </c>
      <c r="N28" s="2"/>
      <c r="O28" s="3">
        <f t="shared" si="0"/>
        <v>1.0233465025965938</v>
      </c>
      <c r="P28" s="3">
        <f t="shared" si="1"/>
        <v>1.0609137055837563</v>
      </c>
      <c r="Q28" s="3">
        <f t="shared" si="2"/>
        <v>0.97331597375839018</v>
      </c>
      <c r="R28" s="3">
        <f t="shared" si="3"/>
        <v>1.0283531658586751</v>
      </c>
      <c r="S28" s="3">
        <f t="shared" si="4"/>
        <v>1.0033520674136378</v>
      </c>
      <c r="T28" s="2"/>
      <c r="U28" s="3">
        <f t="shared" si="5"/>
        <v>0.14590145452754075</v>
      </c>
      <c r="V28" s="3">
        <f t="shared" si="6"/>
        <v>0.10513865572186751</v>
      </c>
      <c r="W28" s="3">
        <f t="shared" si="7"/>
        <v>8.3102994203570507E-2</v>
      </c>
      <c r="X28" s="3">
        <f t="shared" si="8"/>
        <v>5.5217372430414899E-2</v>
      </c>
      <c r="Y28" s="3">
        <f t="shared" si="9"/>
        <v>5.0415711432720722E-2</v>
      </c>
    </row>
    <row r="29" spans="1:25">
      <c r="A29" s="2" t="s">
        <v>1405</v>
      </c>
      <c r="B29" s="2" t="s">
        <v>1406</v>
      </c>
      <c r="C29" s="3">
        <v>16.8666666666666</v>
      </c>
      <c r="D29" s="3">
        <v>20.8333333333333</v>
      </c>
      <c r="E29" s="3">
        <v>23.266666666666602</v>
      </c>
      <c r="F29" s="3">
        <v>27.233333333333299</v>
      </c>
      <c r="G29" s="3">
        <v>29.6</v>
      </c>
      <c r="H29" s="2"/>
      <c r="I29" s="3">
        <v>2.2171052197754499</v>
      </c>
      <c r="J29" s="3">
        <v>2.0989415321908198</v>
      </c>
      <c r="K29" s="3">
        <v>1.8061622912191999</v>
      </c>
      <c r="L29" s="3">
        <v>1.80154254891622</v>
      </c>
      <c r="M29" s="3">
        <v>1.47422295916639</v>
      </c>
      <c r="N29" s="2"/>
      <c r="O29" s="3">
        <f t="shared" si="0"/>
        <v>0.98443598918987718</v>
      </c>
      <c r="P29" s="3">
        <f t="shared" si="1"/>
        <v>1.0575296108291015</v>
      </c>
      <c r="Q29" s="3">
        <f t="shared" si="2"/>
        <v>0.98033845553153598</v>
      </c>
      <c r="R29" s="3">
        <f t="shared" si="3"/>
        <v>1.052837765045785</v>
      </c>
      <c r="S29" s="3">
        <f t="shared" si="4"/>
        <v>0.99217888180769631</v>
      </c>
      <c r="T29" s="2"/>
      <c r="U29" s="3">
        <f t="shared" si="5"/>
        <v>0.12940305356725457</v>
      </c>
      <c r="V29" s="3">
        <f t="shared" si="6"/>
        <v>0.10654525544115837</v>
      </c>
      <c r="W29" s="3">
        <f t="shared" si="7"/>
        <v>7.6102450616610418E-2</v>
      </c>
      <c r="X29" s="3">
        <f t="shared" si="8"/>
        <v>6.9647442992748179E-2</v>
      </c>
      <c r="Y29" s="3">
        <f t="shared" si="9"/>
        <v>4.9415300241923713E-2</v>
      </c>
    </row>
    <row r="30" spans="1:25">
      <c r="A30" s="2" t="s">
        <v>1407</v>
      </c>
      <c r="B30" s="2" t="s">
        <v>1408</v>
      </c>
      <c r="C30" s="3">
        <v>15.566666666666601</v>
      </c>
      <c r="D30" s="3">
        <v>19.7</v>
      </c>
      <c r="E30" s="3">
        <v>22.3666666666666</v>
      </c>
      <c r="F30" s="3">
        <v>26.033333333333299</v>
      </c>
      <c r="G30" s="3">
        <v>28.766666666666602</v>
      </c>
      <c r="H30" s="2"/>
      <c r="I30" s="3">
        <v>1.9947152400502901</v>
      </c>
      <c r="J30" s="3">
        <v>1.8645821694595901</v>
      </c>
      <c r="K30" s="3">
        <v>1.8162843634433701</v>
      </c>
      <c r="L30" s="3">
        <v>1.5380362660079101</v>
      </c>
      <c r="M30" s="3">
        <v>2.0442330808615901</v>
      </c>
      <c r="N30" s="2"/>
      <c r="O30" s="3">
        <f t="shared" si="0"/>
        <v>0.90856048804678369</v>
      </c>
      <c r="P30" s="3">
        <f t="shared" si="1"/>
        <v>1</v>
      </c>
      <c r="Q30" s="3">
        <f t="shared" si="2"/>
        <v>0.94241705395653363</v>
      </c>
      <c r="R30" s="3">
        <f t="shared" si="3"/>
        <v>1.0064458929017845</v>
      </c>
      <c r="S30" s="3">
        <f t="shared" si="4"/>
        <v>0.96424591779283775</v>
      </c>
      <c r="T30" s="2"/>
      <c r="U30" s="3">
        <f t="shared" si="5"/>
        <v>0.11642309113583232</v>
      </c>
      <c r="V30" s="3">
        <f t="shared" si="6"/>
        <v>9.4648841089319299E-2</v>
      </c>
      <c r="W30" s="3">
        <f t="shared" si="7"/>
        <v>7.652894302281478E-2</v>
      </c>
      <c r="X30" s="3">
        <f t="shared" si="8"/>
        <v>5.9460318171228932E-2</v>
      </c>
      <c r="Y30" s="3">
        <f t="shared" si="9"/>
        <v>6.852178690282279E-2</v>
      </c>
    </row>
    <row r="31" spans="1:25">
      <c r="A31" s="2" t="s">
        <v>1409</v>
      </c>
      <c r="B31" s="2" t="s">
        <v>1410</v>
      </c>
      <c r="C31" s="3">
        <v>17.600000000000001</v>
      </c>
      <c r="D31" s="3">
        <v>20.633333333333301</v>
      </c>
      <c r="E31" s="3">
        <v>24.233333333333299</v>
      </c>
      <c r="F31" s="3">
        <v>27.1666666666666</v>
      </c>
      <c r="G31" s="3">
        <v>29.5</v>
      </c>
      <c r="H31" s="2"/>
      <c r="I31" s="3">
        <v>1.7048949136725799</v>
      </c>
      <c r="J31" s="3">
        <v>2.0409692686455498</v>
      </c>
      <c r="K31" s="3">
        <v>1.6265163865007799</v>
      </c>
      <c r="L31" s="3">
        <v>1.9507833184532699</v>
      </c>
      <c r="M31" s="3">
        <v>1.23153021346074</v>
      </c>
      <c r="N31" s="2"/>
      <c r="O31" s="3">
        <f t="shared" si="0"/>
        <v>1.0272375539372673</v>
      </c>
      <c r="P31" s="3">
        <f t="shared" si="1"/>
        <v>1.0473773265651423</v>
      </c>
      <c r="Q31" s="3">
        <f t="shared" si="2"/>
        <v>1.0210688498157989</v>
      </c>
      <c r="R31" s="3">
        <f t="shared" si="3"/>
        <v>1.0502604388155614</v>
      </c>
      <c r="S31" s="3">
        <f t="shared" si="4"/>
        <v>0.9888269261259135</v>
      </c>
      <c r="T31" s="2"/>
      <c r="U31" s="3">
        <f t="shared" si="5"/>
        <v>9.9507504593244853E-2</v>
      </c>
      <c r="V31" s="3">
        <f t="shared" si="6"/>
        <v>0.10360250094647462</v>
      </c>
      <c r="W31" s="3">
        <f t="shared" si="7"/>
        <v>6.8533090067575089E-2</v>
      </c>
      <c r="X31" s="3">
        <f t="shared" si="8"/>
        <v>7.5417075241944048E-2</v>
      </c>
      <c r="Y31" s="3">
        <f t="shared" si="9"/>
        <v>4.1280346962968596E-2</v>
      </c>
    </row>
    <row r="32" spans="1:25">
      <c r="A32" s="2" t="s">
        <v>1411</v>
      </c>
      <c r="B32" s="2" t="s">
        <v>1412</v>
      </c>
      <c r="C32" s="3">
        <v>16.399999999999999</v>
      </c>
      <c r="D32" s="3">
        <v>19.399999999999999</v>
      </c>
      <c r="E32" s="3">
        <v>23.6666666666666</v>
      </c>
      <c r="F32" s="3">
        <v>27.466666666666601</v>
      </c>
      <c r="G32" s="3">
        <v>30.1666666666666</v>
      </c>
      <c r="H32" s="2"/>
      <c r="I32" s="3">
        <v>1.8</v>
      </c>
      <c r="J32" s="3">
        <v>1.8726095873584101</v>
      </c>
      <c r="K32" s="3">
        <v>1.6599866130651599</v>
      </c>
      <c r="L32" s="3">
        <v>1.8749814813900301</v>
      </c>
      <c r="M32" s="3">
        <v>1.5509853498842401</v>
      </c>
      <c r="N32" s="2"/>
      <c r="O32" s="3">
        <f t="shared" si="0"/>
        <v>0.95719862980518078</v>
      </c>
      <c r="P32" s="3">
        <f t="shared" si="1"/>
        <v>0.98477157360406087</v>
      </c>
      <c r="Q32" s="3">
        <f t="shared" si="2"/>
        <v>0.99719241178709239</v>
      </c>
      <c r="R32" s="3">
        <f t="shared" si="3"/>
        <v>1.0618584068515615</v>
      </c>
      <c r="S32" s="3">
        <f t="shared" si="4"/>
        <v>1.0111732973377963</v>
      </c>
      <c r="T32" s="2"/>
      <c r="U32" s="3">
        <f t="shared" si="5"/>
        <v>0.10505838619812961</v>
      </c>
      <c r="V32" s="3">
        <f t="shared" si="6"/>
        <v>9.5056324231391376E-2</v>
      </c>
      <c r="W32" s="3">
        <f t="shared" si="7"/>
        <v>6.9943354403524158E-2</v>
      </c>
      <c r="X32" s="3">
        <f t="shared" si="8"/>
        <v>7.2486584297512244E-2</v>
      </c>
      <c r="Y32" s="3">
        <f t="shared" si="9"/>
        <v>5.198834155906297E-2</v>
      </c>
    </row>
    <row r="33" spans="1:25">
      <c r="A33" s="2" t="s">
        <v>1413</v>
      </c>
      <c r="B33" s="2" t="s">
        <v>1414</v>
      </c>
      <c r="C33" s="3">
        <v>13.4333333333333</v>
      </c>
      <c r="D33" s="3">
        <v>17.1666666666666</v>
      </c>
      <c r="E33" s="3">
        <v>20.7</v>
      </c>
      <c r="F33" s="3">
        <v>23.533333333333299</v>
      </c>
      <c r="G33" s="3">
        <v>26.1666666666666</v>
      </c>
      <c r="H33" s="2"/>
      <c r="I33" s="3">
        <v>2.0113566455394101</v>
      </c>
      <c r="J33" s="3">
        <v>1.9507833184532699</v>
      </c>
      <c r="K33" s="3">
        <v>1.8645821694595901</v>
      </c>
      <c r="L33" s="3">
        <v>2.3485219938411301</v>
      </c>
      <c r="M33" s="3">
        <v>2.0669354663903299</v>
      </c>
      <c r="N33" s="2"/>
      <c r="O33" s="3">
        <f t="shared" si="0"/>
        <v>0.78404684514529865</v>
      </c>
      <c r="P33" s="3">
        <f t="shared" si="1"/>
        <v>0.8714043993231777</v>
      </c>
      <c r="Q33" s="3">
        <f t="shared" si="2"/>
        <v>0.87219223622505082</v>
      </c>
      <c r="R33" s="3">
        <f t="shared" si="3"/>
        <v>0.90979615926845048</v>
      </c>
      <c r="S33" s="3">
        <f t="shared" si="4"/>
        <v>0.87709507006648602</v>
      </c>
      <c r="T33" s="2"/>
      <c r="U33" s="3">
        <f t="shared" si="5"/>
        <v>0.11739437958291879</v>
      </c>
      <c r="V33" s="3">
        <f t="shared" si="6"/>
        <v>9.902453393163807E-2</v>
      </c>
      <c r="W33" s="3">
        <f t="shared" si="7"/>
        <v>7.8563965797406599E-2</v>
      </c>
      <c r="X33" s="3">
        <f t="shared" si="8"/>
        <v>9.079361005470879E-2</v>
      </c>
      <c r="Y33" s="3">
        <f t="shared" si="9"/>
        <v>6.92827608044536E-2</v>
      </c>
    </row>
    <row r="34" spans="1:25">
      <c r="A34" s="2" t="s">
        <v>1415</v>
      </c>
      <c r="B34" s="2" t="s">
        <v>1416</v>
      </c>
      <c r="C34" s="3">
        <v>16.600000000000001</v>
      </c>
      <c r="D34" s="3">
        <v>19.8666666666666</v>
      </c>
      <c r="E34" s="3">
        <v>23.8666666666666</v>
      </c>
      <c r="F34" s="3">
        <v>26.433333333333302</v>
      </c>
      <c r="G34" s="3">
        <v>29.6666666666666</v>
      </c>
      <c r="H34" s="2"/>
      <c r="I34" s="3">
        <v>2.4576411454888998</v>
      </c>
      <c r="J34" s="3">
        <v>1.97877627728744</v>
      </c>
      <c r="K34" s="3">
        <v>1.7838784213679499</v>
      </c>
      <c r="L34" s="3">
        <v>1.6265163865007799</v>
      </c>
      <c r="M34" s="3">
        <v>1.6799470891138799</v>
      </c>
      <c r="N34" s="2"/>
      <c r="O34" s="3">
        <f t="shared" si="0"/>
        <v>0.9688717838271953</v>
      </c>
      <c r="P34" s="3">
        <f t="shared" si="1"/>
        <v>1.0084602368866296</v>
      </c>
      <c r="Q34" s="3">
        <f t="shared" si="2"/>
        <v>1.0056193899148707</v>
      </c>
      <c r="R34" s="3">
        <f t="shared" si="3"/>
        <v>1.0219098502831181</v>
      </c>
      <c r="S34" s="3">
        <f t="shared" si="4"/>
        <v>0.99441351892888252</v>
      </c>
      <c r="T34" s="2"/>
      <c r="U34" s="3">
        <f t="shared" si="5"/>
        <v>0.14344211811065916</v>
      </c>
      <c r="V34" s="3">
        <f t="shared" si="6"/>
        <v>0.10044549630900711</v>
      </c>
      <c r="W34" s="3">
        <f t="shared" si="7"/>
        <v>7.5163522197416704E-2</v>
      </c>
      <c r="X34" s="3">
        <f t="shared" si="8"/>
        <v>6.2880950202221397E-2</v>
      </c>
      <c r="Y34" s="3">
        <f t="shared" si="9"/>
        <v>5.6311081904496747E-2</v>
      </c>
    </row>
    <row r="35" spans="1:25">
      <c r="A35" s="2" t="s">
        <v>1417</v>
      </c>
      <c r="B35" s="2" t="s">
        <v>1418</v>
      </c>
      <c r="C35" s="3">
        <v>14.9</v>
      </c>
      <c r="D35" s="3">
        <v>19.399999999999999</v>
      </c>
      <c r="E35" s="3">
        <v>22.933333333333302</v>
      </c>
      <c r="F35" s="3">
        <v>25.6</v>
      </c>
      <c r="G35" s="3">
        <v>29.3</v>
      </c>
      <c r="H35" s="2"/>
      <c r="I35" s="3">
        <v>1.9891371663780899</v>
      </c>
      <c r="J35" s="3">
        <v>2.0752509888364501</v>
      </c>
      <c r="K35" s="3">
        <v>1.7499206331208901</v>
      </c>
      <c r="L35" s="3">
        <v>1.6248076809271901</v>
      </c>
      <c r="M35" s="3">
        <v>1.7156145643277001</v>
      </c>
      <c r="N35" s="2"/>
      <c r="O35" s="3">
        <f t="shared" si="0"/>
        <v>0.86964997464007288</v>
      </c>
      <c r="P35" s="3">
        <f t="shared" si="1"/>
        <v>0.98477157360406087</v>
      </c>
      <c r="Q35" s="3">
        <f t="shared" si="2"/>
        <v>0.96629349198524017</v>
      </c>
      <c r="R35" s="3">
        <f t="shared" si="3"/>
        <v>0.98969327240534133</v>
      </c>
      <c r="S35" s="3">
        <f t="shared" si="4"/>
        <v>0.98212301476234809</v>
      </c>
      <c r="T35" s="2"/>
      <c r="U35" s="3">
        <f t="shared" si="5"/>
        <v>0.11609752257022364</v>
      </c>
      <c r="V35" s="3">
        <f t="shared" si="6"/>
        <v>0.1053426897886523</v>
      </c>
      <c r="W35" s="3">
        <f t="shared" si="7"/>
        <v>7.3732714503288208E-2</v>
      </c>
      <c r="X35" s="3">
        <f t="shared" si="8"/>
        <v>6.2814891826803304E-2</v>
      </c>
      <c r="Y35" s="3">
        <f t="shared" si="9"/>
        <v>5.7506639866474848E-2</v>
      </c>
    </row>
    <row r="36" spans="1:25">
      <c r="A36" s="2" t="s">
        <v>1419</v>
      </c>
      <c r="B36" s="2" t="s">
        <v>1420</v>
      </c>
      <c r="C36" s="3">
        <v>17.1666666666666</v>
      </c>
      <c r="D36" s="3">
        <v>20.766666666666602</v>
      </c>
      <c r="E36" s="3">
        <v>23.633333333333301</v>
      </c>
      <c r="F36" s="3">
        <v>27.033333333333299</v>
      </c>
      <c r="G36" s="3">
        <v>29.633333333333301</v>
      </c>
      <c r="H36" s="2"/>
      <c r="I36" s="3">
        <v>1.8454147380888499</v>
      </c>
      <c r="J36" s="3">
        <v>2.18606699094261</v>
      </c>
      <c r="K36" s="3">
        <v>2.0893911925619699</v>
      </c>
      <c r="L36" s="3">
        <v>1.6017351702311899</v>
      </c>
      <c r="M36" s="3">
        <v>1.5595583420386101</v>
      </c>
      <c r="N36" s="2"/>
      <c r="O36" s="3">
        <f t="shared" si="0"/>
        <v>1.0019457202228987</v>
      </c>
      <c r="P36" s="3">
        <f t="shared" si="1"/>
        <v>1.0541455160744468</v>
      </c>
      <c r="Q36" s="3">
        <f t="shared" si="2"/>
        <v>0.99578791543246414</v>
      </c>
      <c r="R36" s="3">
        <f t="shared" si="3"/>
        <v>1.0451057863551183</v>
      </c>
      <c r="S36" s="3">
        <f t="shared" si="4"/>
        <v>0.99329620036828947</v>
      </c>
      <c r="T36" s="2"/>
      <c r="U36" s="3">
        <f t="shared" si="5"/>
        <v>0.10770905236103255</v>
      </c>
      <c r="V36" s="3">
        <f t="shared" si="6"/>
        <v>0.11096786756053859</v>
      </c>
      <c r="W36" s="3">
        <f t="shared" si="7"/>
        <v>8.8036269400461373E-2</v>
      </c>
      <c r="X36" s="3">
        <f t="shared" si="8"/>
        <v>6.1922911021595028E-2</v>
      </c>
      <c r="Y36" s="3">
        <f t="shared" si="9"/>
        <v>5.2275704456680165E-2</v>
      </c>
    </row>
    <row r="37" spans="1:25">
      <c r="A37" s="2" t="s">
        <v>1421</v>
      </c>
      <c r="B37" s="2" t="s">
        <v>1422</v>
      </c>
      <c r="C37" s="3">
        <v>16.566666666666599</v>
      </c>
      <c r="D37" s="3">
        <v>20.933333333333302</v>
      </c>
      <c r="E37" s="3">
        <v>24.3666666666666</v>
      </c>
      <c r="F37" s="3">
        <v>27.1666666666666</v>
      </c>
      <c r="G37" s="3">
        <v>29.533333333333299</v>
      </c>
      <c r="H37" s="2"/>
      <c r="I37" s="3">
        <v>2.34781222039204</v>
      </c>
      <c r="J37" s="3">
        <v>1.65193489244851</v>
      </c>
      <c r="K37" s="3">
        <v>2.0245712852080202</v>
      </c>
      <c r="L37" s="3">
        <v>1.7143187827498301</v>
      </c>
      <c r="M37" s="3">
        <v>1.80246744461277</v>
      </c>
      <c r="N37" s="2"/>
      <c r="O37" s="3">
        <f t="shared" si="0"/>
        <v>0.96692625815685551</v>
      </c>
      <c r="P37" s="3">
        <f t="shared" si="1"/>
        <v>1.0626057529610813</v>
      </c>
      <c r="Q37" s="3">
        <f t="shared" si="2"/>
        <v>1.0266868352343164</v>
      </c>
      <c r="R37" s="3">
        <f t="shared" si="3"/>
        <v>1.0502604388155614</v>
      </c>
      <c r="S37" s="3">
        <f t="shared" si="4"/>
        <v>0.98994424468650666</v>
      </c>
      <c r="T37" s="2"/>
      <c r="U37" s="3">
        <f t="shared" si="5"/>
        <v>0.1370318683170195</v>
      </c>
      <c r="V37" s="3">
        <f t="shared" si="6"/>
        <v>8.3854563068452292E-2</v>
      </c>
      <c r="W37" s="3">
        <f t="shared" si="7"/>
        <v>8.5305089692879629E-2</v>
      </c>
      <c r="X37" s="3">
        <f t="shared" si="8"/>
        <v>6.6275381486157053E-2</v>
      </c>
      <c r="Y37" s="3">
        <f t="shared" si="9"/>
        <v>6.0417909921982225E-2</v>
      </c>
    </row>
    <row r="38" spans="1:25">
      <c r="A38" s="2" t="s">
        <v>1423</v>
      </c>
      <c r="B38" s="2" t="s">
        <v>1424</v>
      </c>
      <c r="C38" s="3">
        <v>17.433333333333302</v>
      </c>
      <c r="D38" s="3">
        <v>19.466666666666601</v>
      </c>
      <c r="E38" s="3">
        <v>23.6</v>
      </c>
      <c r="F38" s="3">
        <v>26.3666666666666</v>
      </c>
      <c r="G38" s="3">
        <v>29.933333333333302</v>
      </c>
      <c r="H38" s="2"/>
      <c r="I38" s="3">
        <v>2.4039319642803698</v>
      </c>
      <c r="J38" s="3">
        <v>2.09337579574767</v>
      </c>
      <c r="K38" s="3">
        <v>1.47422295916639</v>
      </c>
      <c r="L38" s="3">
        <v>1.4715826703096</v>
      </c>
      <c r="M38" s="3">
        <v>1.56914697279197</v>
      </c>
      <c r="N38" s="2"/>
      <c r="O38" s="3">
        <f t="shared" si="0"/>
        <v>1.0175099255855868</v>
      </c>
      <c r="P38" s="3">
        <f t="shared" si="1"/>
        <v>0.98815566835871071</v>
      </c>
      <c r="Q38" s="3">
        <f t="shared" si="2"/>
        <v>0.9943834190778359</v>
      </c>
      <c r="R38" s="3">
        <f t="shared" si="3"/>
        <v>1.0193325240528945</v>
      </c>
      <c r="S38" s="3">
        <f t="shared" si="4"/>
        <v>1.0033520674136378</v>
      </c>
      <c r="T38" s="2"/>
      <c r="U38" s="3">
        <f t="shared" si="5"/>
        <v>0.14030734038744189</v>
      </c>
      <c r="V38" s="3">
        <f t="shared" si="6"/>
        <v>0.1062627307486127</v>
      </c>
      <c r="W38" s="3">
        <f t="shared" si="7"/>
        <v>6.2116223161818626E-2</v>
      </c>
      <c r="X38" s="3">
        <f t="shared" si="8"/>
        <v>5.689122924194135E-2</v>
      </c>
      <c r="Y38" s="3">
        <f t="shared" si="9"/>
        <v>5.2597111110022583E-2</v>
      </c>
    </row>
    <row r="39" spans="1:25">
      <c r="A39" s="2" t="s">
        <v>1425</v>
      </c>
      <c r="B39" s="2" t="s">
        <v>1426</v>
      </c>
      <c r="C39" s="3">
        <v>17.1666666666666</v>
      </c>
      <c r="D39" s="3">
        <v>20.3</v>
      </c>
      <c r="E39" s="3">
        <v>23.266666666666602</v>
      </c>
      <c r="F39" s="3">
        <v>26.8666666666666</v>
      </c>
      <c r="G39" s="3">
        <v>30.033333333333299</v>
      </c>
      <c r="H39" s="2"/>
      <c r="I39" s="3">
        <v>2.1460558137093102</v>
      </c>
      <c r="J39" s="3">
        <v>2.2233608194203001</v>
      </c>
      <c r="K39" s="3">
        <v>1.7499206331208901</v>
      </c>
      <c r="L39" s="3">
        <v>1.62754074876449</v>
      </c>
      <c r="M39" s="3">
        <v>1.51620872207255</v>
      </c>
      <c r="N39" s="2"/>
      <c r="O39" s="3">
        <f t="shared" si="0"/>
        <v>1.0019457202228987</v>
      </c>
      <c r="P39" s="3">
        <f t="shared" si="1"/>
        <v>1.0304568527918783</v>
      </c>
      <c r="Q39" s="3">
        <f t="shared" si="2"/>
        <v>0.98033845553153598</v>
      </c>
      <c r="R39" s="3">
        <f t="shared" si="3"/>
        <v>1.0386624707795613</v>
      </c>
      <c r="S39" s="3">
        <f t="shared" si="4"/>
        <v>1.0067040230954205</v>
      </c>
      <c r="T39" s="2"/>
      <c r="U39" s="3">
        <f t="shared" si="5"/>
        <v>0.1252562002663411</v>
      </c>
      <c r="V39" s="3">
        <f t="shared" si="6"/>
        <v>0.11286095530052286</v>
      </c>
      <c r="W39" s="3">
        <f t="shared" si="7"/>
        <v>7.3732714503288208E-2</v>
      </c>
      <c r="X39" s="3">
        <f t="shared" si="8"/>
        <v>6.2920551938194041E-2</v>
      </c>
      <c r="Y39" s="3">
        <f t="shared" si="9"/>
        <v>5.0822644407196582E-2</v>
      </c>
    </row>
    <row r="40" spans="1:25">
      <c r="A40" s="2" t="s">
        <v>1427</v>
      </c>
      <c r="B40" s="2" t="s">
        <v>1428</v>
      </c>
      <c r="C40" s="3">
        <v>17.100000000000001</v>
      </c>
      <c r="D40" s="3">
        <v>21.233333333333299</v>
      </c>
      <c r="E40" s="3">
        <v>24.733333333333299</v>
      </c>
      <c r="F40" s="3">
        <v>27.5</v>
      </c>
      <c r="G40" s="3">
        <v>30.033333333333299</v>
      </c>
      <c r="H40" s="2"/>
      <c r="I40" s="3">
        <v>1.8502252115170501</v>
      </c>
      <c r="J40" s="3">
        <v>1.7451520150277799</v>
      </c>
      <c r="K40" s="3">
        <v>1.8427033281447001</v>
      </c>
      <c r="L40" s="3">
        <v>1.5652475842498501</v>
      </c>
      <c r="M40" s="3">
        <v>1.4940623220676601</v>
      </c>
      <c r="N40" s="2"/>
      <c r="O40" s="3">
        <f t="shared" si="0"/>
        <v>0.99805466888223138</v>
      </c>
      <c r="P40" s="3">
        <f t="shared" si="1"/>
        <v>1.0778341793570203</v>
      </c>
      <c r="Q40" s="3">
        <f t="shared" si="2"/>
        <v>1.0421362951352444</v>
      </c>
      <c r="R40" s="3">
        <f t="shared" si="3"/>
        <v>1.0631470699666752</v>
      </c>
      <c r="S40" s="3">
        <f t="shared" si="4"/>
        <v>1.0067040230954205</v>
      </c>
      <c r="T40" s="2"/>
      <c r="U40" s="3">
        <f t="shared" si="5"/>
        <v>0.1079898193472635</v>
      </c>
      <c r="V40" s="3">
        <f t="shared" si="6"/>
        <v>8.8586396701917772E-2</v>
      </c>
      <c r="W40" s="3">
        <f t="shared" si="7"/>
        <v>7.7642103211298052E-2</v>
      </c>
      <c r="X40" s="3">
        <f t="shared" si="8"/>
        <v>6.0512304835187082E-2</v>
      </c>
      <c r="Y40" s="3">
        <f t="shared" si="9"/>
        <v>5.0080306893922337E-2</v>
      </c>
    </row>
    <row r="41" spans="1:25">
      <c r="A41" s="2" t="s">
        <v>1429</v>
      </c>
      <c r="B41" s="2" t="s">
        <v>1430</v>
      </c>
      <c r="C41" s="3">
        <v>16.233333333333299</v>
      </c>
      <c r="D41" s="3">
        <v>20.233333333333299</v>
      </c>
      <c r="E41" s="3">
        <v>24</v>
      </c>
      <c r="F41" s="3">
        <v>27</v>
      </c>
      <c r="G41" s="3">
        <v>29.233333333333299</v>
      </c>
      <c r="H41" s="2"/>
      <c r="I41" s="3">
        <v>1.92671280221579</v>
      </c>
      <c r="J41" s="3">
        <v>1.6468825769380799</v>
      </c>
      <c r="K41" s="3">
        <v>1.91485421551267</v>
      </c>
      <c r="L41" s="3">
        <v>1.46059348668044</v>
      </c>
      <c r="M41" s="3">
        <v>1.45334862377277</v>
      </c>
      <c r="N41" s="2"/>
      <c r="O41" s="3">
        <f t="shared" si="0"/>
        <v>0.94747100145350016</v>
      </c>
      <c r="P41" s="3">
        <f t="shared" si="1"/>
        <v>1.0270727580372234</v>
      </c>
      <c r="Q41" s="3">
        <f t="shared" si="2"/>
        <v>1.0112373753333923</v>
      </c>
      <c r="R41" s="3">
        <f t="shared" si="3"/>
        <v>1.0438171232400084</v>
      </c>
      <c r="S41" s="3">
        <f t="shared" si="4"/>
        <v>0.97988837764115833</v>
      </c>
      <c r="T41" s="2"/>
      <c r="U41" s="3">
        <f t="shared" si="5"/>
        <v>0.11245407648225943</v>
      </c>
      <c r="V41" s="3">
        <f t="shared" si="6"/>
        <v>8.3598100352186802E-2</v>
      </c>
      <c r="W41" s="3">
        <f t="shared" si="7"/>
        <v>8.0682172960046428E-2</v>
      </c>
      <c r="X41" s="3">
        <f t="shared" si="8"/>
        <v>5.6466388573698907E-2</v>
      </c>
      <c r="Y41" s="3">
        <f t="shared" si="9"/>
        <v>4.8715601770662878E-2</v>
      </c>
    </row>
    <row r="42" spans="1:25">
      <c r="A42" s="2" t="s">
        <v>1431</v>
      </c>
      <c r="B42" s="2" t="s">
        <v>1432</v>
      </c>
      <c r="C42" s="3">
        <v>17.3666666666666</v>
      </c>
      <c r="D42" s="3">
        <v>20.633333333333301</v>
      </c>
      <c r="E42" s="3">
        <v>24</v>
      </c>
      <c r="F42" s="3">
        <v>26.733333333333299</v>
      </c>
      <c r="G42" s="3">
        <v>29.8666666666666</v>
      </c>
      <c r="H42" s="2"/>
      <c r="I42" s="3">
        <v>1.3034143197344701</v>
      </c>
      <c r="J42" s="3">
        <v>2.35914297056273</v>
      </c>
      <c r="K42" s="3">
        <v>1.8618986725025199</v>
      </c>
      <c r="L42" s="3">
        <v>1.8061622912191999</v>
      </c>
      <c r="M42" s="3">
        <v>2.0450482200237201</v>
      </c>
      <c r="N42" s="2"/>
      <c r="O42" s="3">
        <f t="shared" si="0"/>
        <v>1.0136188742449133</v>
      </c>
      <c r="P42" s="3">
        <f t="shared" si="1"/>
        <v>1.0473773265651423</v>
      </c>
      <c r="Q42" s="3">
        <f t="shared" si="2"/>
        <v>1.0112373753333923</v>
      </c>
      <c r="R42" s="3">
        <f t="shared" si="3"/>
        <v>1.0335078183191182</v>
      </c>
      <c r="S42" s="3">
        <f t="shared" si="4"/>
        <v>1.0011174302924482</v>
      </c>
      <c r="T42" s="2"/>
      <c r="U42" s="3">
        <f t="shared" si="5"/>
        <v>7.6074780543797973E-2</v>
      </c>
      <c r="V42" s="3">
        <f t="shared" si="6"/>
        <v>0.11975345028237208</v>
      </c>
      <c r="W42" s="3">
        <f t="shared" si="7"/>
        <v>7.8450896946590659E-2</v>
      </c>
      <c r="X42" s="3">
        <f t="shared" si="8"/>
        <v>6.9826041737963238E-2</v>
      </c>
      <c r="Y42" s="3">
        <f t="shared" si="9"/>
        <v>6.8549110006282235E-2</v>
      </c>
    </row>
    <row r="43" spans="1:25">
      <c r="A43" s="2" t="s">
        <v>1433</v>
      </c>
      <c r="B43" s="2" t="s">
        <v>1434</v>
      </c>
      <c r="C43" s="3">
        <v>16.733333333333299</v>
      </c>
      <c r="D43" s="3">
        <v>20.399999999999999</v>
      </c>
      <c r="E43" s="3">
        <v>24.066666666666599</v>
      </c>
      <c r="F43" s="3">
        <v>26.033333333333299</v>
      </c>
      <c r="G43" s="3">
        <v>29.1666666666666</v>
      </c>
      <c r="H43" s="2"/>
      <c r="I43" s="3">
        <v>2.5681813712344299</v>
      </c>
      <c r="J43" s="3">
        <v>2.0752509888364501</v>
      </c>
      <c r="K43" s="3">
        <v>2.1592179654268802</v>
      </c>
      <c r="L43" s="3">
        <v>1.7603661235347801</v>
      </c>
      <c r="M43" s="3">
        <v>1.7336538165261099</v>
      </c>
      <c r="N43" s="2"/>
      <c r="O43" s="3">
        <f t="shared" si="0"/>
        <v>0.97665388650853613</v>
      </c>
      <c r="P43" s="3">
        <f t="shared" si="1"/>
        <v>1.0355329949238579</v>
      </c>
      <c r="Q43" s="3">
        <f t="shared" si="2"/>
        <v>1.0140463680426488</v>
      </c>
      <c r="R43" s="3">
        <f t="shared" si="3"/>
        <v>1.0064458929017845</v>
      </c>
      <c r="S43" s="3">
        <f t="shared" si="4"/>
        <v>0.97765374051996878</v>
      </c>
      <c r="T43" s="2"/>
      <c r="U43" s="3">
        <f t="shared" si="5"/>
        <v>0.14989388351443822</v>
      </c>
      <c r="V43" s="3">
        <f t="shared" si="6"/>
        <v>0.1053426897886523</v>
      </c>
      <c r="W43" s="3">
        <f t="shared" si="7"/>
        <v>9.0978412838791073E-2</v>
      </c>
      <c r="X43" s="3">
        <f t="shared" si="8"/>
        <v>6.805556677471257E-2</v>
      </c>
      <c r="Y43" s="3">
        <f t="shared" si="9"/>
        <v>5.8111307605490568E-2</v>
      </c>
    </row>
    <row r="44" spans="1:25">
      <c r="A44" s="2" t="s">
        <v>1435</v>
      </c>
      <c r="B44" s="2" t="s">
        <v>1436</v>
      </c>
      <c r="C44" s="3">
        <v>14.5</v>
      </c>
      <c r="D44" s="3">
        <v>17.600000000000001</v>
      </c>
      <c r="E44" s="3">
        <v>21.133333333333301</v>
      </c>
      <c r="F44" s="3">
        <v>24.466666666666601</v>
      </c>
      <c r="G44" s="3">
        <v>28.233333333333299</v>
      </c>
      <c r="H44" s="2"/>
      <c r="I44" s="3">
        <v>1.9958289839896901</v>
      </c>
      <c r="J44" s="3">
        <v>1.6248076809271901</v>
      </c>
      <c r="K44" s="3">
        <v>2.3199616855073701</v>
      </c>
      <c r="L44" s="3">
        <v>2.7896634603876902</v>
      </c>
      <c r="M44" s="3">
        <v>1.92671280221579</v>
      </c>
      <c r="N44" s="2"/>
      <c r="O44" s="3">
        <f t="shared" si="0"/>
        <v>0.84630366659604406</v>
      </c>
      <c r="P44" s="3">
        <f t="shared" si="1"/>
        <v>0.89340101522842652</v>
      </c>
      <c r="Q44" s="3">
        <f t="shared" si="2"/>
        <v>0.89045068883523582</v>
      </c>
      <c r="R44" s="3">
        <f t="shared" si="3"/>
        <v>0.94587872649156068</v>
      </c>
      <c r="S44" s="3">
        <f t="shared" si="4"/>
        <v>0.94636882082333074</v>
      </c>
      <c r="T44" s="2"/>
      <c r="U44" s="3">
        <f t="shared" si="5"/>
        <v>0.11648809565856083</v>
      </c>
      <c r="V44" s="3">
        <f t="shared" si="6"/>
        <v>8.2477547255187314E-2</v>
      </c>
      <c r="W44" s="3">
        <f t="shared" si="7"/>
        <v>9.7751331905271077E-2</v>
      </c>
      <c r="X44" s="3">
        <f t="shared" si="8"/>
        <v>0.10784809214924615</v>
      </c>
      <c r="Y44" s="3">
        <f t="shared" si="9"/>
        <v>6.4582559245507959E-2</v>
      </c>
    </row>
    <row r="45" spans="1:25">
      <c r="A45" s="2" t="s">
        <v>1437</v>
      </c>
      <c r="B45" s="2" t="s">
        <v>1438</v>
      </c>
      <c r="C45" s="3">
        <v>16.399999999999999</v>
      </c>
      <c r="D45" s="3">
        <v>19.933333333333302</v>
      </c>
      <c r="E45" s="3">
        <v>22.433333333333302</v>
      </c>
      <c r="F45" s="3">
        <v>26.433333333333302</v>
      </c>
      <c r="G45" s="3">
        <v>30.1</v>
      </c>
      <c r="H45" s="2"/>
      <c r="I45" s="3">
        <v>2.3888630489558502</v>
      </c>
      <c r="J45" s="3">
        <v>2.3513589451397801</v>
      </c>
      <c r="K45" s="3">
        <v>2.2903177848402501</v>
      </c>
      <c r="L45" s="3">
        <v>1.6669999666733299</v>
      </c>
      <c r="M45" s="3">
        <v>1.5989579940281899</v>
      </c>
      <c r="N45" s="2"/>
      <c r="O45" s="3">
        <f t="shared" si="0"/>
        <v>0.95719862980518078</v>
      </c>
      <c r="P45" s="3">
        <f t="shared" si="1"/>
        <v>1.0118443316412844</v>
      </c>
      <c r="Q45" s="3">
        <f t="shared" si="2"/>
        <v>0.94522604666579457</v>
      </c>
      <c r="R45" s="3">
        <f t="shared" si="3"/>
        <v>1.0219098502831181</v>
      </c>
      <c r="S45" s="3">
        <f t="shared" si="4"/>
        <v>1.0089386602166102</v>
      </c>
      <c r="T45" s="2"/>
      <c r="U45" s="3">
        <f t="shared" si="5"/>
        <v>0.13942783153980284</v>
      </c>
      <c r="V45" s="3">
        <f t="shared" si="6"/>
        <v>0.11935832208831371</v>
      </c>
      <c r="W45" s="3">
        <f t="shared" si="7"/>
        <v>9.6502289392551815E-2</v>
      </c>
      <c r="X45" s="3">
        <f t="shared" si="8"/>
        <v>6.4446041098301668E-2</v>
      </c>
      <c r="Y45" s="3">
        <f t="shared" si="9"/>
        <v>5.3596363330147521E-2</v>
      </c>
    </row>
    <row r="46" spans="1:25">
      <c r="A46" s="2" t="s">
        <v>1439</v>
      </c>
      <c r="B46" s="2" t="s">
        <v>1440</v>
      </c>
      <c r="C46" s="3">
        <v>17.233333333333299</v>
      </c>
      <c r="D46" s="3">
        <v>19.933333333333302</v>
      </c>
      <c r="E46" s="3">
        <v>23.266666666666602</v>
      </c>
      <c r="F46" s="3">
        <v>26.8</v>
      </c>
      <c r="G46" s="3">
        <v>30.033333333333299</v>
      </c>
      <c r="H46" s="2"/>
      <c r="I46" s="3">
        <v>2.3048258550749998</v>
      </c>
      <c r="J46" s="3">
        <v>2.0645150089602602</v>
      </c>
      <c r="K46" s="3">
        <v>2.1898756940875699</v>
      </c>
      <c r="L46" s="3">
        <v>1.7009801096230699</v>
      </c>
      <c r="M46" s="3">
        <v>1.4940623220676601</v>
      </c>
      <c r="N46" s="2"/>
      <c r="O46" s="3">
        <f t="shared" si="0"/>
        <v>1.0058367715635721</v>
      </c>
      <c r="P46" s="3">
        <f t="shared" si="1"/>
        <v>1.0118443316412844</v>
      </c>
      <c r="Q46" s="3">
        <f t="shared" si="2"/>
        <v>0.98033845553153598</v>
      </c>
      <c r="R46" s="3">
        <f t="shared" si="3"/>
        <v>1.0360851445493418</v>
      </c>
      <c r="S46" s="3">
        <f t="shared" si="4"/>
        <v>1.0067040230954205</v>
      </c>
      <c r="T46" s="2"/>
      <c r="U46" s="3">
        <f t="shared" si="5"/>
        <v>0.13452293600105758</v>
      </c>
      <c r="V46" s="3">
        <f t="shared" si="6"/>
        <v>0.10479771619087616</v>
      </c>
      <c r="W46" s="3">
        <f t="shared" si="7"/>
        <v>9.227017288314604E-2</v>
      </c>
      <c r="X46" s="3">
        <f t="shared" si="8"/>
        <v>6.5759709804267666E-2</v>
      </c>
      <c r="Y46" s="3">
        <f t="shared" si="9"/>
        <v>5.0080306893922337E-2</v>
      </c>
    </row>
    <row r="47" spans="1:25">
      <c r="A47" s="2" t="s">
        <v>1441</v>
      </c>
      <c r="B47" s="2" t="s">
        <v>1442</v>
      </c>
      <c r="C47" s="3">
        <v>17.766666666666602</v>
      </c>
      <c r="D47" s="3">
        <v>21</v>
      </c>
      <c r="E47" s="3">
        <v>23.533333333333299</v>
      </c>
      <c r="F47" s="3">
        <v>26.8666666666666</v>
      </c>
      <c r="G47" s="3">
        <v>30.5</v>
      </c>
      <c r="H47" s="2"/>
      <c r="I47" s="3">
        <v>2.1707653540219898</v>
      </c>
      <c r="J47" s="3">
        <v>2.2949219304078001</v>
      </c>
      <c r="K47" s="3">
        <v>1.9447936194419699</v>
      </c>
      <c r="L47" s="3">
        <v>1.92757763930679</v>
      </c>
      <c r="M47" s="3">
        <v>1.3102162671355599</v>
      </c>
      <c r="N47" s="2"/>
      <c r="O47" s="3">
        <f t="shared" si="0"/>
        <v>1.0369651822889421</v>
      </c>
      <c r="P47" s="3">
        <f t="shared" si="1"/>
        <v>1.0659898477157361</v>
      </c>
      <c r="Q47" s="3">
        <f t="shared" si="2"/>
        <v>0.99157442636857496</v>
      </c>
      <c r="R47" s="3">
        <f t="shared" si="3"/>
        <v>1.0386624707795613</v>
      </c>
      <c r="S47" s="3">
        <f t="shared" si="4"/>
        <v>1.0223464829437412</v>
      </c>
      <c r="T47" s="2"/>
      <c r="U47" s="3">
        <f t="shared" si="5"/>
        <v>0.12669839161575652</v>
      </c>
      <c r="V47" s="3">
        <f t="shared" si="6"/>
        <v>0.1164934990054721</v>
      </c>
      <c r="W47" s="3">
        <f t="shared" si="7"/>
        <v>8.1943666470401078E-2</v>
      </c>
      <c r="X47" s="3">
        <f t="shared" si="8"/>
        <v>7.4519946158628891E-2</v>
      </c>
      <c r="Y47" s="3">
        <f t="shared" si="9"/>
        <v>4.3917868609892358E-2</v>
      </c>
    </row>
    <row r="48" spans="1:25">
      <c r="A48" s="2" t="s">
        <v>1443</v>
      </c>
      <c r="B48" s="2" t="s">
        <v>1444</v>
      </c>
      <c r="C48" s="3">
        <v>16.733333333333299</v>
      </c>
      <c r="D48" s="3">
        <v>20.399999999999999</v>
      </c>
      <c r="E48" s="3">
        <v>23.5</v>
      </c>
      <c r="F48" s="3">
        <v>26.766666666666602</v>
      </c>
      <c r="G48" s="3">
        <v>29.4</v>
      </c>
      <c r="H48" s="2"/>
      <c r="I48" s="3">
        <v>1.91369334592097</v>
      </c>
      <c r="J48" s="3">
        <v>2.0428737928059402</v>
      </c>
      <c r="K48" s="3">
        <v>2.1252450839060102</v>
      </c>
      <c r="L48" s="3">
        <v>2.0278614899006802</v>
      </c>
      <c r="M48" s="3">
        <v>1.6041612554021201</v>
      </c>
      <c r="N48" s="2"/>
      <c r="O48" s="3">
        <f t="shared" si="0"/>
        <v>0.97665388650853613</v>
      </c>
      <c r="P48" s="3">
        <f t="shared" si="1"/>
        <v>1.0355329949238579</v>
      </c>
      <c r="Q48" s="3">
        <f t="shared" si="2"/>
        <v>0.99016993001394671</v>
      </c>
      <c r="R48" s="3">
        <f t="shared" si="3"/>
        <v>1.0347964814342281</v>
      </c>
      <c r="S48" s="3">
        <f t="shared" si="4"/>
        <v>0.98547497044413068</v>
      </c>
      <c r="T48" s="2"/>
      <c r="U48" s="3">
        <f t="shared" si="5"/>
        <v>0.11169418588919783</v>
      </c>
      <c r="V48" s="3">
        <f t="shared" si="6"/>
        <v>0.10369917729979392</v>
      </c>
      <c r="W48" s="3">
        <f t="shared" si="7"/>
        <v>8.954696919122121E-2</v>
      </c>
      <c r="X48" s="3">
        <f t="shared" si="8"/>
        <v>7.8396909137678716E-2</v>
      </c>
      <c r="Y48" s="3">
        <f t="shared" si="9"/>
        <v>5.377077434540898E-2</v>
      </c>
    </row>
    <row r="49" spans="1:25">
      <c r="A49" s="2" t="s">
        <v>1445</v>
      </c>
      <c r="B49" s="2" t="s">
        <v>1446</v>
      </c>
      <c r="C49" s="3">
        <v>16.733333333333299</v>
      </c>
      <c r="D49" s="3">
        <v>20.466666666666601</v>
      </c>
      <c r="E49" s="3">
        <v>23.9</v>
      </c>
      <c r="F49" s="3">
        <v>26.8333333333333</v>
      </c>
      <c r="G49" s="3">
        <v>29.5</v>
      </c>
      <c r="H49" s="2"/>
      <c r="I49" s="3">
        <v>1.87853370714738</v>
      </c>
      <c r="J49" s="3">
        <v>2.1561282171728302</v>
      </c>
      <c r="K49" s="3">
        <v>2.24127939653523</v>
      </c>
      <c r="L49" s="3">
        <v>1.5509853498842401</v>
      </c>
      <c r="M49" s="3">
        <v>1.6482313753434801</v>
      </c>
      <c r="N49" s="2"/>
      <c r="O49" s="3">
        <f t="shared" si="0"/>
        <v>0.97665388650853613</v>
      </c>
      <c r="P49" s="3">
        <f t="shared" si="1"/>
        <v>1.0389170896785076</v>
      </c>
      <c r="Q49" s="3">
        <f t="shared" si="2"/>
        <v>1.0070238862695031</v>
      </c>
      <c r="R49" s="3">
        <f t="shared" si="3"/>
        <v>1.0373738076644516</v>
      </c>
      <c r="S49" s="3">
        <f t="shared" si="4"/>
        <v>0.9888269261259135</v>
      </c>
      <c r="T49" s="2"/>
      <c r="U49" s="3">
        <f t="shared" si="5"/>
        <v>0.1096420664953853</v>
      </c>
      <c r="V49" s="3">
        <f t="shared" si="6"/>
        <v>0.10944813285141271</v>
      </c>
      <c r="W49" s="3">
        <f t="shared" si="7"/>
        <v>9.4436062264212306E-2</v>
      </c>
      <c r="X49" s="3">
        <f t="shared" si="8"/>
        <v>5.9960928374206128E-2</v>
      </c>
      <c r="Y49" s="3">
        <f t="shared" si="9"/>
        <v>5.524798523475187E-2</v>
      </c>
    </row>
    <row r="50" spans="1:25">
      <c r="A50" s="2" t="s">
        <v>1447</v>
      </c>
      <c r="B50" s="2" t="s">
        <v>1448</v>
      </c>
      <c r="C50" s="3">
        <v>16.933333333333302</v>
      </c>
      <c r="D50" s="3">
        <v>20.399999999999999</v>
      </c>
      <c r="E50" s="3">
        <v>23.8666666666666</v>
      </c>
      <c r="F50" s="3">
        <v>26.766666666666602</v>
      </c>
      <c r="G50" s="3">
        <v>29.6666666666666</v>
      </c>
      <c r="H50" s="2"/>
      <c r="I50" s="3">
        <v>2.2793761329705</v>
      </c>
      <c r="J50" s="3">
        <v>2.0099751242241699</v>
      </c>
      <c r="K50" s="3">
        <v>2.1406125810669701</v>
      </c>
      <c r="L50" s="3">
        <v>1.7451520150277799</v>
      </c>
      <c r="M50" s="3">
        <v>1.6193277068654801</v>
      </c>
      <c r="N50" s="2"/>
      <c r="O50" s="3">
        <f t="shared" si="0"/>
        <v>0.98832704053055076</v>
      </c>
      <c r="P50" s="3">
        <f t="shared" si="1"/>
        <v>1.0355329949238579</v>
      </c>
      <c r="Q50" s="3">
        <f t="shared" si="2"/>
        <v>1.0056193899148707</v>
      </c>
      <c r="R50" s="3">
        <f t="shared" si="3"/>
        <v>1.0347964814342281</v>
      </c>
      <c r="S50" s="3">
        <f t="shared" si="4"/>
        <v>0.99441351892888252</v>
      </c>
      <c r="T50" s="2"/>
      <c r="U50" s="3">
        <f t="shared" si="5"/>
        <v>0.1330375433713411</v>
      </c>
      <c r="V50" s="3">
        <f t="shared" si="6"/>
        <v>0.10202919412305432</v>
      </c>
      <c r="W50" s="3">
        <f t="shared" si="7"/>
        <v>9.0194477003491716E-2</v>
      </c>
      <c r="X50" s="3">
        <f t="shared" si="8"/>
        <v>6.7467390960844489E-2</v>
      </c>
      <c r="Y50" s="3">
        <f t="shared" si="9"/>
        <v>5.4279147076959904E-2</v>
      </c>
    </row>
    <row r="51" spans="1:25">
      <c r="A51" s="2" t="s">
        <v>1449</v>
      </c>
      <c r="B51" s="2" t="s">
        <v>1450</v>
      </c>
      <c r="C51" s="3">
        <v>14.4</v>
      </c>
      <c r="D51" s="3">
        <v>18.033333333333299</v>
      </c>
      <c r="E51" s="3">
        <v>20.8</v>
      </c>
      <c r="F51" s="3">
        <v>24.8333333333333</v>
      </c>
      <c r="G51" s="3">
        <v>27.8</v>
      </c>
      <c r="H51" s="2"/>
      <c r="I51" s="3">
        <v>2.8472208672083399</v>
      </c>
      <c r="J51" s="3">
        <v>1.8705317128797601</v>
      </c>
      <c r="K51" s="3">
        <v>2.16641024123625</v>
      </c>
      <c r="L51" s="3">
        <v>2.0989415321908198</v>
      </c>
      <c r="M51" s="3">
        <v>1.9899748742132399</v>
      </c>
      <c r="N51" s="2"/>
      <c r="O51" s="3">
        <f t="shared" si="0"/>
        <v>0.84046708958503691</v>
      </c>
      <c r="P51" s="3">
        <f t="shared" si="1"/>
        <v>0.91539763113367001</v>
      </c>
      <c r="Q51" s="3">
        <f t="shared" si="2"/>
        <v>0.87640572528894001</v>
      </c>
      <c r="R51" s="3">
        <f t="shared" si="3"/>
        <v>0.96005402075778423</v>
      </c>
      <c r="S51" s="3">
        <f t="shared" si="4"/>
        <v>0.93184367953560665</v>
      </c>
      <c r="T51" s="2"/>
      <c r="U51" s="3">
        <f t="shared" si="5"/>
        <v>0.16618023858808181</v>
      </c>
      <c r="V51" s="3">
        <f t="shared" si="6"/>
        <v>9.4950848369530966E-2</v>
      </c>
      <c r="W51" s="3">
        <f t="shared" si="7"/>
        <v>9.1281458593463621E-2</v>
      </c>
      <c r="X51" s="3">
        <f t="shared" si="8"/>
        <v>8.1144855999273971E-2</v>
      </c>
      <c r="Y51" s="3">
        <f t="shared" si="9"/>
        <v>6.6703075862239988E-2</v>
      </c>
    </row>
    <row r="52" spans="1:25">
      <c r="A52" s="2" t="s">
        <v>1451</v>
      </c>
      <c r="B52" s="2" t="s">
        <v>1452</v>
      </c>
      <c r="C52" s="3">
        <v>16.066666666666599</v>
      </c>
      <c r="D52" s="3">
        <v>20.399999999999999</v>
      </c>
      <c r="E52" s="3">
        <v>23.1666666666666</v>
      </c>
      <c r="F52" s="3">
        <v>26.9</v>
      </c>
      <c r="G52" s="3">
        <v>30.1</v>
      </c>
      <c r="H52" s="2"/>
      <c r="I52" s="3">
        <v>2.2499382707581601</v>
      </c>
      <c r="J52" s="3">
        <v>1.7813852287849801</v>
      </c>
      <c r="K52" s="3">
        <v>1.5723301886761001</v>
      </c>
      <c r="L52" s="3">
        <v>1.7953644012660299</v>
      </c>
      <c r="M52" s="3">
        <v>1.57797338380595</v>
      </c>
      <c r="N52" s="2"/>
      <c r="O52" s="3">
        <f t="shared" si="0"/>
        <v>0.93774337310181954</v>
      </c>
      <c r="P52" s="3">
        <f t="shared" si="1"/>
        <v>1.0355329949238579</v>
      </c>
      <c r="Q52" s="3">
        <f t="shared" si="2"/>
        <v>0.97612496646764679</v>
      </c>
      <c r="R52" s="3">
        <f t="shared" si="3"/>
        <v>1.039951133894675</v>
      </c>
      <c r="S52" s="3">
        <f t="shared" si="4"/>
        <v>1.0089386602166102</v>
      </c>
      <c r="T52" s="2"/>
      <c r="U52" s="3">
        <f t="shared" si="5"/>
        <v>0.13131937987292372</v>
      </c>
      <c r="V52" s="3">
        <f t="shared" si="6"/>
        <v>9.0425646131217272E-2</v>
      </c>
      <c r="W52" s="3">
        <f t="shared" si="7"/>
        <v>6.6249960548094872E-2</v>
      </c>
      <c r="X52" s="3">
        <f t="shared" si="8"/>
        <v>6.940859646285287E-2</v>
      </c>
      <c r="Y52" s="3">
        <f t="shared" si="9"/>
        <v>5.2892968495503186E-2</v>
      </c>
    </row>
    <row r="53" spans="1:25">
      <c r="A53" s="2" t="s">
        <v>1453</v>
      </c>
      <c r="B53" s="2" t="s">
        <v>1454</v>
      </c>
      <c r="C53" s="3">
        <v>17.733333333333299</v>
      </c>
      <c r="D53" s="3">
        <v>20.5</v>
      </c>
      <c r="E53" s="3">
        <v>23.466666666666601</v>
      </c>
      <c r="F53" s="3">
        <v>26.8666666666666</v>
      </c>
      <c r="G53" s="3">
        <v>29.8</v>
      </c>
      <c r="H53" s="2"/>
      <c r="I53" s="3">
        <v>1.9482185594936601</v>
      </c>
      <c r="J53" s="3">
        <v>2.2323380867004201</v>
      </c>
      <c r="K53" s="3">
        <v>2.0121851030381999</v>
      </c>
      <c r="L53" s="3">
        <v>2.0773915267843801</v>
      </c>
      <c r="M53" s="3">
        <v>1.4468356276140399</v>
      </c>
      <c r="N53" s="2"/>
      <c r="O53" s="3">
        <f t="shared" si="0"/>
        <v>1.0350196566186081</v>
      </c>
      <c r="P53" s="3">
        <f t="shared" si="1"/>
        <v>1.0406091370558377</v>
      </c>
      <c r="Q53" s="3">
        <f t="shared" si="2"/>
        <v>0.98876543365931413</v>
      </c>
      <c r="R53" s="3">
        <f t="shared" si="3"/>
        <v>1.0386624707795613</v>
      </c>
      <c r="S53" s="3">
        <f t="shared" si="4"/>
        <v>0.99888279317126183</v>
      </c>
      <c r="T53" s="2"/>
      <c r="U53" s="3">
        <f t="shared" si="5"/>
        <v>0.1137092765675826</v>
      </c>
      <c r="V53" s="3">
        <f t="shared" si="6"/>
        <v>0.11331665414722945</v>
      </c>
      <c r="W53" s="3">
        <f t="shared" si="7"/>
        <v>8.4783199261720871E-2</v>
      </c>
      <c r="X53" s="3">
        <f t="shared" si="8"/>
        <v>8.0311735086342248E-2</v>
      </c>
      <c r="Y53" s="3">
        <f t="shared" si="9"/>
        <v>4.8497289025866037E-2</v>
      </c>
    </row>
    <row r="54" spans="1:25">
      <c r="A54" s="2" t="s">
        <v>1455</v>
      </c>
      <c r="B54" s="2" t="s">
        <v>1456</v>
      </c>
      <c r="C54" s="3">
        <v>16.266666666666602</v>
      </c>
      <c r="D54" s="3">
        <v>20.066666666666599</v>
      </c>
      <c r="E54" s="3">
        <v>24.233333333333299</v>
      </c>
      <c r="F54" s="3">
        <v>26.8333333333333</v>
      </c>
      <c r="G54" s="3">
        <v>29.733333333333299</v>
      </c>
      <c r="H54" s="2"/>
      <c r="I54" s="3">
        <v>2.0645150089602602</v>
      </c>
      <c r="J54" s="3">
        <v>1.65193489244851</v>
      </c>
      <c r="K54" s="3">
        <v>2.2462314118441902</v>
      </c>
      <c r="L54" s="3">
        <v>1.36829171678491</v>
      </c>
      <c r="M54" s="3">
        <v>1.4590712418826099</v>
      </c>
      <c r="N54" s="2"/>
      <c r="O54" s="3">
        <f t="shared" si="0"/>
        <v>0.94941652712383418</v>
      </c>
      <c r="P54" s="3">
        <f t="shared" si="1"/>
        <v>1.0186125211505888</v>
      </c>
      <c r="Q54" s="3">
        <f t="shared" si="2"/>
        <v>1.0210688498157989</v>
      </c>
      <c r="R54" s="3">
        <f t="shared" si="3"/>
        <v>1.0373738076644516</v>
      </c>
      <c r="S54" s="3">
        <f t="shared" si="4"/>
        <v>0.99664815605007218</v>
      </c>
      <c r="T54" s="2"/>
      <c r="U54" s="3">
        <f t="shared" si="5"/>
        <v>0.12049700840176779</v>
      </c>
      <c r="V54" s="3">
        <f t="shared" si="6"/>
        <v>8.3854563068452292E-2</v>
      </c>
      <c r="W54" s="3">
        <f t="shared" si="7"/>
        <v>9.4644714887697462E-2</v>
      </c>
      <c r="X54" s="3">
        <f t="shared" si="8"/>
        <v>5.2898011983983598E-2</v>
      </c>
      <c r="Y54" s="3">
        <f t="shared" si="9"/>
        <v>4.8907421393542386E-2</v>
      </c>
    </row>
    <row r="55" spans="1:25">
      <c r="A55" s="2" t="s">
        <v>1457</v>
      </c>
      <c r="B55" s="2" t="s">
        <v>1458</v>
      </c>
      <c r="C55" s="3">
        <v>16.8</v>
      </c>
      <c r="D55" s="3">
        <v>20.033333333333299</v>
      </c>
      <c r="E55" s="3">
        <v>23.3333333333333</v>
      </c>
      <c r="F55" s="3">
        <v>27.6666666666666</v>
      </c>
      <c r="G55" s="3">
        <v>29.6666666666666</v>
      </c>
      <c r="H55" s="2"/>
      <c r="I55" s="3">
        <v>2.0396078054371101</v>
      </c>
      <c r="J55" s="3">
        <v>2.61385198934871</v>
      </c>
      <c r="K55" s="3">
        <v>2.2997584414213699</v>
      </c>
      <c r="L55" s="3">
        <v>1.2995725793078601</v>
      </c>
      <c r="M55" s="3">
        <v>1.4452988925785799</v>
      </c>
      <c r="N55" s="2"/>
      <c r="O55" s="3">
        <f t="shared" si="0"/>
        <v>0.98054493784920971</v>
      </c>
      <c r="P55" s="3">
        <f t="shared" si="1"/>
        <v>1.016920473773264</v>
      </c>
      <c r="Q55" s="3">
        <f t="shared" si="2"/>
        <v>0.9831474482407967</v>
      </c>
      <c r="R55" s="3">
        <f t="shared" si="3"/>
        <v>1.0695903855422282</v>
      </c>
      <c r="S55" s="3">
        <f t="shared" si="4"/>
        <v>0.99441351892888252</v>
      </c>
      <c r="T55" s="2"/>
      <c r="U55" s="3">
        <f t="shared" si="5"/>
        <v>0.11904328028685084</v>
      </c>
      <c r="V55" s="3">
        <f t="shared" si="6"/>
        <v>0.13268284209891928</v>
      </c>
      <c r="W55" s="3">
        <f t="shared" si="7"/>
        <v>9.6900070425156637E-2</v>
      </c>
      <c r="X55" s="3">
        <f t="shared" si="8"/>
        <v>5.0241337450915857E-2</v>
      </c>
      <c r="Y55" s="3">
        <f t="shared" si="9"/>
        <v>4.8445778348530984E-2</v>
      </c>
    </row>
    <row r="56" spans="1:25">
      <c r="A56" s="2" t="s">
        <v>1459</v>
      </c>
      <c r="B56" s="2" t="s">
        <v>1460</v>
      </c>
      <c r="C56" s="3">
        <v>16.3666666666666</v>
      </c>
      <c r="D56" s="3">
        <v>20.066666666666599</v>
      </c>
      <c r="E56" s="3">
        <v>23.966666666666601</v>
      </c>
      <c r="F56" s="3">
        <v>26.6666666666666</v>
      </c>
      <c r="G56" s="3">
        <v>29.733333333333299</v>
      </c>
      <c r="H56" s="2"/>
      <c r="I56" s="3">
        <v>1.9576062480034599</v>
      </c>
      <c r="J56" s="3">
        <v>1.87853370714738</v>
      </c>
      <c r="K56" s="3">
        <v>1.51620872207255</v>
      </c>
      <c r="L56" s="3">
        <v>1.84992492340154</v>
      </c>
      <c r="M56" s="3">
        <v>1.63163176673605</v>
      </c>
      <c r="N56" s="2"/>
      <c r="O56" s="3">
        <f t="shared" si="0"/>
        <v>0.95525310413484121</v>
      </c>
      <c r="P56" s="3">
        <f t="shared" si="1"/>
        <v>1.0186125211505888</v>
      </c>
      <c r="Q56" s="3">
        <f t="shared" si="2"/>
        <v>1.0098328789787598</v>
      </c>
      <c r="R56" s="3">
        <f t="shared" si="3"/>
        <v>1.0309304920888946</v>
      </c>
      <c r="S56" s="3">
        <f t="shared" si="4"/>
        <v>0.99664815605007218</v>
      </c>
      <c r="T56" s="2"/>
      <c r="U56" s="3">
        <f t="shared" si="5"/>
        <v>0.11425719623701054</v>
      </c>
      <c r="V56" s="3">
        <f t="shared" si="6"/>
        <v>9.535704097194822E-2</v>
      </c>
      <c r="W56" s="3">
        <f t="shared" si="7"/>
        <v>6.3885288690260097E-2</v>
      </c>
      <c r="X56" s="3">
        <f t="shared" si="8"/>
        <v>7.1517900435369944E-2</v>
      </c>
      <c r="Y56" s="3">
        <f t="shared" si="9"/>
        <v>5.4691573710881423E-2</v>
      </c>
    </row>
    <row r="57" spans="1:25">
      <c r="A57" s="2" t="s">
        <v>1461</v>
      </c>
      <c r="B57" s="2" t="s">
        <v>1462</v>
      </c>
      <c r="C57" s="3">
        <v>17.100000000000001</v>
      </c>
      <c r="D57" s="3">
        <v>19.933333333333302</v>
      </c>
      <c r="E57" s="3">
        <v>23.8</v>
      </c>
      <c r="F57" s="3">
        <v>27.5</v>
      </c>
      <c r="G57" s="3">
        <v>29.633333333333301</v>
      </c>
      <c r="H57" s="2"/>
      <c r="I57" s="3">
        <v>2.2708295107001399</v>
      </c>
      <c r="J57" s="3">
        <v>1.7307673314329499</v>
      </c>
      <c r="K57" s="3">
        <v>1.62069943748576</v>
      </c>
      <c r="L57" s="3">
        <v>1.7272328544042099</v>
      </c>
      <c r="M57" s="3">
        <v>1.7792008193443301</v>
      </c>
      <c r="N57" s="2"/>
      <c r="O57" s="3">
        <f t="shared" si="0"/>
        <v>0.99805466888223138</v>
      </c>
      <c r="P57" s="3">
        <f t="shared" si="1"/>
        <v>1.0118443316412844</v>
      </c>
      <c r="Q57" s="3">
        <f t="shared" si="2"/>
        <v>1.0028103972056142</v>
      </c>
      <c r="R57" s="3">
        <f t="shared" si="3"/>
        <v>1.0631470699666752</v>
      </c>
      <c r="S57" s="3">
        <f t="shared" si="4"/>
        <v>0.99329620036828947</v>
      </c>
      <c r="T57" s="2"/>
      <c r="U57" s="3">
        <f t="shared" si="5"/>
        <v>0.13253871318069166</v>
      </c>
      <c r="V57" s="3">
        <f t="shared" si="6"/>
        <v>8.7856209717408623E-2</v>
      </c>
      <c r="W57" s="3">
        <f t="shared" si="7"/>
        <v>6.8287993556975221E-2</v>
      </c>
      <c r="X57" s="3">
        <f t="shared" si="8"/>
        <v>6.6774638120364105E-2</v>
      </c>
      <c r="Y57" s="3">
        <f t="shared" si="9"/>
        <v>5.9638022954337649E-2</v>
      </c>
    </row>
    <row r="58" spans="1:25">
      <c r="A58" s="2" t="s">
        <v>1463</v>
      </c>
      <c r="B58" s="2" t="s">
        <v>1464</v>
      </c>
      <c r="C58" s="3">
        <v>11.033333333333299</v>
      </c>
      <c r="D58" s="3">
        <v>14</v>
      </c>
      <c r="E58" s="3">
        <v>16.933333333333302</v>
      </c>
      <c r="F58" s="3">
        <v>20.3333333333333</v>
      </c>
      <c r="G58" s="3">
        <v>23.5</v>
      </c>
      <c r="H58" s="2"/>
      <c r="I58" s="3">
        <v>2.3872345693058499</v>
      </c>
      <c r="J58" s="3">
        <v>2</v>
      </c>
      <c r="K58" s="3">
        <v>2.0965580258021799</v>
      </c>
      <c r="L58" s="3">
        <v>2.1653842358548898</v>
      </c>
      <c r="M58" s="3">
        <v>2.4186773244895599</v>
      </c>
      <c r="N58" s="2"/>
      <c r="O58" s="3">
        <f t="shared" si="0"/>
        <v>0.64396899688112574</v>
      </c>
      <c r="P58" s="3">
        <f t="shared" si="1"/>
        <v>0.71065989847715738</v>
      </c>
      <c r="Q58" s="3">
        <f t="shared" si="2"/>
        <v>0.71348414815189209</v>
      </c>
      <c r="R58" s="3">
        <f t="shared" si="3"/>
        <v>0.78608450021778287</v>
      </c>
      <c r="S58" s="3">
        <f t="shared" si="4"/>
        <v>0.78770958521894807</v>
      </c>
      <c r="T58" s="2"/>
      <c r="U58" s="3">
        <f t="shared" si="5"/>
        <v>0.13933278407092198</v>
      </c>
      <c r="V58" s="3">
        <f t="shared" si="6"/>
        <v>0.10152284263959391</v>
      </c>
      <c r="W58" s="3">
        <f t="shared" si="7"/>
        <v>8.8338243135264796E-2</v>
      </c>
      <c r="X58" s="3">
        <f t="shared" si="8"/>
        <v>8.3713523843678334E-2</v>
      </c>
      <c r="Y58" s="3">
        <f t="shared" si="9"/>
        <v>8.1072992002218985E-2</v>
      </c>
    </row>
    <row r="59" spans="1:25">
      <c r="A59" s="2" t="s">
        <v>1465</v>
      </c>
      <c r="B59" s="2" t="s">
        <v>1466</v>
      </c>
      <c r="C59" s="3">
        <v>17.1666666666666</v>
      </c>
      <c r="D59" s="3">
        <v>20.5</v>
      </c>
      <c r="E59" s="3">
        <v>23.933333333333302</v>
      </c>
      <c r="F59" s="3">
        <v>26.966666666666601</v>
      </c>
      <c r="G59" s="3">
        <v>29.633333333333301</v>
      </c>
      <c r="H59" s="2"/>
      <c r="I59" s="3">
        <v>2.7090383697705098</v>
      </c>
      <c r="J59" s="3">
        <v>1.5652475842498501</v>
      </c>
      <c r="K59" s="3">
        <v>2.4485823562942599</v>
      </c>
      <c r="L59" s="3">
        <v>1.1967548714010801</v>
      </c>
      <c r="M59" s="3">
        <v>1.66299595776885</v>
      </c>
      <c r="N59" s="2"/>
      <c r="O59" s="3">
        <f t="shared" si="0"/>
        <v>1.0019457202228987</v>
      </c>
      <c r="P59" s="3">
        <f t="shared" si="1"/>
        <v>1.0406091370558377</v>
      </c>
      <c r="Q59" s="3">
        <f t="shared" si="2"/>
        <v>1.0084283826241316</v>
      </c>
      <c r="R59" s="3">
        <f t="shared" si="3"/>
        <v>1.0425284601248948</v>
      </c>
      <c r="S59" s="3">
        <f t="shared" si="4"/>
        <v>0.99329620036828947</v>
      </c>
      <c r="T59" s="2"/>
      <c r="U59" s="3">
        <f t="shared" si="5"/>
        <v>0.1581151107093898</v>
      </c>
      <c r="V59" s="3">
        <f t="shared" si="6"/>
        <v>7.9454192093901019E-2</v>
      </c>
      <c r="W59" s="3">
        <f t="shared" si="7"/>
        <v>0.10317074980277753</v>
      </c>
      <c r="X59" s="3">
        <f t="shared" si="8"/>
        <v>4.6266415818123761E-2</v>
      </c>
      <c r="Y59" s="3">
        <f t="shared" si="9"/>
        <v>5.5742887494250555E-2</v>
      </c>
    </row>
    <row r="60" spans="1:25">
      <c r="A60" s="2" t="s">
        <v>1467</v>
      </c>
      <c r="B60" s="2" t="s">
        <v>1468</v>
      </c>
      <c r="C60" s="3">
        <v>17.433333333333302</v>
      </c>
      <c r="D60" s="3">
        <v>20.7</v>
      </c>
      <c r="E60" s="3">
        <v>24.1666666666666</v>
      </c>
      <c r="F60" s="3">
        <v>26.7</v>
      </c>
      <c r="G60" s="3">
        <v>29.9</v>
      </c>
      <c r="H60" s="2"/>
      <c r="I60" s="3">
        <v>1.8740923729160801</v>
      </c>
      <c r="J60" s="3">
        <v>1.9174636024359499</v>
      </c>
      <c r="K60" s="3">
        <v>1.4624940645653499</v>
      </c>
      <c r="L60" s="3">
        <v>1.8101565309847201</v>
      </c>
      <c r="M60" s="3">
        <v>1.37477270848675</v>
      </c>
      <c r="N60" s="2"/>
      <c r="O60" s="3">
        <f t="shared" si="0"/>
        <v>1.0175099255855868</v>
      </c>
      <c r="P60" s="3">
        <f t="shared" si="1"/>
        <v>1.0507614213197969</v>
      </c>
      <c r="Q60" s="3">
        <f t="shared" si="2"/>
        <v>1.018259857106538</v>
      </c>
      <c r="R60" s="3">
        <f t="shared" si="3"/>
        <v>1.0322191552040083</v>
      </c>
      <c r="S60" s="3">
        <f t="shared" si="4"/>
        <v>1.0022347488530445</v>
      </c>
      <c r="T60" s="2"/>
      <c r="U60" s="3">
        <f t="shared" si="5"/>
        <v>0.10938284460265926</v>
      </c>
      <c r="V60" s="3">
        <f t="shared" si="6"/>
        <v>9.7333177788626907E-2</v>
      </c>
      <c r="W60" s="3">
        <f t="shared" si="7"/>
        <v>6.162202747048872E-2</v>
      </c>
      <c r="X60" s="3">
        <f t="shared" si="8"/>
        <v>6.9980458621725319E-2</v>
      </c>
      <c r="Y60" s="3">
        <f t="shared" si="9"/>
        <v>4.6081771913720329E-2</v>
      </c>
    </row>
    <row r="61" spans="1:25">
      <c r="A61" s="2" t="s">
        <v>1469</v>
      </c>
      <c r="B61" s="2" t="s">
        <v>1470</v>
      </c>
      <c r="C61" s="3">
        <v>16.566666666666599</v>
      </c>
      <c r="D61" s="3">
        <v>20</v>
      </c>
      <c r="E61" s="3">
        <v>23.7</v>
      </c>
      <c r="F61" s="3">
        <v>26.6</v>
      </c>
      <c r="G61" s="3">
        <v>30</v>
      </c>
      <c r="H61" s="2"/>
      <c r="I61" s="3">
        <v>2.1553550880436201</v>
      </c>
      <c r="J61" s="3">
        <v>1.7320508075688701</v>
      </c>
      <c r="K61" s="3">
        <v>1.9</v>
      </c>
      <c r="L61" s="3">
        <v>1.9765289440498099</v>
      </c>
      <c r="M61" s="3">
        <v>1.5491933384829599</v>
      </c>
      <c r="N61" s="2"/>
      <c r="O61" s="3">
        <f t="shared" si="0"/>
        <v>0.96692625815685551</v>
      </c>
      <c r="P61" s="3">
        <f t="shared" si="1"/>
        <v>1.015228426395939</v>
      </c>
      <c r="Q61" s="3">
        <f t="shared" si="2"/>
        <v>0.99859690814172486</v>
      </c>
      <c r="R61" s="3">
        <f t="shared" si="3"/>
        <v>1.0283531658586751</v>
      </c>
      <c r="S61" s="3">
        <f t="shared" si="4"/>
        <v>1.0055867045348272</v>
      </c>
      <c r="T61" s="2"/>
      <c r="U61" s="3">
        <f t="shared" si="5"/>
        <v>0.12579895957432793</v>
      </c>
      <c r="V61" s="3">
        <f t="shared" si="6"/>
        <v>8.7921360790297984E-2</v>
      </c>
      <c r="W61" s="3">
        <f t="shared" si="7"/>
        <v>8.0056292213893557E-2</v>
      </c>
      <c r="X61" s="3">
        <f t="shared" si="8"/>
        <v>7.6412398384395716E-2</v>
      </c>
      <c r="Y61" s="3">
        <f t="shared" si="9"/>
        <v>5.1928274131079567E-2</v>
      </c>
    </row>
    <row r="62" spans="1:25">
      <c r="A62" s="2" t="s">
        <v>1471</v>
      </c>
      <c r="B62" s="2" t="s">
        <v>1472</v>
      </c>
      <c r="C62" s="3">
        <v>15.966666666666599</v>
      </c>
      <c r="D62" s="3">
        <v>19.766666666666602</v>
      </c>
      <c r="E62" s="3">
        <v>23.4</v>
      </c>
      <c r="F62" s="3">
        <v>25.533333333333299</v>
      </c>
      <c r="G62" s="3">
        <v>29.3333333333333</v>
      </c>
      <c r="H62" s="2"/>
      <c r="I62" s="3">
        <v>2.2133433734711998</v>
      </c>
      <c r="J62" s="3">
        <v>2.13983384609387</v>
      </c>
      <c r="K62" s="3">
        <v>1.74355957741626</v>
      </c>
      <c r="L62" s="3">
        <v>2.3055488621054101</v>
      </c>
      <c r="M62" s="3">
        <v>1.3498971154210999</v>
      </c>
      <c r="N62" s="2"/>
      <c r="O62" s="3">
        <f t="shared" si="0"/>
        <v>0.93190679609081239</v>
      </c>
      <c r="P62" s="3">
        <f t="shared" si="1"/>
        <v>1.00338409475465</v>
      </c>
      <c r="Q62" s="3">
        <f t="shared" si="2"/>
        <v>0.98595644095005741</v>
      </c>
      <c r="R62" s="3">
        <f t="shared" si="3"/>
        <v>0.98711594617511778</v>
      </c>
      <c r="S62" s="3">
        <f t="shared" si="4"/>
        <v>0.98324033332294114</v>
      </c>
      <c r="T62" s="2"/>
      <c r="U62" s="3">
        <f t="shared" si="5"/>
        <v>0.12918349051067129</v>
      </c>
      <c r="V62" s="3">
        <f t="shared" si="6"/>
        <v>0.10862100741593249</v>
      </c>
      <c r="W62" s="3">
        <f t="shared" si="7"/>
        <v>7.3464692116825728E-2</v>
      </c>
      <c r="X62" s="3">
        <f t="shared" si="8"/>
        <v>8.9132273360449779E-2</v>
      </c>
      <c r="Y62" s="3">
        <f t="shared" si="9"/>
        <v>4.5247953058579107E-2</v>
      </c>
    </row>
    <row r="63" spans="1:25">
      <c r="A63" s="2" t="s">
        <v>1473</v>
      </c>
      <c r="B63" s="2" t="s">
        <v>1474</v>
      </c>
      <c r="C63" s="3">
        <v>14.4333333333333</v>
      </c>
      <c r="D63" s="3">
        <v>17.8666666666666</v>
      </c>
      <c r="E63" s="3">
        <v>21.6</v>
      </c>
      <c r="F63" s="3">
        <v>24.4</v>
      </c>
      <c r="G63" s="3">
        <v>27.966666666666601</v>
      </c>
      <c r="H63" s="2"/>
      <c r="I63" s="3">
        <v>2.06047459473674</v>
      </c>
      <c r="J63" s="3">
        <v>2.0121851030381999</v>
      </c>
      <c r="K63" s="3">
        <v>1.6451950239004001</v>
      </c>
      <c r="L63" s="3">
        <v>1.8903262505010401</v>
      </c>
      <c r="M63" s="3">
        <v>1.8345450541089301</v>
      </c>
      <c r="N63" s="2"/>
      <c r="O63" s="3">
        <f t="shared" si="0"/>
        <v>0.84241261525537059</v>
      </c>
      <c r="P63" s="3">
        <f t="shared" si="1"/>
        <v>0.90693739424703557</v>
      </c>
      <c r="Q63" s="3">
        <f t="shared" si="2"/>
        <v>0.91011363780005317</v>
      </c>
      <c r="R63" s="3">
        <f t="shared" si="3"/>
        <v>0.94330140026134091</v>
      </c>
      <c r="S63" s="3">
        <f t="shared" si="4"/>
        <v>0.93743027233857568</v>
      </c>
      <c r="T63" s="2"/>
      <c r="U63" s="3">
        <f t="shared" si="5"/>
        <v>0.12026118651404834</v>
      </c>
      <c r="V63" s="3">
        <f t="shared" si="6"/>
        <v>0.10214137578874111</v>
      </c>
      <c r="W63" s="3">
        <f t="shared" si="7"/>
        <v>6.9320112411691587E-2</v>
      </c>
      <c r="X63" s="3">
        <f t="shared" si="8"/>
        <v>7.3079811436409903E-2</v>
      </c>
      <c r="Y63" s="3">
        <f t="shared" si="9"/>
        <v>6.149313717606885E-2</v>
      </c>
    </row>
    <row r="64" spans="1:25">
      <c r="A64" s="2" t="s">
        <v>1475</v>
      </c>
      <c r="B64" s="2" t="s">
        <v>1476</v>
      </c>
      <c r="C64" s="3">
        <v>15.6</v>
      </c>
      <c r="D64" s="3">
        <v>18.533333333333299</v>
      </c>
      <c r="E64" s="3">
        <v>20.766666666666602</v>
      </c>
      <c r="F64" s="3">
        <v>25.7</v>
      </c>
      <c r="G64" s="3">
        <v>27.633333333333301</v>
      </c>
      <c r="H64" s="2"/>
      <c r="I64" s="3">
        <v>2.43036348447442</v>
      </c>
      <c r="J64" s="3">
        <v>2.2617593938249798</v>
      </c>
      <c r="K64" s="3">
        <v>2.5124136248281599</v>
      </c>
      <c r="L64" s="3">
        <v>1.9174636024359499</v>
      </c>
      <c r="M64" s="3">
        <v>1.7220788470785899</v>
      </c>
      <c r="N64" s="2"/>
      <c r="O64" s="3">
        <f t="shared" si="0"/>
        <v>0.91050601371712325</v>
      </c>
      <c r="P64" s="3">
        <f t="shared" si="1"/>
        <v>0.94077834179356856</v>
      </c>
      <c r="Q64" s="3">
        <f t="shared" si="2"/>
        <v>0.87500122893430754</v>
      </c>
      <c r="R64" s="3">
        <f t="shared" si="3"/>
        <v>0.99355926175067466</v>
      </c>
      <c r="S64" s="3">
        <f t="shared" si="4"/>
        <v>0.92625708673263429</v>
      </c>
      <c r="T64" s="2"/>
      <c r="U64" s="3">
        <f t="shared" si="5"/>
        <v>0.14185003641874755</v>
      </c>
      <c r="V64" s="3">
        <f t="shared" si="6"/>
        <v>0.11481012151395838</v>
      </c>
      <c r="W64" s="3">
        <f t="shared" si="7"/>
        <v>0.10586027332179511</v>
      </c>
      <c r="X64" s="3">
        <f t="shared" si="8"/>
        <v>7.4128938570819133E-2</v>
      </c>
      <c r="Y64" s="3">
        <f t="shared" si="9"/>
        <v>5.7723319759429806E-2</v>
      </c>
    </row>
    <row r="65" spans="1:25">
      <c r="A65" s="2" t="s">
        <v>1477</v>
      </c>
      <c r="B65" s="2" t="s">
        <v>1478</v>
      </c>
      <c r="C65" s="3">
        <v>14.233333333333301</v>
      </c>
      <c r="D65" s="3">
        <v>18.1666666666666</v>
      </c>
      <c r="E65" s="3">
        <v>21.7</v>
      </c>
      <c r="F65" s="3">
        <v>25.033333333333299</v>
      </c>
      <c r="G65" s="3">
        <v>27.966666666666601</v>
      </c>
      <c r="H65" s="2"/>
      <c r="I65" s="3">
        <v>1.8740923729160801</v>
      </c>
      <c r="J65" s="3">
        <v>2.1304668241699698</v>
      </c>
      <c r="K65" s="3">
        <v>2.4785748593361698</v>
      </c>
      <c r="L65" s="3">
        <v>1.9405039437103799</v>
      </c>
      <c r="M65" s="3">
        <v>1.70261237188295</v>
      </c>
      <c r="N65" s="2"/>
      <c r="O65" s="3">
        <f t="shared" si="0"/>
        <v>0.83073946123335629</v>
      </c>
      <c r="P65" s="3">
        <f t="shared" si="1"/>
        <v>0.9221658206429747</v>
      </c>
      <c r="Q65" s="3">
        <f t="shared" si="2"/>
        <v>0.91432712686394224</v>
      </c>
      <c r="R65" s="3">
        <f t="shared" si="3"/>
        <v>0.9677859994484509</v>
      </c>
      <c r="S65" s="3">
        <f t="shared" si="4"/>
        <v>0.93743027233857568</v>
      </c>
      <c r="T65" s="2"/>
      <c r="U65" s="3">
        <f t="shared" si="5"/>
        <v>0.10938284460265926</v>
      </c>
      <c r="V65" s="3">
        <f t="shared" si="6"/>
        <v>0.10814552406954162</v>
      </c>
      <c r="W65" s="3">
        <f t="shared" si="7"/>
        <v>0.10443448063843502</v>
      </c>
      <c r="X65" s="3">
        <f t="shared" si="8"/>
        <v>7.501967570961704E-2</v>
      </c>
      <c r="Y65" s="3">
        <f t="shared" si="9"/>
        <v>5.7070812138066716E-2</v>
      </c>
    </row>
    <row r="66" spans="1:25">
      <c r="A66" s="2" t="s">
        <v>1479</v>
      </c>
      <c r="B66" s="2" t="s">
        <v>1480</v>
      </c>
      <c r="C66" s="3">
        <v>14.9333333333333</v>
      </c>
      <c r="D66" s="3">
        <v>19.2</v>
      </c>
      <c r="E66" s="3">
        <v>22.1</v>
      </c>
      <c r="F66" s="3">
        <v>24.933333333333302</v>
      </c>
      <c r="G66" s="3">
        <v>28.2</v>
      </c>
      <c r="H66" s="2"/>
      <c r="I66" s="3">
        <v>1.8061622912191999</v>
      </c>
      <c r="J66" s="3">
        <v>2.13541565040626</v>
      </c>
      <c r="K66" s="3">
        <v>1.9891371663780899</v>
      </c>
      <c r="L66" s="3">
        <v>1.8061622912191999</v>
      </c>
      <c r="M66" s="3">
        <v>1.7397317800933101</v>
      </c>
      <c r="N66" s="2"/>
      <c r="O66" s="3">
        <f t="shared" si="0"/>
        <v>0.87159550031040667</v>
      </c>
      <c r="P66" s="3">
        <f t="shared" si="1"/>
        <v>0.97461928934010156</v>
      </c>
      <c r="Q66" s="3">
        <f t="shared" si="2"/>
        <v>0.93118108311949888</v>
      </c>
      <c r="R66" s="3">
        <f t="shared" si="3"/>
        <v>0.96392001010311767</v>
      </c>
      <c r="S66" s="3">
        <f t="shared" si="4"/>
        <v>0.94525150226273769</v>
      </c>
      <c r="T66" s="2"/>
      <c r="U66" s="3">
        <f t="shared" si="5"/>
        <v>0.10541805307078074</v>
      </c>
      <c r="V66" s="3">
        <f t="shared" si="6"/>
        <v>0.10839673352316041</v>
      </c>
      <c r="W66" s="3">
        <f t="shared" si="7"/>
        <v>8.3812076971095037E-2</v>
      </c>
      <c r="X66" s="3">
        <f t="shared" si="8"/>
        <v>6.9826041737963238E-2</v>
      </c>
      <c r="Y66" s="3">
        <f t="shared" si="9"/>
        <v>5.8315038250618019E-2</v>
      </c>
    </row>
    <row r="67" spans="1:25">
      <c r="A67" s="2" t="s">
        <v>1481</v>
      </c>
      <c r="B67" s="2" t="s">
        <v>1482</v>
      </c>
      <c r="C67" s="3">
        <v>17.1666666666666</v>
      </c>
      <c r="D67" s="3">
        <v>20.2</v>
      </c>
      <c r="E67" s="3">
        <v>24.4</v>
      </c>
      <c r="F67" s="3">
        <v>27.2</v>
      </c>
      <c r="G67" s="3">
        <v>29.6</v>
      </c>
      <c r="H67" s="2"/>
      <c r="I67" s="3">
        <v>2.1304668241699698</v>
      </c>
      <c r="J67" s="3">
        <v>2.16641024123625</v>
      </c>
      <c r="K67" s="3">
        <v>1.40475383371369</v>
      </c>
      <c r="L67" s="3">
        <v>1.9731531449264901</v>
      </c>
      <c r="M67" s="3">
        <v>1.7813852287849801</v>
      </c>
      <c r="N67" s="2"/>
      <c r="O67" s="3">
        <f t="shared" si="0"/>
        <v>1.0019457202228987</v>
      </c>
      <c r="P67" s="3">
        <f t="shared" si="1"/>
        <v>1.0253807106598984</v>
      </c>
      <c r="Q67" s="3">
        <f t="shared" si="2"/>
        <v>1.0280913315889488</v>
      </c>
      <c r="R67" s="3">
        <f t="shared" si="3"/>
        <v>1.0515491019306751</v>
      </c>
      <c r="S67" s="3">
        <f t="shared" si="4"/>
        <v>0.99217888180769631</v>
      </c>
      <c r="T67" s="2"/>
      <c r="U67" s="3">
        <f t="shared" si="5"/>
        <v>0.12434633688663965</v>
      </c>
      <c r="V67" s="3">
        <f t="shared" si="6"/>
        <v>0.10997006300691625</v>
      </c>
      <c r="W67" s="3">
        <f t="shared" si="7"/>
        <v>5.9189149158089691E-2</v>
      </c>
      <c r="X67" s="3">
        <f t="shared" si="8"/>
        <v>7.6281890349968309E-2</v>
      </c>
      <c r="Y67" s="3">
        <f t="shared" si="9"/>
        <v>5.9711243390696916E-2</v>
      </c>
    </row>
    <row r="68" spans="1:25">
      <c r="A68" s="2" t="s">
        <v>1483</v>
      </c>
      <c r="B68" s="2" t="s">
        <v>1484</v>
      </c>
      <c r="C68" s="3">
        <v>16.966666666666601</v>
      </c>
      <c r="D68" s="3">
        <v>19.733333333333299</v>
      </c>
      <c r="E68" s="3">
        <v>23.4</v>
      </c>
      <c r="F68" s="3">
        <v>26.733333333333299</v>
      </c>
      <c r="G68" s="3">
        <v>30.566666666666599</v>
      </c>
      <c r="H68" s="2"/>
      <c r="I68" s="3">
        <v>2.1676920650518801</v>
      </c>
      <c r="J68" s="3">
        <v>2.2793761329705</v>
      </c>
      <c r="K68" s="3">
        <v>2.1694853460363901</v>
      </c>
      <c r="L68" s="3">
        <v>1.5902480589168699</v>
      </c>
      <c r="M68" s="3">
        <v>1.3085190950926999</v>
      </c>
      <c r="N68" s="2"/>
      <c r="O68" s="3">
        <f t="shared" si="0"/>
        <v>0.99027256620088444</v>
      </c>
      <c r="P68" s="3">
        <f t="shared" si="1"/>
        <v>1.0016920473773248</v>
      </c>
      <c r="Q68" s="3">
        <f t="shared" si="2"/>
        <v>0.98595644095005741</v>
      </c>
      <c r="R68" s="3">
        <f t="shared" si="3"/>
        <v>1.0335078183191182</v>
      </c>
      <c r="S68" s="3">
        <f t="shared" si="4"/>
        <v>1.0245811200649273</v>
      </c>
      <c r="T68" s="2"/>
      <c r="U68" s="3">
        <f t="shared" si="5"/>
        <v>0.12651901673824528</v>
      </c>
      <c r="V68" s="3">
        <f t="shared" si="6"/>
        <v>0.11570437223200508</v>
      </c>
      <c r="W68" s="3">
        <f t="shared" si="7"/>
        <v>9.1411027797920652E-2</v>
      </c>
      <c r="X68" s="3">
        <f t="shared" si="8"/>
        <v>6.1478820522096835E-2</v>
      </c>
      <c r="Y68" s="3">
        <f t="shared" si="9"/>
        <v>4.3860980155172084E-2</v>
      </c>
    </row>
    <row r="69" spans="1:25">
      <c r="A69" s="2" t="s">
        <v>1485</v>
      </c>
      <c r="B69" s="2" t="s">
        <v>1486</v>
      </c>
      <c r="C69" s="3">
        <v>13.566666666666601</v>
      </c>
      <c r="D69" s="3">
        <v>18</v>
      </c>
      <c r="E69" s="3">
        <v>20.033333333333299</v>
      </c>
      <c r="F69" s="3">
        <v>24.133333333333301</v>
      </c>
      <c r="G69" s="3">
        <v>27.1666666666666</v>
      </c>
      <c r="H69" s="2"/>
      <c r="I69" s="3">
        <v>2.1241991955139699</v>
      </c>
      <c r="J69" s="3">
        <v>2.08166599946613</v>
      </c>
      <c r="K69" s="3">
        <v>2.2727858578307698</v>
      </c>
      <c r="L69" s="3">
        <v>1.60692943909252</v>
      </c>
      <c r="M69" s="3">
        <v>1.9507833184532699</v>
      </c>
      <c r="N69" s="2"/>
      <c r="O69" s="3">
        <f t="shared" si="0"/>
        <v>0.79182894782663971</v>
      </c>
      <c r="P69" s="3">
        <f t="shared" si="1"/>
        <v>0.91370558375634525</v>
      </c>
      <c r="Q69" s="3">
        <f t="shared" si="2"/>
        <v>0.84410230913245521</v>
      </c>
      <c r="R69" s="3">
        <f t="shared" si="3"/>
        <v>0.93299209534045069</v>
      </c>
      <c r="S69" s="3">
        <f t="shared" si="4"/>
        <v>0.9106146268843136</v>
      </c>
      <c r="T69" s="2"/>
      <c r="U69" s="3">
        <f t="shared" si="5"/>
        <v>0.12398052191336825</v>
      </c>
      <c r="V69" s="3">
        <f t="shared" si="6"/>
        <v>0.10566832484599645</v>
      </c>
      <c r="W69" s="3">
        <f t="shared" si="7"/>
        <v>9.5763583565318347E-2</v>
      </c>
      <c r="X69" s="3">
        <f t="shared" si="8"/>
        <v>6.2123720902342021E-2</v>
      </c>
      <c r="Y69" s="3">
        <f t="shared" si="9"/>
        <v>6.5389392282164616E-2</v>
      </c>
    </row>
    <row r="70" spans="1:25">
      <c r="A70" s="2" t="s">
        <v>1487</v>
      </c>
      <c r="B70" s="2" t="s">
        <v>1488</v>
      </c>
      <c r="C70" s="3">
        <v>14.8</v>
      </c>
      <c r="D70" s="3">
        <v>18.100000000000001</v>
      </c>
      <c r="E70" s="3">
        <v>22.233333333333299</v>
      </c>
      <c r="F70" s="3">
        <v>25.7</v>
      </c>
      <c r="G70" s="3">
        <v>27.8333333333333</v>
      </c>
      <c r="H70" s="2"/>
      <c r="I70" s="3">
        <v>2.0880613017821101</v>
      </c>
      <c r="J70" s="3">
        <v>2.24127939653523</v>
      </c>
      <c r="K70" s="3">
        <v>1.92671280221579</v>
      </c>
      <c r="L70" s="3">
        <v>1.67630546142402</v>
      </c>
      <c r="M70" s="3">
        <v>1.5933891203622801</v>
      </c>
      <c r="N70" s="2"/>
      <c r="O70" s="3">
        <f t="shared" si="0"/>
        <v>0.86381339762906573</v>
      </c>
      <c r="P70" s="3">
        <f t="shared" si="1"/>
        <v>0.91878172588832496</v>
      </c>
      <c r="Q70" s="3">
        <f t="shared" si="2"/>
        <v>0.9367990685380162</v>
      </c>
      <c r="R70" s="3">
        <f t="shared" si="3"/>
        <v>0.99355926175067466</v>
      </c>
      <c r="S70" s="3">
        <f t="shared" si="4"/>
        <v>0.93296099809619981</v>
      </c>
      <c r="T70" s="2"/>
      <c r="U70" s="3">
        <f t="shared" si="5"/>
        <v>0.12187130591555231</v>
      </c>
      <c r="V70" s="3">
        <f t="shared" si="6"/>
        <v>0.11377052774290508</v>
      </c>
      <c r="W70" s="3">
        <f t="shared" si="7"/>
        <v>8.1181833213914201E-2</v>
      </c>
      <c r="X70" s="3">
        <f t="shared" si="8"/>
        <v>6.4805790533893903E-2</v>
      </c>
      <c r="Y70" s="3">
        <f t="shared" si="9"/>
        <v>5.3409697152891754E-2</v>
      </c>
    </row>
    <row r="71" spans="1:25">
      <c r="A71" s="2" t="s">
        <v>1489</v>
      </c>
      <c r="B71" s="2" t="s">
        <v>1490</v>
      </c>
      <c r="C71" s="3">
        <v>15.5</v>
      </c>
      <c r="D71" s="3">
        <v>18.766666666666602</v>
      </c>
      <c r="E71" s="3">
        <v>21.8666666666666</v>
      </c>
      <c r="F71" s="3">
        <v>25.4</v>
      </c>
      <c r="G71" s="3">
        <v>28.9</v>
      </c>
      <c r="H71" s="2"/>
      <c r="I71" s="3">
        <v>2.64259973006381</v>
      </c>
      <c r="J71" s="3">
        <v>2.0442330808615901</v>
      </c>
      <c r="K71" s="3">
        <v>1.92757763930679</v>
      </c>
      <c r="L71" s="3">
        <v>1.6653327995728999</v>
      </c>
      <c r="M71" s="3">
        <v>1.7953644012660299</v>
      </c>
      <c r="N71" s="2"/>
      <c r="O71" s="3">
        <f t="shared" si="0"/>
        <v>0.90466943670611599</v>
      </c>
      <c r="P71" s="3">
        <f t="shared" si="1"/>
        <v>0.95262267343485296</v>
      </c>
      <c r="Q71" s="3">
        <f t="shared" si="2"/>
        <v>0.92134960863708792</v>
      </c>
      <c r="R71" s="3">
        <f t="shared" si="3"/>
        <v>0.98196129371467455</v>
      </c>
      <c r="S71" s="3">
        <f t="shared" si="4"/>
        <v>0.96871519203521694</v>
      </c>
      <c r="T71" s="2"/>
      <c r="U71" s="3">
        <f t="shared" si="5"/>
        <v>0.15423736833784266</v>
      </c>
      <c r="V71" s="3">
        <f t="shared" si="6"/>
        <v>0.10376817669348173</v>
      </c>
      <c r="W71" s="3">
        <f t="shared" si="7"/>
        <v>8.1218273030163948E-2</v>
      </c>
      <c r="X71" s="3">
        <f t="shared" si="8"/>
        <v>6.4381588595830139E-2</v>
      </c>
      <c r="Y71" s="3">
        <f t="shared" si="9"/>
        <v>6.0179819056941676E-2</v>
      </c>
    </row>
    <row r="72" spans="1:25">
      <c r="A72" s="2" t="s">
        <v>1491</v>
      </c>
      <c r="B72" s="2" t="s">
        <v>1492</v>
      </c>
      <c r="C72" s="3">
        <v>16.899999999999999</v>
      </c>
      <c r="D72" s="3">
        <v>20.399999999999999</v>
      </c>
      <c r="E72" s="3">
        <v>23.9</v>
      </c>
      <c r="F72" s="3">
        <v>26.9</v>
      </c>
      <c r="G72" s="3">
        <v>29.6</v>
      </c>
      <c r="H72" s="2"/>
      <c r="I72" s="3">
        <v>2.38537208837531</v>
      </c>
      <c r="J72" s="3">
        <v>1.83666364186078</v>
      </c>
      <c r="K72" s="3">
        <v>1.9382122346808801</v>
      </c>
      <c r="L72" s="3">
        <v>1.7387735140993299</v>
      </c>
      <c r="M72" s="3">
        <v>1.28062484748656</v>
      </c>
      <c r="N72" s="2"/>
      <c r="O72" s="3">
        <f t="shared" si="0"/>
        <v>0.98638151486021675</v>
      </c>
      <c r="P72" s="3">
        <f t="shared" si="1"/>
        <v>1.0355329949238579</v>
      </c>
      <c r="Q72" s="3">
        <f t="shared" si="2"/>
        <v>1.0070238862695031</v>
      </c>
      <c r="R72" s="3">
        <f t="shared" si="3"/>
        <v>1.039951133894675</v>
      </c>
      <c r="S72" s="3">
        <f t="shared" si="4"/>
        <v>0.99217888180769631</v>
      </c>
      <c r="T72" s="2"/>
      <c r="U72" s="3">
        <f t="shared" si="5"/>
        <v>0.13922407893709571</v>
      </c>
      <c r="V72" s="3">
        <f t="shared" si="6"/>
        <v>9.3231656947247721E-2</v>
      </c>
      <c r="W72" s="3">
        <f t="shared" si="7"/>
        <v>8.1666360543240099E-2</v>
      </c>
      <c r="X72" s="3">
        <f t="shared" si="8"/>
        <v>6.7220798794558625E-2</v>
      </c>
      <c r="Y72" s="3">
        <f t="shared" si="9"/>
        <v>4.2925977337647525E-2</v>
      </c>
    </row>
    <row r="73" spans="1:25">
      <c r="A73" s="2" t="s">
        <v>1493</v>
      </c>
      <c r="B73" s="2" t="s">
        <v>1494</v>
      </c>
      <c r="C73" s="3">
        <v>17.3</v>
      </c>
      <c r="D73" s="3">
        <v>20.3666666666666</v>
      </c>
      <c r="E73" s="3">
        <v>23.3666666666666</v>
      </c>
      <c r="F73" s="3">
        <v>26.9</v>
      </c>
      <c r="G73" s="3">
        <v>29.933333333333302</v>
      </c>
      <c r="H73" s="2"/>
      <c r="I73" s="3">
        <v>2.5053276565484701</v>
      </c>
      <c r="J73" s="3">
        <v>2.0733762053445299</v>
      </c>
      <c r="K73" s="3">
        <v>1.5380362660079101</v>
      </c>
      <c r="L73" s="3">
        <v>1.9382122346808801</v>
      </c>
      <c r="M73" s="3">
        <v>1.6918103387265999</v>
      </c>
      <c r="N73" s="2"/>
      <c r="O73" s="3">
        <f t="shared" si="0"/>
        <v>1.0097278229042457</v>
      </c>
      <c r="P73" s="3">
        <f t="shared" si="1"/>
        <v>1.033840947546528</v>
      </c>
      <c r="Q73" s="3">
        <f t="shared" si="2"/>
        <v>0.98455194459542494</v>
      </c>
      <c r="R73" s="3">
        <f t="shared" si="3"/>
        <v>1.039951133894675</v>
      </c>
      <c r="S73" s="3">
        <f t="shared" si="4"/>
        <v>1.0033520674136378</v>
      </c>
      <c r="T73" s="2"/>
      <c r="U73" s="3">
        <f t="shared" si="5"/>
        <v>0.14622537805251343</v>
      </c>
      <c r="V73" s="3">
        <f t="shared" si="6"/>
        <v>0.10524752311393554</v>
      </c>
      <c r="W73" s="3">
        <f t="shared" si="7"/>
        <v>6.4804989866892093E-2</v>
      </c>
      <c r="X73" s="3">
        <f t="shared" si="8"/>
        <v>7.4931078482710536E-2</v>
      </c>
      <c r="Y73" s="3">
        <f t="shared" si="9"/>
        <v>5.6708732773934387E-2</v>
      </c>
    </row>
    <row r="74" spans="1:25">
      <c r="A74" s="2" t="s">
        <v>1495</v>
      </c>
      <c r="B74" s="2" t="s">
        <v>1496</v>
      </c>
      <c r="C74" s="3">
        <v>17.433333333333302</v>
      </c>
      <c r="D74" s="3">
        <v>20.233333333333299</v>
      </c>
      <c r="E74" s="3">
        <v>23.233333333333299</v>
      </c>
      <c r="F74" s="3">
        <v>26.766666666666602</v>
      </c>
      <c r="G74" s="3">
        <v>29.4</v>
      </c>
      <c r="H74" s="2"/>
      <c r="I74" s="3">
        <v>1.76414914965323</v>
      </c>
      <c r="J74" s="3">
        <v>1.8740923729160699</v>
      </c>
      <c r="K74" s="3">
        <v>2.06047459473674</v>
      </c>
      <c r="L74" s="3">
        <v>1.70652343148936</v>
      </c>
      <c r="M74" s="3">
        <v>1.40475383371369</v>
      </c>
      <c r="N74" s="2"/>
      <c r="O74" s="3">
        <f t="shared" si="0"/>
        <v>1.0175099255855868</v>
      </c>
      <c r="P74" s="3">
        <f t="shared" si="1"/>
        <v>1.0270727580372234</v>
      </c>
      <c r="Q74" s="3">
        <f t="shared" si="2"/>
        <v>0.97893395917690751</v>
      </c>
      <c r="R74" s="3">
        <f t="shared" si="3"/>
        <v>1.0347964814342281</v>
      </c>
      <c r="S74" s="3">
        <f t="shared" si="4"/>
        <v>0.98547497044413068</v>
      </c>
      <c r="T74" s="2"/>
      <c r="U74" s="3">
        <f t="shared" si="5"/>
        <v>0.10296592370853944</v>
      </c>
      <c r="V74" s="3">
        <f t="shared" si="6"/>
        <v>9.5131592533810663E-2</v>
      </c>
      <c r="W74" s="3">
        <f t="shared" si="7"/>
        <v>8.6817871713446501E-2</v>
      </c>
      <c r="X74" s="3">
        <f t="shared" si="8"/>
        <v>6.5974014036995973E-2</v>
      </c>
      <c r="Y74" s="3">
        <f t="shared" si="9"/>
        <v>4.7086725944227144E-2</v>
      </c>
    </row>
    <row r="75" spans="1:25">
      <c r="A75" s="2" t="s">
        <v>1497</v>
      </c>
      <c r="B75" s="2" t="s">
        <v>1498</v>
      </c>
      <c r="C75" s="3">
        <v>16.899999999999999</v>
      </c>
      <c r="D75" s="3">
        <v>20.8666666666666</v>
      </c>
      <c r="E75" s="3">
        <v>24.3666666666666</v>
      </c>
      <c r="F75" s="3">
        <v>27.1666666666666</v>
      </c>
      <c r="G75" s="3">
        <v>29.5</v>
      </c>
      <c r="H75" s="2"/>
      <c r="I75" s="3">
        <v>1.7767010628315201</v>
      </c>
      <c r="J75" s="3">
        <v>2.1092389359408501</v>
      </c>
      <c r="K75" s="3">
        <v>2.1676920650518801</v>
      </c>
      <c r="L75" s="3">
        <v>1.67497927018681</v>
      </c>
      <c r="M75" s="3">
        <v>1.5652475842498501</v>
      </c>
      <c r="N75" s="2"/>
      <c r="O75" s="3">
        <f t="shared" si="0"/>
        <v>0.98638151486021675</v>
      </c>
      <c r="P75" s="3">
        <f t="shared" si="1"/>
        <v>1.0592216582064264</v>
      </c>
      <c r="Q75" s="3">
        <f t="shared" si="2"/>
        <v>1.0266868352343164</v>
      </c>
      <c r="R75" s="3">
        <f t="shared" si="3"/>
        <v>1.0502604388155614</v>
      </c>
      <c r="S75" s="3">
        <f t="shared" si="4"/>
        <v>0.9888269261259135</v>
      </c>
      <c r="T75" s="2"/>
      <c r="U75" s="3">
        <f t="shared" si="5"/>
        <v>0.1036985257875451</v>
      </c>
      <c r="V75" s="3">
        <f t="shared" si="6"/>
        <v>0.10706796629141371</v>
      </c>
      <c r="W75" s="3">
        <f t="shared" si="7"/>
        <v>9.1335468099753514E-2</v>
      </c>
      <c r="X75" s="3">
        <f t="shared" si="8"/>
        <v>6.4754520121964629E-2</v>
      </c>
      <c r="Y75" s="3">
        <f t="shared" si="9"/>
        <v>5.2466405334230207E-2</v>
      </c>
    </row>
    <row r="76" spans="1:25">
      <c r="A76" s="2" t="s">
        <v>1499</v>
      </c>
      <c r="B76" s="2" t="s">
        <v>1500</v>
      </c>
      <c r="C76" s="3">
        <v>16.933333333333302</v>
      </c>
      <c r="D76" s="3">
        <v>19.733333333333299</v>
      </c>
      <c r="E76" s="3">
        <v>23.9</v>
      </c>
      <c r="F76" s="3">
        <v>27.1666666666666</v>
      </c>
      <c r="G76" s="3">
        <v>29.966666666666601</v>
      </c>
      <c r="H76" s="2"/>
      <c r="I76" s="3">
        <v>2.3513589451397801</v>
      </c>
      <c r="J76" s="3">
        <v>1.8961950204437099</v>
      </c>
      <c r="K76" s="3">
        <v>2.1189620100417002</v>
      </c>
      <c r="L76" s="3">
        <v>1.5293426329272599</v>
      </c>
      <c r="M76" s="3">
        <v>1.8882678717691299</v>
      </c>
      <c r="N76" s="2"/>
      <c r="O76" s="3">
        <f t="shared" si="0"/>
        <v>0.98832704053055076</v>
      </c>
      <c r="P76" s="3">
        <f t="shared" si="1"/>
        <v>1.0016920473773248</v>
      </c>
      <c r="Q76" s="3">
        <f t="shared" si="2"/>
        <v>1.0070238862695031</v>
      </c>
      <c r="R76" s="3">
        <f t="shared" si="3"/>
        <v>1.0502604388155614</v>
      </c>
      <c r="S76" s="3">
        <f t="shared" si="4"/>
        <v>1.0044693859742309</v>
      </c>
      <c r="T76" s="2"/>
      <c r="U76" s="3">
        <f t="shared" si="5"/>
        <v>0.13723887563828982</v>
      </c>
      <c r="V76" s="3">
        <f t="shared" si="6"/>
        <v>9.6253554337244168E-2</v>
      </c>
      <c r="W76" s="3">
        <f t="shared" si="7"/>
        <v>8.9282232561072428E-2</v>
      </c>
      <c r="X76" s="3">
        <f t="shared" si="8"/>
        <v>5.9124223242608617E-2</v>
      </c>
      <c r="Y76" s="3">
        <f t="shared" si="9"/>
        <v>6.3293902215043704E-2</v>
      </c>
    </row>
    <row r="77" spans="1:25">
      <c r="A77" s="2" t="s">
        <v>1501</v>
      </c>
      <c r="B77" s="2" t="s">
        <v>1502</v>
      </c>
      <c r="C77" s="3">
        <v>16.5</v>
      </c>
      <c r="D77" s="3">
        <v>19.399999999999999</v>
      </c>
      <c r="E77" s="3">
        <v>23.4</v>
      </c>
      <c r="F77" s="3">
        <v>27.433333333333302</v>
      </c>
      <c r="G77" s="3">
        <v>29.5</v>
      </c>
      <c r="H77" s="2"/>
      <c r="I77" s="3">
        <v>2.3909551787239001</v>
      </c>
      <c r="J77" s="3">
        <v>2.1385353243127199</v>
      </c>
      <c r="K77" s="3">
        <v>2.0428737928059402</v>
      </c>
      <c r="L77" s="3">
        <v>1.3085190950926999</v>
      </c>
      <c r="M77" s="3">
        <v>1.6482313753434801</v>
      </c>
      <c r="N77" s="2"/>
      <c r="O77" s="3">
        <f t="shared" si="0"/>
        <v>0.96303520681618804</v>
      </c>
      <c r="P77" s="3">
        <f t="shared" si="1"/>
        <v>0.98477157360406087</v>
      </c>
      <c r="Q77" s="3">
        <f t="shared" si="2"/>
        <v>0.98595644095005741</v>
      </c>
      <c r="R77" s="3">
        <f t="shared" si="3"/>
        <v>1.0605697437364519</v>
      </c>
      <c r="S77" s="3">
        <f t="shared" si="4"/>
        <v>0.9888269261259135</v>
      </c>
      <c r="T77" s="2"/>
      <c r="U77" s="3">
        <f t="shared" si="5"/>
        <v>0.13954994030488527</v>
      </c>
      <c r="V77" s="3">
        <f t="shared" si="6"/>
        <v>0.1085550926047066</v>
      </c>
      <c r="W77" s="3">
        <f t="shared" si="7"/>
        <v>8.6076263848935464E-2</v>
      </c>
      <c r="X77" s="3">
        <f t="shared" si="8"/>
        <v>5.0587208797936337E-2</v>
      </c>
      <c r="Y77" s="3">
        <f t="shared" si="9"/>
        <v>5.524798523475187E-2</v>
      </c>
    </row>
    <row r="78" spans="1:25">
      <c r="A78" s="2" t="s">
        <v>1503</v>
      </c>
      <c r="B78" s="2" t="s">
        <v>1504</v>
      </c>
      <c r="C78" s="3">
        <v>17</v>
      </c>
      <c r="D78" s="3">
        <v>20.766666666666602</v>
      </c>
      <c r="E78" s="3">
        <v>23.266666666666602</v>
      </c>
      <c r="F78" s="3">
        <v>27.1666666666666</v>
      </c>
      <c r="G78" s="3">
        <v>30.033333333333299</v>
      </c>
      <c r="H78" s="2"/>
      <c r="I78" s="3">
        <v>2.3944379994757199</v>
      </c>
      <c r="J78" s="3">
        <v>1.8381754238616299</v>
      </c>
      <c r="K78" s="3">
        <v>1.5260697523012701</v>
      </c>
      <c r="L78" s="3">
        <v>1.7143187827498301</v>
      </c>
      <c r="M78" s="3">
        <v>1.44875425414004</v>
      </c>
      <c r="N78" s="2"/>
      <c r="O78" s="3">
        <f t="shared" si="0"/>
        <v>0.99221809187122401</v>
      </c>
      <c r="P78" s="3">
        <f t="shared" si="1"/>
        <v>1.0541455160744468</v>
      </c>
      <c r="Q78" s="3">
        <f t="shared" si="2"/>
        <v>0.98033845553153598</v>
      </c>
      <c r="R78" s="3">
        <f t="shared" si="3"/>
        <v>1.0502604388155614</v>
      </c>
      <c r="S78" s="3">
        <f t="shared" si="4"/>
        <v>1.0067040230954205</v>
      </c>
      <c r="T78" s="2"/>
      <c r="U78" s="3">
        <f t="shared" si="5"/>
        <v>0.13975321782022057</v>
      </c>
      <c r="V78" s="3">
        <f t="shared" si="6"/>
        <v>9.330839715033655E-2</v>
      </c>
      <c r="W78" s="3">
        <f t="shared" si="7"/>
        <v>6.4300782120534014E-2</v>
      </c>
      <c r="X78" s="3">
        <f t="shared" si="8"/>
        <v>6.6275381486157053E-2</v>
      </c>
      <c r="Y78" s="3">
        <f t="shared" si="9"/>
        <v>4.8561600536716487E-2</v>
      </c>
    </row>
    <row r="79" spans="1:25">
      <c r="A79" s="2" t="s">
        <v>1505</v>
      </c>
      <c r="B79" s="2" t="s">
        <v>1506</v>
      </c>
      <c r="C79" s="3">
        <v>15.066666666666601</v>
      </c>
      <c r="D79" s="3">
        <v>19.233333333333299</v>
      </c>
      <c r="E79" s="3">
        <v>21.533333333333299</v>
      </c>
      <c r="F79" s="3">
        <v>25.766666666666602</v>
      </c>
      <c r="G79" s="3">
        <v>28.466666666666601</v>
      </c>
      <c r="H79" s="2"/>
      <c r="I79" s="3">
        <v>1.9652537297311501</v>
      </c>
      <c r="J79" s="3">
        <v>2.06047459473674</v>
      </c>
      <c r="K79" s="3">
        <v>1.96185852927495</v>
      </c>
      <c r="L79" s="3">
        <v>2.26102238428154</v>
      </c>
      <c r="M79" s="3">
        <v>1.70749979664875</v>
      </c>
      <c r="N79" s="2"/>
      <c r="O79" s="3">
        <f t="shared" si="0"/>
        <v>0.87937760299174761</v>
      </c>
      <c r="P79" s="3">
        <f t="shared" si="1"/>
        <v>0.97631133671742631</v>
      </c>
      <c r="Q79" s="3">
        <f t="shared" si="2"/>
        <v>0.90730464509079223</v>
      </c>
      <c r="R79" s="3">
        <f t="shared" si="3"/>
        <v>0.99613658798089444</v>
      </c>
      <c r="S79" s="3">
        <f t="shared" si="4"/>
        <v>0.95419005074748953</v>
      </c>
      <c r="T79" s="2"/>
      <c r="U79" s="3">
        <f t="shared" si="5"/>
        <v>0.11470354739744988</v>
      </c>
      <c r="V79" s="3">
        <f t="shared" si="6"/>
        <v>0.10459261902216954</v>
      </c>
      <c r="W79" s="3">
        <f t="shared" si="7"/>
        <v>8.2662694579976229E-2</v>
      </c>
      <c r="X79" s="3">
        <f t="shared" si="8"/>
        <v>8.7410884471926742E-2</v>
      </c>
      <c r="Y79" s="3">
        <f t="shared" si="9"/>
        <v>5.7234636450196809E-2</v>
      </c>
    </row>
    <row r="80" spans="1:25">
      <c r="A80" s="2" t="s">
        <v>1507</v>
      </c>
      <c r="B80" s="2" t="s">
        <v>1508</v>
      </c>
      <c r="C80" s="3">
        <v>17.033333333333299</v>
      </c>
      <c r="D80" s="3">
        <v>20.533333333333299</v>
      </c>
      <c r="E80" s="3">
        <v>23.9</v>
      </c>
      <c r="F80" s="3">
        <v>26.3333333333333</v>
      </c>
      <c r="G80" s="3">
        <v>29.6666666666666</v>
      </c>
      <c r="H80" s="2"/>
      <c r="I80" s="3">
        <v>1.9913702708325101</v>
      </c>
      <c r="J80" s="3">
        <v>1.92757763930679</v>
      </c>
      <c r="K80" s="3">
        <v>1.6196707484341699</v>
      </c>
      <c r="L80" s="3">
        <v>1.8135294011647201</v>
      </c>
      <c r="M80" s="3">
        <v>1.2736648783028499</v>
      </c>
      <c r="N80" s="2"/>
      <c r="O80" s="3">
        <f t="shared" si="0"/>
        <v>0.9941636175415578</v>
      </c>
      <c r="P80" s="3">
        <f t="shared" si="1"/>
        <v>1.0423011844331624</v>
      </c>
      <c r="Q80" s="3">
        <f t="shared" si="2"/>
        <v>1.0070238862695031</v>
      </c>
      <c r="R80" s="3">
        <f t="shared" si="3"/>
        <v>1.0180438609377847</v>
      </c>
      <c r="S80" s="3">
        <f t="shared" si="4"/>
        <v>0.99441351892888252</v>
      </c>
      <c r="T80" s="2"/>
      <c r="U80" s="3">
        <f t="shared" si="5"/>
        <v>0.11622785943144211</v>
      </c>
      <c r="V80" s="3">
        <f t="shared" si="6"/>
        <v>9.7846580675471584E-2</v>
      </c>
      <c r="W80" s="3">
        <f t="shared" si="7"/>
        <v>6.8244649856285047E-2</v>
      </c>
      <c r="X80" s="3">
        <f t="shared" si="8"/>
        <v>7.0110853423516042E-2</v>
      </c>
      <c r="Y80" s="3">
        <f t="shared" si="9"/>
        <v>4.2692682255143825E-2</v>
      </c>
    </row>
    <row r="81" spans="1:25">
      <c r="A81" s="2" t="s">
        <v>1509</v>
      </c>
      <c r="B81" s="2" t="s">
        <v>1510</v>
      </c>
      <c r="C81" s="3">
        <v>17.5</v>
      </c>
      <c r="D81" s="3">
        <v>20.433333333333302</v>
      </c>
      <c r="E81" s="3">
        <v>23.3</v>
      </c>
      <c r="F81" s="3">
        <v>26.8</v>
      </c>
      <c r="G81" s="3">
        <v>29.7</v>
      </c>
      <c r="H81" s="2"/>
      <c r="I81" s="3">
        <v>2.0289570391377598</v>
      </c>
      <c r="J81" s="3">
        <v>2.31924317157319</v>
      </c>
      <c r="K81" s="3">
        <v>2.2970996205360001</v>
      </c>
      <c r="L81" s="3">
        <v>2.2420228961066901</v>
      </c>
      <c r="M81" s="3">
        <v>1.7156145643277001</v>
      </c>
      <c r="N81" s="2"/>
      <c r="O81" s="3">
        <f t="shared" si="0"/>
        <v>1.02140097692626</v>
      </c>
      <c r="P81" s="3">
        <f t="shared" si="1"/>
        <v>1.0372250423011828</v>
      </c>
      <c r="Q81" s="3">
        <f t="shared" si="2"/>
        <v>0.98174295188616845</v>
      </c>
      <c r="R81" s="3">
        <f t="shared" si="3"/>
        <v>1.0360851445493418</v>
      </c>
      <c r="S81" s="3">
        <f t="shared" si="4"/>
        <v>0.99553083748947901</v>
      </c>
      <c r="T81" s="2"/>
      <c r="U81" s="3">
        <f t="shared" si="5"/>
        <v>0.11842164010952685</v>
      </c>
      <c r="V81" s="3">
        <f t="shared" si="6"/>
        <v>0.11772807977528883</v>
      </c>
      <c r="W81" s="3">
        <f t="shared" si="7"/>
        <v>9.6788041297923177E-2</v>
      </c>
      <c r="X81" s="3">
        <f t="shared" si="8"/>
        <v>8.6676366283419168E-2</v>
      </c>
      <c r="Y81" s="3">
        <f t="shared" si="9"/>
        <v>5.7506639866474848E-2</v>
      </c>
    </row>
    <row r="82" spans="1:25">
      <c r="A82" s="2" t="s">
        <v>1511</v>
      </c>
      <c r="B82" s="2" t="s">
        <v>1512</v>
      </c>
      <c r="C82" s="3">
        <v>17.100000000000001</v>
      </c>
      <c r="D82" s="3">
        <v>20.433333333333302</v>
      </c>
      <c r="E82" s="3">
        <v>24.3</v>
      </c>
      <c r="F82" s="3">
        <v>26.8</v>
      </c>
      <c r="G82" s="3">
        <v>29.8</v>
      </c>
      <c r="H82" s="2"/>
      <c r="I82" s="3">
        <v>1.9382122346808801</v>
      </c>
      <c r="J82" s="3">
        <v>2.18606699094261</v>
      </c>
      <c r="K82" s="3">
        <v>1.59478316185409</v>
      </c>
      <c r="L82" s="3">
        <v>1.8511257835886401</v>
      </c>
      <c r="M82" s="3">
        <v>1.27540843131393</v>
      </c>
      <c r="N82" s="2"/>
      <c r="O82" s="3">
        <f t="shared" si="0"/>
        <v>0.99805466888223138</v>
      </c>
      <c r="P82" s="3">
        <f t="shared" si="1"/>
        <v>1.0372250423011828</v>
      </c>
      <c r="Q82" s="3">
        <f t="shared" si="2"/>
        <v>1.0238778425250599</v>
      </c>
      <c r="R82" s="3">
        <f t="shared" si="3"/>
        <v>1.0360851445493418</v>
      </c>
      <c r="S82" s="3">
        <f t="shared" si="4"/>
        <v>0.99888279317126183</v>
      </c>
      <c r="T82" s="2"/>
      <c r="U82" s="3">
        <f t="shared" si="5"/>
        <v>0.11312524971391318</v>
      </c>
      <c r="V82" s="3">
        <f t="shared" si="6"/>
        <v>0.11096786756053859</v>
      </c>
      <c r="W82" s="3">
        <f t="shared" si="7"/>
        <v>6.7196014117467437E-2</v>
      </c>
      <c r="X82" s="3">
        <f t="shared" si="8"/>
        <v>7.1564325562255587E-2</v>
      </c>
      <c r="Y82" s="3">
        <f t="shared" si="9"/>
        <v>4.2751125379363618E-2</v>
      </c>
    </row>
    <row r="83" spans="1:25">
      <c r="A83" s="2" t="s">
        <v>1513</v>
      </c>
      <c r="B83" s="2" t="s">
        <v>1514</v>
      </c>
      <c r="C83" s="3">
        <v>9</v>
      </c>
      <c r="D83" s="3">
        <v>12.7666666666666</v>
      </c>
      <c r="E83" s="3">
        <v>16.5</v>
      </c>
      <c r="F83" s="3">
        <v>18.933333333333302</v>
      </c>
      <c r="G83" s="3">
        <v>22.6</v>
      </c>
      <c r="H83" s="2"/>
      <c r="I83" s="3">
        <v>1.5275252316519401</v>
      </c>
      <c r="J83" s="3">
        <v>2.2163533613172302</v>
      </c>
      <c r="K83" s="3">
        <v>2.0936411663256198</v>
      </c>
      <c r="L83" s="3">
        <v>1.8427033281447001</v>
      </c>
      <c r="M83" s="3">
        <v>1.8726095873584101</v>
      </c>
      <c r="N83" s="2"/>
      <c r="O83" s="3">
        <f t="shared" si="0"/>
        <v>0.52529193099064808</v>
      </c>
      <c r="P83" s="3">
        <f t="shared" si="1"/>
        <v>0.6480541455160711</v>
      </c>
      <c r="Q83" s="3">
        <f t="shared" si="2"/>
        <v>0.69522569554170721</v>
      </c>
      <c r="R83" s="3">
        <f t="shared" si="3"/>
        <v>0.73196064938311578</v>
      </c>
      <c r="S83" s="3">
        <f t="shared" si="4"/>
        <v>0.7575419840829033</v>
      </c>
      <c r="T83" s="2"/>
      <c r="U83" s="3">
        <f t="shared" si="5"/>
        <v>8.9155186507931611E-2</v>
      </c>
      <c r="V83" s="3">
        <f t="shared" si="6"/>
        <v>0.1125052467673721</v>
      </c>
      <c r="W83" s="3">
        <f t="shared" si="7"/>
        <v>8.8215341580210924E-2</v>
      </c>
      <c r="X83" s="3">
        <f t="shared" si="8"/>
        <v>7.1238714332177405E-2</v>
      </c>
      <c r="Y83" s="3">
        <f t="shared" si="9"/>
        <v>6.2769043461068888E-2</v>
      </c>
    </row>
    <row r="84" spans="1:25">
      <c r="A84" s="2" t="s">
        <v>1515</v>
      </c>
      <c r="B84" s="2" t="s">
        <v>1516</v>
      </c>
      <c r="C84" s="3">
        <v>16.7</v>
      </c>
      <c r="D84" s="3">
        <v>20.266666666666602</v>
      </c>
      <c r="E84" s="3">
        <v>24.233333333333299</v>
      </c>
      <c r="F84" s="3">
        <v>27.466666666666601</v>
      </c>
      <c r="G84" s="3">
        <v>30.1666666666666</v>
      </c>
      <c r="H84" s="2"/>
      <c r="I84" s="3">
        <v>2.0190756961210399</v>
      </c>
      <c r="J84" s="3">
        <v>1.9821424996424599</v>
      </c>
      <c r="K84" s="3">
        <v>1.6669999666733299</v>
      </c>
      <c r="L84" s="3">
        <v>1.9447936194419699</v>
      </c>
      <c r="M84" s="3">
        <v>1.50738920727933</v>
      </c>
      <c r="N84" s="2"/>
      <c r="O84" s="3">
        <f t="shared" si="0"/>
        <v>0.97470836083820245</v>
      </c>
      <c r="P84" s="3">
        <f t="shared" si="1"/>
        <v>1.0287648054145484</v>
      </c>
      <c r="Q84" s="3">
        <f t="shared" si="2"/>
        <v>1.0210688498157989</v>
      </c>
      <c r="R84" s="3">
        <f t="shared" si="3"/>
        <v>1.0618584068515615</v>
      </c>
      <c r="S84" s="3">
        <f t="shared" si="4"/>
        <v>1.0111732973377963</v>
      </c>
      <c r="T84" s="2"/>
      <c r="U84" s="3">
        <f t="shared" si="5"/>
        <v>0.11784490791463421</v>
      </c>
      <c r="V84" s="3">
        <f t="shared" si="6"/>
        <v>0.1006163705402264</v>
      </c>
      <c r="W84" s="3">
        <f t="shared" si="7"/>
        <v>7.0238861290816273E-2</v>
      </c>
      <c r="X84" s="3">
        <f t="shared" si="8"/>
        <v>7.5185514116349661E-2</v>
      </c>
      <c r="Y84" s="3">
        <f t="shared" si="9"/>
        <v>5.0527018179979573E-2</v>
      </c>
    </row>
    <row r="85" spans="1:25">
      <c r="A85" s="2" t="s">
        <v>1517</v>
      </c>
      <c r="B85" s="2" t="s">
        <v>1518</v>
      </c>
      <c r="C85" s="3">
        <v>17.100000000000001</v>
      </c>
      <c r="D85" s="3">
        <v>19.766666666666602</v>
      </c>
      <c r="E85" s="3">
        <v>23.933333333333302</v>
      </c>
      <c r="F85" s="3">
        <v>27.066666666666599</v>
      </c>
      <c r="G85" s="3">
        <v>29.566666666666599</v>
      </c>
      <c r="H85" s="2"/>
      <c r="I85" s="3">
        <v>2.1501937897160102</v>
      </c>
      <c r="J85" s="3">
        <v>1.8740923729160699</v>
      </c>
      <c r="K85" s="3">
        <v>2.0965580258021799</v>
      </c>
      <c r="L85" s="3">
        <v>1.4590712418826099</v>
      </c>
      <c r="M85" s="3">
        <v>1.56382721409865</v>
      </c>
      <c r="N85" s="2"/>
      <c r="O85" s="3">
        <f t="shared" si="0"/>
        <v>0.99805466888223138</v>
      </c>
      <c r="P85" s="3">
        <f t="shared" si="1"/>
        <v>1.00338409475465</v>
      </c>
      <c r="Q85" s="3">
        <f t="shared" si="2"/>
        <v>1.0084283826241316</v>
      </c>
      <c r="R85" s="3">
        <f t="shared" si="3"/>
        <v>1.046394449470228</v>
      </c>
      <c r="S85" s="3">
        <f t="shared" si="4"/>
        <v>0.99106156324709982</v>
      </c>
      <c r="T85" s="2"/>
      <c r="U85" s="3">
        <f t="shared" si="5"/>
        <v>0.12549771642266916</v>
      </c>
      <c r="V85" s="3">
        <f t="shared" si="6"/>
        <v>9.5131592533810663E-2</v>
      </c>
      <c r="W85" s="3">
        <f t="shared" si="7"/>
        <v>8.8338243135264796E-2</v>
      </c>
      <c r="X85" s="3">
        <f t="shared" si="8"/>
        <v>5.6407538752004903E-2</v>
      </c>
      <c r="Y85" s="3">
        <f t="shared" si="9"/>
        <v>5.2418795156244709E-2</v>
      </c>
    </row>
    <row r="86" spans="1:25">
      <c r="A86" s="2" t="s">
        <v>1519</v>
      </c>
      <c r="B86" s="2" t="s">
        <v>1520</v>
      </c>
      <c r="C86" s="3">
        <v>16.5</v>
      </c>
      <c r="D86" s="3">
        <v>20.066666666666599</v>
      </c>
      <c r="E86" s="3">
        <v>24.1</v>
      </c>
      <c r="F86" s="3">
        <v>26.6666666666666</v>
      </c>
      <c r="G86" s="3">
        <v>29.5</v>
      </c>
      <c r="H86" s="2"/>
      <c r="I86" s="3">
        <v>1.7464249196572901</v>
      </c>
      <c r="J86" s="3">
        <v>1.7876116903722501</v>
      </c>
      <c r="K86" s="3">
        <v>1.9035055380358901</v>
      </c>
      <c r="L86" s="3">
        <v>1.6599866130651599</v>
      </c>
      <c r="M86" s="3">
        <v>1.8393839548428501</v>
      </c>
      <c r="N86" s="2"/>
      <c r="O86" s="3">
        <f t="shared" si="0"/>
        <v>0.96303520681618804</v>
      </c>
      <c r="P86" s="3">
        <f t="shared" si="1"/>
        <v>1.0186125211505888</v>
      </c>
      <c r="Q86" s="3">
        <f t="shared" si="2"/>
        <v>1.0154508643972815</v>
      </c>
      <c r="R86" s="3">
        <f t="shared" si="3"/>
        <v>1.0309304920888946</v>
      </c>
      <c r="S86" s="3">
        <f t="shared" si="4"/>
        <v>0.9888269261259135</v>
      </c>
      <c r="T86" s="2"/>
      <c r="U86" s="3">
        <f t="shared" si="5"/>
        <v>0.10193143537521836</v>
      </c>
      <c r="V86" s="3">
        <f t="shared" si="6"/>
        <v>9.0741710171180212E-2</v>
      </c>
      <c r="W86" s="3">
        <f t="shared" si="7"/>
        <v>8.0203997675666258E-2</v>
      </c>
      <c r="X86" s="3">
        <f t="shared" si="8"/>
        <v>6.417490559505927E-2</v>
      </c>
      <c r="Y86" s="3">
        <f t="shared" si="9"/>
        <v>6.1655334984155312E-2</v>
      </c>
    </row>
    <row r="87" spans="1:25">
      <c r="A87" s="2" t="s">
        <v>1521</v>
      </c>
      <c r="B87" s="2" t="s">
        <v>1522</v>
      </c>
      <c r="C87" s="3">
        <v>17</v>
      </c>
      <c r="D87" s="3">
        <v>20.3666666666666</v>
      </c>
      <c r="E87" s="3">
        <v>24.133333333333301</v>
      </c>
      <c r="F87" s="3">
        <v>27</v>
      </c>
      <c r="G87" s="3">
        <v>29.8</v>
      </c>
      <c r="H87" s="2"/>
      <c r="I87" s="3">
        <v>2.6708300832013498</v>
      </c>
      <c r="J87" s="3">
        <v>1.51620872207255</v>
      </c>
      <c r="K87" s="3">
        <v>2.12498366006789</v>
      </c>
      <c r="L87" s="3">
        <v>1.8618986725025199</v>
      </c>
      <c r="M87" s="3">
        <v>1.62069943748576</v>
      </c>
      <c r="N87" s="2"/>
      <c r="O87" s="3">
        <f t="shared" si="0"/>
        <v>0.99221809187122401</v>
      </c>
      <c r="P87" s="3">
        <f t="shared" si="1"/>
        <v>1.033840947546528</v>
      </c>
      <c r="Q87" s="3">
        <f t="shared" si="2"/>
        <v>1.0168553607519097</v>
      </c>
      <c r="R87" s="3">
        <f t="shared" si="3"/>
        <v>1.0438171232400084</v>
      </c>
      <c r="S87" s="3">
        <f t="shared" si="4"/>
        <v>0.99888279317126183</v>
      </c>
      <c r="T87" s="2"/>
      <c r="U87" s="3">
        <f t="shared" si="5"/>
        <v>0.15588505463919447</v>
      </c>
      <c r="V87" s="3">
        <f t="shared" si="6"/>
        <v>7.6964909749875632E-2</v>
      </c>
      <c r="W87" s="3">
        <f t="shared" si="7"/>
        <v>8.9535954126391606E-2</v>
      </c>
      <c r="X87" s="3">
        <f t="shared" si="8"/>
        <v>7.1980804299850779E-2</v>
      </c>
      <c r="Y87" s="3">
        <f t="shared" si="9"/>
        <v>5.4325126879425124E-2</v>
      </c>
    </row>
    <row r="88" spans="1:25">
      <c r="A88" s="2" t="s">
        <v>1523</v>
      </c>
      <c r="B88" s="2" t="s">
        <v>1524</v>
      </c>
      <c r="C88" s="3">
        <v>17.6666666666666</v>
      </c>
      <c r="D88" s="3">
        <v>21.4</v>
      </c>
      <c r="E88" s="3">
        <v>24.6666666666666</v>
      </c>
      <c r="F88" s="3">
        <v>26.8</v>
      </c>
      <c r="G88" s="3">
        <v>30.4</v>
      </c>
      <c r="H88" s="2"/>
      <c r="I88" s="3">
        <v>1.7950549357115</v>
      </c>
      <c r="J88" s="3">
        <v>1.95959179422654</v>
      </c>
      <c r="K88" s="3">
        <v>2.2410315085295398</v>
      </c>
      <c r="L88" s="3">
        <v>1.8867962264113201</v>
      </c>
      <c r="M88" s="3">
        <v>1.85472369909914</v>
      </c>
      <c r="N88" s="2"/>
      <c r="O88" s="3">
        <f t="shared" si="0"/>
        <v>1.0311286052779349</v>
      </c>
      <c r="P88" s="3">
        <f t="shared" si="1"/>
        <v>1.0862944162436547</v>
      </c>
      <c r="Q88" s="3">
        <f t="shared" si="2"/>
        <v>1.0393273024259837</v>
      </c>
      <c r="R88" s="3">
        <f t="shared" si="3"/>
        <v>1.0360851445493418</v>
      </c>
      <c r="S88" s="3">
        <f t="shared" si="4"/>
        <v>1.0189945272619583</v>
      </c>
      <c r="T88" s="2"/>
      <c r="U88" s="3">
        <f t="shared" si="5"/>
        <v>0.10476976371268748</v>
      </c>
      <c r="V88" s="3">
        <f t="shared" si="6"/>
        <v>9.9471664681550248E-2</v>
      </c>
      <c r="W88" s="3">
        <f t="shared" si="7"/>
        <v>9.4425617530201858E-2</v>
      </c>
      <c r="X88" s="3">
        <f t="shared" si="8"/>
        <v>7.2943341081213614E-2</v>
      </c>
      <c r="Y88" s="3">
        <f t="shared" si="9"/>
        <v>6.2169516413324966E-2</v>
      </c>
    </row>
    <row r="89" spans="1:25">
      <c r="A89" s="2" t="s">
        <v>1525</v>
      </c>
      <c r="B89" s="2" t="s">
        <v>1526</v>
      </c>
      <c r="C89" s="3">
        <v>16.3333333333333</v>
      </c>
      <c r="D89" s="3">
        <v>20.1666666666666</v>
      </c>
      <c r="E89" s="3">
        <v>23.266666666666602</v>
      </c>
      <c r="F89" s="3">
        <v>26.966666666666601</v>
      </c>
      <c r="G89" s="3">
        <v>29.7</v>
      </c>
      <c r="H89" s="2"/>
      <c r="I89" s="3">
        <v>2.3285665595430598</v>
      </c>
      <c r="J89" s="3">
        <v>2.0989415321908198</v>
      </c>
      <c r="K89" s="3">
        <v>1.87853370714738</v>
      </c>
      <c r="L89" s="3">
        <v>1.6224124698183899</v>
      </c>
      <c r="M89" s="3">
        <v>2.0190756961210399</v>
      </c>
      <c r="N89" s="2"/>
      <c r="O89" s="3">
        <f t="shared" si="0"/>
        <v>0.95330757846450742</v>
      </c>
      <c r="P89" s="3">
        <f t="shared" si="1"/>
        <v>1.0236886632825686</v>
      </c>
      <c r="Q89" s="3">
        <f t="shared" si="2"/>
        <v>0.98033845553153598</v>
      </c>
      <c r="R89" s="3">
        <f t="shared" si="3"/>
        <v>1.0425284601248948</v>
      </c>
      <c r="S89" s="3">
        <f t="shared" si="4"/>
        <v>0.99553083748947901</v>
      </c>
      <c r="T89" s="2"/>
      <c r="U89" s="3">
        <f t="shared" si="5"/>
        <v>0.13590858050029153</v>
      </c>
      <c r="V89" s="3">
        <f t="shared" si="6"/>
        <v>0.10654525544115837</v>
      </c>
      <c r="W89" s="3">
        <f t="shared" si="7"/>
        <v>7.9151812312125994E-2</v>
      </c>
      <c r="X89" s="3">
        <f t="shared" si="8"/>
        <v>6.2722293220538849E-2</v>
      </c>
      <c r="Y89" s="3">
        <f t="shared" si="9"/>
        <v>6.7678522515623965E-2</v>
      </c>
    </row>
    <row r="90" spans="1:25">
      <c r="A90" s="2" t="s">
        <v>1527</v>
      </c>
      <c r="B90" s="2" t="s">
        <v>1528</v>
      </c>
      <c r="C90" s="3">
        <v>15.566666666666601</v>
      </c>
      <c r="D90" s="3">
        <v>20.266666666666602</v>
      </c>
      <c r="E90" s="3">
        <v>23.266666666666602</v>
      </c>
      <c r="F90" s="3">
        <v>26.6</v>
      </c>
      <c r="G90" s="3">
        <v>29.266666666666602</v>
      </c>
      <c r="H90" s="2"/>
      <c r="I90" s="3">
        <v>1.81995115929582</v>
      </c>
      <c r="J90" s="3">
        <v>2.2350739485653599</v>
      </c>
      <c r="K90" s="3">
        <v>1.7499206331208901</v>
      </c>
      <c r="L90" s="3">
        <v>1.3564659966250501</v>
      </c>
      <c r="M90" s="3">
        <v>1.6110727964792699</v>
      </c>
      <c r="N90" s="2"/>
      <c r="O90" s="3">
        <f t="shared" si="0"/>
        <v>0.90856048804678369</v>
      </c>
      <c r="P90" s="3">
        <f t="shared" si="1"/>
        <v>1.0287648054145484</v>
      </c>
      <c r="Q90" s="3">
        <f t="shared" si="2"/>
        <v>0.98033845553153598</v>
      </c>
      <c r="R90" s="3">
        <f t="shared" si="3"/>
        <v>1.0283531658586751</v>
      </c>
      <c r="S90" s="3">
        <f t="shared" si="4"/>
        <v>0.9810056962017516</v>
      </c>
      <c r="T90" s="2"/>
      <c r="U90" s="3">
        <f t="shared" si="5"/>
        <v>0.10622285097501886</v>
      </c>
      <c r="V90" s="3">
        <f t="shared" si="6"/>
        <v>0.11345553038402842</v>
      </c>
      <c r="W90" s="3">
        <f t="shared" si="7"/>
        <v>7.3732714503288208E-2</v>
      </c>
      <c r="X90" s="3">
        <f t="shared" si="8"/>
        <v>5.2440830902594472E-2</v>
      </c>
      <c r="Y90" s="3">
        <f t="shared" si="9"/>
        <v>5.4002446139243251E-2</v>
      </c>
    </row>
    <row r="91" spans="1:25">
      <c r="A91" s="2" t="s">
        <v>1529</v>
      </c>
      <c r="B91" s="2" t="s">
        <v>1530</v>
      </c>
      <c r="C91" s="3">
        <v>15.7666666666666</v>
      </c>
      <c r="D91" s="3">
        <v>18.3333333333333</v>
      </c>
      <c r="E91" s="3">
        <v>22.266666666666602</v>
      </c>
      <c r="F91" s="3">
        <v>25.133333333333301</v>
      </c>
      <c r="G91" s="3">
        <v>28.4</v>
      </c>
      <c r="H91" s="2"/>
      <c r="I91" s="3">
        <v>2.1553550880436201</v>
      </c>
      <c r="J91" s="3">
        <v>1.8318175552045399</v>
      </c>
      <c r="K91" s="3">
        <v>2.1437246921084698</v>
      </c>
      <c r="L91" s="3">
        <v>1.6478942792411</v>
      </c>
      <c r="M91" s="3">
        <v>1.6248076809271901</v>
      </c>
      <c r="N91" s="2"/>
      <c r="O91" s="3">
        <f t="shared" si="0"/>
        <v>0.92023364206879799</v>
      </c>
      <c r="P91" s="3">
        <f t="shared" si="1"/>
        <v>0.93062605752960914</v>
      </c>
      <c r="Q91" s="3">
        <f t="shared" si="2"/>
        <v>0.93820356489264456</v>
      </c>
      <c r="R91" s="3">
        <f t="shared" si="3"/>
        <v>0.97165198879378434</v>
      </c>
      <c r="S91" s="3">
        <f t="shared" si="4"/>
        <v>0.95195541362630309</v>
      </c>
      <c r="T91" s="2"/>
      <c r="U91" s="3">
        <f t="shared" si="5"/>
        <v>0.12579895957432793</v>
      </c>
      <c r="V91" s="3">
        <f t="shared" si="6"/>
        <v>9.2985662700738075E-2</v>
      </c>
      <c r="W91" s="3">
        <f t="shared" si="7"/>
        <v>9.0325605461881397E-2</v>
      </c>
      <c r="X91" s="3">
        <f t="shared" si="8"/>
        <v>6.3707417257818963E-2</v>
      </c>
      <c r="Y91" s="3">
        <f t="shared" si="9"/>
        <v>5.4462833378881609E-2</v>
      </c>
    </row>
    <row r="92" spans="1:25">
      <c r="A92" s="2" t="s">
        <v>1531</v>
      </c>
      <c r="B92" s="2" t="s">
        <v>1532</v>
      </c>
      <c r="C92" s="3">
        <v>16.6666666666666</v>
      </c>
      <c r="D92" s="3">
        <v>20.466666666666601</v>
      </c>
      <c r="E92" s="3">
        <v>23.4</v>
      </c>
      <c r="F92" s="3">
        <v>26.7</v>
      </c>
      <c r="G92" s="3">
        <v>29.3</v>
      </c>
      <c r="H92" s="2"/>
      <c r="I92" s="3">
        <v>2.3428377854407398</v>
      </c>
      <c r="J92" s="3">
        <v>1.54344492037203</v>
      </c>
      <c r="K92" s="3">
        <v>2.0912516188477399</v>
      </c>
      <c r="L92" s="3">
        <v>1.8284784202536599</v>
      </c>
      <c r="M92" s="3">
        <v>1.67630546142402</v>
      </c>
      <c r="N92" s="2"/>
      <c r="O92" s="3">
        <f t="shared" si="0"/>
        <v>0.97276283516786288</v>
      </c>
      <c r="P92" s="3">
        <f t="shared" si="1"/>
        <v>1.0389170896785076</v>
      </c>
      <c r="Q92" s="3">
        <f t="shared" si="2"/>
        <v>0.98595644095005741</v>
      </c>
      <c r="R92" s="3">
        <f t="shared" si="3"/>
        <v>1.0322191552040083</v>
      </c>
      <c r="S92" s="3">
        <f t="shared" si="4"/>
        <v>0.98212301476234809</v>
      </c>
      <c r="T92" s="2"/>
      <c r="U92" s="3">
        <f t="shared" si="5"/>
        <v>0.13674153159022442</v>
      </c>
      <c r="V92" s="3">
        <f t="shared" si="6"/>
        <v>7.8347457886905073E-2</v>
      </c>
      <c r="W92" s="3">
        <f t="shared" si="7"/>
        <v>8.811465825855401E-2</v>
      </c>
      <c r="X92" s="3">
        <f t="shared" si="8"/>
        <v>7.0688780908726309E-2</v>
      </c>
      <c r="Y92" s="3">
        <f t="shared" si="9"/>
        <v>5.6189016158237112E-2</v>
      </c>
    </row>
    <row r="93" spans="1:25">
      <c r="A93" s="2" t="s">
        <v>1533</v>
      </c>
      <c r="B93" s="2" t="s">
        <v>1534</v>
      </c>
      <c r="C93" s="3">
        <v>18.733333333333299</v>
      </c>
      <c r="D93" s="3">
        <v>21.5</v>
      </c>
      <c r="E93" s="3">
        <v>25.133333333333301</v>
      </c>
      <c r="F93" s="3">
        <v>27.8</v>
      </c>
      <c r="G93" s="3">
        <v>30.3</v>
      </c>
      <c r="H93" s="2"/>
      <c r="I93" s="3">
        <v>2.5551690528982398</v>
      </c>
      <c r="J93" s="3">
        <v>2.0124611797498102</v>
      </c>
      <c r="K93" s="3">
        <v>2.1715329966536401</v>
      </c>
      <c r="L93" s="3">
        <v>1.66132477258361</v>
      </c>
      <c r="M93" s="3">
        <v>1.2688577540449499</v>
      </c>
      <c r="N93" s="2"/>
      <c r="O93" s="3">
        <f t="shared" si="0"/>
        <v>1.0933854267286802</v>
      </c>
      <c r="P93" s="3">
        <f t="shared" si="1"/>
        <v>1.0913705583756346</v>
      </c>
      <c r="Q93" s="3">
        <f t="shared" si="2"/>
        <v>1.0589902513908012</v>
      </c>
      <c r="R93" s="3">
        <f t="shared" si="3"/>
        <v>1.0747450380026753</v>
      </c>
      <c r="S93" s="3">
        <f t="shared" si="4"/>
        <v>1.0156425715801756</v>
      </c>
      <c r="T93" s="2"/>
      <c r="U93" s="3">
        <f t="shared" si="5"/>
        <v>0.14913440953382909</v>
      </c>
      <c r="V93" s="3">
        <f t="shared" si="6"/>
        <v>0.10215538983501575</v>
      </c>
      <c r="W93" s="3">
        <f t="shared" si="7"/>
        <v>9.1497305332745138E-2</v>
      </c>
      <c r="X93" s="3">
        <f t="shared" si="8"/>
        <v>6.4226638699466113E-2</v>
      </c>
      <c r="Y93" s="3">
        <f t="shared" si="9"/>
        <v>4.2531549580450786E-2</v>
      </c>
    </row>
    <row r="94" spans="1:25">
      <c r="A94" s="2" t="s">
        <v>1535</v>
      </c>
      <c r="B94" s="2" t="s">
        <v>1536</v>
      </c>
      <c r="C94" s="3">
        <v>16.766666666666602</v>
      </c>
      <c r="D94" s="3">
        <v>19.8666666666666</v>
      </c>
      <c r="E94" s="3">
        <v>24.233333333333299</v>
      </c>
      <c r="F94" s="3">
        <v>27.1666666666666</v>
      </c>
      <c r="G94" s="3">
        <v>29.9</v>
      </c>
      <c r="H94" s="2"/>
      <c r="I94" s="3">
        <v>2.0442330808615901</v>
      </c>
      <c r="J94" s="3">
        <v>2.0612833111653699</v>
      </c>
      <c r="K94" s="3">
        <v>1.5849991237291601</v>
      </c>
      <c r="L94" s="3">
        <v>2.2669117514559001</v>
      </c>
      <c r="M94" s="3">
        <v>1.5351438586225901</v>
      </c>
      <c r="N94" s="2"/>
      <c r="O94" s="3">
        <f t="shared" si="0"/>
        <v>0.97859941217887014</v>
      </c>
      <c r="P94" s="3">
        <f t="shared" si="1"/>
        <v>1.0084602368866296</v>
      </c>
      <c r="Q94" s="3">
        <f t="shared" si="2"/>
        <v>1.0210688498157989</v>
      </c>
      <c r="R94" s="3">
        <f t="shared" si="3"/>
        <v>1.0502604388155614</v>
      </c>
      <c r="S94" s="3">
        <f t="shared" si="4"/>
        <v>1.0022347488530445</v>
      </c>
      <c r="T94" s="2"/>
      <c r="U94" s="3">
        <f t="shared" si="5"/>
        <v>0.1193132380489718</v>
      </c>
      <c r="V94" s="3">
        <f t="shared" si="6"/>
        <v>0.10463367061753147</v>
      </c>
      <c r="W94" s="3">
        <f t="shared" si="7"/>
        <v>6.6783764741066773E-2</v>
      </c>
      <c r="X94" s="3">
        <f t="shared" si="8"/>
        <v>8.7638566779395063E-2</v>
      </c>
      <c r="Y94" s="3">
        <f t="shared" si="9"/>
        <v>5.1457341792638972E-2</v>
      </c>
    </row>
    <row r="95" spans="1:25">
      <c r="A95" s="2" t="s">
        <v>1537</v>
      </c>
      <c r="B95" s="2" t="s">
        <v>1538</v>
      </c>
      <c r="C95" s="3">
        <v>16.733333333333299</v>
      </c>
      <c r="D95" s="3">
        <v>20.3666666666666</v>
      </c>
      <c r="E95" s="3">
        <v>23.766666666666602</v>
      </c>
      <c r="F95" s="3">
        <v>26.8666666666666</v>
      </c>
      <c r="G95" s="3">
        <v>29.933333333333302</v>
      </c>
      <c r="H95" s="2"/>
      <c r="I95" s="3">
        <v>1.5902480589168699</v>
      </c>
      <c r="J95" s="3">
        <v>1.7220788470785899</v>
      </c>
      <c r="K95" s="3">
        <v>2.09257948209593</v>
      </c>
      <c r="L95" s="3">
        <v>2.2171052197754499</v>
      </c>
      <c r="M95" s="3">
        <v>1.7113996870657899</v>
      </c>
      <c r="N95" s="2"/>
      <c r="O95" s="3">
        <f t="shared" si="0"/>
        <v>0.97665388650853613</v>
      </c>
      <c r="P95" s="3">
        <f t="shared" si="1"/>
        <v>1.033840947546528</v>
      </c>
      <c r="Q95" s="3">
        <f t="shared" si="2"/>
        <v>1.0014059008509817</v>
      </c>
      <c r="R95" s="3">
        <f t="shared" si="3"/>
        <v>1.0386624707795613</v>
      </c>
      <c r="S95" s="3">
        <f t="shared" si="4"/>
        <v>1.0033520674136378</v>
      </c>
      <c r="T95" s="2"/>
      <c r="U95" s="3">
        <f t="shared" si="5"/>
        <v>9.2816052624730264E-2</v>
      </c>
      <c r="V95" s="3">
        <f t="shared" si="6"/>
        <v>8.7415169902466491E-2</v>
      </c>
      <c r="W95" s="3">
        <f t="shared" si="7"/>
        <v>8.8170607631299899E-2</v>
      </c>
      <c r="X95" s="3">
        <f t="shared" si="8"/>
        <v>8.5713051571348772E-2</v>
      </c>
      <c r="Y95" s="3">
        <f t="shared" si="9"/>
        <v>5.7365359048614083E-2</v>
      </c>
    </row>
    <row r="96" spans="1:25">
      <c r="A96" s="2" t="s">
        <v>1539</v>
      </c>
      <c r="B96" s="2" t="s">
        <v>1540</v>
      </c>
      <c r="C96" s="3">
        <v>15.733333333333301</v>
      </c>
      <c r="D96" s="3">
        <v>18.7</v>
      </c>
      <c r="E96" s="3">
        <v>22.8</v>
      </c>
      <c r="F96" s="3">
        <v>25.566666666666599</v>
      </c>
      <c r="G96" s="3">
        <v>28.7</v>
      </c>
      <c r="H96" s="2"/>
      <c r="I96" s="3">
        <v>2.4212026396446502</v>
      </c>
      <c r="J96" s="3">
        <v>1.6360521589077299</v>
      </c>
      <c r="K96" s="3">
        <v>1.8147543451754899</v>
      </c>
      <c r="L96" s="3">
        <v>1.9779338265529001</v>
      </c>
      <c r="M96" s="3">
        <v>1.8466185312619301</v>
      </c>
      <c r="N96" s="2"/>
      <c r="O96" s="3">
        <f t="shared" si="0"/>
        <v>0.9182881163984643</v>
      </c>
      <c r="P96" s="3">
        <f t="shared" si="1"/>
        <v>0.949238578680203</v>
      </c>
      <c r="Q96" s="3">
        <f t="shared" si="2"/>
        <v>0.96067550656672274</v>
      </c>
      <c r="R96" s="3">
        <f t="shared" si="3"/>
        <v>0.98840460929022755</v>
      </c>
      <c r="S96" s="3">
        <f t="shared" si="4"/>
        <v>0.96201128067165143</v>
      </c>
      <c r="T96" s="2"/>
      <c r="U96" s="3">
        <f t="shared" si="5"/>
        <v>0.14131535665539915</v>
      </c>
      <c r="V96" s="3">
        <f t="shared" si="6"/>
        <v>8.3048332939478678E-2</v>
      </c>
      <c r="W96" s="3">
        <f t="shared" si="7"/>
        <v>7.6464475870422141E-2</v>
      </c>
      <c r="X96" s="3">
        <f t="shared" si="8"/>
        <v>7.6466710992279627E-2</v>
      </c>
      <c r="Y96" s="3">
        <f t="shared" si="9"/>
        <v>6.1897834779487577E-2</v>
      </c>
    </row>
    <row r="97" spans="1:25">
      <c r="A97" s="2" t="s">
        <v>1541</v>
      </c>
      <c r="B97" s="2" t="s">
        <v>1542</v>
      </c>
      <c r="C97" s="3">
        <v>16.600000000000001</v>
      </c>
      <c r="D97" s="3">
        <v>20.3666666666666</v>
      </c>
      <c r="E97" s="3">
        <v>23.6</v>
      </c>
      <c r="F97" s="3">
        <v>27</v>
      </c>
      <c r="G97" s="3">
        <v>29.733333333333299</v>
      </c>
      <c r="H97" s="2"/>
      <c r="I97" s="3">
        <v>2.3323807579381199</v>
      </c>
      <c r="J97" s="3">
        <v>2.0893911925619699</v>
      </c>
      <c r="K97" s="3">
        <v>1.4514360704718099</v>
      </c>
      <c r="L97" s="3">
        <v>1.2909944487358</v>
      </c>
      <c r="M97" s="3">
        <v>1.7688665548562099</v>
      </c>
      <c r="N97" s="2"/>
      <c r="O97" s="3">
        <f t="shared" si="0"/>
        <v>0.9688717838271953</v>
      </c>
      <c r="P97" s="3">
        <f t="shared" si="1"/>
        <v>1.033840947546528</v>
      </c>
      <c r="Q97" s="3">
        <f t="shared" si="2"/>
        <v>0.9943834190778359</v>
      </c>
      <c r="R97" s="3">
        <f t="shared" si="3"/>
        <v>1.0438171232400084</v>
      </c>
      <c r="S97" s="3">
        <f t="shared" si="4"/>
        <v>0.99664815605007218</v>
      </c>
      <c r="T97" s="2"/>
      <c r="U97" s="3">
        <f t="shared" si="5"/>
        <v>0.1361311991269718</v>
      </c>
      <c r="V97" s="3">
        <f t="shared" si="6"/>
        <v>0.10606046662751117</v>
      </c>
      <c r="W97" s="3">
        <f t="shared" si="7"/>
        <v>6.1156100098671902E-2</v>
      </c>
      <c r="X97" s="3">
        <f t="shared" si="8"/>
        <v>4.9909707836971233E-2</v>
      </c>
      <c r="Y97" s="3">
        <f t="shared" si="9"/>
        <v>5.9291622988657651E-2</v>
      </c>
    </row>
    <row r="98" spans="1:25">
      <c r="A98" s="2" t="s">
        <v>1543</v>
      </c>
      <c r="B98" s="2" t="s">
        <v>1544</v>
      </c>
      <c r="C98" s="3">
        <v>16.433333333333302</v>
      </c>
      <c r="D98" s="3">
        <v>20.8</v>
      </c>
      <c r="E98" s="3">
        <v>23.266666666666602</v>
      </c>
      <c r="F98" s="3">
        <v>26.633333333333301</v>
      </c>
      <c r="G98" s="3">
        <v>29.933333333333302</v>
      </c>
      <c r="H98" s="2"/>
      <c r="I98" s="3">
        <v>2.4039319642803698</v>
      </c>
      <c r="J98" s="3">
        <v>2.0396078054371101</v>
      </c>
      <c r="K98" s="3">
        <v>2.0965580258021799</v>
      </c>
      <c r="L98" s="3">
        <v>1.70261237188295</v>
      </c>
      <c r="M98" s="3">
        <v>1.8961950204437099</v>
      </c>
      <c r="N98" s="2"/>
      <c r="O98" s="3">
        <f t="shared" si="0"/>
        <v>0.95914415547551468</v>
      </c>
      <c r="P98" s="3">
        <f t="shared" si="1"/>
        <v>1.0558375634517767</v>
      </c>
      <c r="Q98" s="3">
        <f t="shared" si="2"/>
        <v>0.98033845553153598</v>
      </c>
      <c r="R98" s="3">
        <f t="shared" si="3"/>
        <v>1.0296418289737848</v>
      </c>
      <c r="S98" s="3">
        <f t="shared" si="4"/>
        <v>1.0033520674136378</v>
      </c>
      <c r="T98" s="2"/>
      <c r="U98" s="3">
        <f t="shared" si="5"/>
        <v>0.14030734038744189</v>
      </c>
      <c r="V98" s="3">
        <f t="shared" si="6"/>
        <v>0.1035333911389396</v>
      </c>
      <c r="W98" s="3">
        <f t="shared" si="7"/>
        <v>8.8338243135264796E-2</v>
      </c>
      <c r="X98" s="3">
        <f t="shared" si="8"/>
        <v>6.5822812889322527E-2</v>
      </c>
      <c r="Y98" s="3">
        <f t="shared" si="9"/>
        <v>6.3559616725444662E-2</v>
      </c>
    </row>
    <row r="99" spans="1:25">
      <c r="A99" s="2" t="s">
        <v>1545</v>
      </c>
      <c r="B99" s="2" t="s">
        <v>1546</v>
      </c>
      <c r="C99" s="3">
        <v>12.566666666666601</v>
      </c>
      <c r="D99" s="3">
        <v>16.2</v>
      </c>
      <c r="E99" s="3">
        <v>19.2</v>
      </c>
      <c r="F99" s="3">
        <v>23.133333333333301</v>
      </c>
      <c r="G99" s="3">
        <v>25.466666666666601</v>
      </c>
      <c r="H99" s="2"/>
      <c r="I99" s="3">
        <v>2.1241991955139699</v>
      </c>
      <c r="J99" s="3">
        <v>1.5362291495737199</v>
      </c>
      <c r="K99" s="3">
        <v>2.13541565040626</v>
      </c>
      <c r="L99" s="3">
        <v>1.8749814813900301</v>
      </c>
      <c r="M99" s="3">
        <v>1.82086670449968</v>
      </c>
      <c r="N99" s="2"/>
      <c r="O99" s="3">
        <f t="shared" si="0"/>
        <v>0.73346317771656766</v>
      </c>
      <c r="P99" s="3">
        <f t="shared" si="1"/>
        <v>0.82233502538071068</v>
      </c>
      <c r="Q99" s="3">
        <f t="shared" si="2"/>
        <v>0.8089899002667138</v>
      </c>
      <c r="R99" s="3">
        <f t="shared" si="3"/>
        <v>0.89433220188711704</v>
      </c>
      <c r="S99" s="3">
        <f t="shared" si="4"/>
        <v>0.85363138029400676</v>
      </c>
      <c r="T99" s="2"/>
      <c r="U99" s="3">
        <f t="shared" si="5"/>
        <v>0.12398052191336825</v>
      </c>
      <c r="V99" s="3">
        <f t="shared" si="6"/>
        <v>7.7981175105264977E-2</v>
      </c>
      <c r="W99" s="3">
        <f t="shared" si="7"/>
        <v>8.9975504898444802E-2</v>
      </c>
      <c r="X99" s="3">
        <f t="shared" si="8"/>
        <v>7.2486584297512244E-2</v>
      </c>
      <c r="Y99" s="3">
        <f t="shared" si="9"/>
        <v>6.1034644959167481E-2</v>
      </c>
    </row>
    <row r="100" spans="1:25">
      <c r="A100" s="2" t="s">
        <v>1547</v>
      </c>
      <c r="B100" s="2" t="s">
        <v>1548</v>
      </c>
      <c r="C100" s="3">
        <v>16.233333333333299</v>
      </c>
      <c r="D100" s="3">
        <v>19.600000000000001</v>
      </c>
      <c r="E100" s="3">
        <v>22.8666666666666</v>
      </c>
      <c r="F100" s="3">
        <v>26.466666666666601</v>
      </c>
      <c r="G100" s="3">
        <v>29.8333333333333</v>
      </c>
      <c r="H100" s="2"/>
      <c r="I100" s="3">
        <v>2.3048258550749998</v>
      </c>
      <c r="J100" s="3">
        <v>1.8</v>
      </c>
      <c r="K100" s="3">
        <v>2.2469732728470202</v>
      </c>
      <c r="L100" s="3">
        <v>1.5648926125740601</v>
      </c>
      <c r="M100" s="3">
        <v>1.50738920727933</v>
      </c>
      <c r="N100" s="2"/>
      <c r="O100" s="3">
        <f t="shared" si="0"/>
        <v>0.94747100145350016</v>
      </c>
      <c r="P100" s="3">
        <f t="shared" si="1"/>
        <v>0.9949238578680204</v>
      </c>
      <c r="Q100" s="3">
        <f t="shared" si="2"/>
        <v>0.96348449927597934</v>
      </c>
      <c r="R100" s="3">
        <f t="shared" si="3"/>
        <v>1.023198513398228</v>
      </c>
      <c r="S100" s="3">
        <f t="shared" si="4"/>
        <v>1.0000001117318549</v>
      </c>
      <c r="T100" s="2"/>
      <c r="U100" s="3">
        <f t="shared" si="5"/>
        <v>0.13452293600105758</v>
      </c>
      <c r="V100" s="3">
        <f t="shared" si="6"/>
        <v>9.1370558375634528E-2</v>
      </c>
      <c r="W100" s="3">
        <f t="shared" si="7"/>
        <v>9.4675973119920959E-2</v>
      </c>
      <c r="X100" s="3">
        <f t="shared" si="8"/>
        <v>6.0498581668022092E-2</v>
      </c>
      <c r="Y100" s="3">
        <f t="shared" si="9"/>
        <v>5.0527018179979573E-2</v>
      </c>
    </row>
    <row r="101" spans="1:25">
      <c r="A101" s="2" t="s">
        <v>1549</v>
      </c>
      <c r="B101" s="2" t="s">
        <v>1550</v>
      </c>
      <c r="C101" s="3">
        <v>15.8</v>
      </c>
      <c r="D101" s="3">
        <v>19.8333333333333</v>
      </c>
      <c r="E101" s="3">
        <v>22.633333333333301</v>
      </c>
      <c r="F101" s="3">
        <v>26.1666666666666</v>
      </c>
      <c r="G101" s="3">
        <v>28.766666666666602</v>
      </c>
      <c r="H101" s="2"/>
      <c r="I101" s="3">
        <v>2.16641024123625</v>
      </c>
      <c r="J101" s="3">
        <v>2.01797478235537</v>
      </c>
      <c r="K101" s="3">
        <v>1.79783820802157</v>
      </c>
      <c r="L101" s="3">
        <v>2.3392781412697001</v>
      </c>
      <c r="M101" s="3">
        <v>1.6468825769380799</v>
      </c>
      <c r="N101" s="2"/>
      <c r="O101" s="3">
        <f t="shared" si="0"/>
        <v>0.92217916773913766</v>
      </c>
      <c r="P101" s="3">
        <f t="shared" si="1"/>
        <v>1.0067681895093046</v>
      </c>
      <c r="Q101" s="3">
        <f t="shared" si="2"/>
        <v>0.95365302479357283</v>
      </c>
      <c r="R101" s="3">
        <f t="shared" si="3"/>
        <v>1.0116005453622279</v>
      </c>
      <c r="S101" s="3">
        <f t="shared" si="4"/>
        <v>0.96424591779283775</v>
      </c>
      <c r="T101" s="2"/>
      <c r="U101" s="3">
        <f t="shared" si="5"/>
        <v>0.12644420210410059</v>
      </c>
      <c r="V101" s="3">
        <f t="shared" si="6"/>
        <v>0.1024352681398665</v>
      </c>
      <c r="W101" s="3">
        <f t="shared" si="7"/>
        <v>7.575171628140924E-2</v>
      </c>
      <c r="X101" s="3">
        <f t="shared" si="8"/>
        <v>9.0436243699198976E-2</v>
      </c>
      <c r="Y101" s="3">
        <f t="shared" si="9"/>
        <v>5.5202774109966268E-2</v>
      </c>
    </row>
    <row r="102" spans="1:25">
      <c r="A102" s="2" t="s">
        <v>1551</v>
      </c>
      <c r="B102" s="2" t="s">
        <v>1552</v>
      </c>
      <c r="C102" s="3">
        <v>16.133333333333301</v>
      </c>
      <c r="D102" s="3">
        <v>20.8</v>
      </c>
      <c r="E102" s="3">
        <v>23.566666666666599</v>
      </c>
      <c r="F102" s="3">
        <v>26.8666666666666</v>
      </c>
      <c r="G102" s="3">
        <v>29.233333333333299</v>
      </c>
      <c r="H102" s="2"/>
      <c r="I102" s="3">
        <v>2.0121851030381999</v>
      </c>
      <c r="J102" s="3">
        <v>2.2861904265976301</v>
      </c>
      <c r="K102" s="3">
        <v>1.7451520150277899</v>
      </c>
      <c r="L102" s="3">
        <v>1.80246744461277</v>
      </c>
      <c r="M102" s="3">
        <v>1.81995115929582</v>
      </c>
      <c r="N102" s="2"/>
      <c r="O102" s="3">
        <f t="shared" si="0"/>
        <v>0.94163442444249312</v>
      </c>
      <c r="P102" s="3">
        <f t="shared" si="1"/>
        <v>1.0558375634517767</v>
      </c>
      <c r="Q102" s="3">
        <f t="shared" si="2"/>
        <v>0.99297892272320321</v>
      </c>
      <c r="R102" s="3">
        <f t="shared" si="3"/>
        <v>1.0386624707795613</v>
      </c>
      <c r="S102" s="3">
        <f t="shared" si="4"/>
        <v>0.97988837764115833</v>
      </c>
      <c r="T102" s="2"/>
      <c r="U102" s="3">
        <f t="shared" si="5"/>
        <v>0.11744273314283912</v>
      </c>
      <c r="V102" s="3">
        <f t="shared" si="6"/>
        <v>0.11605027546180864</v>
      </c>
      <c r="W102" s="3">
        <f t="shared" si="7"/>
        <v>7.3531789301436792E-2</v>
      </c>
      <c r="X102" s="3">
        <f t="shared" si="8"/>
        <v>6.9683199361832246E-2</v>
      </c>
      <c r="Y102" s="3">
        <f t="shared" si="9"/>
        <v>6.1003956289687404E-2</v>
      </c>
    </row>
    <row r="103" spans="1:25">
      <c r="A103" s="2" t="s">
        <v>1553</v>
      </c>
      <c r="B103" s="2" t="s">
        <v>1554</v>
      </c>
      <c r="C103" s="3">
        <v>14.7666666666666</v>
      </c>
      <c r="D103" s="3">
        <v>18.033333333333299</v>
      </c>
      <c r="E103" s="3">
        <v>21.633333333333301</v>
      </c>
      <c r="F103" s="3">
        <v>24.466666666666601</v>
      </c>
      <c r="G103" s="3">
        <v>28.466666666666601</v>
      </c>
      <c r="H103" s="2"/>
      <c r="I103" s="3">
        <v>2.34781222039204</v>
      </c>
      <c r="J103" s="3">
        <v>2.1982316125063401</v>
      </c>
      <c r="K103" s="3">
        <v>1.7603661235347801</v>
      </c>
      <c r="L103" s="3">
        <v>2.18682926224756</v>
      </c>
      <c r="M103" s="3">
        <v>1.92757763930679</v>
      </c>
      <c r="N103" s="2"/>
      <c r="O103" s="3">
        <f t="shared" si="0"/>
        <v>0.86186787195872605</v>
      </c>
      <c r="P103" s="3">
        <f t="shared" si="1"/>
        <v>0.91539763113367001</v>
      </c>
      <c r="Q103" s="3">
        <f t="shared" si="2"/>
        <v>0.91151813415468141</v>
      </c>
      <c r="R103" s="3">
        <f t="shared" si="3"/>
        <v>0.94587872649156068</v>
      </c>
      <c r="S103" s="3">
        <f t="shared" si="4"/>
        <v>0.95419005074748953</v>
      </c>
      <c r="T103" s="2"/>
      <c r="U103" s="3">
        <f t="shared" si="5"/>
        <v>0.1370318683170195</v>
      </c>
      <c r="V103" s="3">
        <f t="shared" si="6"/>
        <v>0.11158536104093097</v>
      </c>
      <c r="W103" s="3">
        <f t="shared" si="7"/>
        <v>7.4172834099547058E-2</v>
      </c>
      <c r="X103" s="3">
        <f t="shared" si="8"/>
        <v>8.4542586279122894E-2</v>
      </c>
      <c r="Y103" s="3">
        <f t="shared" si="9"/>
        <v>6.4611548201517904E-2</v>
      </c>
    </row>
    <row r="104" spans="1:25">
      <c r="A104" s="2" t="s">
        <v>1555</v>
      </c>
      <c r="B104" s="2" t="s">
        <v>1556</v>
      </c>
      <c r="C104" s="3">
        <v>16.8</v>
      </c>
      <c r="D104" s="3">
        <v>20.066666666666599</v>
      </c>
      <c r="E104" s="3">
        <v>23.1</v>
      </c>
      <c r="F104" s="3">
        <v>26.6666666666666</v>
      </c>
      <c r="G104" s="3">
        <v>29.233333333333299</v>
      </c>
      <c r="H104" s="2"/>
      <c r="I104" s="3">
        <v>2.2120880030715999</v>
      </c>
      <c r="J104" s="3">
        <v>2.5551690528982398</v>
      </c>
      <c r="K104" s="3">
        <v>2.1656407827707702</v>
      </c>
      <c r="L104" s="3">
        <v>1.8135294011647201</v>
      </c>
      <c r="M104" s="3">
        <v>1.81995115929582</v>
      </c>
      <c r="N104" s="2"/>
      <c r="O104" s="3">
        <f t="shared" si="0"/>
        <v>0.98054493784920971</v>
      </c>
      <c r="P104" s="3">
        <f t="shared" si="1"/>
        <v>1.0186125211505888</v>
      </c>
      <c r="Q104" s="3">
        <f t="shared" si="2"/>
        <v>0.97331597375839018</v>
      </c>
      <c r="R104" s="3">
        <f t="shared" si="3"/>
        <v>1.0309304920888946</v>
      </c>
      <c r="S104" s="3">
        <f t="shared" si="4"/>
        <v>0.97988837764115833</v>
      </c>
      <c r="T104" s="2"/>
      <c r="U104" s="3">
        <f t="shared" si="5"/>
        <v>0.12911021985052526</v>
      </c>
      <c r="V104" s="3">
        <f t="shared" si="6"/>
        <v>0.1297040128374741</v>
      </c>
      <c r="W104" s="3">
        <f t="shared" si="7"/>
        <v>9.1249037545169456E-2</v>
      </c>
      <c r="X104" s="3">
        <f t="shared" si="8"/>
        <v>7.0110853423516042E-2</v>
      </c>
      <c r="Y104" s="3">
        <f t="shared" si="9"/>
        <v>6.1003956289687404E-2</v>
      </c>
    </row>
    <row r="105" spans="1:25">
      <c r="A105" s="2" t="s">
        <v>1557</v>
      </c>
      <c r="B105" s="2" t="s">
        <v>1558</v>
      </c>
      <c r="C105" s="3">
        <v>17.3333333333333</v>
      </c>
      <c r="D105" s="3">
        <v>20.8666666666666</v>
      </c>
      <c r="E105" s="3">
        <v>23.6</v>
      </c>
      <c r="F105" s="3">
        <v>27.066666666666599</v>
      </c>
      <c r="G105" s="3">
        <v>30.266666666666602</v>
      </c>
      <c r="H105" s="2"/>
      <c r="I105" s="3">
        <v>2.03851798018942</v>
      </c>
      <c r="J105" s="3">
        <v>1.80246744461277</v>
      </c>
      <c r="K105" s="3">
        <v>1.7625738755203</v>
      </c>
      <c r="L105" s="3">
        <v>1.7876116903722501</v>
      </c>
      <c r="M105" s="3">
        <v>1.5477582354991799</v>
      </c>
      <c r="N105" s="2"/>
      <c r="O105" s="3">
        <f t="shared" si="0"/>
        <v>1.0116733485745795</v>
      </c>
      <c r="P105" s="3">
        <f t="shared" si="1"/>
        <v>1.0592216582064264</v>
      </c>
      <c r="Q105" s="3">
        <f t="shared" si="2"/>
        <v>0.9943834190778359</v>
      </c>
      <c r="R105" s="3">
        <f t="shared" si="3"/>
        <v>1.046394449470228</v>
      </c>
      <c r="S105" s="3">
        <f t="shared" si="4"/>
        <v>1.0145252530195792</v>
      </c>
      <c r="T105" s="2"/>
      <c r="U105" s="3">
        <f t="shared" si="5"/>
        <v>0.118979671796984</v>
      </c>
      <c r="V105" s="3">
        <f t="shared" si="6"/>
        <v>9.1495809371206605E-2</v>
      </c>
      <c r="W105" s="3">
        <f t="shared" si="7"/>
        <v>7.426585748801473E-2</v>
      </c>
      <c r="X105" s="3">
        <f t="shared" si="8"/>
        <v>6.9108877485724848E-2</v>
      </c>
      <c r="Y105" s="3">
        <f t="shared" si="9"/>
        <v>5.1880170115075314E-2</v>
      </c>
    </row>
    <row r="106" spans="1:25">
      <c r="A106" s="2" t="s">
        <v>1559</v>
      </c>
      <c r="B106" s="2" t="s">
        <v>1560</v>
      </c>
      <c r="C106" s="3">
        <v>17.766666666666602</v>
      </c>
      <c r="D106" s="3">
        <v>20.2</v>
      </c>
      <c r="E106" s="3">
        <v>23.766666666666602</v>
      </c>
      <c r="F106" s="3">
        <v>26.8333333333333</v>
      </c>
      <c r="G106" s="3">
        <v>29.466666666666601</v>
      </c>
      <c r="H106" s="2"/>
      <c r="I106" s="3">
        <v>2.2313423961572698</v>
      </c>
      <c r="J106" s="3">
        <v>1.93907194296653</v>
      </c>
      <c r="K106" s="3">
        <v>2.0278614899006802</v>
      </c>
      <c r="L106" s="3">
        <v>1.5933891203622801</v>
      </c>
      <c r="M106" s="3">
        <v>1.2310790208412901</v>
      </c>
      <c r="N106" s="2"/>
      <c r="O106" s="3">
        <f t="shared" si="0"/>
        <v>1.0369651822889421</v>
      </c>
      <c r="P106" s="3">
        <f t="shared" si="1"/>
        <v>1.0253807106598984</v>
      </c>
      <c r="Q106" s="3">
        <f t="shared" si="2"/>
        <v>1.0014059008509817</v>
      </c>
      <c r="R106" s="3">
        <f t="shared" si="3"/>
        <v>1.0373738076644516</v>
      </c>
      <c r="S106" s="3">
        <f t="shared" si="4"/>
        <v>0.98770960756531712</v>
      </c>
      <c r="T106" s="2"/>
      <c r="U106" s="3">
        <f t="shared" si="5"/>
        <v>0.13023401733097242</v>
      </c>
      <c r="V106" s="3">
        <f t="shared" si="6"/>
        <v>9.8430047866321327E-2</v>
      </c>
      <c r="W106" s="3">
        <f t="shared" si="7"/>
        <v>8.5443722107784434E-2</v>
      </c>
      <c r="X106" s="3">
        <f t="shared" si="8"/>
        <v>6.1600253622906768E-2</v>
      </c>
      <c r="Y106" s="3">
        <f t="shared" si="9"/>
        <v>4.126522318632516E-2</v>
      </c>
    </row>
    <row r="107" spans="1:25">
      <c r="A107" s="2" t="s">
        <v>1561</v>
      </c>
      <c r="B107" s="2" t="s">
        <v>1562</v>
      </c>
      <c r="C107" s="3">
        <v>17.466666666666601</v>
      </c>
      <c r="D107" s="3">
        <v>20.266666666666602</v>
      </c>
      <c r="E107" s="3">
        <v>23.6666666666666</v>
      </c>
      <c r="F107" s="3">
        <v>26.733333333333299</v>
      </c>
      <c r="G107" s="3">
        <v>29.466666666666601</v>
      </c>
      <c r="H107" s="2"/>
      <c r="I107" s="3">
        <v>2.1715329966536401</v>
      </c>
      <c r="J107" s="3">
        <v>2.1123972690339801</v>
      </c>
      <c r="K107" s="3">
        <v>2.1653842358548898</v>
      </c>
      <c r="L107" s="3">
        <v>2.0483055327649602</v>
      </c>
      <c r="M107" s="3">
        <v>1.43139403690559</v>
      </c>
      <c r="N107" s="2"/>
      <c r="O107" s="3">
        <f t="shared" si="0"/>
        <v>1.0194554512559204</v>
      </c>
      <c r="P107" s="3">
        <f t="shared" si="1"/>
        <v>1.0287648054145484</v>
      </c>
      <c r="Q107" s="3">
        <f t="shared" si="2"/>
        <v>0.99719241178709239</v>
      </c>
      <c r="R107" s="3">
        <f t="shared" si="3"/>
        <v>1.0335078183191182</v>
      </c>
      <c r="S107" s="3">
        <f t="shared" si="4"/>
        <v>0.98770960756531712</v>
      </c>
      <c r="T107" s="2"/>
      <c r="U107" s="3">
        <f t="shared" si="5"/>
        <v>0.12674319566912212</v>
      </c>
      <c r="V107" s="3">
        <f t="shared" si="6"/>
        <v>0.10722828776822234</v>
      </c>
      <c r="W107" s="3">
        <f t="shared" si="7"/>
        <v>9.1238227968925084E-2</v>
      </c>
      <c r="X107" s="3">
        <f t="shared" si="8"/>
        <v>7.9187273656567164E-2</v>
      </c>
      <c r="Y107" s="3">
        <f t="shared" si="9"/>
        <v>4.7979693748756505E-2</v>
      </c>
    </row>
    <row r="108" spans="1:25">
      <c r="A108" s="2" t="s">
        <v>1563</v>
      </c>
      <c r="B108" s="2" t="s">
        <v>1564</v>
      </c>
      <c r="C108" s="3">
        <v>17.100000000000001</v>
      </c>
      <c r="D108" s="3">
        <v>20.033333333333299</v>
      </c>
      <c r="E108" s="3">
        <v>23.433333333333302</v>
      </c>
      <c r="F108" s="3">
        <v>26</v>
      </c>
      <c r="G108" s="3">
        <v>29.8666666666666</v>
      </c>
      <c r="H108" s="2"/>
      <c r="I108" s="3">
        <v>2.4406283343980602</v>
      </c>
      <c r="J108" s="3">
        <v>2.2432615144521599</v>
      </c>
      <c r="K108" s="3">
        <v>2.2462314118441902</v>
      </c>
      <c r="L108" s="3">
        <v>1.93218356615859</v>
      </c>
      <c r="M108" s="3">
        <v>1.6878651868229499</v>
      </c>
      <c r="N108" s="2"/>
      <c r="O108" s="3">
        <f t="shared" si="0"/>
        <v>0.99805466888223138</v>
      </c>
      <c r="P108" s="3">
        <f t="shared" si="1"/>
        <v>1.016920473773264</v>
      </c>
      <c r="Q108" s="3">
        <f t="shared" si="2"/>
        <v>0.98736093730468588</v>
      </c>
      <c r="R108" s="3">
        <f t="shared" si="3"/>
        <v>1.0051572297866749</v>
      </c>
      <c r="S108" s="3">
        <f t="shared" si="4"/>
        <v>1.0011174302924482</v>
      </c>
      <c r="T108" s="2"/>
      <c r="U108" s="3">
        <f t="shared" si="5"/>
        <v>0.14244915228960511</v>
      </c>
      <c r="V108" s="3">
        <f t="shared" si="6"/>
        <v>0.11387114286559188</v>
      </c>
      <c r="W108" s="3">
        <f t="shared" si="7"/>
        <v>9.4644714887697462E-2</v>
      </c>
      <c r="X108" s="3">
        <f t="shared" si="8"/>
        <v>7.4698010799973333E-2</v>
      </c>
      <c r="Y108" s="3">
        <f t="shared" si="9"/>
        <v>5.657649303054503E-2</v>
      </c>
    </row>
    <row r="109" spans="1:25">
      <c r="A109" s="2" t="s">
        <v>1565</v>
      </c>
      <c r="B109" s="2" t="s">
        <v>1566</v>
      </c>
      <c r="C109" s="3">
        <v>17.766666666666602</v>
      </c>
      <c r="D109" s="3">
        <v>20.6666666666666</v>
      </c>
      <c r="E109" s="3">
        <v>24</v>
      </c>
      <c r="F109" s="3">
        <v>27</v>
      </c>
      <c r="G109" s="3">
        <v>30</v>
      </c>
      <c r="H109" s="2"/>
      <c r="I109" s="3">
        <v>2.4177583741051398</v>
      </c>
      <c r="J109" s="3">
        <v>1.86785676348292</v>
      </c>
      <c r="K109" s="3">
        <v>1.93218356615859</v>
      </c>
      <c r="L109" s="3">
        <v>1.7701224063135601</v>
      </c>
      <c r="M109" s="3">
        <v>1.84390889145857</v>
      </c>
      <c r="N109" s="2"/>
      <c r="O109" s="3">
        <f t="shared" si="0"/>
        <v>1.0369651822889421</v>
      </c>
      <c r="P109" s="3">
        <f t="shared" si="1"/>
        <v>1.049069373942467</v>
      </c>
      <c r="Q109" s="3">
        <f t="shared" si="2"/>
        <v>1.0112373753333923</v>
      </c>
      <c r="R109" s="3">
        <f t="shared" si="3"/>
        <v>1.0438171232400084</v>
      </c>
      <c r="S109" s="3">
        <f t="shared" si="4"/>
        <v>1.0055867045348272</v>
      </c>
      <c r="T109" s="2"/>
      <c r="U109" s="3">
        <f t="shared" si="5"/>
        <v>0.14111432944472205</v>
      </c>
      <c r="V109" s="3">
        <f t="shared" si="6"/>
        <v>9.4815064136188829E-2</v>
      </c>
      <c r="W109" s="3">
        <f t="shared" si="7"/>
        <v>8.1412343254355271E-2</v>
      </c>
      <c r="X109" s="3">
        <f t="shared" si="8"/>
        <v>6.8432743627440798E-2</v>
      </c>
      <c r="Y109" s="3">
        <f t="shared" si="9"/>
        <v>6.1807008854142996E-2</v>
      </c>
    </row>
    <row r="110" spans="1:25">
      <c r="A110" s="2" t="s">
        <v>1567</v>
      </c>
      <c r="B110" s="2" t="s">
        <v>1568</v>
      </c>
      <c r="C110" s="3">
        <v>17.033333333333299</v>
      </c>
      <c r="D110" s="3">
        <v>20.266666666666602</v>
      </c>
      <c r="E110" s="3">
        <v>24.3</v>
      </c>
      <c r="F110" s="3">
        <v>26.7</v>
      </c>
      <c r="G110" s="3">
        <v>29.633333333333301</v>
      </c>
      <c r="H110" s="2"/>
      <c r="I110" s="3">
        <v>2.3019315560826001</v>
      </c>
      <c r="J110" s="3">
        <v>2.20504472113883</v>
      </c>
      <c r="K110" s="3">
        <v>1.9174636024359499</v>
      </c>
      <c r="L110" s="3">
        <v>1.5307950004273301</v>
      </c>
      <c r="M110" s="3">
        <v>1.51620872207255</v>
      </c>
      <c r="N110" s="2"/>
      <c r="O110" s="3">
        <f t="shared" si="0"/>
        <v>0.9941636175415578</v>
      </c>
      <c r="P110" s="3">
        <f t="shared" si="1"/>
        <v>1.0287648054145484</v>
      </c>
      <c r="Q110" s="3">
        <f t="shared" si="2"/>
        <v>1.0238778425250599</v>
      </c>
      <c r="R110" s="3">
        <f t="shared" si="3"/>
        <v>1.0322191552040083</v>
      </c>
      <c r="S110" s="3">
        <f t="shared" si="4"/>
        <v>0.99329620036828947</v>
      </c>
      <c r="T110" s="2"/>
      <c r="U110" s="3">
        <f t="shared" si="5"/>
        <v>0.13435400801143735</v>
      </c>
      <c r="V110" s="3">
        <f t="shared" si="6"/>
        <v>0.11193120411872234</v>
      </c>
      <c r="W110" s="3">
        <f t="shared" si="7"/>
        <v>8.0792119192693385E-2</v>
      </c>
      <c r="X110" s="3">
        <f t="shared" si="8"/>
        <v>5.9180371615416415E-2</v>
      </c>
      <c r="Y110" s="3">
        <f t="shared" si="9"/>
        <v>5.0822644407196582E-2</v>
      </c>
    </row>
    <row r="111" spans="1:25">
      <c r="A111" s="2" t="s">
        <v>1569</v>
      </c>
      <c r="B111" s="2" t="s">
        <v>1570</v>
      </c>
      <c r="C111" s="3">
        <v>15.966666666666599</v>
      </c>
      <c r="D111" s="3">
        <v>19.066666666666599</v>
      </c>
      <c r="E111" s="3">
        <v>23.033333333333299</v>
      </c>
      <c r="F111" s="3">
        <v>25.3333333333333</v>
      </c>
      <c r="G111" s="3">
        <v>28.9</v>
      </c>
      <c r="H111" s="2"/>
      <c r="I111" s="3">
        <v>2.2432615144521599</v>
      </c>
      <c r="J111" s="3">
        <v>1.99888858007532</v>
      </c>
      <c r="K111" s="3">
        <v>2.3449709782615402</v>
      </c>
      <c r="L111" s="3">
        <v>1.9550504398153501</v>
      </c>
      <c r="M111" s="3">
        <v>1.92093727122985</v>
      </c>
      <c r="N111" s="2"/>
      <c r="O111" s="3">
        <f t="shared" si="0"/>
        <v>0.93190679609081239</v>
      </c>
      <c r="P111" s="3">
        <f t="shared" si="1"/>
        <v>0.96785109983079187</v>
      </c>
      <c r="Q111" s="3">
        <f t="shared" si="2"/>
        <v>0.97050698104912925</v>
      </c>
      <c r="R111" s="3">
        <f t="shared" si="3"/>
        <v>0.97938396748445111</v>
      </c>
      <c r="S111" s="3">
        <f t="shared" si="4"/>
        <v>0.96871519203521694</v>
      </c>
      <c r="T111" s="2"/>
      <c r="U111" s="3">
        <f t="shared" si="5"/>
        <v>0.13092968584928674</v>
      </c>
      <c r="V111" s="3">
        <f t="shared" si="6"/>
        <v>0.10146642538453401</v>
      </c>
      <c r="W111" s="3">
        <f t="shared" si="7"/>
        <v>9.8805095720424049E-2</v>
      </c>
      <c r="X111" s="3">
        <f t="shared" si="8"/>
        <v>7.5582041699154515E-2</v>
      </c>
      <c r="Y111" s="3">
        <f t="shared" si="9"/>
        <v>6.4388966006471621E-2</v>
      </c>
    </row>
    <row r="112" spans="1:25">
      <c r="A112" s="2" t="s">
        <v>1571</v>
      </c>
      <c r="B112" s="2" t="s">
        <v>1572</v>
      </c>
      <c r="C112" s="3">
        <v>17.933333333333302</v>
      </c>
      <c r="D112" s="3">
        <v>21.8666666666666</v>
      </c>
      <c r="E112" s="3">
        <v>25.933333333333302</v>
      </c>
      <c r="F112" s="3">
        <v>28.033333333333299</v>
      </c>
      <c r="G112" s="3">
        <v>30.8</v>
      </c>
      <c r="H112" s="2"/>
      <c r="I112" s="3">
        <v>1.7113996870657899</v>
      </c>
      <c r="J112" s="3">
        <v>2.02868320729372</v>
      </c>
      <c r="K112" s="3">
        <v>1.3399834161494499</v>
      </c>
      <c r="L112" s="3">
        <v>1.7603661235347801</v>
      </c>
      <c r="M112" s="3">
        <v>1.55777619273972</v>
      </c>
      <c r="N112" s="2"/>
      <c r="O112" s="3">
        <f t="shared" si="0"/>
        <v>1.0466928106406228</v>
      </c>
      <c r="P112" s="3">
        <f t="shared" si="1"/>
        <v>1.1099830795262233</v>
      </c>
      <c r="Q112" s="3">
        <f t="shared" si="2"/>
        <v>1.0926981639019142</v>
      </c>
      <c r="R112" s="3">
        <f t="shared" si="3"/>
        <v>1.0837656798084518</v>
      </c>
      <c r="S112" s="3">
        <f t="shared" si="4"/>
        <v>1.0324023499890893</v>
      </c>
      <c r="T112" s="2"/>
      <c r="U112" s="3">
        <f t="shared" si="5"/>
        <v>9.9887160701731065E-2</v>
      </c>
      <c r="V112" s="3">
        <f t="shared" si="6"/>
        <v>0.10297884300983351</v>
      </c>
      <c r="W112" s="3">
        <f t="shared" si="7"/>
        <v>5.6460054697385104E-2</v>
      </c>
      <c r="X112" s="3">
        <f t="shared" si="8"/>
        <v>6.805556677471257E-2</v>
      </c>
      <c r="Y112" s="3">
        <f t="shared" si="9"/>
        <v>5.2215967601998169E-2</v>
      </c>
    </row>
    <row r="113" spans="1:25">
      <c r="A113" s="2" t="s">
        <v>1573</v>
      </c>
      <c r="B113" s="2" t="s">
        <v>1574</v>
      </c>
      <c r="C113" s="3">
        <v>17.2</v>
      </c>
      <c r="D113" s="3">
        <v>20.266666666666602</v>
      </c>
      <c r="E113" s="3">
        <v>23.8</v>
      </c>
      <c r="F113" s="3">
        <v>26.8666666666666</v>
      </c>
      <c r="G113" s="3">
        <v>29.433333333333302</v>
      </c>
      <c r="H113" s="2"/>
      <c r="I113" s="3">
        <v>1.9899748742132399</v>
      </c>
      <c r="J113" s="3">
        <v>2.0483055327649602</v>
      </c>
      <c r="K113" s="3">
        <v>1.8690461025168199</v>
      </c>
      <c r="L113" s="3">
        <v>1.70749979664875</v>
      </c>
      <c r="M113" s="3">
        <v>1.3337499349161701</v>
      </c>
      <c r="N113" s="2"/>
      <c r="O113" s="3">
        <f t="shared" si="0"/>
        <v>1.0038912458932383</v>
      </c>
      <c r="P113" s="3">
        <f t="shared" si="1"/>
        <v>1.0287648054145484</v>
      </c>
      <c r="Q113" s="3">
        <f t="shared" si="2"/>
        <v>1.0028103972056142</v>
      </c>
      <c r="R113" s="3">
        <f t="shared" si="3"/>
        <v>1.0386624707795613</v>
      </c>
      <c r="S113" s="3">
        <f t="shared" si="4"/>
        <v>0.98659228900472395</v>
      </c>
      <c r="T113" s="2"/>
      <c r="U113" s="3">
        <f t="shared" si="5"/>
        <v>0.11614641603314942</v>
      </c>
      <c r="V113" s="3">
        <f t="shared" si="6"/>
        <v>0.10397490014035331</v>
      </c>
      <c r="W113" s="3">
        <f t="shared" si="7"/>
        <v>7.8752053128592306E-2</v>
      </c>
      <c r="X113" s="3">
        <f t="shared" si="8"/>
        <v>6.6011760210029538E-2</v>
      </c>
      <c r="Y113" s="3">
        <f t="shared" si="9"/>
        <v>4.4706706724196396E-2</v>
      </c>
    </row>
    <row r="114" spans="1:25">
      <c r="A114" s="2" t="s">
        <v>1575</v>
      </c>
      <c r="B114" s="2" t="s">
        <v>1576</v>
      </c>
      <c r="C114" s="3">
        <v>9.9</v>
      </c>
      <c r="D114" s="3">
        <v>13.533333333333299</v>
      </c>
      <c r="E114" s="3">
        <v>17.7</v>
      </c>
      <c r="F114" s="3">
        <v>20.7</v>
      </c>
      <c r="G114" s="3">
        <v>23.733333333333299</v>
      </c>
      <c r="H114" s="2"/>
      <c r="I114" s="3">
        <v>2.00582485111071</v>
      </c>
      <c r="J114" s="3">
        <v>2.6923760675078201</v>
      </c>
      <c r="K114" s="3">
        <v>2.2678918257565401</v>
      </c>
      <c r="L114" s="3">
        <v>1.5088627063675</v>
      </c>
      <c r="M114" s="3">
        <v>1.65193489244851</v>
      </c>
      <c r="N114" s="2"/>
      <c r="O114" s="3">
        <f t="shared" si="0"/>
        <v>0.57782112408971287</v>
      </c>
      <c r="P114" s="3">
        <f t="shared" si="1"/>
        <v>0.68697123519458381</v>
      </c>
      <c r="Q114" s="3">
        <f t="shared" si="2"/>
        <v>0.74578756430837678</v>
      </c>
      <c r="R114" s="3">
        <f t="shared" si="3"/>
        <v>0.80025979448400641</v>
      </c>
      <c r="S114" s="3">
        <f t="shared" si="4"/>
        <v>0.79553081514310664</v>
      </c>
      <c r="T114" s="2"/>
      <c r="U114" s="3">
        <f t="shared" si="5"/>
        <v>0.11707151214099711</v>
      </c>
      <c r="V114" s="3">
        <f t="shared" si="6"/>
        <v>0.13666883591410256</v>
      </c>
      <c r="W114" s="3">
        <f t="shared" si="7"/>
        <v>9.5557374059087444E-2</v>
      </c>
      <c r="X114" s="3">
        <f t="shared" si="8"/>
        <v>5.8332471463876198E-2</v>
      </c>
      <c r="Y114" s="3">
        <f t="shared" si="9"/>
        <v>5.5372125486779722E-2</v>
      </c>
    </row>
    <row r="115" spans="1:25">
      <c r="A115" s="2" t="s">
        <v>1577</v>
      </c>
      <c r="B115" s="2" t="s">
        <v>1578</v>
      </c>
      <c r="C115" s="3">
        <v>17.566666666666599</v>
      </c>
      <c r="D115" s="3">
        <v>21.4</v>
      </c>
      <c r="E115" s="3">
        <v>24.733333333333299</v>
      </c>
      <c r="F115" s="3">
        <v>27.233333333333299</v>
      </c>
      <c r="G115" s="3">
        <v>30.6</v>
      </c>
      <c r="H115" s="2"/>
      <c r="I115" s="3">
        <v>2.4857370916669499</v>
      </c>
      <c r="J115" s="3">
        <v>2.1694853460363901</v>
      </c>
      <c r="K115" s="3">
        <v>2.2350739485653599</v>
      </c>
      <c r="L115" s="3">
        <v>1.8562207723101101</v>
      </c>
      <c r="M115" s="3">
        <v>1.7625738755203</v>
      </c>
      <c r="N115" s="2"/>
      <c r="O115" s="3">
        <f t="shared" si="0"/>
        <v>1.0252920282669276</v>
      </c>
      <c r="P115" s="3">
        <f t="shared" si="1"/>
        <v>1.0862944162436547</v>
      </c>
      <c r="Q115" s="3">
        <f t="shared" si="2"/>
        <v>1.0421362951352444</v>
      </c>
      <c r="R115" s="3">
        <f t="shared" si="3"/>
        <v>1.052837765045785</v>
      </c>
      <c r="S115" s="3">
        <f t="shared" si="4"/>
        <v>1.0256984386255239</v>
      </c>
      <c r="T115" s="2"/>
      <c r="U115" s="3">
        <f t="shared" si="5"/>
        <v>0.14508195964631218</v>
      </c>
      <c r="V115" s="3">
        <f t="shared" si="6"/>
        <v>0.11012615969727869</v>
      </c>
      <c r="W115" s="3">
        <f t="shared" si="7"/>
        <v>9.4174596392636506E-2</v>
      </c>
      <c r="X115" s="3">
        <f t="shared" si="8"/>
        <v>7.1761297283373549E-2</v>
      </c>
      <c r="Y115" s="3">
        <f t="shared" si="9"/>
        <v>5.9080695166121244E-2</v>
      </c>
    </row>
    <row r="116" spans="1:25">
      <c r="A116" s="2" t="s">
        <v>1579</v>
      </c>
      <c r="B116" s="2" t="s">
        <v>1580</v>
      </c>
      <c r="C116" s="3">
        <v>15.3333333333333</v>
      </c>
      <c r="D116" s="3">
        <v>18.933333333333302</v>
      </c>
      <c r="E116" s="3">
        <v>22.133333333333301</v>
      </c>
      <c r="F116" s="3">
        <v>25.566666666666599</v>
      </c>
      <c r="G116" s="3">
        <v>29.433333333333302</v>
      </c>
      <c r="H116" s="2"/>
      <c r="I116" s="3">
        <v>2.1029080394116599</v>
      </c>
      <c r="J116" s="3">
        <v>2.40739601136903</v>
      </c>
      <c r="K116" s="3">
        <v>1.8571184369578799</v>
      </c>
      <c r="L116" s="3">
        <v>1.68687745718399</v>
      </c>
      <c r="M116" s="3">
        <v>1.3585122581543201</v>
      </c>
      <c r="N116" s="2"/>
      <c r="O116" s="3">
        <f t="shared" si="0"/>
        <v>0.89494180835443549</v>
      </c>
      <c r="P116" s="3">
        <f t="shared" si="1"/>
        <v>0.9610829103214874</v>
      </c>
      <c r="Q116" s="3">
        <f t="shared" si="2"/>
        <v>0.93258557947412712</v>
      </c>
      <c r="R116" s="3">
        <f t="shared" si="3"/>
        <v>0.98840460929022755</v>
      </c>
      <c r="S116" s="3">
        <f t="shared" si="4"/>
        <v>0.98659228900472395</v>
      </c>
      <c r="T116" s="2"/>
      <c r="U116" s="3">
        <f t="shared" si="5"/>
        <v>0.12273784719092318</v>
      </c>
      <c r="V116" s="3">
        <f t="shared" si="6"/>
        <v>0.12220284321670204</v>
      </c>
      <c r="W116" s="3">
        <f t="shared" si="7"/>
        <v>7.8249482244689111E-2</v>
      </c>
      <c r="X116" s="3">
        <f t="shared" si="8"/>
        <v>6.5214502763563442E-2</v>
      </c>
      <c r="Y116" s="3">
        <f t="shared" si="9"/>
        <v>4.5536728824918979E-2</v>
      </c>
    </row>
    <row r="117" spans="1:25">
      <c r="A117" s="2" t="s">
        <v>1581</v>
      </c>
      <c r="B117" s="2" t="s">
        <v>1582</v>
      </c>
      <c r="C117" s="3">
        <v>16.633333333333301</v>
      </c>
      <c r="D117" s="3">
        <v>20.133333333333301</v>
      </c>
      <c r="E117" s="3">
        <v>23.9</v>
      </c>
      <c r="F117" s="3">
        <v>26.3666666666666</v>
      </c>
      <c r="G117" s="3">
        <v>29.566666666666599</v>
      </c>
      <c r="H117" s="2"/>
      <c r="I117" s="3">
        <v>1.8345450541089301</v>
      </c>
      <c r="J117" s="3">
        <v>2.12498366006789</v>
      </c>
      <c r="K117" s="3">
        <v>1.9035055380358901</v>
      </c>
      <c r="L117" s="3">
        <v>1.5807874268505799</v>
      </c>
      <c r="M117" s="3">
        <v>1.70652343148936</v>
      </c>
      <c r="N117" s="2"/>
      <c r="O117" s="3">
        <f t="shared" si="0"/>
        <v>0.97081730949752909</v>
      </c>
      <c r="P117" s="3">
        <f t="shared" si="1"/>
        <v>1.0219966159052438</v>
      </c>
      <c r="Q117" s="3">
        <f t="shared" si="2"/>
        <v>1.0070238862695031</v>
      </c>
      <c r="R117" s="3">
        <f t="shared" si="3"/>
        <v>1.0193325240528945</v>
      </c>
      <c r="S117" s="3">
        <f t="shared" si="4"/>
        <v>0.99106156324709982</v>
      </c>
      <c r="T117" s="2"/>
      <c r="U117" s="3">
        <f t="shared" si="5"/>
        <v>0.10707463488469142</v>
      </c>
      <c r="V117" s="3">
        <f t="shared" si="6"/>
        <v>0.10786719086639036</v>
      </c>
      <c r="W117" s="3">
        <f t="shared" si="7"/>
        <v>8.0203997675666258E-2</v>
      </c>
      <c r="X117" s="3">
        <f t="shared" si="8"/>
        <v>6.1113073494412876E-2</v>
      </c>
      <c r="Y117" s="3">
        <f t="shared" si="9"/>
        <v>5.7201909122761692E-2</v>
      </c>
    </row>
    <row r="118" spans="1:25">
      <c r="A118" s="2" t="s">
        <v>1583</v>
      </c>
      <c r="B118" s="2" t="s">
        <v>1584</v>
      </c>
      <c r="C118" s="3">
        <v>16.399999999999999</v>
      </c>
      <c r="D118" s="3">
        <v>21.3666666666666</v>
      </c>
      <c r="E118" s="3">
        <v>23.133333333333301</v>
      </c>
      <c r="F118" s="3">
        <v>27.2</v>
      </c>
      <c r="G118" s="3">
        <v>29.8333333333333</v>
      </c>
      <c r="H118" s="2"/>
      <c r="I118" s="3">
        <v>1.7625738755203</v>
      </c>
      <c r="J118" s="3">
        <v>2.1830152440043902</v>
      </c>
      <c r="K118" s="3">
        <v>1.7838784213679499</v>
      </c>
      <c r="L118" s="3">
        <v>2.0558858593478999</v>
      </c>
      <c r="M118" s="3">
        <v>1.89883004915014</v>
      </c>
      <c r="N118" s="2"/>
      <c r="O118" s="3">
        <f t="shared" si="0"/>
        <v>0.95719862980518078</v>
      </c>
      <c r="P118" s="3">
        <f t="shared" si="1"/>
        <v>1.0846023688663249</v>
      </c>
      <c r="Q118" s="3">
        <f t="shared" si="2"/>
        <v>0.97472047011301843</v>
      </c>
      <c r="R118" s="3">
        <f t="shared" si="3"/>
        <v>1.0515491019306751</v>
      </c>
      <c r="S118" s="3">
        <f t="shared" si="4"/>
        <v>1.0000001117318549</v>
      </c>
      <c r="T118" s="2"/>
      <c r="U118" s="3">
        <f t="shared" si="5"/>
        <v>0.10287398162063649</v>
      </c>
      <c r="V118" s="3">
        <f t="shared" si="6"/>
        <v>0.11081295654844621</v>
      </c>
      <c r="W118" s="3">
        <f t="shared" si="7"/>
        <v>7.5163522197416704E-2</v>
      </c>
      <c r="X118" s="3">
        <f t="shared" si="8"/>
        <v>7.9480328274605092E-2</v>
      </c>
      <c r="Y118" s="3">
        <f t="shared" si="9"/>
        <v>6.3647941719886442E-2</v>
      </c>
    </row>
    <row r="119" spans="1:25">
      <c r="A119" s="2" t="s">
        <v>1585</v>
      </c>
      <c r="B119" s="2" t="s">
        <v>1586</v>
      </c>
      <c r="C119" s="3">
        <v>17.233333333333299</v>
      </c>
      <c r="D119" s="3">
        <v>19.466666666666601</v>
      </c>
      <c r="E119" s="3">
        <v>23.5</v>
      </c>
      <c r="F119" s="3">
        <v>26.3</v>
      </c>
      <c r="G119" s="3">
        <v>29.3</v>
      </c>
      <c r="H119" s="2"/>
      <c r="I119" s="3">
        <v>2.06047459473674</v>
      </c>
      <c r="J119" s="3">
        <v>2.2764494771951802</v>
      </c>
      <c r="K119" s="3">
        <v>1.97905701450631</v>
      </c>
      <c r="L119" s="3">
        <v>2.0518284528683099</v>
      </c>
      <c r="M119" s="3">
        <v>1.75404294892304</v>
      </c>
      <c r="N119" s="2"/>
      <c r="O119" s="3">
        <f t="shared" si="0"/>
        <v>1.0058367715635721</v>
      </c>
      <c r="P119" s="3">
        <f t="shared" si="1"/>
        <v>0.98815566835871071</v>
      </c>
      <c r="Q119" s="3">
        <f t="shared" si="2"/>
        <v>0.99016993001394671</v>
      </c>
      <c r="R119" s="3">
        <f t="shared" si="3"/>
        <v>1.016755197822675</v>
      </c>
      <c r="S119" s="3">
        <f t="shared" si="4"/>
        <v>0.98212301476234809</v>
      </c>
      <c r="T119" s="2"/>
      <c r="U119" s="3">
        <f t="shared" si="5"/>
        <v>0.12026118651404834</v>
      </c>
      <c r="V119" s="3">
        <f t="shared" si="6"/>
        <v>0.11555581102513605</v>
      </c>
      <c r="W119" s="3">
        <f t="shared" si="7"/>
        <v>8.3387350874354171E-2</v>
      </c>
      <c r="X119" s="3">
        <f t="shared" si="8"/>
        <v>7.9323469372407279E-2</v>
      </c>
      <c r="Y119" s="3">
        <f t="shared" si="9"/>
        <v>5.8794742287335673E-2</v>
      </c>
    </row>
    <row r="120" spans="1:25">
      <c r="A120" s="2" t="s">
        <v>1587</v>
      </c>
      <c r="B120" s="2" t="s">
        <v>1588</v>
      </c>
      <c r="C120" s="3">
        <v>16.8666666666666</v>
      </c>
      <c r="D120" s="3">
        <v>20.533333333333299</v>
      </c>
      <c r="E120" s="3">
        <v>23.466666666666601</v>
      </c>
      <c r="F120" s="3">
        <v>27.3333333333333</v>
      </c>
      <c r="G120" s="3">
        <v>29.466666666666601</v>
      </c>
      <c r="H120" s="2"/>
      <c r="I120" s="3">
        <v>2.1715329966536401</v>
      </c>
      <c r="J120" s="3">
        <v>2.7414513593269398</v>
      </c>
      <c r="K120" s="3">
        <v>2.0450482200237201</v>
      </c>
      <c r="L120" s="3">
        <v>1.71917292776368</v>
      </c>
      <c r="M120" s="3">
        <v>1.80246744461277</v>
      </c>
      <c r="N120" s="2"/>
      <c r="O120" s="3">
        <f t="shared" si="0"/>
        <v>0.98443598918987718</v>
      </c>
      <c r="P120" s="3">
        <f t="shared" si="1"/>
        <v>1.0423011844331624</v>
      </c>
      <c r="Q120" s="3">
        <f t="shared" si="2"/>
        <v>0.98876543365931413</v>
      </c>
      <c r="R120" s="3">
        <f t="shared" si="3"/>
        <v>1.0567037543911184</v>
      </c>
      <c r="S120" s="3">
        <f t="shared" si="4"/>
        <v>0.98770960756531712</v>
      </c>
      <c r="T120" s="2"/>
      <c r="U120" s="3">
        <f t="shared" si="5"/>
        <v>0.12674319566912212</v>
      </c>
      <c r="V120" s="3">
        <f t="shared" si="6"/>
        <v>0.13915996747852488</v>
      </c>
      <c r="W120" s="3">
        <f t="shared" si="7"/>
        <v>8.6167883101958859E-2</v>
      </c>
      <c r="X120" s="3">
        <f t="shared" si="8"/>
        <v>6.6463042215199525E-2</v>
      </c>
      <c r="Y120" s="3">
        <f t="shared" si="9"/>
        <v>6.0417909921982225E-2</v>
      </c>
    </row>
    <row r="121" spans="1:25">
      <c r="A121" s="2" t="s">
        <v>1589</v>
      </c>
      <c r="B121" s="2" t="s">
        <v>1590</v>
      </c>
      <c r="C121" s="3">
        <v>16.8333333333333</v>
      </c>
      <c r="D121" s="3">
        <v>19.600000000000001</v>
      </c>
      <c r="E121" s="3">
        <v>23.633333333333301</v>
      </c>
      <c r="F121" s="3">
        <v>27.3333333333333</v>
      </c>
      <c r="G121" s="3">
        <v>29.433333333333302</v>
      </c>
      <c r="H121" s="2"/>
      <c r="I121" s="3">
        <v>2.43698356352456</v>
      </c>
      <c r="J121" s="3">
        <v>1.8184242262647801</v>
      </c>
      <c r="K121" s="3">
        <v>2.3163668870788898</v>
      </c>
      <c r="L121" s="3">
        <v>1.53478192442951</v>
      </c>
      <c r="M121" s="3">
        <v>1.4067298564006101</v>
      </c>
      <c r="N121" s="2"/>
      <c r="O121" s="3">
        <f t="shared" si="0"/>
        <v>0.9824904635195435</v>
      </c>
      <c r="P121" s="3">
        <f t="shared" si="1"/>
        <v>0.9949238578680204</v>
      </c>
      <c r="Q121" s="3">
        <f t="shared" si="2"/>
        <v>0.99578791543246414</v>
      </c>
      <c r="R121" s="3">
        <f t="shared" si="3"/>
        <v>1.0567037543911184</v>
      </c>
      <c r="S121" s="3">
        <f t="shared" si="4"/>
        <v>0.98659228900472395</v>
      </c>
      <c r="T121" s="2"/>
      <c r="U121" s="3">
        <f t="shared" si="5"/>
        <v>0.14223642243069853</v>
      </c>
      <c r="V121" s="3">
        <f t="shared" si="6"/>
        <v>9.2305798287552296E-2</v>
      </c>
      <c r="W121" s="3">
        <f t="shared" si="7"/>
        <v>9.759986546661821E-2</v>
      </c>
      <c r="X121" s="3">
        <f t="shared" si="8"/>
        <v>5.9334505672547229E-2</v>
      </c>
      <c r="Y121" s="3">
        <f t="shared" si="9"/>
        <v>4.7152961348954678E-2</v>
      </c>
    </row>
    <row r="122" spans="1:25">
      <c r="A122" s="2" t="s">
        <v>1591</v>
      </c>
      <c r="B122" s="2" t="s">
        <v>1592</v>
      </c>
      <c r="C122" s="3">
        <v>16.3</v>
      </c>
      <c r="D122" s="3">
        <v>19.899999999999999</v>
      </c>
      <c r="E122" s="3">
        <v>24</v>
      </c>
      <c r="F122" s="3">
        <v>26.766666666666602</v>
      </c>
      <c r="G122" s="3">
        <v>29.4</v>
      </c>
      <c r="H122" s="2"/>
      <c r="I122" s="3">
        <v>2.3402279091290801</v>
      </c>
      <c r="J122" s="3">
        <v>2.1189620100417002</v>
      </c>
      <c r="K122" s="3">
        <v>1.57056253191863</v>
      </c>
      <c r="L122" s="3">
        <v>2.06047459473674</v>
      </c>
      <c r="M122" s="3">
        <v>1.42828568570857</v>
      </c>
      <c r="N122" s="2"/>
      <c r="O122" s="3">
        <f t="shared" si="0"/>
        <v>0.95136205279417374</v>
      </c>
      <c r="P122" s="3">
        <f t="shared" si="1"/>
        <v>1.0101522842639594</v>
      </c>
      <c r="Q122" s="3">
        <f t="shared" si="2"/>
        <v>1.0112373753333923</v>
      </c>
      <c r="R122" s="3">
        <f t="shared" si="3"/>
        <v>1.0347964814342281</v>
      </c>
      <c r="S122" s="3">
        <f t="shared" si="4"/>
        <v>0.98547497044413068</v>
      </c>
      <c r="T122" s="2"/>
      <c r="U122" s="3">
        <f t="shared" si="5"/>
        <v>0.13658920414940237</v>
      </c>
      <c r="V122" s="3">
        <f t="shared" si="6"/>
        <v>0.10756152335237057</v>
      </c>
      <c r="W122" s="3">
        <f t="shared" si="7"/>
        <v>6.6175480523931782E-2</v>
      </c>
      <c r="X122" s="3">
        <f t="shared" si="8"/>
        <v>7.9657728295823196E-2</v>
      </c>
      <c r="Y122" s="3">
        <f t="shared" si="9"/>
        <v>4.7875503194198234E-2</v>
      </c>
    </row>
    <row r="123" spans="1:25">
      <c r="A123" s="2" t="s">
        <v>1593</v>
      </c>
      <c r="B123" s="2" t="s">
        <v>1594</v>
      </c>
      <c r="C123" s="3">
        <v>16.8666666666666</v>
      </c>
      <c r="D123" s="3">
        <v>21</v>
      </c>
      <c r="E123" s="3">
        <v>23.533333333333299</v>
      </c>
      <c r="F123" s="3">
        <v>27.566666666666599</v>
      </c>
      <c r="G123" s="3">
        <v>29.766666666666602</v>
      </c>
      <c r="H123" s="2"/>
      <c r="I123" s="3">
        <v>2.2320892057044199</v>
      </c>
      <c r="J123" s="3">
        <v>2.4083189157584499</v>
      </c>
      <c r="K123" s="3">
        <v>2.0450482200237201</v>
      </c>
      <c r="L123" s="3">
        <v>1.7451520150277799</v>
      </c>
      <c r="M123" s="3">
        <v>1.8381754238616299</v>
      </c>
      <c r="N123" s="2"/>
      <c r="O123" s="3">
        <f t="shared" si="0"/>
        <v>0.98443598918987718</v>
      </c>
      <c r="P123" s="3">
        <f t="shared" si="1"/>
        <v>1.0659898477157361</v>
      </c>
      <c r="Q123" s="3">
        <f t="shared" si="2"/>
        <v>0.99157442636857496</v>
      </c>
      <c r="R123" s="3">
        <f t="shared" si="3"/>
        <v>1.065724396196895</v>
      </c>
      <c r="S123" s="3">
        <f t="shared" si="4"/>
        <v>0.99776547461066534</v>
      </c>
      <c r="T123" s="2"/>
      <c r="U123" s="3">
        <f t="shared" si="5"/>
        <v>0.13027760544531738</v>
      </c>
      <c r="V123" s="3">
        <f t="shared" si="6"/>
        <v>0.12224969115525126</v>
      </c>
      <c r="W123" s="3">
        <f t="shared" si="7"/>
        <v>8.6167883101958859E-2</v>
      </c>
      <c r="X123" s="3">
        <f t="shared" si="8"/>
        <v>6.7467390960844489E-2</v>
      </c>
      <c r="Y123" s="3">
        <f t="shared" si="9"/>
        <v>6.1614825561264193E-2</v>
      </c>
    </row>
    <row r="124" spans="1:25">
      <c r="A124" s="2" t="s">
        <v>1595</v>
      </c>
      <c r="B124" s="2" t="s">
        <v>1596</v>
      </c>
      <c r="C124" s="3">
        <v>16.8666666666666</v>
      </c>
      <c r="D124" s="3">
        <v>20.266666666666602</v>
      </c>
      <c r="E124" s="3">
        <v>23.6</v>
      </c>
      <c r="F124" s="3">
        <v>26.2</v>
      </c>
      <c r="G124" s="3">
        <v>29.266666666666602</v>
      </c>
      <c r="H124" s="2"/>
      <c r="I124" s="3">
        <v>2.2469732728470202</v>
      </c>
      <c r="J124" s="3">
        <v>1.87853370714738</v>
      </c>
      <c r="K124" s="3">
        <v>2.1385353243127199</v>
      </c>
      <c r="L124" s="3">
        <v>1.6812693617224601</v>
      </c>
      <c r="M124" s="3">
        <v>1.7688665548562099</v>
      </c>
      <c r="N124" s="2"/>
      <c r="O124" s="3">
        <f t="shared" si="0"/>
        <v>0.98443598918987718</v>
      </c>
      <c r="P124" s="3">
        <f t="shared" si="1"/>
        <v>1.0287648054145484</v>
      </c>
      <c r="Q124" s="3">
        <f t="shared" si="2"/>
        <v>0.9943834190778359</v>
      </c>
      <c r="R124" s="3">
        <f t="shared" si="3"/>
        <v>1.0128892084773415</v>
      </c>
      <c r="S124" s="3">
        <f t="shared" si="4"/>
        <v>0.9810056962017516</v>
      </c>
      <c r="T124" s="2"/>
      <c r="U124" s="3">
        <f t="shared" si="5"/>
        <v>0.13114632548646526</v>
      </c>
      <c r="V124" s="3">
        <f t="shared" si="6"/>
        <v>9.535704097194822E-2</v>
      </c>
      <c r="W124" s="3">
        <f t="shared" si="7"/>
        <v>9.0106952017322495E-2</v>
      </c>
      <c r="X124" s="3">
        <f t="shared" si="8"/>
        <v>6.4997694390544578E-2</v>
      </c>
      <c r="Y124" s="3">
        <f t="shared" si="9"/>
        <v>5.9291622988657651E-2</v>
      </c>
    </row>
    <row r="125" spans="1:25">
      <c r="A125" s="2" t="s">
        <v>1597</v>
      </c>
      <c r="B125" s="2" t="s">
        <v>1598</v>
      </c>
      <c r="C125" s="3">
        <v>16</v>
      </c>
      <c r="D125" s="3">
        <v>19.966666666666601</v>
      </c>
      <c r="E125" s="3">
        <v>23.633333333333301</v>
      </c>
      <c r="F125" s="3">
        <v>27.3333333333333</v>
      </c>
      <c r="G125" s="3">
        <v>29.933333333333302</v>
      </c>
      <c r="H125" s="2"/>
      <c r="I125" s="3">
        <v>2.46306042692148</v>
      </c>
      <c r="J125" s="3">
        <v>2.12105843599107</v>
      </c>
      <c r="K125" s="3">
        <v>1.7603661235347801</v>
      </c>
      <c r="L125" s="3">
        <v>1.63978318349984</v>
      </c>
      <c r="M125" s="3">
        <v>1.3888444437333101</v>
      </c>
      <c r="N125" s="2"/>
      <c r="O125" s="3">
        <f t="shared" si="0"/>
        <v>0.93385232176115207</v>
      </c>
      <c r="P125" s="3">
        <f t="shared" si="1"/>
        <v>1.0135363790186092</v>
      </c>
      <c r="Q125" s="3">
        <f t="shared" si="2"/>
        <v>0.99578791543246414</v>
      </c>
      <c r="R125" s="3">
        <f t="shared" si="3"/>
        <v>1.0567037543911184</v>
      </c>
      <c r="S125" s="3">
        <f t="shared" si="4"/>
        <v>1.0033520674136378</v>
      </c>
      <c r="T125" s="2"/>
      <c r="U125" s="3">
        <f t="shared" si="5"/>
        <v>0.1437584186449149</v>
      </c>
      <c r="V125" s="3">
        <f t="shared" si="6"/>
        <v>0.10766794091325228</v>
      </c>
      <c r="W125" s="3">
        <f t="shared" si="7"/>
        <v>7.4172834099547058E-2</v>
      </c>
      <c r="X125" s="3">
        <f t="shared" si="8"/>
        <v>6.3393843160672064E-2</v>
      </c>
      <c r="Y125" s="3">
        <f t="shared" si="9"/>
        <v>4.6553450242842825E-2</v>
      </c>
    </row>
    <row r="126" spans="1:25">
      <c r="A126" s="2" t="s">
        <v>1599</v>
      </c>
      <c r="B126" s="2" t="s">
        <v>1600</v>
      </c>
      <c r="C126" s="3">
        <v>17.1666666666666</v>
      </c>
      <c r="D126" s="3">
        <v>20.033333333333299</v>
      </c>
      <c r="E126" s="3">
        <v>23.3333333333333</v>
      </c>
      <c r="F126" s="3">
        <v>26.733333333333299</v>
      </c>
      <c r="G126" s="3">
        <v>29.533333333333299</v>
      </c>
      <c r="H126" s="2"/>
      <c r="I126" s="3">
        <v>2.1460558137093102</v>
      </c>
      <c r="J126" s="3">
        <v>2.0572365498945899</v>
      </c>
      <c r="K126" s="3">
        <v>1.92064803878505</v>
      </c>
      <c r="L126" s="3">
        <v>1.4590712418826099</v>
      </c>
      <c r="M126" s="3">
        <v>2.0450482200237201</v>
      </c>
      <c r="N126" s="2"/>
      <c r="O126" s="3">
        <f t="shared" si="0"/>
        <v>1.0019457202228987</v>
      </c>
      <c r="P126" s="3">
        <f t="shared" si="1"/>
        <v>1.016920473773264</v>
      </c>
      <c r="Q126" s="3">
        <f t="shared" si="2"/>
        <v>0.9831474482407967</v>
      </c>
      <c r="R126" s="3">
        <f t="shared" si="3"/>
        <v>1.0335078183191182</v>
      </c>
      <c r="S126" s="3">
        <f t="shared" si="4"/>
        <v>0.98994424468650666</v>
      </c>
      <c r="T126" s="2"/>
      <c r="U126" s="3">
        <f t="shared" si="5"/>
        <v>0.1252562002663411</v>
      </c>
      <c r="V126" s="3">
        <f t="shared" si="6"/>
        <v>0.10442825126368477</v>
      </c>
      <c r="W126" s="3">
        <f t="shared" si="7"/>
        <v>8.092629507000923E-2</v>
      </c>
      <c r="X126" s="3">
        <f t="shared" si="8"/>
        <v>5.6407538752004903E-2</v>
      </c>
      <c r="Y126" s="3">
        <f t="shared" si="9"/>
        <v>6.8549110006282235E-2</v>
      </c>
    </row>
    <row r="127" spans="1:25">
      <c r="A127" s="2" t="s">
        <v>1601</v>
      </c>
      <c r="B127" s="2" t="s">
        <v>1602</v>
      </c>
      <c r="C127" s="3">
        <v>16.466666666666601</v>
      </c>
      <c r="D127" s="3">
        <v>19.933333333333302</v>
      </c>
      <c r="E127" s="3">
        <v>24.266666666666602</v>
      </c>
      <c r="F127" s="3">
        <v>26.6666666666666</v>
      </c>
      <c r="G127" s="3">
        <v>29.533333333333299</v>
      </c>
      <c r="H127" s="2"/>
      <c r="I127" s="3">
        <v>1.54344492037203</v>
      </c>
      <c r="J127" s="3">
        <v>1.7876116903722501</v>
      </c>
      <c r="K127" s="3">
        <v>2.1437246921084698</v>
      </c>
      <c r="L127" s="3">
        <v>1.49071198499985</v>
      </c>
      <c r="M127" s="3">
        <v>1.5648926125740601</v>
      </c>
      <c r="N127" s="2"/>
      <c r="O127" s="3">
        <f t="shared" si="0"/>
        <v>0.96108968114584847</v>
      </c>
      <c r="P127" s="3">
        <f t="shared" si="1"/>
        <v>1.0118443316412844</v>
      </c>
      <c r="Q127" s="3">
        <f t="shared" si="2"/>
        <v>1.0224733461704272</v>
      </c>
      <c r="R127" s="3">
        <f t="shared" si="3"/>
        <v>1.0309304920888946</v>
      </c>
      <c r="S127" s="3">
        <f t="shared" si="4"/>
        <v>0.98994424468650666</v>
      </c>
      <c r="T127" s="2"/>
      <c r="U127" s="3">
        <f t="shared" si="5"/>
        <v>9.0084351399992282E-2</v>
      </c>
      <c r="V127" s="3">
        <f t="shared" si="6"/>
        <v>9.0741710171180212E-2</v>
      </c>
      <c r="W127" s="3">
        <f t="shared" si="7"/>
        <v>9.0325605461881397E-2</v>
      </c>
      <c r="X127" s="3">
        <f t="shared" si="8"/>
        <v>5.7630766509701704E-2</v>
      </c>
      <c r="Y127" s="3">
        <f t="shared" si="9"/>
        <v>5.2454506840974843E-2</v>
      </c>
    </row>
    <row r="128" spans="1:25">
      <c r="A128" s="2" t="s">
        <v>1603</v>
      </c>
      <c r="B128" s="2" t="s">
        <v>1604</v>
      </c>
      <c r="C128" s="3">
        <v>16.533333333333299</v>
      </c>
      <c r="D128" s="3">
        <v>20.733333333333299</v>
      </c>
      <c r="E128" s="3">
        <v>23.3666666666666</v>
      </c>
      <c r="F128" s="3">
        <v>26.5</v>
      </c>
      <c r="G128" s="3">
        <v>29.6</v>
      </c>
      <c r="H128" s="2"/>
      <c r="I128" s="3">
        <v>2.3055488621054101</v>
      </c>
      <c r="J128" s="3">
        <v>1.9821424996424599</v>
      </c>
      <c r="K128" s="3">
        <v>1.66299595776885</v>
      </c>
      <c r="L128" s="3">
        <v>2.04531986088565</v>
      </c>
      <c r="M128" s="3">
        <v>1.68522995463527</v>
      </c>
      <c r="N128" s="2"/>
      <c r="O128" s="3">
        <f t="shared" si="0"/>
        <v>0.96498073248652183</v>
      </c>
      <c r="P128" s="3">
        <f t="shared" si="1"/>
        <v>1.0524534686971219</v>
      </c>
      <c r="Q128" s="3">
        <f t="shared" si="2"/>
        <v>0.98455194459542494</v>
      </c>
      <c r="R128" s="3">
        <f t="shared" si="3"/>
        <v>1.0244871765133416</v>
      </c>
      <c r="S128" s="3">
        <f t="shared" si="4"/>
        <v>0.99217888180769631</v>
      </c>
      <c r="T128" s="2"/>
      <c r="U128" s="3">
        <f t="shared" si="5"/>
        <v>0.13456513486318247</v>
      </c>
      <c r="V128" s="3">
        <f t="shared" si="6"/>
        <v>0.1006163705402264</v>
      </c>
      <c r="W128" s="3">
        <f t="shared" si="7"/>
        <v>7.0070152813508868E-2</v>
      </c>
      <c r="X128" s="3">
        <f t="shared" si="8"/>
        <v>7.9071847899826422E-2</v>
      </c>
      <c r="Y128" s="3">
        <f t="shared" si="9"/>
        <v>5.6488161215501924E-2</v>
      </c>
    </row>
    <row r="129" spans="1:25">
      <c r="A129" s="2" t="s">
        <v>1605</v>
      </c>
      <c r="B129" s="2" t="s">
        <v>1606</v>
      </c>
      <c r="C129" s="3">
        <v>16.466666666666601</v>
      </c>
      <c r="D129" s="3">
        <v>19.399999999999999</v>
      </c>
      <c r="E129" s="3">
        <v>23.033333333333299</v>
      </c>
      <c r="F129" s="3">
        <v>26.8</v>
      </c>
      <c r="G129" s="3">
        <v>28.8333333333333</v>
      </c>
      <c r="H129" s="2"/>
      <c r="I129" s="3">
        <v>1.76509363931649</v>
      </c>
      <c r="J129" s="3">
        <v>2.2000000000000002</v>
      </c>
      <c r="K129" s="3">
        <v>1.97456042928265</v>
      </c>
      <c r="L129" s="3">
        <v>1.72046505340852</v>
      </c>
      <c r="M129" s="3">
        <v>2.0507451220362598</v>
      </c>
      <c r="N129" s="2"/>
      <c r="O129" s="3">
        <f t="shared" si="0"/>
        <v>0.96108968114584847</v>
      </c>
      <c r="P129" s="3">
        <f t="shared" si="1"/>
        <v>0.98477157360406087</v>
      </c>
      <c r="Q129" s="3">
        <f t="shared" si="2"/>
        <v>0.97050698104912925</v>
      </c>
      <c r="R129" s="3">
        <f t="shared" si="3"/>
        <v>1.0360851445493418</v>
      </c>
      <c r="S129" s="3">
        <f t="shared" si="4"/>
        <v>0.9664805549140274</v>
      </c>
      <c r="T129" s="2"/>
      <c r="U129" s="3">
        <f t="shared" si="5"/>
        <v>0.1030210495750966</v>
      </c>
      <c r="V129" s="3">
        <f t="shared" si="6"/>
        <v>0.11167512690355332</v>
      </c>
      <c r="W129" s="3">
        <f t="shared" si="7"/>
        <v>8.3197887747706811E-2</v>
      </c>
      <c r="X129" s="3">
        <f t="shared" si="8"/>
        <v>6.6512995654957358E-2</v>
      </c>
      <c r="Y129" s="3">
        <f t="shared" si="9"/>
        <v>6.8740067636977153E-2</v>
      </c>
    </row>
    <row r="130" spans="1:25">
      <c r="A130" s="2" t="s">
        <v>1607</v>
      </c>
      <c r="B130" s="2" t="s">
        <v>1608</v>
      </c>
      <c r="C130" s="3">
        <v>17.3</v>
      </c>
      <c r="D130" s="3">
        <v>20.466666666666601</v>
      </c>
      <c r="E130" s="3">
        <v>23.033333333333299</v>
      </c>
      <c r="F130" s="3">
        <v>27.1</v>
      </c>
      <c r="G130" s="3">
        <v>29.8333333333333</v>
      </c>
      <c r="H130" s="2"/>
      <c r="I130" s="3">
        <v>2.5709920264364801</v>
      </c>
      <c r="J130" s="3">
        <v>1.97877627728744</v>
      </c>
      <c r="K130" s="3">
        <v>2.2727858578307698</v>
      </c>
      <c r="L130" s="3">
        <v>1.57797338380595</v>
      </c>
      <c r="M130" s="3">
        <v>1.86338998124982</v>
      </c>
      <c r="N130" s="2"/>
      <c r="O130" s="3">
        <f t="shared" si="0"/>
        <v>1.0097278229042457</v>
      </c>
      <c r="P130" s="3">
        <f t="shared" si="1"/>
        <v>1.0389170896785076</v>
      </c>
      <c r="Q130" s="3">
        <f t="shared" si="2"/>
        <v>0.97050698104912925</v>
      </c>
      <c r="R130" s="3">
        <f t="shared" si="3"/>
        <v>1.0476831125853419</v>
      </c>
      <c r="S130" s="3">
        <f t="shared" si="4"/>
        <v>1.0000001117318549</v>
      </c>
      <c r="T130" s="2"/>
      <c r="U130" s="3">
        <f t="shared" si="5"/>
        <v>0.15005792956981975</v>
      </c>
      <c r="V130" s="3">
        <f t="shared" si="6"/>
        <v>0.10044549630900711</v>
      </c>
      <c r="W130" s="3">
        <f t="shared" si="7"/>
        <v>9.5763583565318347E-2</v>
      </c>
      <c r="X130" s="3">
        <f t="shared" si="8"/>
        <v>6.1004282890134383E-2</v>
      </c>
      <c r="Y130" s="3">
        <f t="shared" si="9"/>
        <v>6.246000635027401E-2</v>
      </c>
    </row>
    <row r="131" spans="1:25">
      <c r="A131" s="2" t="s">
        <v>1609</v>
      </c>
      <c r="B131" s="2" t="s">
        <v>1610</v>
      </c>
      <c r="C131" s="3">
        <v>16.466666666666601</v>
      </c>
      <c r="D131" s="3">
        <v>19.633333333333301</v>
      </c>
      <c r="E131" s="3">
        <v>23.6</v>
      </c>
      <c r="F131" s="3">
        <v>26.3666666666666</v>
      </c>
      <c r="G131" s="3">
        <v>29.933333333333302</v>
      </c>
      <c r="H131" s="2"/>
      <c r="I131" s="3">
        <v>2.3767391293301099</v>
      </c>
      <c r="J131" s="3">
        <v>1.44875425414004</v>
      </c>
      <c r="K131" s="3">
        <v>2.31804515342849</v>
      </c>
      <c r="L131" s="3">
        <v>2.4149994248906599</v>
      </c>
      <c r="M131" s="3">
        <v>1.3888444437333101</v>
      </c>
      <c r="N131" s="2"/>
      <c r="O131" s="3">
        <f t="shared" si="0"/>
        <v>0.96108968114584847</v>
      </c>
      <c r="P131" s="3">
        <f t="shared" si="1"/>
        <v>0.99661590524534527</v>
      </c>
      <c r="Q131" s="3">
        <f t="shared" si="2"/>
        <v>0.9943834190778359</v>
      </c>
      <c r="R131" s="3">
        <f t="shared" si="3"/>
        <v>1.0193325240528945</v>
      </c>
      <c r="S131" s="3">
        <f t="shared" si="4"/>
        <v>1.0033520674136378</v>
      </c>
      <c r="T131" s="2"/>
      <c r="U131" s="3">
        <f t="shared" si="5"/>
        <v>0.13872020963409387</v>
      </c>
      <c r="V131" s="3">
        <f t="shared" si="6"/>
        <v>7.3540825083250758E-2</v>
      </c>
      <c r="W131" s="3">
        <f t="shared" si="7"/>
        <v>9.7670579035721544E-2</v>
      </c>
      <c r="X131" s="3">
        <f t="shared" si="8"/>
        <v>9.3363620456134944E-2</v>
      </c>
      <c r="Y131" s="3">
        <f t="shared" si="9"/>
        <v>4.6553450242842825E-2</v>
      </c>
    </row>
    <row r="132" spans="1:25">
      <c r="A132" s="2" t="s">
        <v>1611</v>
      </c>
      <c r="B132" s="2" t="s">
        <v>1612</v>
      </c>
      <c r="C132" s="3">
        <v>17.033333333333299</v>
      </c>
      <c r="D132" s="3">
        <v>20.566666666666599</v>
      </c>
      <c r="E132" s="3">
        <v>23.8666666666666</v>
      </c>
      <c r="F132" s="3">
        <v>27.066666666666599</v>
      </c>
      <c r="G132" s="3">
        <v>29.8333333333333</v>
      </c>
      <c r="H132" s="2"/>
      <c r="I132" s="3">
        <v>1.9576062480034599</v>
      </c>
      <c r="J132" s="3">
        <v>2.1707653540219898</v>
      </c>
      <c r="K132" s="3">
        <v>1.8749814813900301</v>
      </c>
      <c r="L132" s="3">
        <v>1.8961950204437099</v>
      </c>
      <c r="M132" s="3">
        <v>1.4161763857498599</v>
      </c>
      <c r="N132" s="2"/>
      <c r="O132" s="3">
        <f t="shared" si="0"/>
        <v>0.9941636175415578</v>
      </c>
      <c r="P132" s="3">
        <f t="shared" si="1"/>
        <v>1.0439932318104872</v>
      </c>
      <c r="Q132" s="3">
        <f t="shared" si="2"/>
        <v>1.0056193899148707</v>
      </c>
      <c r="R132" s="3">
        <f t="shared" si="3"/>
        <v>1.046394449470228</v>
      </c>
      <c r="S132" s="3">
        <f t="shared" si="4"/>
        <v>1.0000001117318549</v>
      </c>
      <c r="T132" s="2"/>
      <c r="U132" s="3">
        <f t="shared" si="5"/>
        <v>0.11425719623701054</v>
      </c>
      <c r="V132" s="3">
        <f t="shared" si="6"/>
        <v>0.11019113472192842</v>
      </c>
      <c r="W132" s="3">
        <f t="shared" si="7"/>
        <v>7.9002139668315402E-2</v>
      </c>
      <c r="X132" s="3">
        <f t="shared" si="8"/>
        <v>7.3306697457095643E-2</v>
      </c>
      <c r="Y132" s="3">
        <f t="shared" si="9"/>
        <v>4.7469604826208135E-2</v>
      </c>
    </row>
    <row r="133" spans="1:25">
      <c r="A133" s="2" t="s">
        <v>1613</v>
      </c>
      <c r="B133" s="2" t="s">
        <v>1614</v>
      </c>
      <c r="C133" s="3">
        <v>17.066666666666599</v>
      </c>
      <c r="D133" s="3">
        <v>20.766666666666602</v>
      </c>
      <c r="E133" s="3">
        <v>22.8</v>
      </c>
      <c r="F133" s="3">
        <v>26.6</v>
      </c>
      <c r="G133" s="3">
        <v>29.6666666666666</v>
      </c>
      <c r="H133" s="2"/>
      <c r="I133" s="3">
        <v>2.52894356511875</v>
      </c>
      <c r="J133" s="3">
        <v>1.76414914965323</v>
      </c>
      <c r="K133" s="3">
        <v>1.6812693617224601</v>
      </c>
      <c r="L133" s="3">
        <v>1.6248076809271901</v>
      </c>
      <c r="M133" s="3">
        <v>1.63978318349984</v>
      </c>
      <c r="N133" s="2"/>
      <c r="O133" s="3">
        <f t="shared" si="0"/>
        <v>0.99610914321189159</v>
      </c>
      <c r="P133" s="3">
        <f t="shared" si="1"/>
        <v>1.0541455160744468</v>
      </c>
      <c r="Q133" s="3">
        <f t="shared" si="2"/>
        <v>0.96067550656672274</v>
      </c>
      <c r="R133" s="3">
        <f t="shared" si="3"/>
        <v>1.0283531658586751</v>
      </c>
      <c r="S133" s="3">
        <f t="shared" si="4"/>
        <v>0.99441351892888252</v>
      </c>
      <c r="T133" s="2"/>
      <c r="U133" s="3">
        <f t="shared" si="5"/>
        <v>0.14760373874306687</v>
      </c>
      <c r="V133" s="3">
        <f t="shared" si="6"/>
        <v>8.9550718256509135E-2</v>
      </c>
      <c r="W133" s="3">
        <f t="shared" si="7"/>
        <v>7.0840100690694519E-2</v>
      </c>
      <c r="X133" s="3">
        <f t="shared" si="8"/>
        <v>6.2814891826803304E-2</v>
      </c>
      <c r="Y133" s="3">
        <f t="shared" si="9"/>
        <v>5.4964805588241072E-2</v>
      </c>
    </row>
    <row r="134" spans="1:25">
      <c r="A134" s="2" t="s">
        <v>1615</v>
      </c>
      <c r="B134" s="2" t="s">
        <v>1616</v>
      </c>
      <c r="C134" s="3">
        <v>16.399999999999999</v>
      </c>
      <c r="D134" s="3">
        <v>19.766666666666602</v>
      </c>
      <c r="E134" s="3">
        <v>23.1</v>
      </c>
      <c r="F134" s="3">
        <v>26.8333333333333</v>
      </c>
      <c r="G134" s="3">
        <v>28.966666666666601</v>
      </c>
      <c r="H134" s="2"/>
      <c r="I134" s="3">
        <v>2.1071307505705401</v>
      </c>
      <c r="J134" s="3">
        <v>1.9947152400502901</v>
      </c>
      <c r="K134" s="3">
        <v>2.2561028345356902</v>
      </c>
      <c r="L134" s="3">
        <v>2.0013884069704102</v>
      </c>
      <c r="M134" s="3">
        <v>1.97456042928265</v>
      </c>
      <c r="N134" s="2"/>
      <c r="O134" s="3">
        <f t="shared" si="0"/>
        <v>0.95719862980518078</v>
      </c>
      <c r="P134" s="3">
        <f t="shared" si="1"/>
        <v>1.00338409475465</v>
      </c>
      <c r="Q134" s="3">
        <f t="shared" si="2"/>
        <v>0.97331597375839018</v>
      </c>
      <c r="R134" s="3">
        <f t="shared" si="3"/>
        <v>1.0373738076644516</v>
      </c>
      <c r="S134" s="3">
        <f t="shared" si="4"/>
        <v>0.97094982915640327</v>
      </c>
      <c r="T134" s="2"/>
      <c r="U134" s="3">
        <f t="shared" si="5"/>
        <v>0.12298430897966361</v>
      </c>
      <c r="V134" s="3">
        <f t="shared" si="6"/>
        <v>0.10125458071321269</v>
      </c>
      <c r="W134" s="3">
        <f t="shared" si="7"/>
        <v>9.5060646203254079E-2</v>
      </c>
      <c r="X134" s="3">
        <f t="shared" si="8"/>
        <v>7.7373462572213211E-2</v>
      </c>
      <c r="Y134" s="3">
        <f t="shared" si="9"/>
        <v>6.6186390499573797E-2</v>
      </c>
    </row>
    <row r="135" spans="1:25">
      <c r="A135" s="2" t="s">
        <v>1617</v>
      </c>
      <c r="B135" s="2" t="s">
        <v>1618</v>
      </c>
      <c r="C135" s="3">
        <v>16.8333333333333</v>
      </c>
      <c r="D135" s="3">
        <v>20.100000000000001</v>
      </c>
      <c r="E135" s="3">
        <v>24.4</v>
      </c>
      <c r="F135" s="3">
        <v>26.8666666666666</v>
      </c>
      <c r="G135" s="3">
        <v>29.566666666666599</v>
      </c>
      <c r="H135" s="2"/>
      <c r="I135" s="3">
        <v>2.9448637018073001</v>
      </c>
      <c r="J135" s="3">
        <v>1.9723082923316</v>
      </c>
      <c r="K135" s="3">
        <v>1.95959179422654</v>
      </c>
      <c r="L135" s="3">
        <v>1.76509363931649</v>
      </c>
      <c r="M135" s="3">
        <v>1.8381754238616299</v>
      </c>
      <c r="N135" s="2"/>
      <c r="O135" s="3">
        <f t="shared" si="0"/>
        <v>0.9824904635195435</v>
      </c>
      <c r="P135" s="3">
        <f t="shared" si="1"/>
        <v>1.0203045685279188</v>
      </c>
      <c r="Q135" s="3">
        <f t="shared" si="2"/>
        <v>1.0280913315889488</v>
      </c>
      <c r="R135" s="3">
        <f t="shared" si="3"/>
        <v>1.0386624707795613</v>
      </c>
      <c r="S135" s="3">
        <f t="shared" si="4"/>
        <v>0.99106156324709982</v>
      </c>
      <c r="T135" s="2"/>
      <c r="U135" s="3">
        <f t="shared" si="5"/>
        <v>0.1718792378251805</v>
      </c>
      <c r="V135" s="3">
        <f t="shared" si="6"/>
        <v>0.10011717219957361</v>
      </c>
      <c r="W135" s="3">
        <f t="shared" si="7"/>
        <v>8.2567185946604144E-2</v>
      </c>
      <c r="X135" s="3">
        <f t="shared" si="8"/>
        <v>6.8238332031132429E-2</v>
      </c>
      <c r="Y135" s="3">
        <f t="shared" si="9"/>
        <v>6.1614825561264193E-2</v>
      </c>
    </row>
    <row r="136" spans="1:25">
      <c r="A136" s="2" t="s">
        <v>1619</v>
      </c>
      <c r="B136" s="2" t="s">
        <v>1620</v>
      </c>
      <c r="C136" s="3">
        <v>18.033333333333299</v>
      </c>
      <c r="D136" s="3">
        <v>21.266666666666602</v>
      </c>
      <c r="E136" s="3">
        <v>24.033333333333299</v>
      </c>
      <c r="F136" s="3">
        <v>27.9</v>
      </c>
      <c r="G136" s="3">
        <v>29.3333333333333</v>
      </c>
      <c r="H136" s="2"/>
      <c r="I136" s="3">
        <v>2.1522597943143902</v>
      </c>
      <c r="J136" s="3">
        <v>1.7113996870657899</v>
      </c>
      <c r="K136" s="3">
        <v>1.9576062480034599</v>
      </c>
      <c r="L136" s="3">
        <v>1.4224392195567901</v>
      </c>
      <c r="M136" s="3">
        <v>1.53478192442951</v>
      </c>
      <c r="N136" s="2"/>
      <c r="O136" s="3">
        <f t="shared" si="0"/>
        <v>1.0525293876516297</v>
      </c>
      <c r="P136" s="3">
        <f t="shared" si="1"/>
        <v>1.0795262267343453</v>
      </c>
      <c r="Q136" s="3">
        <f t="shared" si="2"/>
        <v>1.0126418716880206</v>
      </c>
      <c r="R136" s="3">
        <f t="shared" si="3"/>
        <v>1.0786110273480087</v>
      </c>
      <c r="S136" s="3">
        <f t="shared" si="4"/>
        <v>0.98324033332294114</v>
      </c>
      <c r="T136" s="2"/>
      <c r="U136" s="3">
        <f t="shared" si="5"/>
        <v>0.12561830037210456</v>
      </c>
      <c r="V136" s="3">
        <f t="shared" si="6"/>
        <v>8.6873080561715221E-2</v>
      </c>
      <c r="W136" s="3">
        <f t="shared" si="7"/>
        <v>8.2483525173636191E-2</v>
      </c>
      <c r="X136" s="3">
        <f t="shared" si="8"/>
        <v>5.4991348671908566E-2</v>
      </c>
      <c r="Y136" s="3">
        <f t="shared" si="9"/>
        <v>5.1445209918889713E-2</v>
      </c>
    </row>
    <row r="137" spans="1:25">
      <c r="A137" s="2" t="s">
        <v>1621</v>
      </c>
      <c r="B137" s="2" t="s">
        <v>1622</v>
      </c>
      <c r="C137" s="3">
        <v>16.3</v>
      </c>
      <c r="D137" s="3">
        <v>20.7</v>
      </c>
      <c r="E137" s="3">
        <v>24.3333333333333</v>
      </c>
      <c r="F137" s="3">
        <v>26.8333333333333</v>
      </c>
      <c r="G137" s="3">
        <v>30.1666666666666</v>
      </c>
      <c r="H137" s="2"/>
      <c r="I137" s="3">
        <v>1.79164728671689</v>
      </c>
      <c r="J137" s="3">
        <v>1.65630109984064</v>
      </c>
      <c r="K137" s="3">
        <v>2.0548046676563199</v>
      </c>
      <c r="L137" s="3">
        <v>1.7336538165261099</v>
      </c>
      <c r="M137" s="3">
        <v>1.2133516482134099</v>
      </c>
      <c r="N137" s="2"/>
      <c r="O137" s="3">
        <f t="shared" si="0"/>
        <v>0.95136205279417374</v>
      </c>
      <c r="P137" s="3">
        <f t="shared" si="1"/>
        <v>1.0507614213197969</v>
      </c>
      <c r="Q137" s="3">
        <f t="shared" si="2"/>
        <v>1.0252823388796881</v>
      </c>
      <c r="R137" s="3">
        <f t="shared" si="3"/>
        <v>1.0373738076644516</v>
      </c>
      <c r="S137" s="3">
        <f t="shared" si="4"/>
        <v>1.0111732973377963</v>
      </c>
      <c r="T137" s="2"/>
      <c r="U137" s="3">
        <f t="shared" si="5"/>
        <v>0.10457087365485226</v>
      </c>
      <c r="V137" s="3">
        <f t="shared" si="6"/>
        <v>8.4076197961453811E-2</v>
      </c>
      <c r="W137" s="3">
        <f t="shared" si="7"/>
        <v>8.6578969955982521E-2</v>
      </c>
      <c r="X137" s="3">
        <f t="shared" si="8"/>
        <v>6.7022871831864644E-2</v>
      </c>
      <c r="Y137" s="3">
        <f t="shared" si="9"/>
        <v>4.0671009512294132E-2</v>
      </c>
    </row>
    <row r="138" spans="1:25">
      <c r="A138" s="2" t="s">
        <v>1623</v>
      </c>
      <c r="B138" s="2" t="s">
        <v>1624</v>
      </c>
      <c r="C138" s="3">
        <v>16.733333333333299</v>
      </c>
      <c r="D138" s="3">
        <v>19.899999999999999</v>
      </c>
      <c r="E138" s="3">
        <v>23.533333333333299</v>
      </c>
      <c r="F138" s="3">
        <v>26.966666666666601</v>
      </c>
      <c r="G138" s="3">
        <v>29.433333333333302</v>
      </c>
      <c r="H138" s="2"/>
      <c r="I138" s="3">
        <v>2.33713975239441</v>
      </c>
      <c r="J138" s="3">
        <v>1.8502252115170501</v>
      </c>
      <c r="K138" s="3">
        <v>1.92757763930679</v>
      </c>
      <c r="L138" s="3">
        <v>1.5380362660079101</v>
      </c>
      <c r="M138" s="3">
        <v>1.6468825769380799</v>
      </c>
      <c r="N138" s="2"/>
      <c r="O138" s="3">
        <f t="shared" si="0"/>
        <v>0.97665388650853613</v>
      </c>
      <c r="P138" s="3">
        <f t="shared" si="1"/>
        <v>1.0101522842639594</v>
      </c>
      <c r="Q138" s="3">
        <f t="shared" si="2"/>
        <v>0.99157442636857496</v>
      </c>
      <c r="R138" s="3">
        <f t="shared" si="3"/>
        <v>1.0425284601248948</v>
      </c>
      <c r="S138" s="3">
        <f t="shared" si="4"/>
        <v>0.98659228900472395</v>
      </c>
      <c r="T138" s="2"/>
      <c r="U138" s="3">
        <f t="shared" si="5"/>
        <v>0.13640896150336274</v>
      </c>
      <c r="V138" s="3">
        <f t="shared" si="6"/>
        <v>9.392006149832742E-2</v>
      </c>
      <c r="W138" s="3">
        <f t="shared" si="7"/>
        <v>8.1218273030163948E-2</v>
      </c>
      <c r="X138" s="3">
        <f t="shared" si="8"/>
        <v>5.9460318171228932E-2</v>
      </c>
      <c r="Y138" s="3">
        <f t="shared" si="9"/>
        <v>5.5202774109966268E-2</v>
      </c>
    </row>
    <row r="139" spans="1:25">
      <c r="A139" s="2" t="s">
        <v>1625</v>
      </c>
      <c r="B139" s="2" t="s">
        <v>1626</v>
      </c>
      <c r="C139" s="3">
        <v>16.899999999999999</v>
      </c>
      <c r="D139" s="3">
        <v>20.3</v>
      </c>
      <c r="E139" s="3">
        <v>23.6666666666666</v>
      </c>
      <c r="F139" s="3">
        <v>26.766666666666602</v>
      </c>
      <c r="G139" s="3">
        <v>29.533333333333299</v>
      </c>
      <c r="H139" s="2"/>
      <c r="I139" s="3">
        <v>2.05507501890644</v>
      </c>
      <c r="J139" s="3">
        <v>2.20831761000691</v>
      </c>
      <c r="K139" s="3">
        <v>1.6996731711975901</v>
      </c>
      <c r="L139" s="3">
        <v>2.10844861344912</v>
      </c>
      <c r="M139" s="3">
        <v>1.72691117959848</v>
      </c>
      <c r="N139" s="2"/>
      <c r="O139" s="3">
        <f t="shared" si="0"/>
        <v>0.98638151486021675</v>
      </c>
      <c r="P139" s="3">
        <f t="shared" si="1"/>
        <v>1.0304568527918783</v>
      </c>
      <c r="Q139" s="3">
        <f t="shared" si="2"/>
        <v>0.99719241178709239</v>
      </c>
      <c r="R139" s="3">
        <f t="shared" si="3"/>
        <v>1.0347964814342281</v>
      </c>
      <c r="S139" s="3">
        <f t="shared" si="4"/>
        <v>0.98994424468650666</v>
      </c>
      <c r="T139" s="2"/>
      <c r="U139" s="3">
        <f t="shared" si="5"/>
        <v>0.11994603611244516</v>
      </c>
      <c r="V139" s="3">
        <f t="shared" si="6"/>
        <v>0.11209734060948782</v>
      </c>
      <c r="W139" s="3">
        <f t="shared" si="7"/>
        <v>7.1615543190268111E-2</v>
      </c>
      <c r="X139" s="3">
        <f t="shared" si="8"/>
        <v>8.1512398747772039E-2</v>
      </c>
      <c r="Y139" s="3">
        <f t="shared" si="9"/>
        <v>5.7885297403892894E-2</v>
      </c>
    </row>
    <row r="140" spans="1:25">
      <c r="A140" s="2" t="s">
        <v>1627</v>
      </c>
      <c r="B140" s="2" t="s">
        <v>1628</v>
      </c>
      <c r="C140" s="3">
        <v>16.8</v>
      </c>
      <c r="D140" s="3">
        <v>19.8</v>
      </c>
      <c r="E140" s="3">
        <v>23.5</v>
      </c>
      <c r="F140" s="3">
        <v>27.1</v>
      </c>
      <c r="G140" s="3">
        <v>29.3</v>
      </c>
      <c r="H140" s="2"/>
      <c r="I140" s="3">
        <v>2.32952069462082</v>
      </c>
      <c r="J140" s="3">
        <v>2.13541565040626</v>
      </c>
      <c r="K140" s="3">
        <v>2.0776589389663198</v>
      </c>
      <c r="L140" s="3">
        <v>2.1346350195447101</v>
      </c>
      <c r="M140" s="3">
        <v>1.67630546142402</v>
      </c>
      <c r="N140" s="2"/>
      <c r="O140" s="3">
        <f t="shared" si="0"/>
        <v>0.98054493784920971</v>
      </c>
      <c r="P140" s="3">
        <f t="shared" si="1"/>
        <v>1.0050761421319798</v>
      </c>
      <c r="Q140" s="3">
        <f t="shared" si="2"/>
        <v>0.99016993001394671</v>
      </c>
      <c r="R140" s="3">
        <f t="shared" si="3"/>
        <v>1.0476831125853419</v>
      </c>
      <c r="S140" s="3">
        <f t="shared" si="4"/>
        <v>0.98212301476234809</v>
      </c>
      <c r="T140" s="2"/>
      <c r="U140" s="3">
        <f t="shared" si="5"/>
        <v>0.13596426932889402</v>
      </c>
      <c r="V140" s="3">
        <f t="shared" si="6"/>
        <v>0.10839673352316041</v>
      </c>
      <c r="W140" s="3">
        <f t="shared" si="7"/>
        <v>8.7541932178260923E-2</v>
      </c>
      <c r="X140" s="3">
        <f t="shared" si="8"/>
        <v>8.2524762417353278E-2</v>
      </c>
      <c r="Y140" s="3">
        <f t="shared" si="9"/>
        <v>5.6189016158237112E-2</v>
      </c>
    </row>
    <row r="141" spans="1:25">
      <c r="A141" s="2" t="s">
        <v>1629</v>
      </c>
      <c r="B141" s="2" t="s">
        <v>1630</v>
      </c>
      <c r="C141" s="3">
        <v>16.733333333333299</v>
      </c>
      <c r="D141" s="3">
        <v>19.633333333333301</v>
      </c>
      <c r="E141" s="3">
        <v>23.1666666666666</v>
      </c>
      <c r="F141" s="3">
        <v>26.633333333333301</v>
      </c>
      <c r="G141" s="3">
        <v>29.266666666666602</v>
      </c>
      <c r="H141" s="2"/>
      <c r="I141" s="3">
        <v>2.4212026396446502</v>
      </c>
      <c r="J141" s="3">
        <v>2.63923389557567</v>
      </c>
      <c r="K141" s="3">
        <v>2.0669354663903299</v>
      </c>
      <c r="L141" s="3">
        <v>1.8705317128797601</v>
      </c>
      <c r="M141" s="3">
        <v>1.7876116903722501</v>
      </c>
      <c r="N141" s="2"/>
      <c r="O141" s="3">
        <f t="shared" si="0"/>
        <v>0.97665388650853613</v>
      </c>
      <c r="P141" s="3">
        <f t="shared" si="1"/>
        <v>0.99661590524534527</v>
      </c>
      <c r="Q141" s="3">
        <f t="shared" si="2"/>
        <v>0.97612496646764679</v>
      </c>
      <c r="R141" s="3">
        <f t="shared" si="3"/>
        <v>1.0296418289737848</v>
      </c>
      <c r="S141" s="3">
        <f t="shared" si="4"/>
        <v>0.9810056962017516</v>
      </c>
      <c r="T141" s="2"/>
      <c r="U141" s="3">
        <f t="shared" si="5"/>
        <v>0.14131535665539915</v>
      </c>
      <c r="V141" s="3">
        <f t="shared" si="6"/>
        <v>0.13397126373480558</v>
      </c>
      <c r="W141" s="3">
        <f t="shared" si="7"/>
        <v>8.7090099834002427E-2</v>
      </c>
      <c r="X141" s="3">
        <f t="shared" si="8"/>
        <v>7.231455672101321E-2</v>
      </c>
      <c r="Y141" s="3">
        <f t="shared" si="9"/>
        <v>5.9919951623645433E-2</v>
      </c>
    </row>
    <row r="142" spans="1:25">
      <c r="A142" s="2" t="s">
        <v>1631</v>
      </c>
      <c r="B142" s="2" t="s">
        <v>1632</v>
      </c>
      <c r="C142" s="3">
        <v>17.433333333333302</v>
      </c>
      <c r="D142" s="3">
        <v>20.633333333333301</v>
      </c>
      <c r="E142" s="3">
        <v>23.5</v>
      </c>
      <c r="F142" s="3">
        <v>27.3333333333333</v>
      </c>
      <c r="G142" s="3">
        <v>29.3333333333333</v>
      </c>
      <c r="H142" s="2"/>
      <c r="I142" s="3">
        <v>2.0765890836229999</v>
      </c>
      <c r="J142" s="3">
        <v>2.0409692686455498</v>
      </c>
      <c r="K142" s="3">
        <v>1.78418982547635</v>
      </c>
      <c r="L142" s="3">
        <v>1.49071198499985</v>
      </c>
      <c r="M142" s="3">
        <v>1.6193277068654801</v>
      </c>
      <c r="N142" s="2"/>
      <c r="O142" s="3">
        <f t="shared" si="0"/>
        <v>1.0175099255855868</v>
      </c>
      <c r="P142" s="3">
        <f t="shared" si="1"/>
        <v>1.0473773265651423</v>
      </c>
      <c r="Q142" s="3">
        <f t="shared" si="2"/>
        <v>0.99016993001394671</v>
      </c>
      <c r="R142" s="3">
        <f t="shared" si="3"/>
        <v>1.0567037543911184</v>
      </c>
      <c r="S142" s="3">
        <f t="shared" si="4"/>
        <v>0.98324033332294114</v>
      </c>
      <c r="T142" s="2"/>
      <c r="U142" s="3">
        <f t="shared" si="5"/>
        <v>0.12120172106782509</v>
      </c>
      <c r="V142" s="3">
        <f t="shared" si="6"/>
        <v>0.10360250094647462</v>
      </c>
      <c r="W142" s="3">
        <f t="shared" si="7"/>
        <v>7.5176643175468641E-2</v>
      </c>
      <c r="X142" s="3">
        <f t="shared" si="8"/>
        <v>5.7630766509701704E-2</v>
      </c>
      <c r="Y142" s="3">
        <f t="shared" si="9"/>
        <v>5.4279147076959904E-2</v>
      </c>
    </row>
    <row r="143" spans="1:25">
      <c r="A143" s="2" t="s">
        <v>1633</v>
      </c>
      <c r="B143" s="2" t="s">
        <v>1634</v>
      </c>
      <c r="C143" s="3">
        <v>16.566666666666599</v>
      </c>
      <c r="D143" s="3">
        <v>20.266666666666602</v>
      </c>
      <c r="E143" s="3">
        <v>23.966666666666601</v>
      </c>
      <c r="F143" s="3">
        <v>26.533333333333299</v>
      </c>
      <c r="G143" s="3">
        <v>29.6666666666666</v>
      </c>
      <c r="H143" s="2"/>
      <c r="I143" s="3">
        <v>2.2757172251597702</v>
      </c>
      <c r="J143" s="3">
        <v>2.0154955277107902</v>
      </c>
      <c r="K143" s="3">
        <v>1.79783820802157</v>
      </c>
      <c r="L143" s="3">
        <v>1.8390818965511599</v>
      </c>
      <c r="M143" s="3">
        <v>1.86785676348292</v>
      </c>
      <c r="N143" s="2"/>
      <c r="O143" s="3">
        <f t="shared" si="0"/>
        <v>0.96692625815685551</v>
      </c>
      <c r="P143" s="3">
        <f t="shared" si="1"/>
        <v>1.0287648054145484</v>
      </c>
      <c r="Q143" s="3">
        <f t="shared" si="2"/>
        <v>1.0098328789787598</v>
      </c>
      <c r="R143" s="3">
        <f t="shared" si="3"/>
        <v>1.0257758396284513</v>
      </c>
      <c r="S143" s="3">
        <f t="shared" si="4"/>
        <v>0.99441351892888252</v>
      </c>
      <c r="T143" s="2"/>
      <c r="U143" s="3">
        <f t="shared" si="5"/>
        <v>0.13282398839920612</v>
      </c>
      <c r="V143" s="3">
        <f t="shared" si="6"/>
        <v>0.10230941765029393</v>
      </c>
      <c r="W143" s="3">
        <f t="shared" si="7"/>
        <v>7.575171628140924E-2</v>
      </c>
      <c r="X143" s="3">
        <f t="shared" si="8"/>
        <v>7.1098710172622606E-2</v>
      </c>
      <c r="Y143" s="3">
        <f t="shared" si="9"/>
        <v>6.2609730911129258E-2</v>
      </c>
    </row>
    <row r="144" spans="1:25">
      <c r="A144" s="2" t="s">
        <v>1635</v>
      </c>
      <c r="B144" s="2" t="s">
        <v>1636</v>
      </c>
      <c r="C144" s="3">
        <v>11.3333333333333</v>
      </c>
      <c r="D144" s="3">
        <v>14.533333333333299</v>
      </c>
      <c r="E144" s="3">
        <v>17.466666666666601</v>
      </c>
      <c r="F144" s="3">
        <v>22</v>
      </c>
      <c r="G144" s="3">
        <v>24.933333333333302</v>
      </c>
      <c r="H144" s="2"/>
      <c r="I144" s="3">
        <v>2.7728845790780499</v>
      </c>
      <c r="J144" s="3">
        <v>2.4594488994262198</v>
      </c>
      <c r="K144" s="3">
        <v>2.3199616855073701</v>
      </c>
      <c r="L144" s="3">
        <v>2.1291625896894999</v>
      </c>
      <c r="M144" s="3">
        <v>1.65193489244851</v>
      </c>
      <c r="N144" s="2"/>
      <c r="O144" s="3">
        <f t="shared" si="0"/>
        <v>0.66147872791414741</v>
      </c>
      <c r="P144" s="3">
        <f t="shared" si="1"/>
        <v>0.73773265651438069</v>
      </c>
      <c r="Q144" s="3">
        <f t="shared" si="2"/>
        <v>0.73595608982596605</v>
      </c>
      <c r="R144" s="3">
        <f t="shared" si="3"/>
        <v>0.85051765597334017</v>
      </c>
      <c r="S144" s="3">
        <f t="shared" si="4"/>
        <v>0.83575428332449986</v>
      </c>
      <c r="T144" s="2"/>
      <c r="U144" s="3">
        <f t="shared" si="5"/>
        <v>0.16184154388423322</v>
      </c>
      <c r="V144" s="3">
        <f t="shared" si="6"/>
        <v>0.12484512179828527</v>
      </c>
      <c r="W144" s="3">
        <f t="shared" si="7"/>
        <v>9.7751331905271077E-2</v>
      </c>
      <c r="X144" s="3">
        <f t="shared" si="8"/>
        <v>8.2313198862220008E-2</v>
      </c>
      <c r="Y144" s="3">
        <f t="shared" si="9"/>
        <v>5.5372125486779722E-2</v>
      </c>
    </row>
    <row r="145" spans="1:25">
      <c r="A145" s="2" t="s">
        <v>1637</v>
      </c>
      <c r="B145" s="2" t="s">
        <v>1638</v>
      </c>
      <c r="C145" s="3">
        <v>18.100000000000001</v>
      </c>
      <c r="D145" s="3">
        <v>21.966666666666601</v>
      </c>
      <c r="E145" s="3">
        <v>24.033333333333299</v>
      </c>
      <c r="F145" s="3">
        <v>28.1666666666666</v>
      </c>
      <c r="G145" s="3">
        <v>30.6</v>
      </c>
      <c r="H145" s="2"/>
      <c r="I145" s="3">
        <v>1.92093727122985</v>
      </c>
      <c r="J145" s="3">
        <v>2.0733762053445299</v>
      </c>
      <c r="K145" s="3">
        <v>2.0572365498945899</v>
      </c>
      <c r="L145" s="3">
        <v>1.4395215254459399</v>
      </c>
      <c r="M145" s="3">
        <v>1.2274635093014601</v>
      </c>
      <c r="N145" s="2"/>
      <c r="O145" s="3">
        <f t="shared" si="0"/>
        <v>1.0564204389923033</v>
      </c>
      <c r="P145" s="3">
        <f t="shared" si="1"/>
        <v>1.1150592216582031</v>
      </c>
      <c r="Q145" s="3">
        <f t="shared" si="2"/>
        <v>1.0126418716880206</v>
      </c>
      <c r="R145" s="3">
        <f t="shared" si="3"/>
        <v>1.0889203322688952</v>
      </c>
      <c r="S145" s="3">
        <f t="shared" si="4"/>
        <v>1.0256984386255239</v>
      </c>
      <c r="T145" s="2"/>
      <c r="U145" s="3">
        <f t="shared" si="5"/>
        <v>0.11211698316847046</v>
      </c>
      <c r="V145" s="3">
        <f t="shared" si="6"/>
        <v>0.10524752311393554</v>
      </c>
      <c r="W145" s="3">
        <f t="shared" si="7"/>
        <v>8.6681437048138688E-2</v>
      </c>
      <c r="X145" s="3">
        <f t="shared" si="8"/>
        <v>5.5651748797520356E-2</v>
      </c>
      <c r="Y145" s="3">
        <f t="shared" si="9"/>
        <v>4.1144032841840324E-2</v>
      </c>
    </row>
    <row r="146" spans="1:25">
      <c r="A146" s="2" t="s">
        <v>1639</v>
      </c>
      <c r="B146" s="2" t="s">
        <v>1640</v>
      </c>
      <c r="C146" s="3">
        <v>16.433333333333302</v>
      </c>
      <c r="D146" s="3">
        <v>20.5</v>
      </c>
      <c r="E146" s="3">
        <v>23.6</v>
      </c>
      <c r="F146" s="3">
        <v>26.766666666666602</v>
      </c>
      <c r="G146" s="3">
        <v>29.033333333333299</v>
      </c>
      <c r="H146" s="2"/>
      <c r="I146" s="3">
        <v>2.06047459473674</v>
      </c>
      <c r="J146" s="3">
        <v>1.5</v>
      </c>
      <c r="K146" s="3">
        <v>2.6025628394590798</v>
      </c>
      <c r="L146" s="3">
        <v>1.8740923729160699</v>
      </c>
      <c r="M146" s="3">
        <v>1.6017351702311899</v>
      </c>
      <c r="N146" s="2"/>
      <c r="O146" s="3">
        <f t="shared" si="0"/>
        <v>0.95914415547551468</v>
      </c>
      <c r="P146" s="3">
        <f t="shared" si="1"/>
        <v>1.0406091370558377</v>
      </c>
      <c r="Q146" s="3">
        <f t="shared" si="2"/>
        <v>0.9943834190778359</v>
      </c>
      <c r="R146" s="3">
        <f t="shared" si="3"/>
        <v>1.0347964814342281</v>
      </c>
      <c r="S146" s="3">
        <f t="shared" si="4"/>
        <v>0.97318446627759281</v>
      </c>
      <c r="T146" s="2"/>
      <c r="U146" s="3">
        <f t="shared" si="5"/>
        <v>0.12026118651404834</v>
      </c>
      <c r="V146" s="3">
        <f t="shared" si="6"/>
        <v>7.6142131979695438E-2</v>
      </c>
      <c r="W146" s="3">
        <f t="shared" si="7"/>
        <v>0.10965870062145086</v>
      </c>
      <c r="X146" s="3">
        <f t="shared" si="8"/>
        <v>7.2452211458640489E-2</v>
      </c>
      <c r="Y146" s="3">
        <f t="shared" si="9"/>
        <v>5.3689453045677099E-2</v>
      </c>
    </row>
    <row r="147" spans="1:25">
      <c r="A147" s="2" t="s">
        <v>1641</v>
      </c>
      <c r="B147" s="2" t="s">
        <v>1642</v>
      </c>
      <c r="C147" s="3">
        <v>16.566666666666599</v>
      </c>
      <c r="D147" s="3">
        <v>21.033333333333299</v>
      </c>
      <c r="E147" s="3">
        <v>23.3666666666666</v>
      </c>
      <c r="F147" s="3">
        <v>27.1666666666666</v>
      </c>
      <c r="G147" s="3">
        <v>29.7</v>
      </c>
      <c r="H147" s="2"/>
      <c r="I147" s="3">
        <v>2.13983384609387</v>
      </c>
      <c r="J147" s="3">
        <v>2.4149994248906599</v>
      </c>
      <c r="K147" s="3">
        <v>2.4695928589321898</v>
      </c>
      <c r="L147" s="3">
        <v>1.4395215254459399</v>
      </c>
      <c r="M147" s="3">
        <v>1.12989675044521</v>
      </c>
      <c r="N147" s="2"/>
      <c r="O147" s="3">
        <f t="shared" si="0"/>
        <v>0.96692625815685551</v>
      </c>
      <c r="P147" s="3">
        <f t="shared" si="1"/>
        <v>1.0676818950930609</v>
      </c>
      <c r="Q147" s="3">
        <f t="shared" si="2"/>
        <v>0.98455194459542494</v>
      </c>
      <c r="R147" s="3">
        <f t="shared" si="3"/>
        <v>1.0502604388155614</v>
      </c>
      <c r="S147" s="3">
        <f t="shared" si="4"/>
        <v>0.99553083748947901</v>
      </c>
      <c r="T147" s="2"/>
      <c r="U147" s="3">
        <f t="shared" si="5"/>
        <v>0.12489305033486602</v>
      </c>
      <c r="V147" s="3">
        <f t="shared" si="6"/>
        <v>0.12258880329394213</v>
      </c>
      <c r="W147" s="3">
        <f t="shared" si="7"/>
        <v>0.10405602503369485</v>
      </c>
      <c r="X147" s="3">
        <f t="shared" si="8"/>
        <v>5.5651748797520356E-2</v>
      </c>
      <c r="Y147" s="3">
        <f t="shared" si="9"/>
        <v>3.7873638324826965E-2</v>
      </c>
    </row>
    <row r="148" spans="1:25">
      <c r="A148" s="2" t="s">
        <v>1643</v>
      </c>
      <c r="B148" s="2"/>
      <c r="C148" s="3">
        <v>20.3333333333333</v>
      </c>
      <c r="D148" s="3">
        <v>23.8333333333333</v>
      </c>
      <c r="E148" s="3">
        <v>27.766666666666602</v>
      </c>
      <c r="F148" s="3">
        <v>29.6</v>
      </c>
      <c r="G148" s="3">
        <v>32.566666666666599</v>
      </c>
      <c r="H148" s="2"/>
      <c r="I148" s="3">
        <v>1.6799470891138799</v>
      </c>
      <c r="J148" s="3">
        <v>2.0669354663903299</v>
      </c>
      <c r="K148" s="3">
        <v>1.72594579546661</v>
      </c>
      <c r="L148" s="3">
        <v>1.49666295470957</v>
      </c>
      <c r="M148" s="3">
        <v>1.45334862377277</v>
      </c>
      <c r="N148" s="2"/>
      <c r="O148" s="3">
        <f t="shared" si="0"/>
        <v>1.1867706589047955</v>
      </c>
      <c r="P148" s="3">
        <f t="shared" si="1"/>
        <v>1.2098138747884923</v>
      </c>
      <c r="Q148" s="3">
        <f t="shared" si="2"/>
        <v>1.1699454634065469</v>
      </c>
      <c r="R148" s="3">
        <f t="shared" si="3"/>
        <v>1.1443328462186759</v>
      </c>
      <c r="S148" s="3">
        <f t="shared" si="4"/>
        <v>1.0916202337005825</v>
      </c>
      <c r="T148" s="2"/>
      <c r="U148" s="3">
        <f t="shared" si="5"/>
        <v>9.8051405600305355E-2</v>
      </c>
      <c r="V148" s="3">
        <f t="shared" si="6"/>
        <v>0.10492058205027055</v>
      </c>
      <c r="W148" s="3">
        <f t="shared" si="7"/>
        <v>7.2722537340639951E-2</v>
      </c>
      <c r="X148" s="3">
        <f t="shared" si="8"/>
        <v>5.7860830364623493E-2</v>
      </c>
      <c r="Y148" s="3">
        <f t="shared" si="9"/>
        <v>4.8715601770662878E-2</v>
      </c>
    </row>
    <row r="149" spans="1:25">
      <c r="A149" s="2" t="s">
        <v>1644</v>
      </c>
      <c r="B149" s="2"/>
      <c r="C149" s="3">
        <v>18.233333333333299</v>
      </c>
      <c r="D149" s="3">
        <v>21.933333333333302</v>
      </c>
      <c r="E149" s="3">
        <v>25.033333333333299</v>
      </c>
      <c r="F149" s="3">
        <v>28.433333333333302</v>
      </c>
      <c r="G149" s="3">
        <v>30.6</v>
      </c>
      <c r="H149" s="2"/>
      <c r="I149" s="3">
        <v>2.2903177848402501</v>
      </c>
      <c r="J149" s="3">
        <v>2.20504472113883</v>
      </c>
      <c r="K149" s="3">
        <v>1.9913702708325101</v>
      </c>
      <c r="L149" s="3">
        <v>1.2565384549980501</v>
      </c>
      <c r="M149" s="3">
        <v>1.68522995463527</v>
      </c>
      <c r="N149" s="2"/>
      <c r="O149" s="3">
        <f t="shared" si="0"/>
        <v>1.0642025416736443</v>
      </c>
      <c r="P149" s="3">
        <f t="shared" si="1"/>
        <v>1.1133671742808784</v>
      </c>
      <c r="Q149" s="3">
        <f t="shared" si="2"/>
        <v>1.054776762326912</v>
      </c>
      <c r="R149" s="3">
        <f t="shared" si="3"/>
        <v>1.0992296371897854</v>
      </c>
      <c r="S149" s="3">
        <f t="shared" si="4"/>
        <v>1.0256984386255239</v>
      </c>
      <c r="T149" s="2"/>
      <c r="U149" s="3">
        <f t="shared" si="5"/>
        <v>0.1336761613089954</v>
      </c>
      <c r="V149" s="3">
        <f t="shared" si="6"/>
        <v>0.11193120411872234</v>
      </c>
      <c r="W149" s="3">
        <f t="shared" si="7"/>
        <v>8.390616858306725E-2</v>
      </c>
      <c r="X149" s="3">
        <f t="shared" si="8"/>
        <v>4.8577642790241092E-2</v>
      </c>
      <c r="Y149" s="3">
        <f t="shared" si="9"/>
        <v>5.6488161215501924E-2</v>
      </c>
    </row>
    <row r="150" spans="1:25">
      <c r="A150" s="2" t="s">
        <v>1645</v>
      </c>
      <c r="B150" s="2"/>
      <c r="C150" s="3">
        <v>17.533333333333299</v>
      </c>
      <c r="D150" s="3">
        <v>22.266666666666602</v>
      </c>
      <c r="E150" s="3">
        <v>25.066666666666599</v>
      </c>
      <c r="F150" s="3">
        <v>28.5</v>
      </c>
      <c r="G150" s="3">
        <v>30.8</v>
      </c>
      <c r="H150" s="2"/>
      <c r="I150" s="3">
        <v>1.47723465374402</v>
      </c>
      <c r="J150" s="3">
        <v>2.4890872936792601</v>
      </c>
      <c r="K150" s="3">
        <v>2.08059820457696</v>
      </c>
      <c r="L150" s="3">
        <v>1.76540835691538</v>
      </c>
      <c r="M150" s="3">
        <v>1.3012814197295399</v>
      </c>
      <c r="N150" s="2"/>
      <c r="O150" s="3">
        <f t="shared" si="0"/>
        <v>1.0233465025965938</v>
      </c>
      <c r="P150" s="3">
        <f t="shared" si="1"/>
        <v>1.1302876480541422</v>
      </c>
      <c r="Q150" s="3">
        <f t="shared" si="2"/>
        <v>1.0561812586815402</v>
      </c>
      <c r="R150" s="3">
        <f t="shared" si="3"/>
        <v>1.1018069634200089</v>
      </c>
      <c r="S150" s="3">
        <f t="shared" si="4"/>
        <v>1.0324023499890893</v>
      </c>
      <c r="T150" s="2"/>
      <c r="U150" s="3">
        <f t="shared" si="5"/>
        <v>8.6219938199055282E-2</v>
      </c>
      <c r="V150" s="3">
        <f t="shared" si="6"/>
        <v>0.1263496088162061</v>
      </c>
      <c r="W150" s="3">
        <f t="shared" si="7"/>
        <v>8.7665777813323895E-2</v>
      </c>
      <c r="X150" s="3">
        <f t="shared" si="8"/>
        <v>6.8250498979973401E-2</v>
      </c>
      <c r="Y150" s="3">
        <f t="shared" si="9"/>
        <v>4.3618376484607646E-2</v>
      </c>
    </row>
    <row r="151" spans="1:25">
      <c r="A151" s="2" t="s">
        <v>1646</v>
      </c>
      <c r="B151" s="2"/>
      <c r="C151" s="3">
        <v>16.100000000000001</v>
      </c>
      <c r="D151" s="3">
        <v>19.899999999999999</v>
      </c>
      <c r="E151" s="3">
        <v>23.433333333333302</v>
      </c>
      <c r="F151" s="3">
        <v>25.233333333333299</v>
      </c>
      <c r="G151" s="3">
        <v>28.6666666666666</v>
      </c>
      <c r="H151" s="2"/>
      <c r="I151" s="3">
        <v>1.57797338380595</v>
      </c>
      <c r="J151" s="3">
        <v>1.6603212540549701</v>
      </c>
      <c r="K151" s="3">
        <v>1.70652343148936</v>
      </c>
      <c r="L151" s="3">
        <v>1.92671280221579</v>
      </c>
      <c r="M151" s="3">
        <v>1.6599866130651599</v>
      </c>
      <c r="N151" s="2"/>
      <c r="O151" s="3">
        <f t="shared" si="0"/>
        <v>0.93968889877215933</v>
      </c>
      <c r="P151" s="3">
        <f t="shared" si="1"/>
        <v>1.0101522842639594</v>
      </c>
      <c r="Q151" s="3">
        <f t="shared" si="2"/>
        <v>0.98736093730468588</v>
      </c>
      <c r="R151" s="3">
        <f t="shared" si="3"/>
        <v>0.97551797813911767</v>
      </c>
      <c r="S151" s="3">
        <f t="shared" si="4"/>
        <v>0.96089396211105504</v>
      </c>
      <c r="T151" s="2"/>
      <c r="U151" s="3">
        <f t="shared" si="5"/>
        <v>9.2099631759030492E-2</v>
      </c>
      <c r="V151" s="3">
        <f t="shared" si="6"/>
        <v>8.4280266703297982E-2</v>
      </c>
      <c r="W151" s="3">
        <f t="shared" si="7"/>
        <v>7.1904178158509774E-2</v>
      </c>
      <c r="X151" s="3">
        <f t="shared" si="8"/>
        <v>7.4486511648836337E-2</v>
      </c>
      <c r="Y151" s="3">
        <f t="shared" si="9"/>
        <v>5.5642015593470789E-2</v>
      </c>
    </row>
    <row r="152" spans="1:25">
      <c r="A152" s="2" t="s">
        <v>1647</v>
      </c>
      <c r="B152" s="2"/>
      <c r="C152" s="3">
        <v>18.033333333333299</v>
      </c>
      <c r="D152" s="3">
        <v>21.1</v>
      </c>
      <c r="E152" s="3">
        <v>25.066666666666599</v>
      </c>
      <c r="F152" s="3">
        <v>27.233333333333299</v>
      </c>
      <c r="G152" s="3">
        <v>30.7</v>
      </c>
      <c r="H152" s="2"/>
      <c r="I152" s="3">
        <v>1.9576062480034699</v>
      </c>
      <c r="J152" s="3">
        <v>2.00582485111071</v>
      </c>
      <c r="K152" s="3">
        <v>1.99888858007532</v>
      </c>
      <c r="L152" s="3">
        <v>1.6468825769380799</v>
      </c>
      <c r="M152" s="3">
        <v>1.552417469626</v>
      </c>
      <c r="N152" s="2"/>
      <c r="O152" s="3">
        <f t="shared" si="0"/>
        <v>1.0525293876516297</v>
      </c>
      <c r="P152" s="3">
        <f t="shared" si="1"/>
        <v>1.0710659898477159</v>
      </c>
      <c r="Q152" s="3">
        <f t="shared" si="2"/>
        <v>1.0561812586815402</v>
      </c>
      <c r="R152" s="3">
        <f t="shared" si="3"/>
        <v>1.052837765045785</v>
      </c>
      <c r="S152" s="3">
        <f t="shared" si="4"/>
        <v>1.0290503943073066</v>
      </c>
      <c r="T152" s="2"/>
      <c r="U152" s="3">
        <f t="shared" si="5"/>
        <v>0.11425719623701112</v>
      </c>
      <c r="V152" s="3">
        <f t="shared" si="6"/>
        <v>0.10181852036094975</v>
      </c>
      <c r="W152" s="3">
        <f t="shared" si="7"/>
        <v>8.4222951720802422E-2</v>
      </c>
      <c r="X152" s="3">
        <f t="shared" si="8"/>
        <v>6.3668304954577717E-2</v>
      </c>
      <c r="Y152" s="3">
        <f t="shared" si="9"/>
        <v>5.2036345578116823E-2</v>
      </c>
    </row>
    <row r="153" spans="1:25">
      <c r="A153" s="2" t="s">
        <v>1648</v>
      </c>
      <c r="B153" s="2" t="s">
        <v>1649</v>
      </c>
      <c r="C153" s="3">
        <v>16.8</v>
      </c>
      <c r="D153" s="3">
        <v>20.7</v>
      </c>
      <c r="E153" s="3">
        <v>23.566666666666599</v>
      </c>
      <c r="F153" s="3">
        <v>27.4</v>
      </c>
      <c r="G153" s="3">
        <v>29.8333333333333</v>
      </c>
      <c r="H153" s="2"/>
      <c r="I153" s="3">
        <v>1.83303027798233</v>
      </c>
      <c r="J153" s="3">
        <v>1.8101565309847201</v>
      </c>
      <c r="K153" s="3">
        <v>1.70652343148936</v>
      </c>
      <c r="L153" s="3">
        <v>2.0912516188477399</v>
      </c>
      <c r="M153" s="3">
        <v>1.5293426329272599</v>
      </c>
      <c r="N153" s="2"/>
      <c r="O153" s="3">
        <f t="shared" si="0"/>
        <v>0.98054493784920971</v>
      </c>
      <c r="P153" s="3">
        <f t="shared" si="1"/>
        <v>1.0507614213197969</v>
      </c>
      <c r="Q153" s="3">
        <f t="shared" si="2"/>
        <v>0.99297892272320321</v>
      </c>
      <c r="R153" s="3">
        <f t="shared" si="3"/>
        <v>1.0592810806213417</v>
      </c>
      <c r="S153" s="3">
        <f t="shared" si="4"/>
        <v>1.0000001117318549</v>
      </c>
      <c r="T153" s="2"/>
      <c r="U153" s="3">
        <f t="shared" si="5"/>
        <v>0.10698622380951806</v>
      </c>
      <c r="V153" s="3">
        <f t="shared" si="6"/>
        <v>9.1886118324097474E-2</v>
      </c>
      <c r="W153" s="3">
        <f t="shared" si="7"/>
        <v>7.1904178158509774E-2</v>
      </c>
      <c r="X153" s="3">
        <f t="shared" si="8"/>
        <v>8.0847564768765132E-2</v>
      </c>
      <c r="Y153" s="3">
        <f t="shared" si="9"/>
        <v>5.1262887278331316E-2</v>
      </c>
    </row>
    <row r="154" spans="1:25">
      <c r="A154" s="2" t="s">
        <v>1650</v>
      </c>
      <c r="B154" s="2"/>
      <c r="C154" s="3">
        <v>16.5</v>
      </c>
      <c r="D154" s="3">
        <v>20.5</v>
      </c>
      <c r="E154" s="3">
        <v>24.566666666666599</v>
      </c>
      <c r="F154" s="3">
        <v>27.5</v>
      </c>
      <c r="G154" s="3">
        <v>29.9</v>
      </c>
      <c r="H154" s="2"/>
      <c r="I154" s="3">
        <v>2.6044833140823398</v>
      </c>
      <c r="J154" s="3">
        <v>2.4731895735399299</v>
      </c>
      <c r="K154" s="3">
        <v>1.5423647068345601</v>
      </c>
      <c r="L154" s="3">
        <v>1.4317821063276299</v>
      </c>
      <c r="M154" s="3">
        <v>1.4456832294800901</v>
      </c>
      <c r="N154" s="2"/>
      <c r="O154" s="3">
        <f t="shared" si="0"/>
        <v>0.96303520681618804</v>
      </c>
      <c r="P154" s="3">
        <f t="shared" si="1"/>
        <v>1.0406091370558377</v>
      </c>
      <c r="Q154" s="3">
        <f t="shared" si="2"/>
        <v>1.0351138133620945</v>
      </c>
      <c r="R154" s="3">
        <f t="shared" si="3"/>
        <v>1.0631470699666752</v>
      </c>
      <c r="S154" s="3">
        <f t="shared" si="4"/>
        <v>1.0022347488530445</v>
      </c>
      <c r="T154" s="2"/>
      <c r="U154" s="3">
        <f t="shared" si="5"/>
        <v>0.15201267436524829</v>
      </c>
      <c r="V154" s="3">
        <f t="shared" si="6"/>
        <v>0.12554261794618934</v>
      </c>
      <c r="W154" s="3">
        <f t="shared" si="7"/>
        <v>6.49873682477599E-2</v>
      </c>
      <c r="X154" s="3">
        <f t="shared" si="8"/>
        <v>5.5352543679015799E-2</v>
      </c>
      <c r="Y154" s="3">
        <f t="shared" si="9"/>
        <v>4.8458661151138345E-2</v>
      </c>
    </row>
    <row r="155" spans="1:25">
      <c r="A155" s="2" t="s">
        <v>1651</v>
      </c>
      <c r="B155" s="2"/>
      <c r="C155" s="3">
        <v>19.466666666666601</v>
      </c>
      <c r="D155" s="3">
        <v>23.133333333333301</v>
      </c>
      <c r="E155" s="3">
        <v>25.133333333333301</v>
      </c>
      <c r="F155" s="3">
        <v>28.433333333333302</v>
      </c>
      <c r="G155" s="3">
        <v>31.433333333333302</v>
      </c>
      <c r="H155" s="2"/>
      <c r="I155" s="3">
        <v>1.8390818965511599</v>
      </c>
      <c r="J155" s="3">
        <v>2.1561282171728302</v>
      </c>
      <c r="K155" s="3">
        <v>1.8749814813900301</v>
      </c>
      <c r="L155" s="3">
        <v>1.56382721409865</v>
      </c>
      <c r="M155" s="3">
        <v>1.6669999666733299</v>
      </c>
      <c r="N155" s="2"/>
      <c r="O155" s="3">
        <f t="shared" si="0"/>
        <v>1.1361869914760645</v>
      </c>
      <c r="P155" s="3">
        <f t="shared" si="1"/>
        <v>1.1742808798646347</v>
      </c>
      <c r="Q155" s="3">
        <f t="shared" si="2"/>
        <v>1.0589902513908012</v>
      </c>
      <c r="R155" s="3">
        <f t="shared" si="3"/>
        <v>1.0992296371897854</v>
      </c>
      <c r="S155" s="3">
        <f t="shared" si="4"/>
        <v>1.053631402640379</v>
      </c>
      <c r="T155" s="2"/>
      <c r="U155" s="3">
        <f t="shared" si="5"/>
        <v>0.10733943118770023</v>
      </c>
      <c r="V155" s="3">
        <f t="shared" si="6"/>
        <v>0.10944813285141271</v>
      </c>
      <c r="W155" s="3">
        <f t="shared" si="7"/>
        <v>7.9002139668315402E-2</v>
      </c>
      <c r="X155" s="3">
        <f t="shared" si="8"/>
        <v>6.045739347647739E-2</v>
      </c>
      <c r="Y155" s="3">
        <f t="shared" si="9"/>
        <v>5.5877100098223359E-2</v>
      </c>
    </row>
    <row r="156" spans="1:25">
      <c r="A156" s="2" t="s">
        <v>1652</v>
      </c>
      <c r="B156" s="2"/>
      <c r="C156" s="3">
        <v>22.433333333333302</v>
      </c>
      <c r="D156" s="3">
        <v>25.3</v>
      </c>
      <c r="E156" s="3">
        <v>28.3</v>
      </c>
      <c r="F156" s="3">
        <v>30.433333333333302</v>
      </c>
      <c r="G156" s="3">
        <v>32.5</v>
      </c>
      <c r="H156" s="2"/>
      <c r="I156" s="3">
        <v>2.10844861344912</v>
      </c>
      <c r="J156" s="3">
        <v>1.75404294892304</v>
      </c>
      <c r="K156" s="3">
        <v>1.4640127503998499</v>
      </c>
      <c r="L156" s="3">
        <v>1.5205992970609301</v>
      </c>
      <c r="M156" s="3">
        <v>1.2041594578792201</v>
      </c>
      <c r="N156" s="2"/>
      <c r="O156" s="3">
        <f t="shared" si="0"/>
        <v>1.3093387761359467</v>
      </c>
      <c r="P156" s="3">
        <f t="shared" si="1"/>
        <v>1.2842639593908631</v>
      </c>
      <c r="Q156" s="3">
        <f t="shared" si="2"/>
        <v>1.1924174050806251</v>
      </c>
      <c r="R156" s="3">
        <f t="shared" si="3"/>
        <v>1.1765494240964527</v>
      </c>
      <c r="S156" s="3">
        <f t="shared" si="4"/>
        <v>1.0893855965793962</v>
      </c>
      <c r="T156" s="2"/>
      <c r="U156" s="3">
        <f t="shared" si="5"/>
        <v>0.12306122706147141</v>
      </c>
      <c r="V156" s="3">
        <f t="shared" si="6"/>
        <v>8.9037713143301528E-2</v>
      </c>
      <c r="W156" s="3">
        <f t="shared" si="7"/>
        <v>6.1686017132040208E-2</v>
      </c>
      <c r="X156" s="3">
        <f t="shared" si="8"/>
        <v>5.8786206809589597E-2</v>
      </c>
      <c r="Y156" s="3">
        <f t="shared" si="9"/>
        <v>4.0362891366106969E-2</v>
      </c>
    </row>
    <row r="157" spans="1:25">
      <c r="A157" s="2" t="s">
        <v>1653</v>
      </c>
      <c r="B157" s="2"/>
      <c r="C157" s="3">
        <v>16.1666666666666</v>
      </c>
      <c r="D157" s="3">
        <v>19.766666666666602</v>
      </c>
      <c r="E157" s="3">
        <v>23.3333333333333</v>
      </c>
      <c r="F157" s="3">
        <v>26.533333333333299</v>
      </c>
      <c r="G157" s="3">
        <v>28.733333333333299</v>
      </c>
      <c r="H157" s="2"/>
      <c r="I157" s="3">
        <v>1.89883004915014</v>
      </c>
      <c r="J157" s="3">
        <v>2.2313423961572698</v>
      </c>
      <c r="K157" s="3">
        <v>1.8856180831641201</v>
      </c>
      <c r="L157" s="3">
        <v>2.18682926224756</v>
      </c>
      <c r="M157" s="3">
        <v>1.31487219488773</v>
      </c>
      <c r="N157" s="2"/>
      <c r="O157" s="3">
        <f t="shared" si="0"/>
        <v>0.9435799501128268</v>
      </c>
      <c r="P157" s="3">
        <f t="shared" si="1"/>
        <v>1.00338409475465</v>
      </c>
      <c r="Q157" s="3">
        <f t="shared" si="2"/>
        <v>0.9831474482407967</v>
      </c>
      <c r="R157" s="3">
        <f t="shared" si="3"/>
        <v>1.0257758396284513</v>
      </c>
      <c r="S157" s="3">
        <f t="shared" si="4"/>
        <v>0.96312859923224459</v>
      </c>
      <c r="T157" s="2"/>
      <c r="U157" s="3">
        <f t="shared" si="5"/>
        <v>0.1108266781267938</v>
      </c>
      <c r="V157" s="3">
        <f t="shared" si="6"/>
        <v>0.11326611148006446</v>
      </c>
      <c r="W157" s="3">
        <f t="shared" si="7"/>
        <v>7.9450311720836123E-2</v>
      </c>
      <c r="X157" s="3">
        <f t="shared" si="8"/>
        <v>8.4542586279122894E-2</v>
      </c>
      <c r="Y157" s="3">
        <f t="shared" si="9"/>
        <v>4.407393324472092E-2</v>
      </c>
    </row>
    <row r="158" spans="1:25">
      <c r="A158" s="2" t="s">
        <v>1654</v>
      </c>
      <c r="B158" s="2"/>
      <c r="C158" s="3">
        <v>18.3333333333333</v>
      </c>
      <c r="D158" s="3">
        <v>21.3333333333333</v>
      </c>
      <c r="E158" s="3">
        <v>24.733333333333299</v>
      </c>
      <c r="F158" s="3">
        <v>27.933333333333302</v>
      </c>
      <c r="G158" s="3">
        <v>30.7</v>
      </c>
      <c r="H158" s="2"/>
      <c r="I158" s="3">
        <v>1.6996731711975901</v>
      </c>
      <c r="J158" s="3">
        <v>2.1959558789334102</v>
      </c>
      <c r="K158" s="3">
        <v>2.20504472113883</v>
      </c>
      <c r="L158" s="3">
        <v>1.8427033281447001</v>
      </c>
      <c r="M158" s="3">
        <v>1.5307950004273301</v>
      </c>
      <c r="N158" s="2"/>
      <c r="O158" s="3">
        <f t="shared" si="0"/>
        <v>1.0700391186846514</v>
      </c>
      <c r="P158" s="3">
        <f t="shared" si="1"/>
        <v>1.0829103214890001</v>
      </c>
      <c r="Q158" s="3">
        <f t="shared" si="2"/>
        <v>1.0421362951352444</v>
      </c>
      <c r="R158" s="3">
        <f t="shared" si="3"/>
        <v>1.0798996904631186</v>
      </c>
      <c r="S158" s="3">
        <f t="shared" si="4"/>
        <v>1.0290503943073066</v>
      </c>
      <c r="T158" s="2"/>
      <c r="U158" s="3">
        <f t="shared" si="5"/>
        <v>9.9202733572375593E-2</v>
      </c>
      <c r="V158" s="3">
        <f t="shared" si="6"/>
        <v>0.11146984157022387</v>
      </c>
      <c r="W158" s="3">
        <f t="shared" si="7"/>
        <v>9.2909318179049266E-2</v>
      </c>
      <c r="X158" s="3">
        <f t="shared" si="8"/>
        <v>7.1238714332177405E-2</v>
      </c>
      <c r="Y158" s="3">
        <f t="shared" si="9"/>
        <v>5.131156999327028E-2</v>
      </c>
    </row>
    <row r="159" spans="1:25">
      <c r="A159" s="2" t="s">
        <v>1655</v>
      </c>
      <c r="B159" s="2"/>
      <c r="C159" s="3">
        <v>17.733333333333299</v>
      </c>
      <c r="D159" s="3">
        <v>20.7</v>
      </c>
      <c r="E159" s="3">
        <v>23.3333333333333</v>
      </c>
      <c r="F159" s="3">
        <v>27.466666666666601</v>
      </c>
      <c r="G159" s="3">
        <v>29.9</v>
      </c>
      <c r="H159" s="2"/>
      <c r="I159" s="3">
        <v>1.8245242911205299</v>
      </c>
      <c r="J159" s="3">
        <v>1.9</v>
      </c>
      <c r="K159" s="3">
        <v>2.0548046676563199</v>
      </c>
      <c r="L159" s="3">
        <v>1.54344492037203</v>
      </c>
      <c r="M159" s="3">
        <v>1.5351438586225901</v>
      </c>
      <c r="N159" s="2"/>
      <c r="O159" s="3">
        <f t="shared" si="0"/>
        <v>1.0350196566186081</v>
      </c>
      <c r="P159" s="3">
        <f t="shared" si="1"/>
        <v>1.0507614213197969</v>
      </c>
      <c r="Q159" s="3">
        <f t="shared" si="2"/>
        <v>0.9831474482407967</v>
      </c>
      <c r="R159" s="3">
        <f t="shared" si="3"/>
        <v>1.0618584068515615</v>
      </c>
      <c r="S159" s="3">
        <f t="shared" si="4"/>
        <v>1.0022347488530445</v>
      </c>
      <c r="T159" s="2"/>
      <c r="U159" s="3">
        <f t="shared" si="5"/>
        <v>0.10648976533578293</v>
      </c>
      <c r="V159" s="3">
        <f t="shared" si="6"/>
        <v>9.6446700507614211E-2</v>
      </c>
      <c r="W159" s="3">
        <f t="shared" si="7"/>
        <v>8.6578969955982521E-2</v>
      </c>
      <c r="X159" s="3">
        <f t="shared" si="8"/>
        <v>5.9669416172671713E-2</v>
      </c>
      <c r="Y159" s="3">
        <f t="shared" si="9"/>
        <v>5.1457341792638972E-2</v>
      </c>
    </row>
    <row r="160" spans="1:25">
      <c r="A160" s="2" t="s">
        <v>1656</v>
      </c>
      <c r="B160" s="2"/>
      <c r="C160" s="3">
        <v>16.566666666666599</v>
      </c>
      <c r="D160" s="3">
        <v>20.6</v>
      </c>
      <c r="E160" s="3">
        <v>23.733333333333299</v>
      </c>
      <c r="F160" s="3">
        <v>26.8666666666666</v>
      </c>
      <c r="G160" s="3">
        <v>29.966666666666601</v>
      </c>
      <c r="H160" s="2"/>
      <c r="I160" s="3">
        <v>2.06047459473674</v>
      </c>
      <c r="J160" s="3">
        <v>1.9933221850301399</v>
      </c>
      <c r="K160" s="3">
        <v>1.7876116903722501</v>
      </c>
      <c r="L160" s="3">
        <v>1.8390818965511599</v>
      </c>
      <c r="M160" s="3">
        <v>1.4019827229875299</v>
      </c>
      <c r="N160" s="2"/>
      <c r="O160" s="3">
        <f t="shared" si="0"/>
        <v>0.96692625815685551</v>
      </c>
      <c r="P160" s="3">
        <f t="shared" si="1"/>
        <v>1.0456852791878173</v>
      </c>
      <c r="Q160" s="3">
        <f t="shared" si="2"/>
        <v>1.0000014044963532</v>
      </c>
      <c r="R160" s="3">
        <f t="shared" si="3"/>
        <v>1.0386624707795613</v>
      </c>
      <c r="S160" s="3">
        <f t="shared" si="4"/>
        <v>1.0044693859742309</v>
      </c>
      <c r="T160" s="2"/>
      <c r="U160" s="3">
        <f t="shared" si="5"/>
        <v>0.12026118651404834</v>
      </c>
      <c r="V160" s="3">
        <f t="shared" si="6"/>
        <v>0.1011838672604132</v>
      </c>
      <c r="W160" s="3">
        <f t="shared" si="7"/>
        <v>7.5320823078638452E-2</v>
      </c>
      <c r="X160" s="3">
        <f t="shared" si="8"/>
        <v>7.1098710172622606E-2</v>
      </c>
      <c r="Y160" s="3">
        <f t="shared" si="9"/>
        <v>4.6993839540793128E-2</v>
      </c>
    </row>
    <row r="161" spans="1:25">
      <c r="A161" s="2" t="s">
        <v>1657</v>
      </c>
      <c r="B161" s="2"/>
      <c r="C161" s="3">
        <v>17.7</v>
      </c>
      <c r="D161" s="3">
        <v>20.8666666666666</v>
      </c>
      <c r="E161" s="3">
        <v>23.966666666666601</v>
      </c>
      <c r="F161" s="3">
        <v>27.033333333333299</v>
      </c>
      <c r="G161" s="3">
        <v>29.8</v>
      </c>
      <c r="H161" s="2"/>
      <c r="I161" s="3">
        <v>1.9174636024359499</v>
      </c>
      <c r="J161" s="3">
        <v>2.4184476196289402</v>
      </c>
      <c r="K161" s="3">
        <v>2.1830152440043902</v>
      </c>
      <c r="L161" s="3">
        <v>1.8162843634433701</v>
      </c>
      <c r="M161" s="3">
        <v>1.7009801096230699</v>
      </c>
      <c r="N161" s="2"/>
      <c r="O161" s="3">
        <f t="shared" si="0"/>
        <v>1.0330741309482745</v>
      </c>
      <c r="P161" s="3">
        <f t="shared" si="1"/>
        <v>1.0592216582064264</v>
      </c>
      <c r="Q161" s="3">
        <f t="shared" si="2"/>
        <v>1.0098328789787598</v>
      </c>
      <c r="R161" s="3">
        <f t="shared" si="3"/>
        <v>1.0451057863551183</v>
      </c>
      <c r="S161" s="3">
        <f t="shared" si="4"/>
        <v>0.99888279317126183</v>
      </c>
      <c r="T161" s="2"/>
      <c r="U161" s="3">
        <f t="shared" si="5"/>
        <v>0.11191423981420716</v>
      </c>
      <c r="V161" s="3">
        <f t="shared" si="6"/>
        <v>0.12276383855984468</v>
      </c>
      <c r="W161" s="3">
        <f t="shared" si="7"/>
        <v>9.1981108569157685E-2</v>
      </c>
      <c r="X161" s="3">
        <f t="shared" si="8"/>
        <v>7.0217359971676607E-2</v>
      </c>
      <c r="Y161" s="3">
        <f t="shared" si="9"/>
        <v>5.701609943050507E-2</v>
      </c>
    </row>
    <row r="162" spans="1:25">
      <c r="A162" s="2" t="s">
        <v>1658</v>
      </c>
      <c r="B162" s="2"/>
      <c r="C162" s="3">
        <v>19.266666666666602</v>
      </c>
      <c r="D162" s="3">
        <v>21.6</v>
      </c>
      <c r="E162" s="3">
        <v>24.766666666666602</v>
      </c>
      <c r="F162" s="3">
        <v>28.6</v>
      </c>
      <c r="G162" s="3">
        <v>30.933333333333302</v>
      </c>
      <c r="H162" s="2"/>
      <c r="I162" s="3">
        <v>1.9821424996424599</v>
      </c>
      <c r="J162" s="3">
        <v>1.6451950239004001</v>
      </c>
      <c r="K162" s="3">
        <v>1.9947152400502901</v>
      </c>
      <c r="L162" s="3">
        <v>1.56204993518133</v>
      </c>
      <c r="M162" s="3">
        <v>1.23648246606609</v>
      </c>
      <c r="N162" s="2"/>
      <c r="O162" s="3">
        <f t="shared" si="0"/>
        <v>1.1245138374540502</v>
      </c>
      <c r="P162" s="3">
        <f t="shared" si="1"/>
        <v>1.0964467005076144</v>
      </c>
      <c r="Q162" s="3">
        <f t="shared" si="2"/>
        <v>1.0435407914898729</v>
      </c>
      <c r="R162" s="3">
        <f t="shared" si="3"/>
        <v>1.1056729527653424</v>
      </c>
      <c r="S162" s="3">
        <f t="shared" si="4"/>
        <v>1.0368716242314653</v>
      </c>
      <c r="T162" s="2"/>
      <c r="U162" s="3">
        <f t="shared" si="5"/>
        <v>0.11568927345953529</v>
      </c>
      <c r="V162" s="3">
        <f t="shared" si="6"/>
        <v>8.3512437761441627E-2</v>
      </c>
      <c r="W162" s="3">
        <f t="shared" si="7"/>
        <v>8.4047108495248879E-2</v>
      </c>
      <c r="X162" s="3">
        <f t="shared" si="8"/>
        <v>6.0388684062896943E-2</v>
      </c>
      <c r="Y162" s="3">
        <f t="shared" si="9"/>
        <v>4.1446344275549864E-2</v>
      </c>
    </row>
    <row r="163" spans="1:25">
      <c r="A163" s="2" t="s">
        <v>1659</v>
      </c>
      <c r="B163" s="2"/>
      <c r="C163" s="3">
        <v>17.2</v>
      </c>
      <c r="D163" s="3">
        <v>19.8333333333333</v>
      </c>
      <c r="E163" s="3">
        <v>23.4</v>
      </c>
      <c r="F163" s="3">
        <v>26.1666666666666</v>
      </c>
      <c r="G163" s="3">
        <v>29.8</v>
      </c>
      <c r="H163" s="2"/>
      <c r="I163" s="3">
        <v>2.32952069462082</v>
      </c>
      <c r="J163" s="3">
        <v>2.4506235034283699</v>
      </c>
      <c r="K163" s="3">
        <v>2.0428737928059402</v>
      </c>
      <c r="L163" s="3">
        <v>1.6947631758514801</v>
      </c>
      <c r="M163" s="3">
        <v>1.7397317800933101</v>
      </c>
      <c r="N163" s="2"/>
      <c r="O163" s="3">
        <f t="shared" si="0"/>
        <v>1.0038912458932383</v>
      </c>
      <c r="P163" s="3">
        <f t="shared" si="1"/>
        <v>1.0067681895093046</v>
      </c>
      <c r="Q163" s="3">
        <f t="shared" si="2"/>
        <v>0.98595644095005741</v>
      </c>
      <c r="R163" s="3">
        <f t="shared" si="3"/>
        <v>1.0116005453622279</v>
      </c>
      <c r="S163" s="3">
        <f t="shared" si="4"/>
        <v>0.99888279317126183</v>
      </c>
      <c r="T163" s="2"/>
      <c r="U163" s="3">
        <f t="shared" si="5"/>
        <v>0.13596426932889402</v>
      </c>
      <c r="V163" s="3">
        <f t="shared" si="6"/>
        <v>0.12439713215372436</v>
      </c>
      <c r="W163" s="3">
        <f t="shared" si="7"/>
        <v>8.6076263848935464E-2</v>
      </c>
      <c r="X163" s="3">
        <f t="shared" si="8"/>
        <v>6.5519363807051575E-2</v>
      </c>
      <c r="Y163" s="3">
        <f t="shared" si="9"/>
        <v>5.8315038250618019E-2</v>
      </c>
    </row>
    <row r="164" spans="1:25">
      <c r="A164" s="2" t="s">
        <v>1660</v>
      </c>
      <c r="B164" s="2"/>
      <c r="C164" s="3">
        <v>16.766666666666602</v>
      </c>
      <c r="D164" s="3">
        <v>20.533333333333299</v>
      </c>
      <c r="E164" s="3">
        <v>23.4</v>
      </c>
      <c r="F164" s="3">
        <v>26.6</v>
      </c>
      <c r="G164" s="3">
        <v>29.533333333333299</v>
      </c>
      <c r="H164" s="2"/>
      <c r="I164" s="3">
        <v>2.1707653540219898</v>
      </c>
      <c r="J164" s="3">
        <v>2.12498366006789</v>
      </c>
      <c r="K164" s="3">
        <v>1.42828568570857</v>
      </c>
      <c r="L164" s="3">
        <v>1.94250697124446</v>
      </c>
      <c r="M164" s="3">
        <v>1.5648926125740601</v>
      </c>
      <c r="N164" s="2"/>
      <c r="O164" s="3">
        <f t="shared" si="0"/>
        <v>0.97859941217887014</v>
      </c>
      <c r="P164" s="3">
        <f t="shared" si="1"/>
        <v>1.0423011844331624</v>
      </c>
      <c r="Q164" s="3">
        <f t="shared" si="2"/>
        <v>0.98595644095005741</v>
      </c>
      <c r="R164" s="3">
        <f t="shared" si="3"/>
        <v>1.0283531658586751</v>
      </c>
      <c r="S164" s="3">
        <f t="shared" si="4"/>
        <v>0.98994424468650666</v>
      </c>
      <c r="T164" s="2"/>
      <c r="U164" s="3">
        <f t="shared" si="5"/>
        <v>0.12669839161575652</v>
      </c>
      <c r="V164" s="3">
        <f t="shared" si="6"/>
        <v>0.10786719086639036</v>
      </c>
      <c r="W164" s="3">
        <f t="shared" si="7"/>
        <v>6.0180661168424535E-2</v>
      </c>
      <c r="X164" s="3">
        <f t="shared" si="8"/>
        <v>7.509711254066867E-2</v>
      </c>
      <c r="Y164" s="3">
        <f t="shared" si="9"/>
        <v>5.2454506840974843E-2</v>
      </c>
    </row>
    <row r="165" spans="1:25">
      <c r="A165" s="2" t="s">
        <v>1661</v>
      </c>
      <c r="B165" s="2"/>
      <c r="C165" s="3">
        <v>16.8333333333333</v>
      </c>
      <c r="D165" s="3">
        <v>20.066666666666599</v>
      </c>
      <c r="E165" s="3">
        <v>24.5</v>
      </c>
      <c r="F165" s="3">
        <v>26.8333333333333</v>
      </c>
      <c r="G165" s="3">
        <v>30.3333333333333</v>
      </c>
      <c r="H165" s="2"/>
      <c r="I165" s="3">
        <v>2.1921577396609799</v>
      </c>
      <c r="J165" s="3">
        <v>2.2201101073795599</v>
      </c>
      <c r="K165" s="3">
        <v>1.6278820596099699</v>
      </c>
      <c r="L165" s="3">
        <v>1.39243990494702</v>
      </c>
      <c r="M165" s="3">
        <v>1.1642832797715299</v>
      </c>
      <c r="N165" s="2"/>
      <c r="O165" s="3">
        <f t="shared" si="0"/>
        <v>0.9824904635195435</v>
      </c>
      <c r="P165" s="3">
        <f t="shared" si="1"/>
        <v>1.0186125211505888</v>
      </c>
      <c r="Q165" s="3">
        <f t="shared" si="2"/>
        <v>1.032304820652838</v>
      </c>
      <c r="R165" s="3">
        <f t="shared" si="3"/>
        <v>1.0373738076644516</v>
      </c>
      <c r="S165" s="3">
        <f t="shared" si="4"/>
        <v>1.0167598901407688</v>
      </c>
      <c r="T165" s="2"/>
      <c r="U165" s="3">
        <f t="shared" si="5"/>
        <v>0.12794697467806782</v>
      </c>
      <c r="V165" s="3">
        <f t="shared" si="6"/>
        <v>0.11269594453703351</v>
      </c>
      <c r="W165" s="3">
        <f t="shared" si="7"/>
        <v>6.8590632554679287E-2</v>
      </c>
      <c r="X165" s="3">
        <f t="shared" si="8"/>
        <v>5.3831578365421823E-2</v>
      </c>
      <c r="Y165" s="3">
        <f t="shared" si="9"/>
        <v>3.9026259548348437E-2</v>
      </c>
    </row>
    <row r="166" spans="1:25">
      <c r="A166" s="2" t="s">
        <v>1662</v>
      </c>
      <c r="B166" s="2"/>
      <c r="C166" s="3">
        <v>16.933333333333302</v>
      </c>
      <c r="D166" s="3">
        <v>20.399999999999999</v>
      </c>
      <c r="E166" s="3">
        <v>23.133333333333301</v>
      </c>
      <c r="F166" s="3">
        <v>26.8</v>
      </c>
      <c r="G166" s="3">
        <v>29.466666666666601</v>
      </c>
      <c r="H166" s="2"/>
      <c r="I166" s="3">
        <v>2.6449112566503099</v>
      </c>
      <c r="J166" s="3">
        <v>1.95959179422654</v>
      </c>
      <c r="K166" s="3">
        <v>1.8571184369578799</v>
      </c>
      <c r="L166" s="3">
        <v>1.8867962264113201</v>
      </c>
      <c r="M166" s="3">
        <v>1.72691117959848</v>
      </c>
      <c r="N166" s="2"/>
      <c r="O166" s="3">
        <f t="shared" si="0"/>
        <v>0.98832704053055076</v>
      </c>
      <c r="P166" s="3">
        <f t="shared" si="1"/>
        <v>1.0355329949238579</v>
      </c>
      <c r="Q166" s="3">
        <f t="shared" si="2"/>
        <v>0.97472047011301843</v>
      </c>
      <c r="R166" s="3">
        <f t="shared" si="3"/>
        <v>1.0360851445493418</v>
      </c>
      <c r="S166" s="3">
        <f t="shared" si="4"/>
        <v>0.98770960756531712</v>
      </c>
      <c r="T166" s="2"/>
      <c r="U166" s="3">
        <f t="shared" si="5"/>
        <v>0.15437228236719364</v>
      </c>
      <c r="V166" s="3">
        <f t="shared" si="6"/>
        <v>9.9471664681550248E-2</v>
      </c>
      <c r="W166" s="3">
        <f t="shared" si="7"/>
        <v>7.8249482244689111E-2</v>
      </c>
      <c r="X166" s="3">
        <f t="shared" si="8"/>
        <v>7.2943341081213614E-2</v>
      </c>
      <c r="Y166" s="3">
        <f t="shared" si="9"/>
        <v>5.7885297403892894E-2</v>
      </c>
    </row>
    <row r="167" spans="1:25">
      <c r="A167" s="2" t="s">
        <v>1663</v>
      </c>
      <c r="B167" s="2"/>
      <c r="C167" s="3">
        <v>17.733333333333299</v>
      </c>
      <c r="D167" s="3">
        <v>20.8666666666666</v>
      </c>
      <c r="E167" s="3">
        <v>24.3666666666666</v>
      </c>
      <c r="F167" s="3">
        <v>27</v>
      </c>
      <c r="G167" s="3">
        <v>30.5</v>
      </c>
      <c r="H167" s="2"/>
      <c r="I167" s="3">
        <v>2.4890872936792601</v>
      </c>
      <c r="J167" s="3">
        <v>2.0121851030381999</v>
      </c>
      <c r="K167" s="3">
        <v>1.8705317128797601</v>
      </c>
      <c r="L167" s="3">
        <v>1.26491106406735</v>
      </c>
      <c r="M167" s="3">
        <v>1.47761068395343</v>
      </c>
      <c r="N167" s="2"/>
      <c r="O167" s="3">
        <f t="shared" si="0"/>
        <v>1.0350196566186081</v>
      </c>
      <c r="P167" s="3">
        <f t="shared" si="1"/>
        <v>1.0592216582064264</v>
      </c>
      <c r="Q167" s="3">
        <f t="shared" si="2"/>
        <v>1.0266868352343164</v>
      </c>
      <c r="R167" s="3">
        <f t="shared" si="3"/>
        <v>1.0438171232400084</v>
      </c>
      <c r="S167" s="3">
        <f t="shared" si="4"/>
        <v>1.0223464829437412</v>
      </c>
      <c r="T167" s="2"/>
      <c r="U167" s="3">
        <f t="shared" si="5"/>
        <v>0.14527749676678497</v>
      </c>
      <c r="V167" s="3">
        <f t="shared" si="6"/>
        <v>0.10214137578874111</v>
      </c>
      <c r="W167" s="3">
        <f t="shared" si="7"/>
        <v>7.8814649158766806E-2</v>
      </c>
      <c r="X167" s="3">
        <f t="shared" si="8"/>
        <v>4.8901326964786641E-2</v>
      </c>
      <c r="Y167" s="3">
        <f t="shared" si="9"/>
        <v>4.9528855275406063E-2</v>
      </c>
    </row>
    <row r="168" spans="1:25">
      <c r="A168" s="2" t="s">
        <v>1664</v>
      </c>
      <c r="B168" s="2"/>
      <c r="C168" s="3">
        <v>30.033333333333299</v>
      </c>
      <c r="D168" s="3">
        <v>32.633333333333297</v>
      </c>
      <c r="E168" s="3">
        <v>35.033333333333303</v>
      </c>
      <c r="F168" s="3">
        <v>37.3333333333333</v>
      </c>
      <c r="G168" s="3">
        <v>38.9</v>
      </c>
      <c r="H168" s="2"/>
      <c r="I168" s="3">
        <v>1.2775845264491199</v>
      </c>
      <c r="J168" s="3">
        <v>1.1967548714010801</v>
      </c>
      <c r="K168" s="3">
        <v>1.0796089827134401</v>
      </c>
      <c r="L168" s="3">
        <v>1.2472191289246399</v>
      </c>
      <c r="M168" s="3">
        <v>1.04403065089105</v>
      </c>
      <c r="N168" s="2"/>
      <c r="O168" s="3">
        <f t="shared" si="0"/>
        <v>1.7529186289724938</v>
      </c>
      <c r="P168" s="3">
        <f t="shared" si="1"/>
        <v>1.6565143824027055</v>
      </c>
      <c r="Q168" s="3">
        <f t="shared" si="2"/>
        <v>1.4761256687158255</v>
      </c>
      <c r="R168" s="3">
        <f t="shared" si="3"/>
        <v>1.4433026889244549</v>
      </c>
      <c r="S168" s="3">
        <f t="shared" si="4"/>
        <v>1.3039107602134927</v>
      </c>
      <c r="T168" s="2"/>
      <c r="U168" s="3">
        <f t="shared" si="5"/>
        <v>7.4567204766914544E-2</v>
      </c>
      <c r="V168" s="3">
        <f t="shared" si="6"/>
        <v>6.0748978243709652E-2</v>
      </c>
      <c r="W168" s="3">
        <f t="shared" si="7"/>
        <v>4.5489206419395536E-2</v>
      </c>
      <c r="X168" s="3">
        <f t="shared" si="8"/>
        <v>4.8217358637186181E-2</v>
      </c>
      <c r="Y168" s="3">
        <f t="shared" si="9"/>
        <v>3.4995444722096057E-2</v>
      </c>
    </row>
    <row r="169" spans="1:25">
      <c r="A169" s="2" t="s">
        <v>233</v>
      </c>
      <c r="B169" s="2"/>
      <c r="C169" s="3">
        <v>16.1666666666666</v>
      </c>
      <c r="D169" s="3">
        <v>19.3666666666666</v>
      </c>
      <c r="E169" s="3">
        <v>23.233333333333299</v>
      </c>
      <c r="F169" s="3">
        <v>26.766666666666602</v>
      </c>
      <c r="G169" s="3">
        <v>29.066666666666599</v>
      </c>
      <c r="H169" s="2"/>
      <c r="I169" s="3">
        <v>1.36829171678491</v>
      </c>
      <c r="J169" s="3">
        <v>1.7792008193443301</v>
      </c>
      <c r="K169" s="3">
        <v>2.4451766580124401</v>
      </c>
      <c r="L169" s="3">
        <v>1.68687745718399</v>
      </c>
      <c r="M169" s="3">
        <v>1.5477582354991799</v>
      </c>
      <c r="N169" s="2"/>
      <c r="O169" s="3">
        <f t="shared" si="0"/>
        <v>0.9435799501128268</v>
      </c>
      <c r="P169" s="3">
        <f t="shared" si="1"/>
        <v>0.983079526226731</v>
      </c>
      <c r="Q169" s="3">
        <f t="shared" si="2"/>
        <v>0.97893395917690751</v>
      </c>
      <c r="R169" s="3">
        <f t="shared" si="3"/>
        <v>1.0347964814342281</v>
      </c>
      <c r="S169" s="3">
        <f t="shared" si="4"/>
        <v>0.97430178483818597</v>
      </c>
      <c r="T169" s="2"/>
      <c r="U169" s="3">
        <f t="shared" si="5"/>
        <v>7.9861399785383813E-2</v>
      </c>
      <c r="V169" s="3">
        <f t="shared" si="6"/>
        <v>9.0314762403265483E-2</v>
      </c>
      <c r="W169" s="3">
        <f t="shared" si="7"/>
        <v>0.10302725107812399</v>
      </c>
      <c r="X169" s="3">
        <f t="shared" si="8"/>
        <v>6.5214502763563442E-2</v>
      </c>
      <c r="Y169" s="3">
        <f t="shared" si="9"/>
        <v>5.1880170115075314E-2</v>
      </c>
    </row>
    <row r="170" spans="1:25">
      <c r="A170" s="2" t="s">
        <v>1665</v>
      </c>
      <c r="B170" s="2"/>
      <c r="C170" s="3">
        <v>16.6666666666666</v>
      </c>
      <c r="D170" s="3">
        <v>20.5</v>
      </c>
      <c r="E170" s="3">
        <v>24.3666666666666</v>
      </c>
      <c r="F170" s="3">
        <v>26.9</v>
      </c>
      <c r="G170" s="3">
        <v>29.7</v>
      </c>
      <c r="H170" s="2"/>
      <c r="I170" s="3">
        <v>2.18072363117281</v>
      </c>
      <c r="J170" s="3">
        <v>2.2173557826083399</v>
      </c>
      <c r="K170" s="3">
        <v>2.0893911925619699</v>
      </c>
      <c r="L170" s="3">
        <v>1.4224392195567901</v>
      </c>
      <c r="M170" s="3">
        <v>1.73493515728974</v>
      </c>
      <c r="N170" s="2"/>
      <c r="O170" s="3">
        <f t="shared" si="0"/>
        <v>0.97276283516786288</v>
      </c>
      <c r="P170" s="3">
        <f t="shared" si="1"/>
        <v>1.0406091370558377</v>
      </c>
      <c r="Q170" s="3">
        <f t="shared" si="2"/>
        <v>1.0266868352343164</v>
      </c>
      <c r="R170" s="3">
        <f t="shared" si="3"/>
        <v>1.039951133894675</v>
      </c>
      <c r="S170" s="3">
        <f t="shared" si="4"/>
        <v>0.99553083748947901</v>
      </c>
      <c r="T170" s="2"/>
      <c r="U170" s="3">
        <f t="shared" si="5"/>
        <v>0.12727961413063368</v>
      </c>
      <c r="V170" s="3">
        <f t="shared" si="6"/>
        <v>0.11255613109687004</v>
      </c>
      <c r="W170" s="3">
        <f t="shared" si="7"/>
        <v>8.8036269400461373E-2</v>
      </c>
      <c r="X170" s="3">
        <f t="shared" si="8"/>
        <v>5.4991348671908566E-2</v>
      </c>
      <c r="Y170" s="3">
        <f t="shared" si="9"/>
        <v>5.8154257580020068E-2</v>
      </c>
    </row>
    <row r="171" spans="1:25">
      <c r="A171" s="2" t="s">
        <v>1666</v>
      </c>
      <c r="B171" s="2"/>
      <c r="C171" s="3">
        <v>16.733333333333299</v>
      </c>
      <c r="D171" s="3">
        <v>20.6666666666666</v>
      </c>
      <c r="E171" s="3">
        <v>24</v>
      </c>
      <c r="F171" s="3">
        <v>26.9</v>
      </c>
      <c r="G171" s="3">
        <v>29.7</v>
      </c>
      <c r="H171" s="2"/>
      <c r="I171" s="3">
        <v>2.2939534045447001</v>
      </c>
      <c r="J171" s="3">
        <v>2.03851798018942</v>
      </c>
      <c r="K171" s="3">
        <v>1.80739222823012</v>
      </c>
      <c r="L171" s="3">
        <v>1.64012194668567</v>
      </c>
      <c r="M171" s="3">
        <v>1.65630109984064</v>
      </c>
      <c r="N171" s="2"/>
      <c r="O171" s="3">
        <f t="shared" si="0"/>
        <v>0.97665388650853613</v>
      </c>
      <c r="P171" s="3">
        <f t="shared" si="1"/>
        <v>1.049069373942467</v>
      </c>
      <c r="Q171" s="3">
        <f t="shared" si="2"/>
        <v>1.0112373753333923</v>
      </c>
      <c r="R171" s="3">
        <f t="shared" si="3"/>
        <v>1.039951133894675</v>
      </c>
      <c r="S171" s="3">
        <f t="shared" si="4"/>
        <v>0.99553083748947901</v>
      </c>
      <c r="T171" s="2"/>
      <c r="U171" s="3">
        <f t="shared" si="5"/>
        <v>0.13388835705287297</v>
      </c>
      <c r="V171" s="3">
        <f t="shared" si="6"/>
        <v>0.10347807006037665</v>
      </c>
      <c r="W171" s="3">
        <f t="shared" si="7"/>
        <v>7.615427387805826E-2</v>
      </c>
      <c r="X171" s="3">
        <f t="shared" si="8"/>
        <v>6.3406939709342164E-2</v>
      </c>
      <c r="Y171" s="3">
        <f t="shared" si="9"/>
        <v>5.5518478823538636E-2</v>
      </c>
    </row>
    <row r="172" spans="1:25">
      <c r="A172" s="2" t="s">
        <v>1667</v>
      </c>
      <c r="B172" s="2"/>
      <c r="C172" s="3">
        <v>18.399999999999999</v>
      </c>
      <c r="D172" s="3">
        <v>22.4</v>
      </c>
      <c r="E172" s="3">
        <v>25.133333333333301</v>
      </c>
      <c r="F172" s="3">
        <v>28.566666666666599</v>
      </c>
      <c r="G172" s="3">
        <v>30.8</v>
      </c>
      <c r="H172" s="2"/>
      <c r="I172" s="3">
        <v>1.9765289440498099</v>
      </c>
      <c r="J172" s="3">
        <v>1.92527054375915</v>
      </c>
      <c r="K172" s="3">
        <v>1.80246744461277</v>
      </c>
      <c r="L172" s="3">
        <v>1.47610598836563</v>
      </c>
      <c r="M172" s="3">
        <v>1.37598449603668</v>
      </c>
      <c r="N172" s="2"/>
      <c r="O172" s="3">
        <f t="shared" si="0"/>
        <v>1.0739301700253248</v>
      </c>
      <c r="P172" s="3">
        <f t="shared" si="1"/>
        <v>1.1370558375634519</v>
      </c>
      <c r="Q172" s="3">
        <f t="shared" si="2"/>
        <v>1.0589902513908012</v>
      </c>
      <c r="R172" s="3">
        <f t="shared" si="3"/>
        <v>1.1043842896502285</v>
      </c>
      <c r="S172" s="3">
        <f t="shared" si="4"/>
        <v>1.0324023499890893</v>
      </c>
      <c r="T172" s="2"/>
      <c r="U172" s="3">
        <f t="shared" si="5"/>
        <v>0.11536163396431458</v>
      </c>
      <c r="V172" s="3">
        <f t="shared" si="6"/>
        <v>9.7729469226352797E-2</v>
      </c>
      <c r="W172" s="3">
        <f t="shared" si="7"/>
        <v>7.5946768658921013E-2</v>
      </c>
      <c r="X172" s="3">
        <f t="shared" si="8"/>
        <v>5.7066100236043006E-2</v>
      </c>
      <c r="Y172" s="3">
        <f t="shared" si="9"/>
        <v>4.6122390495351342E-2</v>
      </c>
    </row>
    <row r="173" spans="1:25">
      <c r="A173" s="2" t="s">
        <v>1668</v>
      </c>
      <c r="B173" s="2" t="s">
        <v>1669</v>
      </c>
      <c r="C173" s="3">
        <v>0</v>
      </c>
      <c r="D173" s="3">
        <v>0</v>
      </c>
      <c r="E173" s="3">
        <v>0</v>
      </c>
      <c r="F173" s="3">
        <v>0</v>
      </c>
      <c r="G173" s="3">
        <v>0</v>
      </c>
      <c r="H173" s="2"/>
      <c r="I173" s="3">
        <v>0</v>
      </c>
      <c r="J173" s="3">
        <v>0</v>
      </c>
      <c r="K173" s="3">
        <v>0</v>
      </c>
      <c r="L173" s="3">
        <v>0</v>
      </c>
      <c r="M173" s="3">
        <v>0</v>
      </c>
      <c r="N173" s="2"/>
      <c r="O173" s="3">
        <f t="shared" si="0"/>
        <v>0</v>
      </c>
      <c r="P173" s="3">
        <f t="shared" si="1"/>
        <v>0</v>
      </c>
      <c r="Q173" s="3">
        <f t="shared" si="2"/>
        <v>0</v>
      </c>
      <c r="R173" s="3">
        <f t="shared" si="3"/>
        <v>0</v>
      </c>
      <c r="S173" s="3">
        <f t="shared" si="4"/>
        <v>0</v>
      </c>
      <c r="T173" s="2"/>
      <c r="U173" s="3">
        <f t="shared" si="5"/>
        <v>0</v>
      </c>
      <c r="V173" s="3">
        <f t="shared" si="6"/>
        <v>0</v>
      </c>
      <c r="W173" s="3">
        <f t="shared" si="7"/>
        <v>0</v>
      </c>
      <c r="X173" s="3">
        <f t="shared" si="8"/>
        <v>0</v>
      </c>
      <c r="Y173" s="3">
        <f t="shared" si="9"/>
        <v>0</v>
      </c>
    </row>
    <row r="174" spans="1:25">
      <c r="A174" s="2" t="s">
        <v>1670</v>
      </c>
      <c r="B174" s="2"/>
      <c r="C174" s="3">
        <v>30.8666666666666</v>
      </c>
      <c r="D174" s="3">
        <v>33.6666666666666</v>
      </c>
      <c r="E174" s="3">
        <v>36.1666666666666</v>
      </c>
      <c r="F174" s="3">
        <v>38.066666666666599</v>
      </c>
      <c r="G174" s="3">
        <v>39.8333333333333</v>
      </c>
      <c r="H174" s="2"/>
      <c r="I174" s="3">
        <v>1.6478942792411</v>
      </c>
      <c r="J174" s="3">
        <v>1.3984117975602</v>
      </c>
      <c r="K174" s="3">
        <v>1.0027739304327501</v>
      </c>
      <c r="L174" s="3">
        <v>0.89193921068397597</v>
      </c>
      <c r="M174" s="3">
        <v>0.93392838174145998</v>
      </c>
      <c r="N174" s="2"/>
      <c r="O174" s="3">
        <f t="shared" si="0"/>
        <v>1.8015567707308853</v>
      </c>
      <c r="P174" s="3">
        <f t="shared" si="1"/>
        <v>1.7089678510998274</v>
      </c>
      <c r="Q174" s="3">
        <f t="shared" si="2"/>
        <v>1.5238785447732344</v>
      </c>
      <c r="R174" s="3">
        <f t="shared" si="3"/>
        <v>1.4716532774568982</v>
      </c>
      <c r="S174" s="3">
        <f t="shared" si="4"/>
        <v>1.3351956799101308</v>
      </c>
      <c r="T174" s="2"/>
      <c r="U174" s="3">
        <f t="shared" si="5"/>
        <v>9.6180618667888837E-2</v>
      </c>
      <c r="V174" s="3">
        <f t="shared" si="6"/>
        <v>7.098537043452792E-2</v>
      </c>
      <c r="W174" s="3">
        <f t="shared" si="7"/>
        <v>4.2251769894315165E-2</v>
      </c>
      <c r="X174" s="3">
        <f t="shared" si="8"/>
        <v>3.4482274851893022E-2</v>
      </c>
      <c r="Y174" s="3">
        <f t="shared" si="9"/>
        <v>3.1304865455564629E-2</v>
      </c>
    </row>
    <row r="175" spans="1:25">
      <c r="A175" s="2" t="s">
        <v>1671</v>
      </c>
      <c r="B175" s="2"/>
      <c r="C175" s="3">
        <v>17.2</v>
      </c>
      <c r="D175" s="3">
        <v>20.233333333333299</v>
      </c>
      <c r="E175" s="3">
        <v>23.766666666666602</v>
      </c>
      <c r="F175" s="3">
        <v>26.8</v>
      </c>
      <c r="G175" s="3">
        <v>29.133333333333301</v>
      </c>
      <c r="H175" s="2"/>
      <c r="I175" s="3">
        <v>2.0720360357226699</v>
      </c>
      <c r="J175" s="3">
        <v>1.56382721409865</v>
      </c>
      <c r="K175" s="3">
        <v>1.72594579546661</v>
      </c>
      <c r="L175" s="3">
        <v>1.7587874611030501</v>
      </c>
      <c r="M175" s="3">
        <v>1.3597385369580699</v>
      </c>
      <c r="N175" s="2"/>
      <c r="O175" s="3">
        <f t="shared" si="0"/>
        <v>1.0038912458932383</v>
      </c>
      <c r="P175" s="3">
        <f t="shared" si="1"/>
        <v>1.0270727580372234</v>
      </c>
      <c r="Q175" s="3">
        <f t="shared" si="2"/>
        <v>1.0014059008509817</v>
      </c>
      <c r="R175" s="3">
        <f t="shared" si="3"/>
        <v>1.0360851445493418</v>
      </c>
      <c r="S175" s="3">
        <f t="shared" si="4"/>
        <v>0.97653642195937562</v>
      </c>
      <c r="T175" s="2"/>
      <c r="U175" s="3">
        <f t="shared" si="5"/>
        <v>0.12093597892077429</v>
      </c>
      <c r="V175" s="3">
        <f t="shared" si="6"/>
        <v>7.9382092086225889E-2</v>
      </c>
      <c r="W175" s="3">
        <f t="shared" si="7"/>
        <v>7.2722537340639951E-2</v>
      </c>
      <c r="X175" s="3">
        <f t="shared" si="8"/>
        <v>6.7994535853303104E-2</v>
      </c>
      <c r="Y175" s="3">
        <f t="shared" si="9"/>
        <v>4.5577833146955765E-2</v>
      </c>
    </row>
    <row r="176" spans="1:25">
      <c r="A176" s="2" t="s">
        <v>1672</v>
      </c>
      <c r="B176" s="2"/>
      <c r="C176" s="3">
        <v>16.100000000000001</v>
      </c>
      <c r="D176" s="3">
        <v>19.399999999999999</v>
      </c>
      <c r="E176" s="3">
        <v>23.466666666666601</v>
      </c>
      <c r="F176" s="3">
        <v>26.266666666666602</v>
      </c>
      <c r="G176" s="3">
        <v>28.533333333333299</v>
      </c>
      <c r="H176" s="2"/>
      <c r="I176" s="3">
        <v>1.8681541692269401</v>
      </c>
      <c r="J176" s="3">
        <v>2.4166091947189101</v>
      </c>
      <c r="K176" s="3">
        <v>1.8571184369578799</v>
      </c>
      <c r="L176" s="3">
        <v>2.0154955277107902</v>
      </c>
      <c r="M176" s="3">
        <v>1.47723465374402</v>
      </c>
      <c r="N176" s="2"/>
      <c r="O176" s="3">
        <f t="shared" si="0"/>
        <v>0.93968889877215933</v>
      </c>
      <c r="P176" s="3">
        <f t="shared" si="1"/>
        <v>0.98477157360406087</v>
      </c>
      <c r="Q176" s="3">
        <f t="shared" si="2"/>
        <v>0.98876543365931413</v>
      </c>
      <c r="R176" s="3">
        <f t="shared" si="3"/>
        <v>1.0154665347075613</v>
      </c>
      <c r="S176" s="3">
        <f t="shared" si="4"/>
        <v>0.95642468786867907</v>
      </c>
      <c r="T176" s="2"/>
      <c r="U176" s="3">
        <f t="shared" si="5"/>
        <v>0.10903625677127214</v>
      </c>
      <c r="V176" s="3">
        <f t="shared" si="6"/>
        <v>0.12267051749842184</v>
      </c>
      <c r="W176" s="3">
        <f t="shared" si="7"/>
        <v>7.8249482244689111E-2</v>
      </c>
      <c r="X176" s="3">
        <f t="shared" si="8"/>
        <v>7.7918842356969623E-2</v>
      </c>
      <c r="Y176" s="3">
        <f t="shared" si="9"/>
        <v>4.9516250909436524E-2</v>
      </c>
    </row>
    <row r="177" spans="1:25">
      <c r="A177" s="2" t="s">
        <v>1673</v>
      </c>
      <c r="B177" s="2"/>
      <c r="C177" s="3">
        <v>16.966666666666601</v>
      </c>
      <c r="D177" s="3">
        <v>20.966666666666601</v>
      </c>
      <c r="E177" s="3">
        <v>23.3666666666666</v>
      </c>
      <c r="F177" s="3">
        <v>26.3333333333333</v>
      </c>
      <c r="G177" s="3">
        <v>29.9</v>
      </c>
      <c r="H177" s="2"/>
      <c r="I177" s="3">
        <v>2.5230052626888302</v>
      </c>
      <c r="J177" s="3">
        <v>1.97456042928265</v>
      </c>
      <c r="K177" s="3">
        <v>2.0572365498945899</v>
      </c>
      <c r="L177" s="3">
        <v>2.0869967789997999</v>
      </c>
      <c r="M177" s="3">
        <v>2.2854612955229201</v>
      </c>
      <c r="N177" s="2"/>
      <c r="O177" s="3">
        <f t="shared" si="0"/>
        <v>0.99027256620088444</v>
      </c>
      <c r="P177" s="3">
        <f t="shared" si="1"/>
        <v>1.0642978003384063</v>
      </c>
      <c r="Q177" s="3">
        <f t="shared" si="2"/>
        <v>0.98455194459542494</v>
      </c>
      <c r="R177" s="3">
        <f t="shared" si="3"/>
        <v>1.0180438609377847</v>
      </c>
      <c r="S177" s="3">
        <f t="shared" si="4"/>
        <v>1.0022347488530445</v>
      </c>
      <c r="T177" s="2"/>
      <c r="U177" s="3">
        <f t="shared" si="5"/>
        <v>0.14725714514859808</v>
      </c>
      <c r="V177" s="3">
        <f t="shared" si="6"/>
        <v>0.10023149387221574</v>
      </c>
      <c r="W177" s="3">
        <f t="shared" si="7"/>
        <v>8.6681437048138688E-2</v>
      </c>
      <c r="X177" s="3">
        <f t="shared" si="8"/>
        <v>8.0683073113582762E-2</v>
      </c>
      <c r="Y177" s="3">
        <f t="shared" si="9"/>
        <v>7.6607649750226339E-2</v>
      </c>
    </row>
    <row r="178" spans="1:25">
      <c r="A178" s="2" t="s">
        <v>1674</v>
      </c>
      <c r="B178" s="2"/>
      <c r="C178" s="3">
        <v>16</v>
      </c>
      <c r="D178" s="3">
        <v>20.533333333333299</v>
      </c>
      <c r="E178" s="3">
        <v>23.8666666666666</v>
      </c>
      <c r="F178" s="3">
        <v>26.533333333333299</v>
      </c>
      <c r="G178" s="3">
        <v>29.7</v>
      </c>
      <c r="H178" s="2"/>
      <c r="I178" s="3">
        <v>2.14476105895272</v>
      </c>
      <c r="J178" s="3">
        <v>1.9955506062794299</v>
      </c>
      <c r="K178" s="3">
        <v>1.43139403690559</v>
      </c>
      <c r="L178" s="3">
        <v>1.58605030044937</v>
      </c>
      <c r="M178" s="3">
        <v>1.79164728671689</v>
      </c>
      <c r="N178" s="2"/>
      <c r="O178" s="3">
        <f t="shared" si="0"/>
        <v>0.93385232176115207</v>
      </c>
      <c r="P178" s="3">
        <f t="shared" si="1"/>
        <v>1.0423011844331624</v>
      </c>
      <c r="Q178" s="3">
        <f t="shared" si="2"/>
        <v>1.0056193899148707</v>
      </c>
      <c r="R178" s="3">
        <f t="shared" si="3"/>
        <v>1.0257758396284513</v>
      </c>
      <c r="S178" s="3">
        <f t="shared" si="4"/>
        <v>0.99553083748947901</v>
      </c>
      <c r="T178" s="2"/>
      <c r="U178" s="3">
        <f t="shared" si="5"/>
        <v>0.12518063090786904</v>
      </c>
      <c r="V178" s="3">
        <f t="shared" si="6"/>
        <v>0.10129698509032639</v>
      </c>
      <c r="W178" s="3">
        <f t="shared" si="7"/>
        <v>6.0311631206178239E-2</v>
      </c>
      <c r="X178" s="3">
        <f t="shared" si="8"/>
        <v>6.1316535627000464E-2</v>
      </c>
      <c r="Y178" s="3">
        <f t="shared" si="9"/>
        <v>6.0055223024613413E-2</v>
      </c>
    </row>
    <row r="179" spans="1:25">
      <c r="A179" s="2" t="s">
        <v>1675</v>
      </c>
      <c r="B179" s="2"/>
      <c r="C179" s="3">
        <v>18.733333333333299</v>
      </c>
      <c r="D179" s="3">
        <v>22.966666666666601</v>
      </c>
      <c r="E179" s="3">
        <v>25.3666666666666</v>
      </c>
      <c r="F179" s="3">
        <v>28.566666666666599</v>
      </c>
      <c r="G179" s="3">
        <v>31.3333333333333</v>
      </c>
      <c r="H179" s="2"/>
      <c r="I179" s="3">
        <v>1.9821424996424599</v>
      </c>
      <c r="J179" s="3">
        <v>1.7792008193443301</v>
      </c>
      <c r="K179" s="3">
        <v>1.64282953738021</v>
      </c>
      <c r="L179" s="3">
        <v>1.6669999666733299</v>
      </c>
      <c r="M179" s="3">
        <v>1.0749676997731401</v>
      </c>
      <c r="N179" s="2"/>
      <c r="O179" s="3">
        <f t="shared" si="0"/>
        <v>1.0933854267286802</v>
      </c>
      <c r="P179" s="3">
        <f t="shared" si="1"/>
        <v>1.165820642978</v>
      </c>
      <c r="Q179" s="3">
        <f t="shared" si="2"/>
        <v>1.0688217258732078</v>
      </c>
      <c r="R179" s="3">
        <f t="shared" si="3"/>
        <v>1.1043842896502285</v>
      </c>
      <c r="S179" s="3">
        <f t="shared" si="4"/>
        <v>1.0502794469585963</v>
      </c>
      <c r="T179" s="2"/>
      <c r="U179" s="3">
        <f t="shared" si="5"/>
        <v>0.11568927345953529</v>
      </c>
      <c r="V179" s="3">
        <f t="shared" si="6"/>
        <v>9.0314762403265483E-2</v>
      </c>
      <c r="W179" s="3">
        <f t="shared" si="7"/>
        <v>6.9220442895855605E-2</v>
      </c>
      <c r="X179" s="3">
        <f t="shared" si="8"/>
        <v>6.4446041098301668E-2</v>
      </c>
      <c r="Y179" s="3">
        <f t="shared" si="9"/>
        <v>3.6032440889875186E-2</v>
      </c>
    </row>
    <row r="180" spans="1:25">
      <c r="A180" s="2" t="s">
        <v>1676</v>
      </c>
      <c r="B180" s="2"/>
      <c r="C180" s="3">
        <v>16.966666666666601</v>
      </c>
      <c r="D180" s="3">
        <v>20.5</v>
      </c>
      <c r="E180" s="3">
        <v>24.3333333333333</v>
      </c>
      <c r="F180" s="3">
        <v>26.966666666666601</v>
      </c>
      <c r="G180" s="3">
        <v>29.466666666666601</v>
      </c>
      <c r="H180" s="2"/>
      <c r="I180" s="3">
        <v>1.8345450541089301</v>
      </c>
      <c r="J180" s="3">
        <v>2.3487585373270399</v>
      </c>
      <c r="K180" s="3">
        <v>2.0709632756012</v>
      </c>
      <c r="L180" s="3">
        <v>1.9576062480034599</v>
      </c>
      <c r="M180" s="3">
        <v>1.0241527663824801</v>
      </c>
      <c r="N180" s="2"/>
      <c r="O180" s="3">
        <f t="shared" si="0"/>
        <v>0.99027256620088444</v>
      </c>
      <c r="P180" s="3">
        <f t="shared" si="1"/>
        <v>1.0406091370558377</v>
      </c>
      <c r="Q180" s="3">
        <f t="shared" si="2"/>
        <v>1.0252823388796881</v>
      </c>
      <c r="R180" s="3">
        <f t="shared" si="3"/>
        <v>1.0425284601248948</v>
      </c>
      <c r="S180" s="3">
        <f t="shared" si="4"/>
        <v>0.98770960756531712</v>
      </c>
      <c r="T180" s="2"/>
      <c r="U180" s="3">
        <f t="shared" si="5"/>
        <v>0.10707463488469142</v>
      </c>
      <c r="V180" s="3">
        <f t="shared" si="6"/>
        <v>0.11922632169172792</v>
      </c>
      <c r="W180" s="3">
        <f t="shared" si="7"/>
        <v>8.7259811134616755E-2</v>
      </c>
      <c r="X180" s="3">
        <f t="shared" si="8"/>
        <v>7.5680848971394002E-2</v>
      </c>
      <c r="Y180" s="3">
        <f t="shared" si="9"/>
        <v>3.4329146842892837E-2</v>
      </c>
    </row>
    <row r="181" spans="1:25">
      <c r="A181" s="2" t="s">
        <v>1677</v>
      </c>
      <c r="B181" s="2"/>
      <c r="C181" s="3">
        <v>16.566666666666599</v>
      </c>
      <c r="D181" s="3">
        <v>19.933333333333302</v>
      </c>
      <c r="E181" s="3">
        <v>23.533333333333299</v>
      </c>
      <c r="F181" s="3">
        <v>27.566666666666599</v>
      </c>
      <c r="G181" s="3">
        <v>29.6</v>
      </c>
      <c r="H181" s="2"/>
      <c r="I181" s="3">
        <v>2.4857370916669499</v>
      </c>
      <c r="J181" s="3">
        <v>1.7876116903722501</v>
      </c>
      <c r="K181" s="3">
        <v>2.0450482200237201</v>
      </c>
      <c r="L181" s="3">
        <v>1.5849991237291601</v>
      </c>
      <c r="M181" s="3">
        <v>1.58324561160505</v>
      </c>
      <c r="N181" s="2"/>
      <c r="O181" s="3">
        <f t="shared" si="0"/>
        <v>0.96692625815685551</v>
      </c>
      <c r="P181" s="3">
        <f t="shared" si="1"/>
        <v>1.0118443316412844</v>
      </c>
      <c r="Q181" s="3">
        <f t="shared" si="2"/>
        <v>0.99157442636857496</v>
      </c>
      <c r="R181" s="3">
        <f t="shared" si="3"/>
        <v>1.065724396196895</v>
      </c>
      <c r="S181" s="3">
        <f t="shared" si="4"/>
        <v>0.99217888180769631</v>
      </c>
      <c r="T181" s="2"/>
      <c r="U181" s="3">
        <f t="shared" si="5"/>
        <v>0.14508195964631218</v>
      </c>
      <c r="V181" s="3">
        <f t="shared" si="6"/>
        <v>9.0741710171180212E-2</v>
      </c>
      <c r="W181" s="3">
        <f t="shared" si="7"/>
        <v>8.6167883101958859E-2</v>
      </c>
      <c r="X181" s="3">
        <f t="shared" si="8"/>
        <v>6.1275897246996523E-2</v>
      </c>
      <c r="Y181" s="3">
        <f t="shared" si="9"/>
        <v>5.3069691234771642E-2</v>
      </c>
    </row>
    <row r="182" spans="1:25">
      <c r="A182" s="2" t="s">
        <v>1678</v>
      </c>
      <c r="B182" s="2"/>
      <c r="C182" s="3">
        <v>15.8666666666666</v>
      </c>
      <c r="D182" s="3">
        <v>20.2</v>
      </c>
      <c r="E182" s="3">
        <v>23.733333333333299</v>
      </c>
      <c r="F182" s="3">
        <v>26.6</v>
      </c>
      <c r="G182" s="3">
        <v>29.3333333333333</v>
      </c>
      <c r="H182" s="2"/>
      <c r="I182" s="3">
        <v>2.4864074931962001</v>
      </c>
      <c r="J182" s="3">
        <v>1.6812693617224601</v>
      </c>
      <c r="K182" s="3">
        <v>2.2201101073795599</v>
      </c>
      <c r="L182" s="3">
        <v>1.8</v>
      </c>
      <c r="M182" s="3">
        <v>1.4452988925785799</v>
      </c>
      <c r="N182" s="2"/>
      <c r="O182" s="3">
        <f t="shared" si="0"/>
        <v>0.92607021907980525</v>
      </c>
      <c r="P182" s="3">
        <f t="shared" si="1"/>
        <v>1.0253807106598984</v>
      </c>
      <c r="Q182" s="3">
        <f t="shared" si="2"/>
        <v>1.0000014044963532</v>
      </c>
      <c r="R182" s="3">
        <f t="shared" si="3"/>
        <v>1.0283531658586751</v>
      </c>
      <c r="S182" s="3">
        <f t="shared" si="4"/>
        <v>0.98324033332294114</v>
      </c>
      <c r="T182" s="2"/>
      <c r="U182" s="3">
        <f t="shared" si="5"/>
        <v>0.14512108814784982</v>
      </c>
      <c r="V182" s="3">
        <f t="shared" si="6"/>
        <v>8.5343622422459908E-2</v>
      </c>
      <c r="W182" s="3">
        <f t="shared" si="7"/>
        <v>9.3544096580735078E-2</v>
      </c>
      <c r="X182" s="3">
        <f t="shared" si="8"/>
        <v>6.9587808216000566E-2</v>
      </c>
      <c r="Y182" s="3">
        <f t="shared" si="9"/>
        <v>4.8445778348530984E-2</v>
      </c>
    </row>
    <row r="183" spans="1:25">
      <c r="A183" s="2" t="s">
        <v>1679</v>
      </c>
      <c r="B183" s="2"/>
      <c r="C183" s="3">
        <v>16.733333333333299</v>
      </c>
      <c r="D183" s="3">
        <v>20.5</v>
      </c>
      <c r="E183" s="3">
        <v>23.6666666666666</v>
      </c>
      <c r="F183" s="3">
        <v>27.233333333333299</v>
      </c>
      <c r="G183" s="3">
        <v>29.933333333333302</v>
      </c>
      <c r="H183" s="2"/>
      <c r="I183" s="3">
        <v>1.8961950204437099</v>
      </c>
      <c r="J183" s="3">
        <v>1.68819430161341</v>
      </c>
      <c r="K183" s="3">
        <v>1.4681810363696799</v>
      </c>
      <c r="L183" s="3">
        <v>1.5849991237291601</v>
      </c>
      <c r="M183" s="3">
        <v>1.8607047649270401</v>
      </c>
      <c r="N183" s="2"/>
      <c r="O183" s="3">
        <f t="shared" si="0"/>
        <v>0.97665388650853613</v>
      </c>
      <c r="P183" s="3">
        <f t="shared" si="1"/>
        <v>1.0406091370558377</v>
      </c>
      <c r="Q183" s="3">
        <f t="shared" si="2"/>
        <v>0.99719241178709239</v>
      </c>
      <c r="R183" s="3">
        <f t="shared" si="3"/>
        <v>1.052837765045785</v>
      </c>
      <c r="S183" s="3">
        <f t="shared" si="4"/>
        <v>1.0033520674136378</v>
      </c>
      <c r="T183" s="2"/>
      <c r="U183" s="3">
        <f t="shared" si="5"/>
        <v>0.11067288264708086</v>
      </c>
      <c r="V183" s="3">
        <f t="shared" si="6"/>
        <v>8.5695142213878681E-2</v>
      </c>
      <c r="W183" s="3">
        <f t="shared" si="7"/>
        <v>6.1861647405530622E-2</v>
      </c>
      <c r="X183" s="3">
        <f t="shared" si="8"/>
        <v>6.1275897246996523E-2</v>
      </c>
      <c r="Y183" s="3">
        <f t="shared" si="9"/>
        <v>6.2369999089174427E-2</v>
      </c>
    </row>
    <row r="184" spans="1:25">
      <c r="A184" s="2" t="s">
        <v>1680</v>
      </c>
      <c r="B184" s="2"/>
      <c r="C184" s="3">
        <v>16.633333333333301</v>
      </c>
      <c r="D184" s="3">
        <v>20.633333333333301</v>
      </c>
      <c r="E184" s="3">
        <v>23.3</v>
      </c>
      <c r="F184" s="3">
        <v>26.3666666666666</v>
      </c>
      <c r="G184" s="3">
        <v>29.533333333333299</v>
      </c>
      <c r="H184" s="2"/>
      <c r="I184" s="3">
        <v>2.2432615144521599</v>
      </c>
      <c r="J184" s="3">
        <v>1.6829207415152401</v>
      </c>
      <c r="K184" s="3">
        <v>1.552417469626</v>
      </c>
      <c r="L184" s="3">
        <v>2.0733762053445299</v>
      </c>
      <c r="M184" s="3">
        <v>1.7838784213679499</v>
      </c>
      <c r="N184" s="2"/>
      <c r="O184" s="3">
        <f t="shared" si="0"/>
        <v>0.97081730949752909</v>
      </c>
      <c r="P184" s="3">
        <f t="shared" si="1"/>
        <v>1.0473773265651423</v>
      </c>
      <c r="Q184" s="3">
        <f t="shared" si="2"/>
        <v>0.98174295188616845</v>
      </c>
      <c r="R184" s="3">
        <f t="shared" si="3"/>
        <v>1.0193325240528945</v>
      </c>
      <c r="S184" s="3">
        <f t="shared" si="4"/>
        <v>0.98994424468650666</v>
      </c>
      <c r="T184" s="2"/>
      <c r="U184" s="3">
        <f t="shared" si="5"/>
        <v>0.13092968584928674</v>
      </c>
      <c r="V184" s="3">
        <f t="shared" si="6"/>
        <v>8.542744880788021E-2</v>
      </c>
      <c r="W184" s="3">
        <f t="shared" si="7"/>
        <v>6.5410940308595941E-2</v>
      </c>
      <c r="X184" s="3">
        <f t="shared" si="8"/>
        <v>8.0156503187296752E-2</v>
      </c>
      <c r="Y184" s="3">
        <f t="shared" si="9"/>
        <v>5.9794814101139564E-2</v>
      </c>
    </row>
    <row r="185" spans="1:25">
      <c r="A185" s="2" t="s">
        <v>1681</v>
      </c>
      <c r="B185" s="2"/>
      <c r="C185" s="3">
        <v>17.3666666666666</v>
      </c>
      <c r="D185" s="3">
        <v>20.6666666666666</v>
      </c>
      <c r="E185" s="3">
        <v>24.3</v>
      </c>
      <c r="F185" s="3">
        <v>27.133333333333301</v>
      </c>
      <c r="G185" s="3">
        <v>30</v>
      </c>
      <c r="H185" s="2"/>
      <c r="I185" s="3">
        <v>2.2874051285730301</v>
      </c>
      <c r="J185" s="3">
        <v>2.1959558789334102</v>
      </c>
      <c r="K185" s="3">
        <v>1.5088627063675</v>
      </c>
      <c r="L185" s="3">
        <v>1.49962958389359</v>
      </c>
      <c r="M185" s="3">
        <v>1.41421356237309</v>
      </c>
      <c r="N185" s="2"/>
      <c r="O185" s="3">
        <f t="shared" si="0"/>
        <v>1.0136188742449133</v>
      </c>
      <c r="P185" s="3">
        <f t="shared" si="1"/>
        <v>1.049069373942467</v>
      </c>
      <c r="Q185" s="3">
        <f t="shared" si="2"/>
        <v>1.0238778425250599</v>
      </c>
      <c r="R185" s="3">
        <f t="shared" si="3"/>
        <v>1.0489717757004517</v>
      </c>
      <c r="S185" s="3">
        <f t="shared" si="4"/>
        <v>1.0055867045348272</v>
      </c>
      <c r="T185" s="2"/>
      <c r="U185" s="3">
        <f t="shared" si="5"/>
        <v>0.13350616188289316</v>
      </c>
      <c r="V185" s="3">
        <f t="shared" si="6"/>
        <v>0.11146984157022387</v>
      </c>
      <c r="W185" s="3">
        <f t="shared" si="7"/>
        <v>6.3575765121896236E-2</v>
      </c>
      <c r="X185" s="3">
        <f t="shared" si="8"/>
        <v>5.7975519932793262E-2</v>
      </c>
      <c r="Y185" s="3">
        <f t="shared" si="9"/>
        <v>4.7403811856507133E-2</v>
      </c>
    </row>
    <row r="186" spans="1:25">
      <c r="A186" s="2" t="s">
        <v>1682</v>
      </c>
      <c r="B186" s="2"/>
      <c r="C186" s="3">
        <v>16.3</v>
      </c>
      <c r="D186" s="3">
        <v>19.8333333333333</v>
      </c>
      <c r="E186" s="3">
        <v>23.3333333333333</v>
      </c>
      <c r="F186" s="3">
        <v>26.466666666666601</v>
      </c>
      <c r="G186" s="3">
        <v>30.033333333333299</v>
      </c>
      <c r="H186" s="2"/>
      <c r="I186" s="3">
        <v>1.8823743871327301</v>
      </c>
      <c r="J186" s="3">
        <v>1.9507833184532699</v>
      </c>
      <c r="K186" s="3">
        <v>1.63978318349984</v>
      </c>
      <c r="L186" s="3">
        <v>2.1406125810669701</v>
      </c>
      <c r="M186" s="3">
        <v>1.5380362660079101</v>
      </c>
      <c r="N186" s="2"/>
      <c r="O186" s="3">
        <f t="shared" si="0"/>
        <v>0.95136205279417374</v>
      </c>
      <c r="P186" s="3">
        <f t="shared" si="1"/>
        <v>1.0067681895093046</v>
      </c>
      <c r="Q186" s="3">
        <f t="shared" si="2"/>
        <v>0.9831474482407967</v>
      </c>
      <c r="R186" s="3">
        <f t="shared" si="3"/>
        <v>1.023198513398228</v>
      </c>
      <c r="S186" s="3">
        <f t="shared" si="4"/>
        <v>1.0067040230954205</v>
      </c>
      <c r="T186" s="2"/>
      <c r="U186" s="3">
        <f t="shared" si="5"/>
        <v>0.10986623074047661</v>
      </c>
      <c r="V186" s="3">
        <f t="shared" si="6"/>
        <v>9.902453393163807E-2</v>
      </c>
      <c r="W186" s="3">
        <f t="shared" si="7"/>
        <v>6.9092085108258858E-2</v>
      </c>
      <c r="X186" s="3">
        <f t="shared" si="8"/>
        <v>8.2755854308914592E-2</v>
      </c>
      <c r="Y186" s="3">
        <f t="shared" si="9"/>
        <v>5.1554294006331512E-2</v>
      </c>
    </row>
    <row r="187" spans="1:25">
      <c r="A187" s="2" t="s">
        <v>1683</v>
      </c>
      <c r="B187" s="2"/>
      <c r="C187" s="3">
        <v>17.266666666666602</v>
      </c>
      <c r="D187" s="3">
        <v>20.733333333333299</v>
      </c>
      <c r="E187" s="3">
        <v>23.3666666666666</v>
      </c>
      <c r="F187" s="3">
        <v>27.566666666666599</v>
      </c>
      <c r="G187" s="3">
        <v>29.6666666666666</v>
      </c>
      <c r="H187" s="2"/>
      <c r="I187" s="3">
        <v>2.3654926665613498</v>
      </c>
      <c r="J187" s="3">
        <v>2.8276413413931301</v>
      </c>
      <c r="K187" s="3">
        <v>2.0080393975772002</v>
      </c>
      <c r="L187" s="3">
        <v>1.6669999666733299</v>
      </c>
      <c r="M187" s="3">
        <v>1.6799470891138799</v>
      </c>
      <c r="N187" s="2"/>
      <c r="O187" s="3">
        <f t="shared" si="0"/>
        <v>1.0077822972339061</v>
      </c>
      <c r="P187" s="3">
        <f t="shared" si="1"/>
        <v>1.0524534686971219</v>
      </c>
      <c r="Q187" s="3">
        <f t="shared" si="2"/>
        <v>0.98455194459542494</v>
      </c>
      <c r="R187" s="3">
        <f t="shared" si="3"/>
        <v>1.065724396196895</v>
      </c>
      <c r="S187" s="3">
        <f t="shared" si="4"/>
        <v>0.99441351892888252</v>
      </c>
      <c r="T187" s="2"/>
      <c r="U187" s="3">
        <f t="shared" si="5"/>
        <v>0.13806380117358094</v>
      </c>
      <c r="V187" s="3">
        <f t="shared" si="6"/>
        <v>0.14353509347173249</v>
      </c>
      <c r="W187" s="3">
        <f t="shared" si="7"/>
        <v>8.4608520415500585E-2</v>
      </c>
      <c r="X187" s="3">
        <f t="shared" si="8"/>
        <v>6.4446041098301668E-2</v>
      </c>
      <c r="Y187" s="3">
        <f t="shared" si="9"/>
        <v>5.6311081904496747E-2</v>
      </c>
    </row>
    <row r="188" spans="1:25">
      <c r="A188" s="2" t="s">
        <v>1684</v>
      </c>
      <c r="B188" s="2" t="s">
        <v>1685</v>
      </c>
      <c r="C188" s="3">
        <v>16.266666666666602</v>
      </c>
      <c r="D188" s="3">
        <v>20.3</v>
      </c>
      <c r="E188" s="3">
        <v>24.2</v>
      </c>
      <c r="F188" s="3">
        <v>26.7</v>
      </c>
      <c r="G188" s="3">
        <v>29.633333333333301</v>
      </c>
      <c r="H188" s="2"/>
      <c r="I188" s="3">
        <v>2.0319667538837498</v>
      </c>
      <c r="J188" s="3">
        <v>2.2970996205360001</v>
      </c>
      <c r="K188" s="3">
        <v>2.3437861108329199</v>
      </c>
      <c r="L188" s="3">
        <v>1.8823743871327301</v>
      </c>
      <c r="M188" s="3">
        <v>1.32874209519965</v>
      </c>
      <c r="N188" s="2"/>
      <c r="O188" s="3">
        <f t="shared" si="0"/>
        <v>0.94941652712383418</v>
      </c>
      <c r="P188" s="3">
        <f t="shared" si="1"/>
        <v>1.0304568527918783</v>
      </c>
      <c r="Q188" s="3">
        <f t="shared" si="2"/>
        <v>1.0196643534611705</v>
      </c>
      <c r="R188" s="3">
        <f t="shared" si="3"/>
        <v>1.0322191552040083</v>
      </c>
      <c r="S188" s="3">
        <f t="shared" si="4"/>
        <v>0.99329620036828947</v>
      </c>
      <c r="T188" s="2"/>
      <c r="U188" s="3">
        <f t="shared" si="5"/>
        <v>0.1185973044284882</v>
      </c>
      <c r="V188" s="3">
        <f t="shared" si="6"/>
        <v>0.11660404165157362</v>
      </c>
      <c r="W188" s="3">
        <f t="shared" si="7"/>
        <v>9.8755171460897559E-2</v>
      </c>
      <c r="X188" s="3">
        <f t="shared" si="8"/>
        <v>7.2772393245835565E-2</v>
      </c>
      <c r="Y188" s="3">
        <f t="shared" si="9"/>
        <v>4.453884615628393E-2</v>
      </c>
    </row>
    <row r="189" spans="1:25">
      <c r="A189" s="2" t="s">
        <v>1686</v>
      </c>
      <c r="B189" s="2"/>
      <c r="C189" s="3">
        <v>16.8</v>
      </c>
      <c r="D189" s="3">
        <v>20.9</v>
      </c>
      <c r="E189" s="3">
        <v>23.1</v>
      </c>
      <c r="F189" s="3">
        <v>27</v>
      </c>
      <c r="G189" s="3">
        <v>30.1666666666666</v>
      </c>
      <c r="H189" s="2"/>
      <c r="I189" s="3">
        <v>1.92180470738661</v>
      </c>
      <c r="J189" s="3">
        <v>1.6603212540549701</v>
      </c>
      <c r="K189" s="3">
        <v>1.9382122346808801</v>
      </c>
      <c r="L189" s="3">
        <v>1.75119007154182</v>
      </c>
      <c r="M189" s="3">
        <v>1.5723301886761001</v>
      </c>
      <c r="N189" s="2"/>
      <c r="O189" s="3">
        <f t="shared" si="0"/>
        <v>0.98054493784920971</v>
      </c>
      <c r="P189" s="3">
        <f t="shared" si="1"/>
        <v>1.0609137055837563</v>
      </c>
      <c r="Q189" s="3">
        <f t="shared" si="2"/>
        <v>0.97331597375839018</v>
      </c>
      <c r="R189" s="3">
        <f t="shared" si="3"/>
        <v>1.0438171232400084</v>
      </c>
      <c r="S189" s="3">
        <f t="shared" si="4"/>
        <v>1.0111732973377963</v>
      </c>
      <c r="T189" s="2"/>
      <c r="U189" s="3">
        <f t="shared" si="5"/>
        <v>0.11216761174778107</v>
      </c>
      <c r="V189" s="3">
        <f t="shared" si="6"/>
        <v>8.4280266703297982E-2</v>
      </c>
      <c r="W189" s="3">
        <f t="shared" si="7"/>
        <v>8.1666360543240099E-2</v>
      </c>
      <c r="X189" s="3">
        <f t="shared" si="8"/>
        <v>6.7700821582342488E-2</v>
      </c>
      <c r="Y189" s="3">
        <f t="shared" si="9"/>
        <v>5.2703811095714093E-2</v>
      </c>
    </row>
    <row r="190" spans="1:25">
      <c r="A190" s="2" t="s">
        <v>1687</v>
      </c>
      <c r="B190" s="2"/>
      <c r="C190" s="3">
        <v>16.899999999999999</v>
      </c>
      <c r="D190" s="3">
        <v>20</v>
      </c>
      <c r="E190" s="3">
        <v>23.533333333333299</v>
      </c>
      <c r="F190" s="3">
        <v>26.133333333333301</v>
      </c>
      <c r="G190" s="3">
        <v>29.8</v>
      </c>
      <c r="H190" s="2"/>
      <c r="I190" s="3">
        <v>1.95533458347499</v>
      </c>
      <c r="J190" s="3">
        <v>1.84390889145857</v>
      </c>
      <c r="K190" s="3">
        <v>1.76509363931649</v>
      </c>
      <c r="L190" s="3">
        <v>2.0450482200237201</v>
      </c>
      <c r="M190" s="3">
        <v>1.9043809142780901</v>
      </c>
      <c r="N190" s="2"/>
      <c r="O190" s="3">
        <f t="shared" si="0"/>
        <v>0.98638151486021675</v>
      </c>
      <c r="P190" s="3">
        <f t="shared" si="1"/>
        <v>1.015228426395939</v>
      </c>
      <c r="Q190" s="3">
        <f t="shared" si="2"/>
        <v>0.99157442636857496</v>
      </c>
      <c r="R190" s="3">
        <f t="shared" si="3"/>
        <v>1.010311882247118</v>
      </c>
      <c r="S190" s="3">
        <f t="shared" si="4"/>
        <v>0.99888279317126183</v>
      </c>
      <c r="T190" s="2"/>
      <c r="U190" s="3">
        <f t="shared" si="5"/>
        <v>0.11412460878737467</v>
      </c>
      <c r="V190" s="3">
        <f t="shared" si="6"/>
        <v>9.359943611464823E-2</v>
      </c>
      <c r="W190" s="3">
        <f t="shared" si="7"/>
        <v>7.4372027460003029E-2</v>
      </c>
      <c r="X190" s="3">
        <f t="shared" si="8"/>
        <v>7.9061346293046647E-2</v>
      </c>
      <c r="Y190" s="3">
        <f t="shared" si="9"/>
        <v>6.3834004258930876E-2</v>
      </c>
    </row>
    <row r="191" spans="1:25">
      <c r="A191" s="2" t="s">
        <v>1688</v>
      </c>
      <c r="B191" s="2"/>
      <c r="C191" s="3">
        <v>21</v>
      </c>
      <c r="D191" s="3">
        <v>25.3333333333333</v>
      </c>
      <c r="E191" s="3">
        <v>28.4</v>
      </c>
      <c r="F191" s="3">
        <v>31.133333333333301</v>
      </c>
      <c r="G191" s="3">
        <v>33.3333333333333</v>
      </c>
      <c r="H191" s="2"/>
      <c r="I191" s="3">
        <v>1.7320508075688701</v>
      </c>
      <c r="J191" s="3">
        <v>1.6996731711975901</v>
      </c>
      <c r="K191" s="3">
        <v>2.1071307505705401</v>
      </c>
      <c r="L191" s="3">
        <v>1.14697670227235</v>
      </c>
      <c r="M191" s="3">
        <v>1.4220486005134301</v>
      </c>
      <c r="N191" s="2"/>
      <c r="O191" s="3">
        <f t="shared" si="0"/>
        <v>1.225681172311512</v>
      </c>
      <c r="P191" s="3">
        <f t="shared" si="1"/>
        <v>1.2859560067681879</v>
      </c>
      <c r="Q191" s="3">
        <f t="shared" si="2"/>
        <v>1.1966308941445143</v>
      </c>
      <c r="R191" s="3">
        <f t="shared" si="3"/>
        <v>1.2036113495137863</v>
      </c>
      <c r="S191" s="3">
        <f t="shared" si="4"/>
        <v>1.1173185605942515</v>
      </c>
      <c r="T191" s="2"/>
      <c r="U191" s="3">
        <f t="shared" si="5"/>
        <v>0.10109247925352924</v>
      </c>
      <c r="V191" s="3">
        <f t="shared" si="6"/>
        <v>8.6277825949116246E-2</v>
      </c>
      <c r="W191" s="3">
        <f t="shared" si="7"/>
        <v>8.8783723737134751E-2</v>
      </c>
      <c r="X191" s="3">
        <f t="shared" si="8"/>
        <v>4.4341997103305039E-2</v>
      </c>
      <c r="Y191" s="3">
        <f t="shared" si="9"/>
        <v>4.7666438862622111E-2</v>
      </c>
    </row>
    <row r="192" spans="1:25">
      <c r="A192" s="2" t="s">
        <v>1689</v>
      </c>
      <c r="B192" s="2"/>
      <c r="C192" s="3">
        <v>14.7</v>
      </c>
      <c r="D192" s="3">
        <v>18.5</v>
      </c>
      <c r="E192" s="3">
        <v>21.566666666666599</v>
      </c>
      <c r="F192" s="3">
        <v>25.4</v>
      </c>
      <c r="G192" s="3">
        <v>28.233333333333299</v>
      </c>
      <c r="H192" s="2"/>
      <c r="I192" s="3">
        <v>2.4785748593361698</v>
      </c>
      <c r="J192" s="3">
        <v>1.9278658321228299</v>
      </c>
      <c r="K192" s="3">
        <v>1.78294388270884</v>
      </c>
      <c r="L192" s="3">
        <v>1.8726095873584101</v>
      </c>
      <c r="M192" s="3">
        <v>1.4067298564006101</v>
      </c>
      <c r="N192" s="2"/>
      <c r="O192" s="3">
        <f t="shared" si="0"/>
        <v>0.85797682061805836</v>
      </c>
      <c r="P192" s="3">
        <f t="shared" si="1"/>
        <v>0.93908629441624369</v>
      </c>
      <c r="Q192" s="3">
        <f t="shared" si="2"/>
        <v>0.90870914144542048</v>
      </c>
      <c r="R192" s="3">
        <f t="shared" si="3"/>
        <v>0.98196129371467455</v>
      </c>
      <c r="S192" s="3">
        <f t="shared" si="4"/>
        <v>0.94636882082333074</v>
      </c>
      <c r="T192" s="2"/>
      <c r="U192" s="3">
        <f t="shared" si="5"/>
        <v>0.14466393044061895</v>
      </c>
      <c r="V192" s="3">
        <f t="shared" si="6"/>
        <v>9.7861209752427916E-2</v>
      </c>
      <c r="W192" s="3">
        <f t="shared" si="7"/>
        <v>7.5124145513217291E-2</v>
      </c>
      <c r="X192" s="3">
        <f t="shared" si="8"/>
        <v>7.239488712696722E-2</v>
      </c>
      <c r="Y192" s="3">
        <f t="shared" si="9"/>
        <v>4.7152961348954678E-2</v>
      </c>
    </row>
    <row r="193" spans="1:25">
      <c r="A193" s="2" t="s">
        <v>1690</v>
      </c>
      <c r="B193" s="2"/>
      <c r="C193" s="3">
        <v>17.3333333333333</v>
      </c>
      <c r="D193" s="3">
        <v>21.4</v>
      </c>
      <c r="E193" s="3">
        <v>25.033333333333299</v>
      </c>
      <c r="F193" s="3">
        <v>27.8</v>
      </c>
      <c r="G193" s="3">
        <v>31.3</v>
      </c>
      <c r="H193" s="2"/>
      <c r="I193" s="3">
        <v>2.8440972010268699</v>
      </c>
      <c r="J193" s="3">
        <v>2.1385353243127199</v>
      </c>
      <c r="K193" s="3">
        <v>1.8705317128797601</v>
      </c>
      <c r="L193" s="3">
        <v>2.0880613017820999</v>
      </c>
      <c r="M193" s="3">
        <v>1.69607389776114</v>
      </c>
      <c r="N193" s="2"/>
      <c r="O193" s="3">
        <f t="shared" si="0"/>
        <v>1.0116733485745795</v>
      </c>
      <c r="P193" s="3">
        <f t="shared" si="1"/>
        <v>1.0862944162436547</v>
      </c>
      <c r="Q193" s="3">
        <f t="shared" si="2"/>
        <v>1.054776762326912</v>
      </c>
      <c r="R193" s="3">
        <f t="shared" si="3"/>
        <v>1.0747450380026753</v>
      </c>
      <c r="S193" s="3">
        <f t="shared" si="4"/>
        <v>1.0491621283980033</v>
      </c>
      <c r="T193" s="2"/>
      <c r="U193" s="3">
        <f t="shared" si="5"/>
        <v>0.16599792340583353</v>
      </c>
      <c r="V193" s="3">
        <f t="shared" si="6"/>
        <v>0.1085550926047066</v>
      </c>
      <c r="W193" s="3">
        <f t="shared" si="7"/>
        <v>7.8814649158766806E-2</v>
      </c>
      <c r="X193" s="3">
        <f t="shared" si="8"/>
        <v>8.072422745092514E-2</v>
      </c>
      <c r="Y193" s="3">
        <f t="shared" si="9"/>
        <v>5.6851645383238815E-2</v>
      </c>
    </row>
    <row r="194" spans="1:25">
      <c r="A194" s="2" t="s">
        <v>1691</v>
      </c>
      <c r="B194" s="2"/>
      <c r="C194" s="3">
        <v>16.766666666666602</v>
      </c>
      <c r="D194" s="3">
        <v>20.399999999999999</v>
      </c>
      <c r="E194" s="3">
        <v>23.933333333333302</v>
      </c>
      <c r="F194" s="3">
        <v>27.566666666666599</v>
      </c>
      <c r="G194" s="3">
        <v>29.6666666666666</v>
      </c>
      <c r="H194" s="2"/>
      <c r="I194" s="3">
        <v>1.70652343148936</v>
      </c>
      <c r="J194" s="3">
        <v>1.8184242262647801</v>
      </c>
      <c r="K194" s="3">
        <v>1.8061622912191999</v>
      </c>
      <c r="L194" s="3">
        <v>1.68687745718399</v>
      </c>
      <c r="M194" s="3">
        <v>1.7384539747207</v>
      </c>
      <c r="N194" s="2"/>
      <c r="O194" s="3">
        <f t="shared" si="0"/>
        <v>0.97859941217887014</v>
      </c>
      <c r="P194" s="3">
        <f t="shared" si="1"/>
        <v>1.0355329949238579</v>
      </c>
      <c r="Q194" s="3">
        <f t="shared" si="2"/>
        <v>1.0084283826241316</v>
      </c>
      <c r="R194" s="3">
        <f t="shared" si="3"/>
        <v>1.065724396196895</v>
      </c>
      <c r="S194" s="3">
        <f t="shared" si="4"/>
        <v>0.99441351892888252</v>
      </c>
      <c r="T194" s="2"/>
      <c r="U194" s="3">
        <f t="shared" si="5"/>
        <v>9.9602554289759199E-2</v>
      </c>
      <c r="V194" s="3">
        <f t="shared" si="6"/>
        <v>9.2305798287552296E-2</v>
      </c>
      <c r="W194" s="3">
        <f t="shared" si="7"/>
        <v>7.6102450616610418E-2</v>
      </c>
      <c r="X194" s="3">
        <f t="shared" si="8"/>
        <v>6.5214502763563442E-2</v>
      </c>
      <c r="Y194" s="3">
        <f t="shared" si="9"/>
        <v>5.8272206780828686E-2</v>
      </c>
    </row>
    <row r="195" spans="1:25">
      <c r="A195" s="2" t="s">
        <v>1692</v>
      </c>
      <c r="B195" s="2"/>
      <c r="C195" s="3">
        <v>16.733333333333299</v>
      </c>
      <c r="D195" s="3">
        <v>20.5</v>
      </c>
      <c r="E195" s="3">
        <v>23.266666666666602</v>
      </c>
      <c r="F195" s="3">
        <v>26.466666666666601</v>
      </c>
      <c r="G195" s="3">
        <v>29.4</v>
      </c>
      <c r="H195" s="2"/>
      <c r="I195" s="3">
        <v>2.5551690528982398</v>
      </c>
      <c r="J195" s="3">
        <v>2.2323380867004201</v>
      </c>
      <c r="K195" s="3">
        <v>2.2647050335283998</v>
      </c>
      <c r="L195" s="3">
        <v>1.5216949614017701</v>
      </c>
      <c r="M195" s="3">
        <v>1.9765289440498099</v>
      </c>
      <c r="N195" s="2"/>
      <c r="O195" s="3">
        <f t="shared" si="0"/>
        <v>0.97665388650853613</v>
      </c>
      <c r="P195" s="3">
        <f t="shared" si="1"/>
        <v>1.0406091370558377</v>
      </c>
      <c r="Q195" s="3">
        <f t="shared" si="2"/>
        <v>0.98033845553153598</v>
      </c>
      <c r="R195" s="3">
        <f t="shared" si="3"/>
        <v>1.023198513398228</v>
      </c>
      <c r="S195" s="3">
        <f t="shared" si="4"/>
        <v>0.98547497044413068</v>
      </c>
      <c r="T195" s="2"/>
      <c r="U195" s="3">
        <f t="shared" si="5"/>
        <v>0.14913440953382909</v>
      </c>
      <c r="V195" s="3">
        <f t="shared" si="6"/>
        <v>0.11331665414722945</v>
      </c>
      <c r="W195" s="3">
        <f t="shared" si="7"/>
        <v>9.5423098917065893E-2</v>
      </c>
      <c r="X195" s="3">
        <f t="shared" si="8"/>
        <v>5.8828565076267082E-2</v>
      </c>
      <c r="Y195" s="3">
        <f t="shared" si="9"/>
        <v>6.6252374242158352E-2</v>
      </c>
    </row>
    <row r="196" spans="1:25">
      <c r="A196" s="2" t="s">
        <v>1693</v>
      </c>
      <c r="B196" s="2"/>
      <c r="C196" s="3">
        <v>16.2</v>
      </c>
      <c r="D196" s="3">
        <v>20.100000000000001</v>
      </c>
      <c r="E196" s="3">
        <v>22.5</v>
      </c>
      <c r="F196" s="3">
        <v>26.3666666666666</v>
      </c>
      <c r="G196" s="3">
        <v>29.7</v>
      </c>
      <c r="H196" s="2"/>
      <c r="I196" s="3">
        <v>2.2120880030715999</v>
      </c>
      <c r="J196" s="3">
        <v>2.00582485111071</v>
      </c>
      <c r="K196" s="3">
        <v>1.8929694486000901</v>
      </c>
      <c r="L196" s="3">
        <v>1.8526257642120301</v>
      </c>
      <c r="M196" s="3">
        <v>1.4640127503998499</v>
      </c>
      <c r="N196" s="2"/>
      <c r="O196" s="3">
        <f t="shared" si="0"/>
        <v>0.94552547578316637</v>
      </c>
      <c r="P196" s="3">
        <f t="shared" si="1"/>
        <v>1.0203045685279188</v>
      </c>
      <c r="Q196" s="3">
        <f t="shared" si="2"/>
        <v>0.94803503937505529</v>
      </c>
      <c r="R196" s="3">
        <f t="shared" si="3"/>
        <v>1.0193325240528945</v>
      </c>
      <c r="S196" s="3">
        <f t="shared" si="4"/>
        <v>0.99553083748947901</v>
      </c>
      <c r="T196" s="2"/>
      <c r="U196" s="3">
        <f t="shared" si="5"/>
        <v>0.12911021985052526</v>
      </c>
      <c r="V196" s="3">
        <f t="shared" si="6"/>
        <v>0.10181852036094975</v>
      </c>
      <c r="W196" s="3">
        <f t="shared" si="7"/>
        <v>7.9760060699527249E-2</v>
      </c>
      <c r="X196" s="3">
        <f t="shared" si="8"/>
        <v>7.1622314653337904E-2</v>
      </c>
      <c r="Y196" s="3">
        <f t="shared" si="9"/>
        <v>4.9073058569051795E-2</v>
      </c>
    </row>
    <row r="197" spans="1:25">
      <c r="A197" s="2" t="s">
        <v>1694</v>
      </c>
      <c r="B197" s="2"/>
      <c r="C197" s="3">
        <v>17.8</v>
      </c>
      <c r="D197" s="3">
        <v>21.033333333333299</v>
      </c>
      <c r="E197" s="3">
        <v>24.6</v>
      </c>
      <c r="F197" s="3">
        <v>27.8333333333333</v>
      </c>
      <c r="G197" s="3">
        <v>30.6666666666666</v>
      </c>
      <c r="H197" s="2"/>
      <c r="I197" s="3">
        <v>1.9561867668161601</v>
      </c>
      <c r="J197" s="3">
        <v>1.9405039437103799</v>
      </c>
      <c r="K197" s="3">
        <v>1.85472369909914</v>
      </c>
      <c r="L197" s="3">
        <v>1.5933891203622801</v>
      </c>
      <c r="M197" s="3">
        <v>1.49071198499985</v>
      </c>
      <c r="N197" s="2"/>
      <c r="O197" s="3">
        <f t="shared" si="0"/>
        <v>1.0389107079592816</v>
      </c>
      <c r="P197" s="3">
        <f t="shared" si="1"/>
        <v>1.0676818950930609</v>
      </c>
      <c r="Q197" s="3">
        <f t="shared" si="2"/>
        <v>1.0365183097167272</v>
      </c>
      <c r="R197" s="3">
        <f t="shared" si="3"/>
        <v>1.0760337011177852</v>
      </c>
      <c r="S197" s="3">
        <f t="shared" si="4"/>
        <v>1.0279330757467102</v>
      </c>
      <c r="T197" s="2"/>
      <c r="U197" s="3">
        <f t="shared" si="5"/>
        <v>0.11417434712435703</v>
      </c>
      <c r="V197" s="3">
        <f t="shared" si="6"/>
        <v>9.8502738259410152E-2</v>
      </c>
      <c r="W197" s="3">
        <f t="shared" si="7"/>
        <v>7.8148580226902284E-2</v>
      </c>
      <c r="X197" s="3">
        <f t="shared" si="8"/>
        <v>6.1600253622906768E-2</v>
      </c>
      <c r="Y197" s="3">
        <f t="shared" si="9"/>
        <v>4.9968005080219001E-2</v>
      </c>
    </row>
    <row r="198" spans="1:25">
      <c r="A198" s="2" t="s">
        <v>1695</v>
      </c>
      <c r="B198" s="2"/>
      <c r="C198" s="3">
        <v>16.633333333333301</v>
      </c>
      <c r="D198" s="3">
        <v>20.8666666666666</v>
      </c>
      <c r="E198" s="3">
        <v>23.466666666666601</v>
      </c>
      <c r="F198" s="3">
        <v>27.5</v>
      </c>
      <c r="G198" s="3">
        <v>29.3</v>
      </c>
      <c r="H198" s="2"/>
      <c r="I198" s="3">
        <v>2.1522597943143902</v>
      </c>
      <c r="J198" s="3">
        <v>2.0773915267843801</v>
      </c>
      <c r="K198" s="3">
        <v>1.8571184369578799</v>
      </c>
      <c r="L198" s="3">
        <v>1.4548768561863401</v>
      </c>
      <c r="M198" s="3">
        <v>1.75404294892304</v>
      </c>
      <c r="N198" s="2"/>
      <c r="O198" s="3">
        <f t="shared" si="0"/>
        <v>0.97081730949752909</v>
      </c>
      <c r="P198" s="3">
        <f t="shared" si="1"/>
        <v>1.0592216582064264</v>
      </c>
      <c r="Q198" s="3">
        <f t="shared" si="2"/>
        <v>0.98876543365931413</v>
      </c>
      <c r="R198" s="3">
        <f t="shared" si="3"/>
        <v>1.0631470699666752</v>
      </c>
      <c r="S198" s="3">
        <f t="shared" si="4"/>
        <v>0.98212301476234809</v>
      </c>
      <c r="T198" s="2"/>
      <c r="U198" s="3">
        <f t="shared" si="5"/>
        <v>0.12561830037210456</v>
      </c>
      <c r="V198" s="3">
        <f t="shared" si="6"/>
        <v>0.10545134653727818</v>
      </c>
      <c r="W198" s="3">
        <f t="shared" si="7"/>
        <v>7.8249482244689111E-2</v>
      </c>
      <c r="X198" s="3">
        <f t="shared" si="8"/>
        <v>5.6245384247884923E-2</v>
      </c>
      <c r="Y198" s="3">
        <f t="shared" si="9"/>
        <v>5.8794742287335673E-2</v>
      </c>
    </row>
    <row r="199" spans="1:25">
      <c r="A199" s="3">
        <v>7.2057594061843994E+17</v>
      </c>
      <c r="B199" s="2"/>
      <c r="C199" s="3">
        <v>16.533333333333299</v>
      </c>
      <c r="D199" s="3">
        <v>20.433333333333302</v>
      </c>
      <c r="E199" s="3">
        <v>22.2</v>
      </c>
      <c r="F199" s="3">
        <v>27.1</v>
      </c>
      <c r="G199" s="3">
        <v>29.8</v>
      </c>
      <c r="H199" s="2"/>
      <c r="I199" s="3">
        <v>1.6679994670928999</v>
      </c>
      <c r="J199" s="3">
        <v>1.80154254891622</v>
      </c>
      <c r="K199" s="3">
        <v>2.00665559243898</v>
      </c>
      <c r="L199" s="3">
        <v>1.8502252115170501</v>
      </c>
      <c r="M199" s="3">
        <v>1.16619037896906</v>
      </c>
      <c r="N199" s="2"/>
      <c r="O199" s="3">
        <f t="shared" si="0"/>
        <v>0.96498073248652183</v>
      </c>
      <c r="P199" s="3">
        <f t="shared" si="1"/>
        <v>1.0372250423011828</v>
      </c>
      <c r="Q199" s="3">
        <f t="shared" si="2"/>
        <v>0.93539457218338784</v>
      </c>
      <c r="R199" s="3">
        <f t="shared" si="3"/>
        <v>1.0476831125853419</v>
      </c>
      <c r="S199" s="3">
        <f t="shared" si="4"/>
        <v>0.99888279317126183</v>
      </c>
      <c r="T199" s="2"/>
      <c r="U199" s="3">
        <f t="shared" si="5"/>
        <v>9.7354073440066802E-2</v>
      </c>
      <c r="V199" s="3">
        <f t="shared" si="6"/>
        <v>9.144886035107716E-2</v>
      </c>
      <c r="W199" s="3">
        <f t="shared" si="7"/>
        <v>8.4550213937336152E-2</v>
      </c>
      <c r="X199" s="3">
        <f t="shared" si="8"/>
        <v>7.152950954192086E-2</v>
      </c>
      <c r="Y199" s="3">
        <f t="shared" si="9"/>
        <v>3.9090184668257283E-2</v>
      </c>
    </row>
    <row r="200" spans="1:25">
      <c r="A200" s="2" t="s">
        <v>1696</v>
      </c>
      <c r="B200" s="2"/>
      <c r="C200" s="3">
        <v>17.233333333333299</v>
      </c>
      <c r="D200" s="3">
        <v>20.399999999999999</v>
      </c>
      <c r="E200" s="3">
        <v>23.633333333333301</v>
      </c>
      <c r="F200" s="3">
        <v>26.3666666666666</v>
      </c>
      <c r="G200" s="3">
        <v>30.066666666666599</v>
      </c>
      <c r="H200" s="2"/>
      <c r="I200" s="3">
        <v>1.9779338265529001</v>
      </c>
      <c r="J200" s="3">
        <v>1.8184242262647801</v>
      </c>
      <c r="K200" s="3">
        <v>2.12105843599107</v>
      </c>
      <c r="L200" s="3">
        <v>1.7792008193443301</v>
      </c>
      <c r="M200" s="3">
        <v>1.4126413400278</v>
      </c>
      <c r="N200" s="2"/>
      <c r="O200" s="3">
        <f t="shared" si="0"/>
        <v>1.0058367715635721</v>
      </c>
      <c r="P200" s="3">
        <f t="shared" si="1"/>
        <v>1.0355329949238579</v>
      </c>
      <c r="Q200" s="3">
        <f t="shared" si="2"/>
        <v>0.99578791543246414</v>
      </c>
      <c r="R200" s="3">
        <f t="shared" si="3"/>
        <v>1.0193325240528945</v>
      </c>
      <c r="S200" s="3">
        <f t="shared" si="4"/>
        <v>1.0078213416560136</v>
      </c>
      <c r="T200" s="2"/>
      <c r="U200" s="3">
        <f t="shared" si="5"/>
        <v>0.11544363101352159</v>
      </c>
      <c r="V200" s="3">
        <f t="shared" si="6"/>
        <v>9.2305798287552296E-2</v>
      </c>
      <c r="W200" s="3">
        <f t="shared" si="7"/>
        <v>8.937056523918166E-2</v>
      </c>
      <c r="X200" s="3">
        <f t="shared" si="8"/>
        <v>6.8783714107935726E-2</v>
      </c>
      <c r="Y200" s="3">
        <f t="shared" si="9"/>
        <v>4.7351111660273927E-2</v>
      </c>
    </row>
    <row r="201" spans="1:25">
      <c r="A201" s="2" t="s">
        <v>1697</v>
      </c>
      <c r="B201" s="2"/>
      <c r="C201" s="3">
        <v>16.033333333333299</v>
      </c>
      <c r="D201" s="3">
        <v>19.1666666666666</v>
      </c>
      <c r="E201" s="3">
        <v>23.1666666666666</v>
      </c>
      <c r="F201" s="3">
        <v>26.466666666666601</v>
      </c>
      <c r="G201" s="3">
        <v>29.766666666666602</v>
      </c>
      <c r="H201" s="2"/>
      <c r="I201" s="3">
        <v>2.2432615144521599</v>
      </c>
      <c r="J201" s="3">
        <v>2.1460558137093102</v>
      </c>
      <c r="K201" s="3">
        <v>1.8272626764887601</v>
      </c>
      <c r="L201" s="3">
        <v>1.82086670449968</v>
      </c>
      <c r="M201" s="3">
        <v>1.38283123417943</v>
      </c>
      <c r="N201" s="2"/>
      <c r="O201" s="3">
        <f t="shared" si="0"/>
        <v>0.93579784743148575</v>
      </c>
      <c r="P201" s="3">
        <f t="shared" si="1"/>
        <v>0.97292724196277158</v>
      </c>
      <c r="Q201" s="3">
        <f t="shared" si="2"/>
        <v>0.97612496646764679</v>
      </c>
      <c r="R201" s="3">
        <f t="shared" si="3"/>
        <v>1.023198513398228</v>
      </c>
      <c r="S201" s="3">
        <f t="shared" si="4"/>
        <v>0.99776547461066534</v>
      </c>
      <c r="T201" s="2"/>
      <c r="U201" s="3">
        <f t="shared" si="5"/>
        <v>0.13092968584928674</v>
      </c>
      <c r="V201" s="3">
        <f t="shared" si="6"/>
        <v>0.10893684333549798</v>
      </c>
      <c r="W201" s="3">
        <f t="shared" si="7"/>
        <v>7.6991513042381804E-2</v>
      </c>
      <c r="X201" s="3">
        <f t="shared" si="8"/>
        <v>7.0394512788680391E-2</v>
      </c>
      <c r="Y201" s="3">
        <f t="shared" si="9"/>
        <v>4.6351890123544036E-2</v>
      </c>
    </row>
    <row r="202" spans="1:25">
      <c r="A202" s="2" t="s">
        <v>1698</v>
      </c>
      <c r="B202" s="2"/>
      <c r="C202" s="3">
        <v>16.566666666666599</v>
      </c>
      <c r="D202" s="3">
        <v>20.2</v>
      </c>
      <c r="E202" s="3">
        <v>22.7</v>
      </c>
      <c r="F202" s="3">
        <v>26.1</v>
      </c>
      <c r="G202" s="3">
        <v>29.1666666666666</v>
      </c>
      <c r="H202" s="2"/>
      <c r="I202" s="3">
        <v>2.6793448618811402</v>
      </c>
      <c r="J202" s="3">
        <v>2.3437861108329199</v>
      </c>
      <c r="K202" s="3">
        <v>1.7156145643277001</v>
      </c>
      <c r="L202" s="3">
        <v>1.9382122346808801</v>
      </c>
      <c r="M202" s="3">
        <v>1.96779628575272</v>
      </c>
      <c r="N202" s="2"/>
      <c r="O202" s="3">
        <f t="shared" si="0"/>
        <v>0.96692625815685551</v>
      </c>
      <c r="P202" s="3">
        <f t="shared" si="1"/>
        <v>1.0253807106598984</v>
      </c>
      <c r="Q202" s="3">
        <f t="shared" si="2"/>
        <v>0.95646201750283355</v>
      </c>
      <c r="R202" s="3">
        <f t="shared" si="3"/>
        <v>1.0090232191320081</v>
      </c>
      <c r="S202" s="3">
        <f t="shared" si="4"/>
        <v>0.97765374051996878</v>
      </c>
      <c r="T202" s="2"/>
      <c r="U202" s="3">
        <f t="shared" si="5"/>
        <v>0.15638202625415726</v>
      </c>
      <c r="V202" s="3">
        <f t="shared" si="6"/>
        <v>0.11897391425547817</v>
      </c>
      <c r="W202" s="3">
        <f t="shared" si="7"/>
        <v>7.2287232046436861E-2</v>
      </c>
      <c r="X202" s="3">
        <f t="shared" si="8"/>
        <v>7.4931078482710536E-2</v>
      </c>
      <c r="Y202" s="3">
        <f t="shared" si="9"/>
        <v>6.595965940619837E-2</v>
      </c>
    </row>
    <row r="203" spans="1:25">
      <c r="A203" s="2" t="s">
        <v>1699</v>
      </c>
      <c r="B203" s="2"/>
      <c r="C203" s="3">
        <v>16.233333333333299</v>
      </c>
      <c r="D203" s="3">
        <v>20.066666666666599</v>
      </c>
      <c r="E203" s="3">
        <v>24</v>
      </c>
      <c r="F203" s="3">
        <v>27.3333333333333</v>
      </c>
      <c r="G203" s="3">
        <v>29.533333333333299</v>
      </c>
      <c r="H203" s="2"/>
      <c r="I203" s="3">
        <v>1.60589192939278</v>
      </c>
      <c r="J203" s="3">
        <v>1.8961950204437099</v>
      </c>
      <c r="K203" s="3">
        <v>1.82574185835055</v>
      </c>
      <c r="L203" s="3">
        <v>1.4220486005134301</v>
      </c>
      <c r="M203" s="3">
        <v>2.0121851030381999</v>
      </c>
      <c r="N203" s="2"/>
      <c r="O203" s="3">
        <f t="shared" si="0"/>
        <v>0.94747100145350016</v>
      </c>
      <c r="P203" s="3">
        <f t="shared" si="1"/>
        <v>1.0186125211505888</v>
      </c>
      <c r="Q203" s="3">
        <f t="shared" si="2"/>
        <v>1.0112373753333923</v>
      </c>
      <c r="R203" s="3">
        <f t="shared" si="3"/>
        <v>1.0567037543911184</v>
      </c>
      <c r="S203" s="3">
        <f t="shared" si="4"/>
        <v>0.98994424468650666</v>
      </c>
      <c r="T203" s="2"/>
      <c r="U203" s="3">
        <f t="shared" si="5"/>
        <v>9.3729119172558981E-2</v>
      </c>
      <c r="V203" s="3">
        <f t="shared" si="6"/>
        <v>9.6253554337244168E-2</v>
      </c>
      <c r="W203" s="3">
        <f t="shared" si="7"/>
        <v>7.6927433536446682E-2</v>
      </c>
      <c r="X203" s="3">
        <f t="shared" si="8"/>
        <v>5.4976247381311426E-2</v>
      </c>
      <c r="Y203" s="3">
        <f t="shared" si="9"/>
        <v>6.7447552889275175E-2</v>
      </c>
    </row>
    <row r="204" spans="1:25">
      <c r="A204" s="2" t="s">
        <v>1700</v>
      </c>
      <c r="B204" s="2"/>
      <c r="C204" s="3">
        <v>17</v>
      </c>
      <c r="D204" s="3">
        <v>19.966666666666601</v>
      </c>
      <c r="E204" s="3">
        <v>23.433333333333302</v>
      </c>
      <c r="F204" s="3">
        <v>26.8</v>
      </c>
      <c r="G204" s="3">
        <v>29.8666666666666</v>
      </c>
      <c r="H204" s="2"/>
      <c r="I204" s="3">
        <v>2.2211108331943499</v>
      </c>
      <c r="J204" s="3">
        <v>2.0245712852080202</v>
      </c>
      <c r="K204" s="3">
        <v>1.70652343148936</v>
      </c>
      <c r="L204" s="3">
        <v>1.51437555888007</v>
      </c>
      <c r="M204" s="3">
        <v>1.2310790208412901</v>
      </c>
      <c r="N204" s="2"/>
      <c r="O204" s="3">
        <f t="shared" si="0"/>
        <v>0.99221809187122401</v>
      </c>
      <c r="P204" s="3">
        <f t="shared" si="1"/>
        <v>1.0135363790186092</v>
      </c>
      <c r="Q204" s="3">
        <f t="shared" si="2"/>
        <v>0.98736093730468588</v>
      </c>
      <c r="R204" s="3">
        <f t="shared" si="3"/>
        <v>1.0360851445493418</v>
      </c>
      <c r="S204" s="3">
        <f t="shared" si="4"/>
        <v>1.0011174302924482</v>
      </c>
      <c r="T204" s="2"/>
      <c r="U204" s="3">
        <f t="shared" si="5"/>
        <v>0.1296368442792119</v>
      </c>
      <c r="V204" s="3">
        <f t="shared" si="6"/>
        <v>0.10277011600040713</v>
      </c>
      <c r="W204" s="3">
        <f t="shared" si="7"/>
        <v>7.1904178158509774E-2</v>
      </c>
      <c r="X204" s="3">
        <f t="shared" si="8"/>
        <v>5.8545597754636101E-2</v>
      </c>
      <c r="Y204" s="3">
        <f t="shared" si="9"/>
        <v>4.126522318632516E-2</v>
      </c>
    </row>
    <row r="205" spans="1:25">
      <c r="A205" s="2" t="s">
        <v>1701</v>
      </c>
      <c r="B205" s="2"/>
      <c r="C205" s="3">
        <v>16</v>
      </c>
      <c r="D205" s="3">
        <v>19.8</v>
      </c>
      <c r="E205" s="3">
        <v>23.1666666666666</v>
      </c>
      <c r="F205" s="3">
        <v>26.433333333333302</v>
      </c>
      <c r="G205" s="3">
        <v>29.6</v>
      </c>
      <c r="H205" s="2"/>
      <c r="I205" s="3">
        <v>1.75119007154182</v>
      </c>
      <c r="J205" s="3">
        <v>2.00665559243898</v>
      </c>
      <c r="K205" s="3">
        <v>1.6947631758514801</v>
      </c>
      <c r="L205" s="3">
        <v>2.2313423961572698</v>
      </c>
      <c r="M205" s="3">
        <v>1.49666295470957</v>
      </c>
      <c r="N205" s="2"/>
      <c r="O205" s="3">
        <f t="shared" si="0"/>
        <v>0.93385232176115207</v>
      </c>
      <c r="P205" s="3">
        <f t="shared" si="1"/>
        <v>1.0050761421319798</v>
      </c>
      <c r="Q205" s="3">
        <f t="shared" si="2"/>
        <v>0.97612496646764679</v>
      </c>
      <c r="R205" s="3">
        <f t="shared" si="3"/>
        <v>1.0219098502831181</v>
      </c>
      <c r="S205" s="3">
        <f t="shared" si="4"/>
        <v>0.99217888180769631</v>
      </c>
      <c r="T205" s="2"/>
      <c r="U205" s="3">
        <f t="shared" si="5"/>
        <v>0.10220955713465041</v>
      </c>
      <c r="V205" s="3">
        <f t="shared" si="6"/>
        <v>0.10186068997152183</v>
      </c>
      <c r="W205" s="3">
        <f t="shared" si="7"/>
        <v>7.1408661073322291E-2</v>
      </c>
      <c r="X205" s="3">
        <f t="shared" si="8"/>
        <v>8.6263459293346251E-2</v>
      </c>
      <c r="Y205" s="3">
        <f t="shared" si="9"/>
        <v>5.0167478947525136E-2</v>
      </c>
    </row>
    <row r="206" spans="1:25">
      <c r="A206" s="2" t="s">
        <v>1702</v>
      </c>
      <c r="B206" s="2"/>
      <c r="C206" s="3">
        <v>15.9</v>
      </c>
      <c r="D206" s="3">
        <v>20.466666666666601</v>
      </c>
      <c r="E206" s="3">
        <v>23.6</v>
      </c>
      <c r="F206" s="3">
        <v>27.066666666666599</v>
      </c>
      <c r="G206" s="3">
        <v>29.533333333333299</v>
      </c>
      <c r="H206" s="2"/>
      <c r="I206" s="3">
        <v>2.3572582944316101</v>
      </c>
      <c r="J206" s="3">
        <v>1.8390818965511599</v>
      </c>
      <c r="K206" s="3">
        <v>1.58324561160505</v>
      </c>
      <c r="L206" s="3">
        <v>1.87853370714738</v>
      </c>
      <c r="M206" s="3">
        <v>1.6679994670928999</v>
      </c>
      <c r="N206" s="2"/>
      <c r="O206" s="3">
        <f t="shared" si="0"/>
        <v>0.92801574475014492</v>
      </c>
      <c r="P206" s="3">
        <f t="shared" si="1"/>
        <v>1.0389170896785076</v>
      </c>
      <c r="Q206" s="3">
        <f t="shared" si="2"/>
        <v>0.9943834190778359</v>
      </c>
      <c r="R206" s="3">
        <f t="shared" si="3"/>
        <v>1.046394449470228</v>
      </c>
      <c r="S206" s="3">
        <f t="shared" si="4"/>
        <v>0.98994424468650666</v>
      </c>
      <c r="T206" s="2"/>
      <c r="U206" s="3">
        <f t="shared" si="5"/>
        <v>0.13758319570285577</v>
      </c>
      <c r="V206" s="3">
        <f t="shared" si="6"/>
        <v>9.3354410992444667E-2</v>
      </c>
      <c r="W206" s="3">
        <f t="shared" si="7"/>
        <v>6.6709880699483429E-2</v>
      </c>
      <c r="X206" s="3">
        <f t="shared" si="8"/>
        <v>7.2623912966813572E-2</v>
      </c>
      <c r="Y206" s="3">
        <f t="shared" si="9"/>
        <v>5.5910602909326576E-2</v>
      </c>
    </row>
    <row r="207" spans="1:25">
      <c r="A207" s="2" t="s">
        <v>1703</v>
      </c>
      <c r="B207" s="2"/>
      <c r="C207" s="3">
        <v>17.3</v>
      </c>
      <c r="D207" s="3">
        <v>20.1666666666666</v>
      </c>
      <c r="E207" s="3">
        <v>23.466666666666601</v>
      </c>
      <c r="F207" s="3">
        <v>26.266666666666602</v>
      </c>
      <c r="G207" s="3">
        <v>30.1</v>
      </c>
      <c r="H207" s="2"/>
      <c r="I207" s="3">
        <v>2.06801031589948</v>
      </c>
      <c r="J207" s="3">
        <v>2.5309199030304201</v>
      </c>
      <c r="K207" s="3">
        <v>1.70749979664875</v>
      </c>
      <c r="L207" s="3">
        <v>2.0645150089602602</v>
      </c>
      <c r="M207" s="3">
        <v>1.6196707484341699</v>
      </c>
      <c r="N207" s="2"/>
      <c r="O207" s="3">
        <f t="shared" si="0"/>
        <v>1.0097278229042457</v>
      </c>
      <c r="P207" s="3">
        <f t="shared" si="1"/>
        <v>1.0236886632825686</v>
      </c>
      <c r="Q207" s="3">
        <f t="shared" si="2"/>
        <v>0.98876543365931413</v>
      </c>
      <c r="R207" s="3">
        <f t="shared" si="3"/>
        <v>1.0154665347075613</v>
      </c>
      <c r="S207" s="3">
        <f t="shared" si="4"/>
        <v>1.0089386602166102</v>
      </c>
      <c r="T207" s="2"/>
      <c r="U207" s="3">
        <f t="shared" si="5"/>
        <v>0.12070101468304643</v>
      </c>
      <c r="V207" s="3">
        <f t="shared" si="6"/>
        <v>0.12847309152438682</v>
      </c>
      <c r="W207" s="3">
        <f t="shared" si="7"/>
        <v>7.194531719772429E-2</v>
      </c>
      <c r="X207" s="3">
        <f t="shared" si="8"/>
        <v>7.9813930279211812E-2</v>
      </c>
      <c r="Y207" s="3">
        <f t="shared" si="9"/>
        <v>5.4290645678312474E-2</v>
      </c>
    </row>
    <row r="208" spans="1:25">
      <c r="A208" s="2" t="s">
        <v>1704</v>
      </c>
      <c r="B208" s="2"/>
      <c r="C208" s="3">
        <v>16.766666666666602</v>
      </c>
      <c r="D208" s="3">
        <v>20.7</v>
      </c>
      <c r="E208" s="3">
        <v>23.4</v>
      </c>
      <c r="F208" s="3">
        <v>27.1</v>
      </c>
      <c r="G208" s="3">
        <v>29.2</v>
      </c>
      <c r="H208" s="2"/>
      <c r="I208" s="3">
        <v>2.2462314118441902</v>
      </c>
      <c r="J208" s="3">
        <v>2.3402279091290801</v>
      </c>
      <c r="K208" s="3">
        <v>2.12289111041208</v>
      </c>
      <c r="L208" s="3">
        <v>1.8138357147216999</v>
      </c>
      <c r="M208" s="3">
        <v>2.0396078054371101</v>
      </c>
      <c r="N208" s="2"/>
      <c r="O208" s="3">
        <f t="shared" si="0"/>
        <v>0.97859941217887014</v>
      </c>
      <c r="P208" s="3">
        <f t="shared" si="1"/>
        <v>1.0507614213197969</v>
      </c>
      <c r="Q208" s="3">
        <f t="shared" si="2"/>
        <v>0.98595644095005741</v>
      </c>
      <c r="R208" s="3">
        <f t="shared" si="3"/>
        <v>1.0476831125853419</v>
      </c>
      <c r="S208" s="3">
        <f t="shared" si="4"/>
        <v>0.97877105908056528</v>
      </c>
      <c r="T208" s="2"/>
      <c r="U208" s="3">
        <f t="shared" si="5"/>
        <v>0.13110302619772046</v>
      </c>
      <c r="V208" s="3">
        <f t="shared" si="6"/>
        <v>0.11879329487964874</v>
      </c>
      <c r="W208" s="3">
        <f t="shared" si="7"/>
        <v>8.9447784775487607E-2</v>
      </c>
      <c r="X208" s="3">
        <f t="shared" si="8"/>
        <v>7.01226954729922E-2</v>
      </c>
      <c r="Y208" s="3">
        <f t="shared" si="9"/>
        <v>6.8366749720433828E-2</v>
      </c>
    </row>
    <row r="209" spans="1:25">
      <c r="A209" s="2" t="s">
        <v>1705</v>
      </c>
      <c r="B209" s="2"/>
      <c r="C209" s="3">
        <v>17</v>
      </c>
      <c r="D209" s="3">
        <v>20.266666666666602</v>
      </c>
      <c r="E209" s="3">
        <v>24.633333333333301</v>
      </c>
      <c r="F209" s="3">
        <v>27.4</v>
      </c>
      <c r="G209" s="3">
        <v>30.3666666666666</v>
      </c>
      <c r="H209" s="2"/>
      <c r="I209" s="3">
        <v>2.4358434541926801</v>
      </c>
      <c r="J209" s="3">
        <v>1.65193489244851</v>
      </c>
      <c r="K209" s="3">
        <v>2.0245712852080202</v>
      </c>
      <c r="L209" s="3">
        <v>1.7048949136725799</v>
      </c>
      <c r="M209" s="3">
        <v>1.79783820802157</v>
      </c>
      <c r="N209" s="2"/>
      <c r="O209" s="3">
        <f t="shared" si="0"/>
        <v>0.99221809187122401</v>
      </c>
      <c r="P209" s="3">
        <f t="shared" si="1"/>
        <v>1.0287648054145484</v>
      </c>
      <c r="Q209" s="3">
        <f t="shared" si="2"/>
        <v>1.0379228060713555</v>
      </c>
      <c r="R209" s="3">
        <f t="shared" si="3"/>
        <v>1.0592810806213417</v>
      </c>
      <c r="S209" s="3">
        <f t="shared" si="4"/>
        <v>1.0178772087013619</v>
      </c>
      <c r="T209" s="2"/>
      <c r="U209" s="3">
        <f t="shared" si="5"/>
        <v>0.14216987907153367</v>
      </c>
      <c r="V209" s="3">
        <f t="shared" si="6"/>
        <v>8.3854563068452292E-2</v>
      </c>
      <c r="W209" s="3">
        <f t="shared" si="7"/>
        <v>8.5305089692879629E-2</v>
      </c>
      <c r="X209" s="3">
        <f t="shared" si="8"/>
        <v>6.5911055711712407E-2</v>
      </c>
      <c r="Y209" s="3">
        <f t="shared" si="9"/>
        <v>6.0262739963040331E-2</v>
      </c>
    </row>
    <row r="210" spans="1:25">
      <c r="A210" s="2" t="s">
        <v>1706</v>
      </c>
      <c r="B210" s="2"/>
      <c r="C210" s="3">
        <v>17.033333333333299</v>
      </c>
      <c r="D210" s="3">
        <v>20.3</v>
      </c>
      <c r="E210" s="3">
        <v>23.433333333333302</v>
      </c>
      <c r="F210" s="3">
        <v>27.2</v>
      </c>
      <c r="G210" s="3">
        <v>29.3333333333333</v>
      </c>
      <c r="H210" s="2"/>
      <c r="I210" s="3">
        <v>1.8345450541089301</v>
      </c>
      <c r="J210" s="3">
        <v>1.73493515728974</v>
      </c>
      <c r="K210" s="3">
        <v>1.94393644157644</v>
      </c>
      <c r="L210" s="3">
        <v>1.7587874611030501</v>
      </c>
      <c r="M210" s="3">
        <v>1.8135294011647201</v>
      </c>
      <c r="N210" s="2"/>
      <c r="O210" s="3">
        <f t="shared" si="0"/>
        <v>0.9941636175415578</v>
      </c>
      <c r="P210" s="3">
        <f t="shared" si="1"/>
        <v>1.0304568527918783</v>
      </c>
      <c r="Q210" s="3">
        <f t="shared" si="2"/>
        <v>0.98736093730468588</v>
      </c>
      <c r="R210" s="3">
        <f t="shared" si="3"/>
        <v>1.0515491019306751</v>
      </c>
      <c r="S210" s="3">
        <f t="shared" si="4"/>
        <v>0.98324033332294114</v>
      </c>
      <c r="T210" s="2"/>
      <c r="U210" s="3">
        <f t="shared" si="5"/>
        <v>0.10707463488469142</v>
      </c>
      <c r="V210" s="3">
        <f t="shared" si="6"/>
        <v>8.8067774481712699E-2</v>
      </c>
      <c r="W210" s="3">
        <f t="shared" si="7"/>
        <v>8.1907549374778899E-2</v>
      </c>
      <c r="X210" s="3">
        <f t="shared" si="8"/>
        <v>6.7994535853303104E-2</v>
      </c>
      <c r="Y210" s="3">
        <f t="shared" si="9"/>
        <v>6.0788701803141658E-2</v>
      </c>
    </row>
    <row r="211" spans="1:25">
      <c r="A211" s="2" t="s">
        <v>1707</v>
      </c>
      <c r="B211" s="2"/>
      <c r="C211" s="3">
        <v>16.133333333333301</v>
      </c>
      <c r="D211" s="3">
        <v>19.733333333333299</v>
      </c>
      <c r="E211" s="3">
        <v>23.566666666666599</v>
      </c>
      <c r="F211" s="3">
        <v>26.566666666666599</v>
      </c>
      <c r="G211" s="3">
        <v>29.066666666666599</v>
      </c>
      <c r="H211" s="2"/>
      <c r="I211" s="3">
        <v>2.33428552000154</v>
      </c>
      <c r="J211" s="3">
        <v>2.20504472113883</v>
      </c>
      <c r="K211" s="3">
        <v>2.09257948209593</v>
      </c>
      <c r="L211" s="3">
        <v>1.76414914965323</v>
      </c>
      <c r="M211" s="3">
        <v>2.0154955277107902</v>
      </c>
      <c r="N211" s="2"/>
      <c r="O211" s="3">
        <f t="shared" si="0"/>
        <v>0.94163442444249312</v>
      </c>
      <c r="P211" s="3">
        <f t="shared" si="1"/>
        <v>1.0016920473773248</v>
      </c>
      <c r="Q211" s="3">
        <f t="shared" si="2"/>
        <v>0.99297892272320321</v>
      </c>
      <c r="R211" s="3">
        <f t="shared" si="3"/>
        <v>1.0270645027435612</v>
      </c>
      <c r="S211" s="3">
        <f t="shared" si="4"/>
        <v>0.97430178483818597</v>
      </c>
      <c r="T211" s="2"/>
      <c r="U211" s="3">
        <f t="shared" si="5"/>
        <v>0.13624237203167977</v>
      </c>
      <c r="V211" s="3">
        <f t="shared" si="6"/>
        <v>0.11193120411872234</v>
      </c>
      <c r="W211" s="3">
        <f t="shared" si="7"/>
        <v>8.8170607631299899E-2</v>
      </c>
      <c r="X211" s="3">
        <f t="shared" si="8"/>
        <v>6.8201818161383029E-2</v>
      </c>
      <c r="Y211" s="3">
        <f t="shared" si="9"/>
        <v>6.7558516857179216E-2</v>
      </c>
    </row>
    <row r="212" spans="1:25">
      <c r="A212" s="2" t="s">
        <v>1708</v>
      </c>
      <c r="B212" s="2"/>
      <c r="C212" s="3">
        <v>16.7</v>
      </c>
      <c r="D212" s="3">
        <v>20.266666666666602</v>
      </c>
      <c r="E212" s="3">
        <v>23.566666666666599</v>
      </c>
      <c r="F212" s="3">
        <v>27.033333333333299</v>
      </c>
      <c r="G212" s="3">
        <v>29.6</v>
      </c>
      <c r="H212" s="2"/>
      <c r="I212" s="3">
        <v>2.1931712199461302</v>
      </c>
      <c r="J212" s="3">
        <v>2.69485105752103</v>
      </c>
      <c r="K212" s="3">
        <v>1.45334862377277</v>
      </c>
      <c r="L212" s="3">
        <v>2.1052843566184101</v>
      </c>
      <c r="M212" s="3">
        <v>1.3564659966250501</v>
      </c>
      <c r="N212" s="2"/>
      <c r="O212" s="3">
        <f t="shared" si="0"/>
        <v>0.97470836083820245</v>
      </c>
      <c r="P212" s="3">
        <f t="shared" si="1"/>
        <v>1.0287648054145484</v>
      </c>
      <c r="Q212" s="3">
        <f t="shared" si="2"/>
        <v>0.99297892272320321</v>
      </c>
      <c r="R212" s="3">
        <f t="shared" si="3"/>
        <v>1.0451057863551183</v>
      </c>
      <c r="S212" s="3">
        <f t="shared" si="4"/>
        <v>0.99217888180769631</v>
      </c>
      <c r="T212" s="2"/>
      <c r="U212" s="3">
        <f t="shared" si="5"/>
        <v>0.128006127235402</v>
      </c>
      <c r="V212" s="3">
        <f t="shared" si="6"/>
        <v>0.13679446992492539</v>
      </c>
      <c r="W212" s="3">
        <f t="shared" si="7"/>
        <v>6.1236685322848906E-2</v>
      </c>
      <c r="X212" s="3">
        <f t="shared" si="8"/>
        <v>8.1390068915837804E-2</v>
      </c>
      <c r="Y212" s="3">
        <f t="shared" si="9"/>
        <v>4.5468139045324478E-2</v>
      </c>
    </row>
    <row r="213" spans="1:25">
      <c r="A213" s="2" t="s">
        <v>1709</v>
      </c>
      <c r="B213" s="2"/>
      <c r="C213" s="3">
        <v>16.466666666666601</v>
      </c>
      <c r="D213" s="3">
        <v>19.899999999999999</v>
      </c>
      <c r="E213" s="3">
        <v>23.8666666666666</v>
      </c>
      <c r="F213" s="3">
        <v>25.966666666666601</v>
      </c>
      <c r="G213" s="3">
        <v>29.033333333333299</v>
      </c>
      <c r="H213" s="2"/>
      <c r="I213" s="3">
        <v>1.92757763930679</v>
      </c>
      <c r="J213" s="3">
        <v>2.2113344387495899</v>
      </c>
      <c r="K213" s="3">
        <v>1.89267594221045</v>
      </c>
      <c r="L213" s="3">
        <v>1.8705317128797601</v>
      </c>
      <c r="M213" s="3">
        <v>1.64282953738021</v>
      </c>
      <c r="N213" s="2"/>
      <c r="O213" s="3">
        <f t="shared" si="0"/>
        <v>0.96108968114584847</v>
      </c>
      <c r="P213" s="3">
        <f t="shared" si="1"/>
        <v>1.0101522842639594</v>
      </c>
      <c r="Q213" s="3">
        <f t="shared" si="2"/>
        <v>1.0056193899148707</v>
      </c>
      <c r="R213" s="3">
        <f t="shared" si="3"/>
        <v>1.0038685666715612</v>
      </c>
      <c r="S213" s="3">
        <f t="shared" si="4"/>
        <v>0.97318446627759281</v>
      </c>
      <c r="T213" s="2"/>
      <c r="U213" s="3">
        <f t="shared" si="5"/>
        <v>0.11250455336509541</v>
      </c>
      <c r="V213" s="3">
        <f t="shared" si="6"/>
        <v>0.11225047912434467</v>
      </c>
      <c r="W213" s="3">
        <f t="shared" si="7"/>
        <v>7.9747693839897951E-2</v>
      </c>
      <c r="X213" s="3">
        <f t="shared" si="8"/>
        <v>7.231455672101321E-2</v>
      </c>
      <c r="Y213" s="3">
        <f t="shared" si="9"/>
        <v>5.5066918020221345E-2</v>
      </c>
    </row>
    <row r="214" spans="1:25">
      <c r="A214" s="2" t="s">
        <v>1710</v>
      </c>
      <c r="B214" s="2"/>
      <c r="C214" s="3">
        <v>17.033333333333299</v>
      </c>
      <c r="D214" s="3">
        <v>20.033333333333299</v>
      </c>
      <c r="E214" s="3">
        <v>23.6</v>
      </c>
      <c r="F214" s="3">
        <v>26.733333333333299</v>
      </c>
      <c r="G214" s="3">
        <v>29.8666666666666</v>
      </c>
      <c r="H214" s="2"/>
      <c r="I214" s="3">
        <v>1.97456042928265</v>
      </c>
      <c r="J214" s="3">
        <v>2.2727858578307698</v>
      </c>
      <c r="K214" s="3">
        <v>2.31804515342849</v>
      </c>
      <c r="L214" s="3">
        <v>1.7499206331208901</v>
      </c>
      <c r="M214" s="3">
        <v>1.92757763930679</v>
      </c>
      <c r="N214" s="2"/>
      <c r="O214" s="3">
        <f t="shared" si="0"/>
        <v>0.9941636175415578</v>
      </c>
      <c r="P214" s="3">
        <f t="shared" si="1"/>
        <v>1.016920473773264</v>
      </c>
      <c r="Q214" s="3">
        <f t="shared" si="2"/>
        <v>0.9943834190778359</v>
      </c>
      <c r="R214" s="3">
        <f t="shared" si="3"/>
        <v>1.0335078183191182</v>
      </c>
      <c r="S214" s="3">
        <f t="shared" si="4"/>
        <v>1.0011174302924482</v>
      </c>
      <c r="T214" s="2"/>
      <c r="U214" s="3">
        <f t="shared" si="5"/>
        <v>0.11524674008395623</v>
      </c>
      <c r="V214" s="3">
        <f t="shared" si="6"/>
        <v>0.11536984049902385</v>
      </c>
      <c r="W214" s="3">
        <f t="shared" si="7"/>
        <v>9.7670579035721544E-2</v>
      </c>
      <c r="X214" s="3">
        <f t="shared" si="8"/>
        <v>6.765174522824377E-2</v>
      </c>
      <c r="Y214" s="3">
        <f t="shared" si="9"/>
        <v>6.4611548201517904E-2</v>
      </c>
    </row>
    <row r="215" spans="1:25">
      <c r="A215" s="2" t="s">
        <v>1711</v>
      </c>
      <c r="B215" s="2"/>
      <c r="C215" s="3">
        <v>16.399999999999999</v>
      </c>
      <c r="D215" s="3">
        <v>20.266666666666602</v>
      </c>
      <c r="E215" s="3">
        <v>23.8</v>
      </c>
      <c r="F215" s="3">
        <v>27.233333333333299</v>
      </c>
      <c r="G215" s="3">
        <v>30</v>
      </c>
      <c r="H215" s="2"/>
      <c r="I215" s="3">
        <v>2.1071307505705401</v>
      </c>
      <c r="J215" s="3">
        <v>2.0154955277107902</v>
      </c>
      <c r="K215" s="3">
        <v>1.7009801096230699</v>
      </c>
      <c r="L215" s="3">
        <v>1.49851778619926</v>
      </c>
      <c r="M215" s="3">
        <v>1.7126976771553499</v>
      </c>
      <c r="N215" s="2"/>
      <c r="O215" s="3">
        <f t="shared" si="0"/>
        <v>0.95719862980518078</v>
      </c>
      <c r="P215" s="3">
        <f t="shared" si="1"/>
        <v>1.0287648054145484</v>
      </c>
      <c r="Q215" s="3">
        <f t="shared" si="2"/>
        <v>1.0028103972056142</v>
      </c>
      <c r="R215" s="3">
        <f t="shared" si="3"/>
        <v>1.052837765045785</v>
      </c>
      <c r="S215" s="3">
        <f t="shared" si="4"/>
        <v>1.0055867045348272</v>
      </c>
      <c r="T215" s="2"/>
      <c r="U215" s="3">
        <f t="shared" si="5"/>
        <v>0.12298430897966361</v>
      </c>
      <c r="V215" s="3">
        <f t="shared" si="6"/>
        <v>0.10230941765029393</v>
      </c>
      <c r="W215" s="3">
        <f t="shared" si="7"/>
        <v>7.167061089789746E-2</v>
      </c>
      <c r="X215" s="3">
        <f t="shared" si="8"/>
        <v>5.7932537952388799E-2</v>
      </c>
      <c r="Y215" s="3">
        <f t="shared" si="9"/>
        <v>5.7408867101170068E-2</v>
      </c>
    </row>
    <row r="216" spans="1:25">
      <c r="A216" s="2" t="s">
        <v>1712</v>
      </c>
      <c r="B216" s="2"/>
      <c r="C216" s="3">
        <v>16.8</v>
      </c>
      <c r="D216" s="3">
        <v>20.3</v>
      </c>
      <c r="E216" s="3">
        <v>24.033333333333299</v>
      </c>
      <c r="F216" s="3">
        <v>26.966666666666601</v>
      </c>
      <c r="G216" s="3">
        <v>29.8333333333333</v>
      </c>
      <c r="H216" s="2"/>
      <c r="I216" s="3">
        <v>1.9561867668161601</v>
      </c>
      <c r="J216" s="3">
        <v>1.9519221295943101</v>
      </c>
      <c r="K216" s="3">
        <v>1.66299595776885</v>
      </c>
      <c r="L216" s="3">
        <v>2.0572365498945899</v>
      </c>
      <c r="M216" s="3">
        <v>1.4624940645653499</v>
      </c>
      <c r="N216" s="2"/>
      <c r="O216" s="3">
        <f t="shared" si="0"/>
        <v>0.98054493784920971</v>
      </c>
      <c r="P216" s="3">
        <f t="shared" si="1"/>
        <v>1.0304568527918783</v>
      </c>
      <c r="Q216" s="3">
        <f t="shared" si="2"/>
        <v>1.0126418716880206</v>
      </c>
      <c r="R216" s="3">
        <f t="shared" si="3"/>
        <v>1.0425284601248948</v>
      </c>
      <c r="S216" s="3">
        <f t="shared" si="4"/>
        <v>1.0000001117318549</v>
      </c>
      <c r="T216" s="2"/>
      <c r="U216" s="3">
        <f t="shared" si="5"/>
        <v>0.11417434712435703</v>
      </c>
      <c r="V216" s="3">
        <f t="shared" si="6"/>
        <v>9.9082341603772092E-2</v>
      </c>
      <c r="W216" s="3">
        <f t="shared" si="7"/>
        <v>7.0070152813508868E-2</v>
      </c>
      <c r="X216" s="3">
        <f t="shared" si="8"/>
        <v>7.9532545827228546E-2</v>
      </c>
      <c r="Y216" s="3">
        <f t="shared" si="9"/>
        <v>4.9022152892933837E-2</v>
      </c>
    </row>
    <row r="217" spans="1:25">
      <c r="A217" s="2" t="s">
        <v>1713</v>
      </c>
      <c r="B217" s="2"/>
      <c r="C217" s="3">
        <v>16.466666666666601</v>
      </c>
      <c r="D217" s="3">
        <v>20.133333333333301</v>
      </c>
      <c r="E217" s="3">
        <v>23.633333333333301</v>
      </c>
      <c r="F217" s="3">
        <v>27.1666666666666</v>
      </c>
      <c r="G217" s="3">
        <v>30</v>
      </c>
      <c r="H217" s="2"/>
      <c r="I217" s="3">
        <v>2.5263060428661799</v>
      </c>
      <c r="J217" s="3">
        <v>2.2469732728470202</v>
      </c>
      <c r="K217" s="3">
        <v>2.0409692686455498</v>
      </c>
      <c r="L217" s="3">
        <v>1.50738920727933</v>
      </c>
      <c r="M217" s="3">
        <v>1.7320508075688701</v>
      </c>
      <c r="N217" s="2"/>
      <c r="O217" s="3">
        <f t="shared" si="0"/>
        <v>0.96108968114584847</v>
      </c>
      <c r="P217" s="3">
        <f t="shared" si="1"/>
        <v>1.0219966159052438</v>
      </c>
      <c r="Q217" s="3">
        <f t="shared" si="2"/>
        <v>0.99578791543246414</v>
      </c>
      <c r="R217" s="3">
        <f t="shared" si="3"/>
        <v>1.0502604388155614</v>
      </c>
      <c r="S217" s="3">
        <f t="shared" si="4"/>
        <v>1.0055867045348272</v>
      </c>
      <c r="T217" s="2"/>
      <c r="U217" s="3">
        <f t="shared" si="5"/>
        <v>0.14744979772561317</v>
      </c>
      <c r="V217" s="3">
        <f t="shared" si="6"/>
        <v>0.11405955699731067</v>
      </c>
      <c r="W217" s="3">
        <f t="shared" si="7"/>
        <v>8.5996016931718294E-2</v>
      </c>
      <c r="X217" s="3">
        <f t="shared" si="8"/>
        <v>5.8275506146123965E-2</v>
      </c>
      <c r="Y217" s="3">
        <f t="shared" si="9"/>
        <v>5.8057575455668878E-2</v>
      </c>
    </row>
    <row r="218" spans="1:25">
      <c r="A218" s="2" t="s">
        <v>1714</v>
      </c>
      <c r="B218" s="2"/>
      <c r="C218" s="3">
        <v>16.933333333333302</v>
      </c>
      <c r="D218" s="3">
        <v>19.6666666666666</v>
      </c>
      <c r="E218" s="3">
        <v>23.3333333333333</v>
      </c>
      <c r="F218" s="3">
        <v>26.1666666666666</v>
      </c>
      <c r="G218" s="3">
        <v>29.3666666666666</v>
      </c>
      <c r="H218" s="2"/>
      <c r="I218" s="3">
        <v>2.2499382707581601</v>
      </c>
      <c r="J218" s="3">
        <v>1.51290742905469</v>
      </c>
      <c r="K218" s="3">
        <v>1.63978318349984</v>
      </c>
      <c r="L218" s="3">
        <v>1.7716909687891</v>
      </c>
      <c r="M218" s="3">
        <v>1.8162843634433701</v>
      </c>
      <c r="N218" s="2"/>
      <c r="O218" s="3">
        <f t="shared" si="0"/>
        <v>0.98832704053055076</v>
      </c>
      <c r="P218" s="3">
        <f t="shared" si="1"/>
        <v>0.99830795262267014</v>
      </c>
      <c r="Q218" s="3">
        <f t="shared" si="2"/>
        <v>0.9831474482407967</v>
      </c>
      <c r="R218" s="3">
        <f t="shared" si="3"/>
        <v>1.0116005453622279</v>
      </c>
      <c r="S218" s="3">
        <f t="shared" si="4"/>
        <v>0.9843576518835343</v>
      </c>
      <c r="T218" s="2"/>
      <c r="U218" s="3">
        <f t="shared" si="5"/>
        <v>0.13131937987292372</v>
      </c>
      <c r="V218" s="3">
        <f t="shared" si="6"/>
        <v>7.6797331424095935E-2</v>
      </c>
      <c r="W218" s="3">
        <f t="shared" si="7"/>
        <v>6.9092085108258858E-2</v>
      </c>
      <c r="X218" s="3">
        <f t="shared" si="8"/>
        <v>6.8493384085620071E-2</v>
      </c>
      <c r="Y218" s="3">
        <f t="shared" si="9"/>
        <v>6.0881046917771839E-2</v>
      </c>
    </row>
    <row r="219" spans="1:25">
      <c r="A219" s="2" t="s">
        <v>1715</v>
      </c>
      <c r="B219" s="2"/>
      <c r="C219" s="3">
        <v>15.3666666666666</v>
      </c>
      <c r="D219" s="3">
        <v>18.1666666666666</v>
      </c>
      <c r="E219" s="3">
        <v>22.266666666666602</v>
      </c>
      <c r="F219" s="3">
        <v>25.5</v>
      </c>
      <c r="G219" s="3">
        <v>27.9</v>
      </c>
      <c r="H219" s="2"/>
      <c r="I219" s="3">
        <v>2.4695928589321898</v>
      </c>
      <c r="J219" s="3">
        <v>2.5571251218680802</v>
      </c>
      <c r="K219" s="3">
        <v>2.1592179654268802</v>
      </c>
      <c r="L219" s="3">
        <v>1.97905701450631</v>
      </c>
      <c r="M219" s="3">
        <v>1.7387735140993299</v>
      </c>
      <c r="N219" s="2"/>
      <c r="O219" s="3">
        <f t="shared" si="0"/>
        <v>0.89688733402476917</v>
      </c>
      <c r="P219" s="3">
        <f t="shared" si="1"/>
        <v>0.9221658206429747</v>
      </c>
      <c r="Q219" s="3">
        <f t="shared" si="2"/>
        <v>0.93820356489264456</v>
      </c>
      <c r="R219" s="3">
        <f t="shared" si="3"/>
        <v>0.985827283060008</v>
      </c>
      <c r="S219" s="3">
        <f t="shared" si="4"/>
        <v>0.93519563521738935</v>
      </c>
      <c r="T219" s="2"/>
      <c r="U219" s="3">
        <f t="shared" si="5"/>
        <v>0.14413968906991168</v>
      </c>
      <c r="V219" s="3">
        <f t="shared" si="6"/>
        <v>0.12980330567858275</v>
      </c>
      <c r="W219" s="3">
        <f t="shared" si="7"/>
        <v>9.0978412838791073E-2</v>
      </c>
      <c r="X219" s="3">
        <f t="shared" si="8"/>
        <v>7.6510133318886522E-2</v>
      </c>
      <c r="Y219" s="3">
        <f t="shared" si="9"/>
        <v>5.8282917599186211E-2</v>
      </c>
    </row>
    <row r="220" spans="1:25">
      <c r="A220" s="2" t="s">
        <v>1716</v>
      </c>
      <c r="B220" s="2"/>
      <c r="C220" s="3">
        <v>16.600000000000001</v>
      </c>
      <c r="D220" s="3">
        <v>20.766666666666602</v>
      </c>
      <c r="E220" s="3">
        <v>23.733333333333299</v>
      </c>
      <c r="F220" s="3">
        <v>26.9</v>
      </c>
      <c r="G220" s="3">
        <v>29.733333333333299</v>
      </c>
      <c r="H220" s="2"/>
      <c r="I220" s="3">
        <v>2.2744962812309302</v>
      </c>
      <c r="J220" s="3">
        <v>1.68687745718399</v>
      </c>
      <c r="K220" s="3">
        <v>2.1281186266016401</v>
      </c>
      <c r="L220" s="3">
        <v>1.9382122346808801</v>
      </c>
      <c r="M220" s="3">
        <v>1.63163176673605</v>
      </c>
      <c r="N220" s="2"/>
      <c r="O220" s="3">
        <f t="shared" si="0"/>
        <v>0.9688717838271953</v>
      </c>
      <c r="P220" s="3">
        <f t="shared" si="1"/>
        <v>1.0541455160744468</v>
      </c>
      <c r="Q220" s="3">
        <f t="shared" si="2"/>
        <v>1.0000014044963532</v>
      </c>
      <c r="R220" s="3">
        <f t="shared" si="3"/>
        <v>1.039951133894675</v>
      </c>
      <c r="S220" s="3">
        <f t="shared" si="4"/>
        <v>0.99664815605007218</v>
      </c>
      <c r="T220" s="2"/>
      <c r="U220" s="3">
        <f t="shared" si="5"/>
        <v>0.13275272706653815</v>
      </c>
      <c r="V220" s="3">
        <f t="shared" si="6"/>
        <v>8.5628297318984262E-2</v>
      </c>
      <c r="W220" s="3">
        <f t="shared" si="7"/>
        <v>8.9668045598447751E-2</v>
      </c>
      <c r="X220" s="3">
        <f t="shared" si="8"/>
        <v>7.4931078482710536E-2</v>
      </c>
      <c r="Y220" s="3">
        <f t="shared" si="9"/>
        <v>5.4691573710881423E-2</v>
      </c>
    </row>
    <row r="221" spans="1:25">
      <c r="A221" s="2" t="s">
        <v>1717</v>
      </c>
      <c r="B221" s="2"/>
      <c r="C221" s="3">
        <v>16.566666666666599</v>
      </c>
      <c r="D221" s="3">
        <v>21.2</v>
      </c>
      <c r="E221" s="3">
        <v>23.266666666666602</v>
      </c>
      <c r="F221" s="3">
        <v>26.466666666666601</v>
      </c>
      <c r="G221" s="3">
        <v>29.6666666666666</v>
      </c>
      <c r="H221" s="2"/>
      <c r="I221" s="3">
        <v>1.76414914965323</v>
      </c>
      <c r="J221" s="3">
        <v>1.8690461025168199</v>
      </c>
      <c r="K221" s="3">
        <v>1.9821424996424599</v>
      </c>
      <c r="L221" s="3">
        <v>2.0450482200237201</v>
      </c>
      <c r="M221" s="3">
        <v>1.5563490039904999</v>
      </c>
      <c r="N221" s="2"/>
      <c r="O221" s="3">
        <f t="shared" si="0"/>
        <v>0.96692625815685551</v>
      </c>
      <c r="P221" s="3">
        <f t="shared" si="1"/>
        <v>1.0761421319796953</v>
      </c>
      <c r="Q221" s="3">
        <f t="shared" si="2"/>
        <v>0.98033845553153598</v>
      </c>
      <c r="R221" s="3">
        <f t="shared" si="3"/>
        <v>1.023198513398228</v>
      </c>
      <c r="S221" s="3">
        <f t="shared" si="4"/>
        <v>0.99441351892888252</v>
      </c>
      <c r="T221" s="2"/>
      <c r="U221" s="3">
        <f t="shared" si="5"/>
        <v>0.10296592370853944</v>
      </c>
      <c r="V221" s="3">
        <f t="shared" si="6"/>
        <v>9.4875436675980709E-2</v>
      </c>
      <c r="W221" s="3">
        <f t="shared" si="7"/>
        <v>8.3517357453133781E-2</v>
      </c>
      <c r="X221" s="3">
        <f t="shared" si="8"/>
        <v>7.9061346293046647E-2</v>
      </c>
      <c r="Y221" s="3">
        <f t="shared" si="9"/>
        <v>5.2168128867628921E-2</v>
      </c>
    </row>
    <row r="222" spans="1:25">
      <c r="A222" s="2" t="s">
        <v>1718</v>
      </c>
      <c r="B222" s="2"/>
      <c r="C222" s="3">
        <v>16.566666666666599</v>
      </c>
      <c r="D222" s="3">
        <v>20.6666666666666</v>
      </c>
      <c r="E222" s="3">
        <v>23.633333333333301</v>
      </c>
      <c r="F222" s="3">
        <v>27.5</v>
      </c>
      <c r="G222" s="3">
        <v>30.066666666666599</v>
      </c>
      <c r="H222" s="2"/>
      <c r="I222" s="3">
        <v>1.81995115929582</v>
      </c>
      <c r="J222" s="3">
        <v>2.41292814278051</v>
      </c>
      <c r="K222" s="3">
        <v>2.2580719405919898</v>
      </c>
      <c r="L222" s="3">
        <v>1.5652475842498501</v>
      </c>
      <c r="M222" s="3">
        <v>1.4126413400278</v>
      </c>
      <c r="N222" s="2"/>
      <c r="O222" s="3">
        <f t="shared" si="0"/>
        <v>0.96692625815685551</v>
      </c>
      <c r="P222" s="3">
        <f t="shared" si="1"/>
        <v>1.049069373942467</v>
      </c>
      <c r="Q222" s="3">
        <f t="shared" si="2"/>
        <v>0.99578791543246414</v>
      </c>
      <c r="R222" s="3">
        <f t="shared" si="3"/>
        <v>1.0631470699666752</v>
      </c>
      <c r="S222" s="3">
        <f t="shared" si="4"/>
        <v>1.0078213416560136</v>
      </c>
      <c r="T222" s="2"/>
      <c r="U222" s="3">
        <f t="shared" si="5"/>
        <v>0.10622285097501886</v>
      </c>
      <c r="V222" s="3">
        <f t="shared" si="6"/>
        <v>0.12248366207007666</v>
      </c>
      <c r="W222" s="3">
        <f t="shared" si="7"/>
        <v>9.5143614271592652E-2</v>
      </c>
      <c r="X222" s="3">
        <f t="shared" si="8"/>
        <v>6.0512304835187082E-2</v>
      </c>
      <c r="Y222" s="3">
        <f t="shared" si="9"/>
        <v>4.7351111660273927E-2</v>
      </c>
    </row>
    <row r="223" spans="1:25">
      <c r="A223" s="2" t="s">
        <v>1719</v>
      </c>
      <c r="B223" s="2"/>
      <c r="C223" s="3">
        <v>16.3333333333333</v>
      </c>
      <c r="D223" s="3">
        <v>19.733333333333299</v>
      </c>
      <c r="E223" s="3">
        <v>23.3666666666666</v>
      </c>
      <c r="F223" s="3">
        <v>26.566666666666599</v>
      </c>
      <c r="G223" s="3">
        <v>29.633333333333301</v>
      </c>
      <c r="H223" s="2"/>
      <c r="I223" s="3">
        <v>1.7384539747207</v>
      </c>
      <c r="J223" s="3">
        <v>1.9821424996424599</v>
      </c>
      <c r="K223" s="3">
        <v>2.0893911925619699</v>
      </c>
      <c r="L223" s="3">
        <v>1.96100881067769</v>
      </c>
      <c r="M223" s="3">
        <v>1.9405039437103799</v>
      </c>
      <c r="N223" s="2"/>
      <c r="O223" s="3">
        <f t="shared" si="0"/>
        <v>0.95330757846450742</v>
      </c>
      <c r="P223" s="3">
        <f t="shared" si="1"/>
        <v>1.0016920473773248</v>
      </c>
      <c r="Q223" s="3">
        <f t="shared" si="2"/>
        <v>0.98455194459542494</v>
      </c>
      <c r="R223" s="3">
        <f t="shared" si="3"/>
        <v>1.0270645027435612</v>
      </c>
      <c r="S223" s="3">
        <f t="shared" si="4"/>
        <v>0.99329620036828947</v>
      </c>
      <c r="T223" s="2"/>
      <c r="U223" s="3">
        <f t="shared" si="5"/>
        <v>0.1014662050354893</v>
      </c>
      <c r="V223" s="3">
        <f t="shared" si="6"/>
        <v>0.1006163705402264</v>
      </c>
      <c r="W223" s="3">
        <f t="shared" si="7"/>
        <v>8.8036269400461373E-2</v>
      </c>
      <c r="X223" s="3">
        <f t="shared" si="8"/>
        <v>7.5812391681848029E-2</v>
      </c>
      <c r="Y223" s="3">
        <f t="shared" si="9"/>
        <v>6.5044832196418573E-2</v>
      </c>
    </row>
    <row r="224" spans="1:25">
      <c r="A224" s="2" t="s">
        <v>1720</v>
      </c>
      <c r="B224" s="2"/>
      <c r="C224" s="3">
        <v>16.2</v>
      </c>
      <c r="D224" s="3">
        <v>19.566666666666599</v>
      </c>
      <c r="E224" s="3">
        <v>23.4</v>
      </c>
      <c r="F224" s="3">
        <v>25.766666666666602</v>
      </c>
      <c r="G224" s="3">
        <v>29.233333333333299</v>
      </c>
      <c r="H224" s="2"/>
      <c r="I224" s="3">
        <v>2.1969676071045399</v>
      </c>
      <c r="J224" s="3">
        <v>2.3048258550749998</v>
      </c>
      <c r="K224" s="3">
        <v>2.0428737928059402</v>
      </c>
      <c r="L224" s="3">
        <v>2.0113566455394101</v>
      </c>
      <c r="M224" s="3">
        <v>1.6468825769380799</v>
      </c>
      <c r="N224" s="2"/>
      <c r="O224" s="3">
        <f t="shared" si="0"/>
        <v>0.94552547578316637</v>
      </c>
      <c r="P224" s="3">
        <f t="shared" si="1"/>
        <v>0.99323181049069031</v>
      </c>
      <c r="Q224" s="3">
        <f t="shared" si="2"/>
        <v>0.98595644095005741</v>
      </c>
      <c r="R224" s="3">
        <f t="shared" si="3"/>
        <v>0.99613658798089444</v>
      </c>
      <c r="S224" s="3">
        <f t="shared" si="4"/>
        <v>0.97988837764115833</v>
      </c>
      <c r="T224" s="2"/>
      <c r="U224" s="3">
        <f t="shared" si="5"/>
        <v>0.12822770629553856</v>
      </c>
      <c r="V224" s="3">
        <f t="shared" si="6"/>
        <v>0.11699623629822334</v>
      </c>
      <c r="W224" s="3">
        <f t="shared" si="7"/>
        <v>8.6076263848935464E-2</v>
      </c>
      <c r="X224" s="3">
        <f t="shared" si="8"/>
        <v>7.7758833613208164E-2</v>
      </c>
      <c r="Y224" s="3">
        <f t="shared" si="9"/>
        <v>5.5202774109966268E-2</v>
      </c>
    </row>
    <row r="225" spans="1:25">
      <c r="A225" s="2" t="s">
        <v>1721</v>
      </c>
      <c r="B225" s="2"/>
      <c r="C225" s="3">
        <v>16</v>
      </c>
      <c r="D225" s="3">
        <v>20.8</v>
      </c>
      <c r="E225" s="3">
        <v>24.533333333333299</v>
      </c>
      <c r="F225" s="3">
        <v>26.6666666666666</v>
      </c>
      <c r="G225" s="3">
        <v>29.5</v>
      </c>
      <c r="H225" s="2"/>
      <c r="I225" s="3">
        <v>2.1602468994692798</v>
      </c>
      <c r="J225" s="3">
        <v>2.16641024123625</v>
      </c>
      <c r="K225" s="3">
        <v>1.70749979664875</v>
      </c>
      <c r="L225" s="3">
        <v>1.9379255804998099</v>
      </c>
      <c r="M225" s="3">
        <v>1.7078251276599301</v>
      </c>
      <c r="N225" s="2"/>
      <c r="O225" s="3">
        <f t="shared" si="0"/>
        <v>0.93385232176115207</v>
      </c>
      <c r="P225" s="3">
        <f t="shared" si="1"/>
        <v>1.0558375634517767</v>
      </c>
      <c r="Q225" s="3">
        <f t="shared" si="2"/>
        <v>1.0337093170074663</v>
      </c>
      <c r="R225" s="3">
        <f t="shared" si="3"/>
        <v>1.0309304920888946</v>
      </c>
      <c r="S225" s="3">
        <f t="shared" si="4"/>
        <v>0.9888269261259135</v>
      </c>
      <c r="T225" s="2"/>
      <c r="U225" s="3">
        <f t="shared" si="5"/>
        <v>0.12608447391541983</v>
      </c>
      <c r="V225" s="3">
        <f t="shared" si="6"/>
        <v>0.10997006300691625</v>
      </c>
      <c r="W225" s="3">
        <f t="shared" si="7"/>
        <v>7.194531719772429E-2</v>
      </c>
      <c r="X225" s="3">
        <f t="shared" si="8"/>
        <v>7.4919996462612409E-2</v>
      </c>
      <c r="Y225" s="3">
        <f t="shared" si="9"/>
        <v>5.7245541401510662E-2</v>
      </c>
    </row>
    <row r="226" spans="1:25">
      <c r="A226" s="2" t="s">
        <v>1722</v>
      </c>
      <c r="B226" s="2"/>
      <c r="C226" s="3">
        <v>16.3</v>
      </c>
      <c r="D226" s="3">
        <v>20.566666666666599</v>
      </c>
      <c r="E226" s="3">
        <v>24.266666666666602</v>
      </c>
      <c r="F226" s="3">
        <v>27.266666666666602</v>
      </c>
      <c r="G226" s="3">
        <v>29.533333333333299</v>
      </c>
      <c r="H226" s="2"/>
      <c r="I226" s="3">
        <v>1.6360521589077299</v>
      </c>
      <c r="J226" s="3">
        <v>2.09257948209593</v>
      </c>
      <c r="K226" s="3">
        <v>1.7307673314329499</v>
      </c>
      <c r="L226" s="3">
        <v>1.9821424996424599</v>
      </c>
      <c r="M226" s="3">
        <v>1.40791413879619</v>
      </c>
      <c r="N226" s="2"/>
      <c r="O226" s="3">
        <f t="shared" si="0"/>
        <v>0.95136205279417374</v>
      </c>
      <c r="P226" s="3">
        <f t="shared" si="1"/>
        <v>1.0439932318104872</v>
      </c>
      <c r="Q226" s="3">
        <f t="shared" si="2"/>
        <v>1.0224733461704272</v>
      </c>
      <c r="R226" s="3">
        <f t="shared" si="3"/>
        <v>1.0541264281608949</v>
      </c>
      <c r="S226" s="3">
        <f t="shared" si="4"/>
        <v>0.98994424468650666</v>
      </c>
      <c r="T226" s="2"/>
      <c r="U226" s="3">
        <f t="shared" si="5"/>
        <v>9.5489444194895551E-2</v>
      </c>
      <c r="V226" s="3">
        <f t="shared" si="6"/>
        <v>0.10622230873583402</v>
      </c>
      <c r="W226" s="3">
        <f t="shared" si="7"/>
        <v>7.2925692231293165E-2</v>
      </c>
      <c r="X226" s="3">
        <f t="shared" si="8"/>
        <v>7.6629417845501924E-2</v>
      </c>
      <c r="Y226" s="3">
        <f t="shared" si="9"/>
        <v>4.7192657970001675E-2</v>
      </c>
    </row>
    <row r="227" spans="1:25">
      <c r="A227" s="2" t="s">
        <v>1723</v>
      </c>
      <c r="B227" s="2"/>
      <c r="C227" s="3">
        <v>15.966666666666599</v>
      </c>
      <c r="D227" s="3">
        <v>19.7</v>
      </c>
      <c r="E227" s="3">
        <v>22.8333333333333</v>
      </c>
      <c r="F227" s="3">
        <v>26.5</v>
      </c>
      <c r="G227" s="3">
        <v>29.3</v>
      </c>
      <c r="H227" s="2"/>
      <c r="I227" s="3">
        <v>1.9405039437103799</v>
      </c>
      <c r="J227" s="3">
        <v>2.20831761000691</v>
      </c>
      <c r="K227" s="3">
        <v>1.63469331136523</v>
      </c>
      <c r="L227" s="3">
        <v>1.7078251276599301</v>
      </c>
      <c r="M227" s="3">
        <v>1.32035348802255</v>
      </c>
      <c r="N227" s="2"/>
      <c r="O227" s="3">
        <f t="shared" si="0"/>
        <v>0.93190679609081239</v>
      </c>
      <c r="P227" s="3">
        <f t="shared" si="1"/>
        <v>1</v>
      </c>
      <c r="Q227" s="3">
        <f t="shared" si="2"/>
        <v>0.96208000292135099</v>
      </c>
      <c r="R227" s="3">
        <f t="shared" si="3"/>
        <v>1.0244871765133416</v>
      </c>
      <c r="S227" s="3">
        <f t="shared" si="4"/>
        <v>0.98212301476234809</v>
      </c>
      <c r="T227" s="2"/>
      <c r="U227" s="3">
        <f t="shared" si="5"/>
        <v>0.11325900707628814</v>
      </c>
      <c r="V227" s="3">
        <f t="shared" si="6"/>
        <v>0.11209734060948782</v>
      </c>
      <c r="W227" s="3">
        <f t="shared" si="7"/>
        <v>6.8877623902501128E-2</v>
      </c>
      <c r="X227" s="3">
        <f t="shared" si="8"/>
        <v>6.6024337472258832E-2</v>
      </c>
      <c r="Y227" s="3">
        <f t="shared" si="9"/>
        <v>4.4257663761388691E-2</v>
      </c>
    </row>
    <row r="228" spans="1:25">
      <c r="A228" s="2" t="s">
        <v>1724</v>
      </c>
      <c r="B228" s="2"/>
      <c r="C228" s="3">
        <v>16.8</v>
      </c>
      <c r="D228" s="3">
        <v>19.933333333333302</v>
      </c>
      <c r="E228" s="3">
        <v>23.8</v>
      </c>
      <c r="F228" s="3">
        <v>26.933333333333302</v>
      </c>
      <c r="G228" s="3">
        <v>30.2</v>
      </c>
      <c r="H228" s="2"/>
      <c r="I228" s="3">
        <v>2.1197484127446198</v>
      </c>
      <c r="J228" s="3">
        <v>1.7113996870657899</v>
      </c>
      <c r="K228" s="3">
        <v>1.5362291495737199</v>
      </c>
      <c r="L228" s="3">
        <v>1.7499206331208901</v>
      </c>
      <c r="M228" s="3">
        <v>1.4696938456699</v>
      </c>
      <c r="N228" s="2"/>
      <c r="O228" s="3">
        <f t="shared" si="0"/>
        <v>0.98054493784920971</v>
      </c>
      <c r="P228" s="3">
        <f t="shared" si="1"/>
        <v>1.0118443316412844</v>
      </c>
      <c r="Q228" s="3">
        <f t="shared" si="2"/>
        <v>1.0028103972056142</v>
      </c>
      <c r="R228" s="3">
        <f t="shared" si="3"/>
        <v>1.0412397970097849</v>
      </c>
      <c r="S228" s="3">
        <f t="shared" si="4"/>
        <v>1.0122906158983929</v>
      </c>
      <c r="T228" s="2"/>
      <c r="U228" s="3">
        <f t="shared" si="5"/>
        <v>0.1237207485494425</v>
      </c>
      <c r="V228" s="3">
        <f t="shared" si="6"/>
        <v>8.6873080561715221E-2</v>
      </c>
      <c r="W228" s="3">
        <f t="shared" si="7"/>
        <v>6.4728847213565741E-2</v>
      </c>
      <c r="X228" s="3">
        <f t="shared" si="8"/>
        <v>6.765174522824377E-2</v>
      </c>
      <c r="Y228" s="3">
        <f t="shared" si="9"/>
        <v>4.926348636474373E-2</v>
      </c>
    </row>
    <row r="229" spans="1:25">
      <c r="A229" s="2" t="s">
        <v>1725</v>
      </c>
      <c r="B229" s="2"/>
      <c r="C229" s="3">
        <v>16.133333333333301</v>
      </c>
      <c r="D229" s="3">
        <v>19.033333333333299</v>
      </c>
      <c r="E229" s="3">
        <v>23.066666666666599</v>
      </c>
      <c r="F229" s="3">
        <v>25.8666666666666</v>
      </c>
      <c r="G229" s="3">
        <v>29.233333333333299</v>
      </c>
      <c r="H229" s="2"/>
      <c r="I229" s="3">
        <v>2.3055488621054101</v>
      </c>
      <c r="J229" s="3">
        <v>2.2874051285730301</v>
      </c>
      <c r="K229" s="3">
        <v>1.99888858007532</v>
      </c>
      <c r="L229" s="3">
        <v>1.8390818965511599</v>
      </c>
      <c r="M229" s="3">
        <v>1.4302291968616601</v>
      </c>
      <c r="N229" s="2"/>
      <c r="O229" s="3">
        <f t="shared" si="0"/>
        <v>0.94163442444249312</v>
      </c>
      <c r="P229" s="3">
        <f t="shared" si="1"/>
        <v>0.966159052453467</v>
      </c>
      <c r="Q229" s="3">
        <f t="shared" si="2"/>
        <v>0.9719114774037575</v>
      </c>
      <c r="R229" s="3">
        <f t="shared" si="3"/>
        <v>1.0000025773262278</v>
      </c>
      <c r="S229" s="3">
        <f t="shared" si="4"/>
        <v>0.97988837764115833</v>
      </c>
      <c r="T229" s="2"/>
      <c r="U229" s="3">
        <f t="shared" si="5"/>
        <v>0.13456513486318247</v>
      </c>
      <c r="V229" s="3">
        <f t="shared" si="6"/>
        <v>0.11611193546055991</v>
      </c>
      <c r="W229" s="3">
        <f t="shared" si="7"/>
        <v>8.4222951720802422E-2</v>
      </c>
      <c r="X229" s="3">
        <f t="shared" si="8"/>
        <v>7.1098710172622606E-2</v>
      </c>
      <c r="Y229" s="3">
        <f t="shared" si="9"/>
        <v>4.794064882672032E-2</v>
      </c>
    </row>
    <row r="230" spans="1:25">
      <c r="A230" s="2" t="s">
        <v>1726</v>
      </c>
      <c r="B230" s="2"/>
      <c r="C230" s="3">
        <v>16.966666666666601</v>
      </c>
      <c r="D230" s="3">
        <v>19.8333333333333</v>
      </c>
      <c r="E230" s="3">
        <v>23.8</v>
      </c>
      <c r="F230" s="3">
        <v>27.266666666666602</v>
      </c>
      <c r="G230" s="3">
        <v>29.6666666666666</v>
      </c>
      <c r="H230" s="2"/>
      <c r="I230" s="3">
        <v>2.3307128141884399</v>
      </c>
      <c r="J230" s="3">
        <v>1.5933891203622801</v>
      </c>
      <c r="K230" s="3">
        <v>1.4</v>
      </c>
      <c r="L230" s="3">
        <v>1.28927197372091</v>
      </c>
      <c r="M230" s="3">
        <v>1.6193277068654801</v>
      </c>
      <c r="N230" s="2"/>
      <c r="O230" s="3">
        <f t="shared" si="0"/>
        <v>0.99027256620088444</v>
      </c>
      <c r="P230" s="3">
        <f t="shared" si="1"/>
        <v>1.0067681895093046</v>
      </c>
      <c r="Q230" s="3">
        <f t="shared" si="2"/>
        <v>1.0028103972056142</v>
      </c>
      <c r="R230" s="3">
        <f t="shared" si="3"/>
        <v>1.0541264281608949</v>
      </c>
      <c r="S230" s="3">
        <f t="shared" si="4"/>
        <v>0.99441351892888252</v>
      </c>
      <c r="T230" s="2"/>
      <c r="U230" s="3">
        <f t="shared" si="5"/>
        <v>0.13603384830552145</v>
      </c>
      <c r="V230" s="3">
        <f t="shared" si="6"/>
        <v>8.0882696465090359E-2</v>
      </c>
      <c r="W230" s="3">
        <f t="shared" si="7"/>
        <v>5.8988846894447881E-2</v>
      </c>
      <c r="X230" s="3">
        <f t="shared" si="8"/>
        <v>4.9843117136419555E-2</v>
      </c>
      <c r="Y230" s="3">
        <f t="shared" si="9"/>
        <v>5.4279147076959904E-2</v>
      </c>
    </row>
    <row r="231" spans="1:25">
      <c r="A231" s="2" t="s">
        <v>1727</v>
      </c>
      <c r="B231" s="2"/>
      <c r="C231" s="3">
        <v>16.733333333333299</v>
      </c>
      <c r="D231" s="3">
        <v>19.3333333333333</v>
      </c>
      <c r="E231" s="3">
        <v>22.066666666666599</v>
      </c>
      <c r="F231" s="3">
        <v>25.766666666666602</v>
      </c>
      <c r="G231" s="3">
        <v>28.1</v>
      </c>
      <c r="H231" s="2"/>
      <c r="I231" s="3">
        <v>2.37954243967663</v>
      </c>
      <c r="J231" s="3">
        <v>2.1343747458109399</v>
      </c>
      <c r="K231" s="3">
        <v>2.2350739485653599</v>
      </c>
      <c r="L231" s="3">
        <v>1.9947152400502901</v>
      </c>
      <c r="M231" s="3">
        <v>1.7387735140993299</v>
      </c>
      <c r="N231" s="2"/>
      <c r="O231" s="3">
        <f t="shared" si="0"/>
        <v>0.97665388650853613</v>
      </c>
      <c r="P231" s="3">
        <f t="shared" si="1"/>
        <v>0.98138747884940614</v>
      </c>
      <c r="Q231" s="3">
        <f t="shared" si="2"/>
        <v>0.92977658676486619</v>
      </c>
      <c r="R231" s="3">
        <f t="shared" si="3"/>
        <v>0.99613658798089444</v>
      </c>
      <c r="S231" s="3">
        <f t="shared" si="4"/>
        <v>0.94189954658095498</v>
      </c>
      <c r="T231" s="2"/>
      <c r="U231" s="3">
        <f t="shared" si="5"/>
        <v>0.13888382700132607</v>
      </c>
      <c r="V231" s="3">
        <f t="shared" si="6"/>
        <v>0.10834389572644365</v>
      </c>
      <c r="W231" s="3">
        <f t="shared" si="7"/>
        <v>9.4174596392636506E-2</v>
      </c>
      <c r="X231" s="3">
        <f t="shared" si="8"/>
        <v>7.7115478650085056E-2</v>
      </c>
      <c r="Y231" s="3">
        <f t="shared" si="9"/>
        <v>5.8282917599186211E-2</v>
      </c>
    </row>
    <row r="232" spans="1:25">
      <c r="A232" s="2" t="s">
        <v>1728</v>
      </c>
      <c r="B232" s="2"/>
      <c r="C232" s="3">
        <v>17.066666666666599</v>
      </c>
      <c r="D232" s="3">
        <v>20.966666666666601</v>
      </c>
      <c r="E232" s="3">
        <v>23.766666666666602</v>
      </c>
      <c r="F232" s="3">
        <v>27.2</v>
      </c>
      <c r="G232" s="3">
        <v>29.7</v>
      </c>
      <c r="H232" s="2"/>
      <c r="I232" s="3">
        <v>1.8061622912191999</v>
      </c>
      <c r="J232" s="3">
        <v>2.0572365498945899</v>
      </c>
      <c r="K232" s="3">
        <v>1.9947152400502901</v>
      </c>
      <c r="L232" s="3">
        <v>1.7587874611030501</v>
      </c>
      <c r="M232" s="3">
        <v>1.41774468787578</v>
      </c>
      <c r="N232" s="2"/>
      <c r="O232" s="3">
        <f t="shared" si="0"/>
        <v>0.99610914321189159</v>
      </c>
      <c r="P232" s="3">
        <f t="shared" si="1"/>
        <v>1.0642978003384063</v>
      </c>
      <c r="Q232" s="3">
        <f t="shared" si="2"/>
        <v>1.0014059008509817</v>
      </c>
      <c r="R232" s="3">
        <f t="shared" si="3"/>
        <v>1.0515491019306751</v>
      </c>
      <c r="S232" s="3">
        <f t="shared" si="4"/>
        <v>0.99553083748947901</v>
      </c>
      <c r="T232" s="2"/>
      <c r="U232" s="3">
        <f t="shared" si="5"/>
        <v>0.10541805307078074</v>
      </c>
      <c r="V232" s="3">
        <f t="shared" si="6"/>
        <v>0.10442825126368477</v>
      </c>
      <c r="W232" s="3">
        <f t="shared" si="7"/>
        <v>8.4047108495248879E-2</v>
      </c>
      <c r="X232" s="3">
        <f t="shared" si="8"/>
        <v>6.7994535853303104E-2</v>
      </c>
      <c r="Y232" s="3">
        <f t="shared" si="9"/>
        <v>4.752217361842543E-2</v>
      </c>
    </row>
    <row r="233" spans="1:25">
      <c r="A233" s="2" t="s">
        <v>1729</v>
      </c>
      <c r="B233" s="2"/>
      <c r="C233" s="3">
        <v>16.8666666666666</v>
      </c>
      <c r="D233" s="3">
        <v>20.2</v>
      </c>
      <c r="E233" s="3">
        <v>23.7</v>
      </c>
      <c r="F233" s="3">
        <v>26.533333333333299</v>
      </c>
      <c r="G233" s="3">
        <v>29.266666666666602</v>
      </c>
      <c r="H233" s="2"/>
      <c r="I233" s="3">
        <v>2.2320892057044199</v>
      </c>
      <c r="J233" s="3">
        <v>1.7776388834631101</v>
      </c>
      <c r="K233" s="3">
        <v>1.73493515728974</v>
      </c>
      <c r="L233" s="3">
        <v>1.62754074876449</v>
      </c>
      <c r="M233" s="3">
        <v>1.9310331143946899</v>
      </c>
      <c r="N233" s="2"/>
      <c r="O233" s="3">
        <f t="shared" si="0"/>
        <v>0.98443598918987718</v>
      </c>
      <c r="P233" s="3">
        <f t="shared" si="1"/>
        <v>1.0253807106598984</v>
      </c>
      <c r="Q233" s="3">
        <f t="shared" si="2"/>
        <v>0.99859690814172486</v>
      </c>
      <c r="R233" s="3">
        <f t="shared" si="3"/>
        <v>1.0257758396284513</v>
      </c>
      <c r="S233" s="3">
        <f t="shared" si="4"/>
        <v>0.9810056962017516</v>
      </c>
      <c r="T233" s="2"/>
      <c r="U233" s="3">
        <f t="shared" si="5"/>
        <v>0.13027760544531738</v>
      </c>
      <c r="V233" s="3">
        <f t="shared" si="6"/>
        <v>9.0235476317924376E-2</v>
      </c>
      <c r="W233" s="3">
        <f t="shared" si="7"/>
        <v>7.3101303117970959E-2</v>
      </c>
      <c r="X233" s="3">
        <f t="shared" si="8"/>
        <v>6.2920551938194041E-2</v>
      </c>
      <c r="Y233" s="3">
        <f t="shared" si="9"/>
        <v>6.4727374195059348E-2</v>
      </c>
    </row>
    <row r="234" spans="1:25">
      <c r="A234" s="2" t="s">
        <v>1730</v>
      </c>
      <c r="B234" s="2"/>
      <c r="C234" s="3">
        <v>16.966666666666601</v>
      </c>
      <c r="D234" s="3">
        <v>19.766666666666602</v>
      </c>
      <c r="E234" s="3">
        <v>23.6</v>
      </c>
      <c r="F234" s="3">
        <v>27.2</v>
      </c>
      <c r="G234" s="3">
        <v>29.5</v>
      </c>
      <c r="H234" s="2"/>
      <c r="I234" s="3">
        <v>2.3163668870788898</v>
      </c>
      <c r="J234" s="3">
        <v>2.0442330808615901</v>
      </c>
      <c r="K234" s="3">
        <v>1.8726095873584101</v>
      </c>
      <c r="L234" s="3">
        <v>1.8511257835886401</v>
      </c>
      <c r="M234" s="3">
        <v>1.7464249196572901</v>
      </c>
      <c r="N234" s="2"/>
      <c r="O234" s="3">
        <f t="shared" si="0"/>
        <v>0.99027256620088444</v>
      </c>
      <c r="P234" s="3">
        <f t="shared" si="1"/>
        <v>1.00338409475465</v>
      </c>
      <c r="Q234" s="3">
        <f t="shared" si="2"/>
        <v>0.9943834190778359</v>
      </c>
      <c r="R234" s="3">
        <f t="shared" si="3"/>
        <v>1.0515491019306751</v>
      </c>
      <c r="S234" s="3">
        <f t="shared" si="4"/>
        <v>0.9888269261259135</v>
      </c>
      <c r="T234" s="2"/>
      <c r="U234" s="3">
        <f t="shared" si="5"/>
        <v>0.13519653722182959</v>
      </c>
      <c r="V234" s="3">
        <f t="shared" si="6"/>
        <v>0.10376817669348173</v>
      </c>
      <c r="W234" s="3">
        <f t="shared" si="7"/>
        <v>7.8902200172686066E-2</v>
      </c>
      <c r="X234" s="3">
        <f t="shared" si="8"/>
        <v>7.1564325562255587E-2</v>
      </c>
      <c r="Y234" s="3">
        <f t="shared" si="9"/>
        <v>5.8539389322522499E-2</v>
      </c>
    </row>
    <row r="235" spans="1:25">
      <c r="A235" s="2" t="s">
        <v>1731</v>
      </c>
      <c r="B235" s="2"/>
      <c r="C235" s="3">
        <v>16.233333333333299</v>
      </c>
      <c r="D235" s="3">
        <v>20.133333333333301</v>
      </c>
      <c r="E235" s="3">
        <v>24.266666666666602</v>
      </c>
      <c r="F235" s="3">
        <v>27.033333333333299</v>
      </c>
      <c r="G235" s="3">
        <v>29.733333333333299</v>
      </c>
      <c r="H235" s="2"/>
      <c r="I235" s="3">
        <v>2.0765890836229999</v>
      </c>
      <c r="J235" s="3">
        <v>1.72691117959848</v>
      </c>
      <c r="K235" s="3">
        <v>1.8961950204437099</v>
      </c>
      <c r="L235" s="3">
        <v>1.6224124698183899</v>
      </c>
      <c r="M235" s="3">
        <v>1.9482185594936601</v>
      </c>
      <c r="N235" s="2"/>
      <c r="O235" s="3">
        <f t="shared" si="0"/>
        <v>0.94747100145350016</v>
      </c>
      <c r="P235" s="3">
        <f t="shared" si="1"/>
        <v>1.0219966159052438</v>
      </c>
      <c r="Q235" s="3">
        <f t="shared" si="2"/>
        <v>1.0224733461704272</v>
      </c>
      <c r="R235" s="3">
        <f t="shared" si="3"/>
        <v>1.0451057863551183</v>
      </c>
      <c r="S235" s="3">
        <f t="shared" si="4"/>
        <v>0.99664815605007218</v>
      </c>
      <c r="T235" s="2"/>
      <c r="U235" s="3">
        <f t="shared" si="5"/>
        <v>0.12120172106782509</v>
      </c>
      <c r="V235" s="3">
        <f t="shared" si="6"/>
        <v>8.7660465969465987E-2</v>
      </c>
      <c r="W235" s="3">
        <f t="shared" si="7"/>
        <v>7.9895969816406065E-2</v>
      </c>
      <c r="X235" s="3">
        <f t="shared" si="8"/>
        <v>6.2722293220538849E-2</v>
      </c>
      <c r="Y235" s="3">
        <f t="shared" si="9"/>
        <v>6.5303422698493929E-2</v>
      </c>
    </row>
    <row r="236" spans="1:25">
      <c r="A236" s="2" t="s">
        <v>1732</v>
      </c>
      <c r="B236" s="2"/>
      <c r="C236" s="3">
        <v>17.3</v>
      </c>
      <c r="D236" s="3">
        <v>20.533333333333299</v>
      </c>
      <c r="E236" s="3">
        <v>24.3666666666666</v>
      </c>
      <c r="F236" s="3">
        <v>26.966666666666601</v>
      </c>
      <c r="G236" s="3">
        <v>30</v>
      </c>
      <c r="H236" s="2"/>
      <c r="I236" s="3">
        <v>2.1931712199461302</v>
      </c>
      <c r="J236" s="3">
        <v>1.6878651868229499</v>
      </c>
      <c r="K236" s="3">
        <v>2.2432615144521599</v>
      </c>
      <c r="L236" s="3">
        <v>1.79783820802157</v>
      </c>
      <c r="M236" s="3">
        <v>1.48323969741913</v>
      </c>
      <c r="N236" s="2"/>
      <c r="O236" s="3">
        <f t="shared" si="0"/>
        <v>1.0097278229042457</v>
      </c>
      <c r="P236" s="3">
        <f t="shared" si="1"/>
        <v>1.0423011844331624</v>
      </c>
      <c r="Q236" s="3">
        <f t="shared" si="2"/>
        <v>1.0266868352343164</v>
      </c>
      <c r="R236" s="3">
        <f t="shared" si="3"/>
        <v>1.0425284601248948</v>
      </c>
      <c r="S236" s="3">
        <f t="shared" si="4"/>
        <v>1.0055867045348272</v>
      </c>
      <c r="T236" s="2"/>
      <c r="U236" s="3">
        <f t="shared" si="5"/>
        <v>0.128006127235402</v>
      </c>
      <c r="V236" s="3">
        <f t="shared" si="6"/>
        <v>8.5678435879337558E-2</v>
      </c>
      <c r="W236" s="3">
        <f t="shared" si="7"/>
        <v>9.4519578585875536E-2</v>
      </c>
      <c r="X236" s="3">
        <f t="shared" si="8"/>
        <v>6.9504233568446191E-2</v>
      </c>
      <c r="Y236" s="3">
        <f t="shared" si="9"/>
        <v>4.9717537312097909E-2</v>
      </c>
    </row>
    <row r="237" spans="1:25">
      <c r="A237" s="2" t="s">
        <v>1733</v>
      </c>
      <c r="B237" s="2"/>
      <c r="C237" s="3">
        <v>16.3</v>
      </c>
      <c r="D237" s="3">
        <v>20.3333333333333</v>
      </c>
      <c r="E237" s="3">
        <v>23.9</v>
      </c>
      <c r="F237" s="3">
        <v>26.5</v>
      </c>
      <c r="G237" s="3">
        <v>29.3</v>
      </c>
      <c r="H237" s="2"/>
      <c r="I237" s="3">
        <v>2.6851443164195099</v>
      </c>
      <c r="J237" s="3">
        <v>2.37112256583716</v>
      </c>
      <c r="K237" s="3">
        <v>2.1962088546705498</v>
      </c>
      <c r="L237" s="3">
        <v>1.94507926145268</v>
      </c>
      <c r="M237" s="3">
        <v>1.98578280114753</v>
      </c>
      <c r="N237" s="2"/>
      <c r="O237" s="3">
        <f t="shared" si="0"/>
        <v>0.95136205279417374</v>
      </c>
      <c r="P237" s="3">
        <f t="shared" si="1"/>
        <v>1.032148900169203</v>
      </c>
      <c r="Q237" s="3">
        <f t="shared" si="2"/>
        <v>1.0070238862695031</v>
      </c>
      <c r="R237" s="3">
        <f t="shared" si="3"/>
        <v>1.0244871765133416</v>
      </c>
      <c r="S237" s="3">
        <f t="shared" si="4"/>
        <v>0.98212301476234809</v>
      </c>
      <c r="T237" s="2"/>
      <c r="U237" s="3">
        <f t="shared" si="5"/>
        <v>0.15672051588450756</v>
      </c>
      <c r="V237" s="3">
        <f t="shared" si="6"/>
        <v>0.12036155156533808</v>
      </c>
      <c r="W237" s="3">
        <f t="shared" si="7"/>
        <v>9.2537019911708443E-2</v>
      </c>
      <c r="X237" s="3">
        <f t="shared" si="8"/>
        <v>7.5196557006049505E-2</v>
      </c>
      <c r="Y237" s="3">
        <f t="shared" si="9"/>
        <v>6.6562559430929438E-2</v>
      </c>
    </row>
    <row r="238" spans="1:25">
      <c r="A238" s="2" t="s">
        <v>1734</v>
      </c>
      <c r="B238" s="2"/>
      <c r="C238" s="3">
        <v>16.8333333333333</v>
      </c>
      <c r="D238" s="3">
        <v>20</v>
      </c>
      <c r="E238" s="3">
        <v>23.5</v>
      </c>
      <c r="F238" s="3">
        <v>26.2</v>
      </c>
      <c r="G238" s="3">
        <v>29.4</v>
      </c>
      <c r="H238" s="2"/>
      <c r="I238" s="3">
        <v>2.43698356352456</v>
      </c>
      <c r="J238" s="3">
        <v>2.1756225162774201</v>
      </c>
      <c r="K238" s="3">
        <v>2.2620050103097999</v>
      </c>
      <c r="L238" s="3">
        <v>1.7009801096230699</v>
      </c>
      <c r="M238" s="3">
        <v>1.49666295470957</v>
      </c>
      <c r="N238" s="2"/>
      <c r="O238" s="3">
        <f t="shared" si="0"/>
        <v>0.9824904635195435</v>
      </c>
      <c r="P238" s="3">
        <f t="shared" si="1"/>
        <v>1.015228426395939</v>
      </c>
      <c r="Q238" s="3">
        <f t="shared" si="2"/>
        <v>0.99016993001394671</v>
      </c>
      <c r="R238" s="3">
        <f t="shared" si="3"/>
        <v>1.0128892084773415</v>
      </c>
      <c r="S238" s="3">
        <f t="shared" si="4"/>
        <v>0.98547497044413068</v>
      </c>
      <c r="T238" s="2"/>
      <c r="U238" s="3">
        <f t="shared" si="5"/>
        <v>0.14223642243069853</v>
      </c>
      <c r="V238" s="3">
        <f t="shared" si="6"/>
        <v>0.11043769118159494</v>
      </c>
      <c r="W238" s="3">
        <f t="shared" si="7"/>
        <v>9.530933373402771E-2</v>
      </c>
      <c r="X238" s="3">
        <f t="shared" si="8"/>
        <v>6.5759709804267666E-2</v>
      </c>
      <c r="Y238" s="3">
        <f t="shared" si="9"/>
        <v>5.0167478947525136E-2</v>
      </c>
    </row>
    <row r="239" spans="1:25">
      <c r="A239" s="2" t="s">
        <v>1735</v>
      </c>
      <c r="B239" s="2"/>
      <c r="C239" s="3">
        <v>17.033333333333299</v>
      </c>
      <c r="D239" s="3">
        <v>20.566666666666599</v>
      </c>
      <c r="E239" s="3">
        <v>23.3333333333333</v>
      </c>
      <c r="F239" s="3">
        <v>26.8333333333333</v>
      </c>
      <c r="G239" s="3">
        <v>29.5</v>
      </c>
      <c r="H239" s="2"/>
      <c r="I239" s="3">
        <v>2.4964419124470298</v>
      </c>
      <c r="J239" s="3">
        <v>2.0442330808615901</v>
      </c>
      <c r="K239" s="3">
        <v>1.5776212754932299</v>
      </c>
      <c r="L239" s="3">
        <v>2.01797478235537</v>
      </c>
      <c r="M239" s="3">
        <v>1.8929694486000901</v>
      </c>
      <c r="N239" s="2"/>
      <c r="O239" s="3">
        <f t="shared" si="0"/>
        <v>0.9941636175415578</v>
      </c>
      <c r="P239" s="3">
        <f t="shared" si="1"/>
        <v>1.0439932318104872</v>
      </c>
      <c r="Q239" s="3">
        <f t="shared" si="2"/>
        <v>0.9831474482407967</v>
      </c>
      <c r="R239" s="3">
        <f t="shared" si="3"/>
        <v>1.0373738076644516</v>
      </c>
      <c r="S239" s="3">
        <f t="shared" si="4"/>
        <v>0.9888269261259135</v>
      </c>
      <c r="T239" s="2"/>
      <c r="U239" s="3">
        <f t="shared" si="5"/>
        <v>0.14570675475503184</v>
      </c>
      <c r="V239" s="3">
        <f t="shared" si="6"/>
        <v>0.10376817669348173</v>
      </c>
      <c r="W239" s="3">
        <f t="shared" si="7"/>
        <v>6.6472899912495526E-2</v>
      </c>
      <c r="X239" s="3">
        <f t="shared" si="8"/>
        <v>7.8014690077372759E-2</v>
      </c>
      <c r="Y239" s="3">
        <f t="shared" si="9"/>
        <v>6.345149698676246E-2</v>
      </c>
    </row>
    <row r="240" spans="1:25">
      <c r="A240" s="2" t="s">
        <v>1736</v>
      </c>
      <c r="B240" s="2"/>
      <c r="C240" s="3">
        <v>16.600000000000001</v>
      </c>
      <c r="D240" s="3">
        <v>19.7</v>
      </c>
      <c r="E240" s="3">
        <v>23.433333333333302</v>
      </c>
      <c r="F240" s="3">
        <v>26.033333333333299</v>
      </c>
      <c r="G240" s="3">
        <v>29.133333333333301</v>
      </c>
      <c r="H240" s="2"/>
      <c r="I240" s="3">
        <v>2.4576411454888998</v>
      </c>
      <c r="J240" s="3">
        <v>2.6350205565295499</v>
      </c>
      <c r="K240" s="3">
        <v>2.4177583741051398</v>
      </c>
      <c r="L240" s="3">
        <v>2.2283526551144299</v>
      </c>
      <c r="M240" s="3">
        <v>1.43139403690559</v>
      </c>
      <c r="N240" s="2"/>
      <c r="O240" s="3">
        <f t="shared" si="0"/>
        <v>0.9688717838271953</v>
      </c>
      <c r="P240" s="3">
        <f t="shared" si="1"/>
        <v>1</v>
      </c>
      <c r="Q240" s="3">
        <f t="shared" si="2"/>
        <v>0.98736093730468588</v>
      </c>
      <c r="R240" s="3">
        <f t="shared" si="3"/>
        <v>1.0064458929017845</v>
      </c>
      <c r="S240" s="3">
        <f t="shared" si="4"/>
        <v>0.97653642195937562</v>
      </c>
      <c r="T240" s="2"/>
      <c r="U240" s="3">
        <f t="shared" si="5"/>
        <v>0.14344211811065916</v>
      </c>
      <c r="V240" s="3">
        <f t="shared" si="6"/>
        <v>0.13375738865632233</v>
      </c>
      <c r="W240" s="3">
        <f t="shared" si="7"/>
        <v>0.10187198468418382</v>
      </c>
      <c r="X240" s="3">
        <f t="shared" si="8"/>
        <v>8.6147876223176989E-2</v>
      </c>
      <c r="Y240" s="3">
        <f t="shared" si="9"/>
        <v>4.7979693748756505E-2</v>
      </c>
    </row>
    <row r="241" spans="1:25">
      <c r="A241" s="2" t="s">
        <v>1737</v>
      </c>
      <c r="B241" s="2"/>
      <c r="C241" s="3">
        <v>16.766666666666602</v>
      </c>
      <c r="D241" s="3">
        <v>20.133333333333301</v>
      </c>
      <c r="E241" s="3">
        <v>23.466666666666601</v>
      </c>
      <c r="F241" s="3">
        <v>26.766666666666602</v>
      </c>
      <c r="G241" s="3">
        <v>29.566666666666599</v>
      </c>
      <c r="H241" s="2"/>
      <c r="I241" s="3">
        <v>2.6668749918626098</v>
      </c>
      <c r="J241" s="3">
        <v>2.3055488621054101</v>
      </c>
      <c r="K241" s="3">
        <v>1.92757763930679</v>
      </c>
      <c r="L241" s="3">
        <v>1.5205992970609301</v>
      </c>
      <c r="M241" s="3">
        <v>1.2565384549980501</v>
      </c>
      <c r="N241" s="2"/>
      <c r="O241" s="3">
        <f t="shared" si="0"/>
        <v>0.97859941217887014</v>
      </c>
      <c r="P241" s="3">
        <f t="shared" si="1"/>
        <v>1.0219966159052438</v>
      </c>
      <c r="Q241" s="3">
        <f t="shared" si="2"/>
        <v>0.98876543365931413</v>
      </c>
      <c r="R241" s="3">
        <f t="shared" si="3"/>
        <v>1.0347964814342281</v>
      </c>
      <c r="S241" s="3">
        <f t="shared" si="4"/>
        <v>0.99106156324709982</v>
      </c>
      <c r="T241" s="2"/>
      <c r="U241" s="3">
        <f t="shared" si="5"/>
        <v>0.15565421268735322</v>
      </c>
      <c r="V241" s="3">
        <f t="shared" si="6"/>
        <v>0.11703293716271118</v>
      </c>
      <c r="W241" s="3">
        <f t="shared" si="7"/>
        <v>8.1218273030163948E-2</v>
      </c>
      <c r="X241" s="3">
        <f t="shared" si="8"/>
        <v>5.8786206809589597E-2</v>
      </c>
      <c r="Y241" s="3">
        <f t="shared" si="9"/>
        <v>4.2118612136092422E-2</v>
      </c>
    </row>
    <row r="242" spans="1:25">
      <c r="A242" s="2" t="s">
        <v>1738</v>
      </c>
      <c r="B242" s="2"/>
      <c r="C242" s="3">
        <v>16.8</v>
      </c>
      <c r="D242" s="3">
        <v>20.3666666666666</v>
      </c>
      <c r="E242" s="3">
        <v>23.6666666666666</v>
      </c>
      <c r="F242" s="3">
        <v>26.566666666666599</v>
      </c>
      <c r="G242" s="3">
        <v>29.6</v>
      </c>
      <c r="H242" s="2"/>
      <c r="I242" s="3">
        <v>1.8147543451754899</v>
      </c>
      <c r="J242" s="3">
        <v>2.0245712852080202</v>
      </c>
      <c r="K242" s="3">
        <v>1.9720265943665301</v>
      </c>
      <c r="L242" s="3">
        <v>1.9779338265529001</v>
      </c>
      <c r="M242" s="3">
        <v>1.6653327995728999</v>
      </c>
      <c r="N242" s="2"/>
      <c r="O242" s="3">
        <f t="shared" si="0"/>
        <v>0.98054493784920971</v>
      </c>
      <c r="P242" s="3">
        <f t="shared" si="1"/>
        <v>1.033840947546528</v>
      </c>
      <c r="Q242" s="3">
        <f t="shared" si="2"/>
        <v>0.99719241178709239</v>
      </c>
      <c r="R242" s="3">
        <f t="shared" si="3"/>
        <v>1.0270645027435612</v>
      </c>
      <c r="S242" s="3">
        <f t="shared" si="4"/>
        <v>0.99217888180769631</v>
      </c>
      <c r="T242" s="2"/>
      <c r="U242" s="3">
        <f t="shared" si="5"/>
        <v>0.10591953491676691</v>
      </c>
      <c r="V242" s="3">
        <f t="shared" si="6"/>
        <v>0.10277011600040713</v>
      </c>
      <c r="W242" s="3">
        <f t="shared" si="7"/>
        <v>8.3091124890619095E-2</v>
      </c>
      <c r="X242" s="3">
        <f t="shared" si="8"/>
        <v>7.6466710992279627E-2</v>
      </c>
      <c r="Y242" s="3">
        <f t="shared" si="9"/>
        <v>5.5821217395875686E-2</v>
      </c>
    </row>
    <row r="243" spans="1:25">
      <c r="A243" s="2" t="s">
        <v>1739</v>
      </c>
      <c r="B243" s="2"/>
      <c r="C243" s="3">
        <v>17.233333333333299</v>
      </c>
      <c r="D243" s="3">
        <v>20.7</v>
      </c>
      <c r="E243" s="3">
        <v>23.6</v>
      </c>
      <c r="F243" s="3">
        <v>26.8</v>
      </c>
      <c r="G243" s="3">
        <v>29.633333333333301</v>
      </c>
      <c r="H243" s="2"/>
      <c r="I243" s="3">
        <v>1.6669999666733299</v>
      </c>
      <c r="J243" s="3">
        <v>2.1470910553583802</v>
      </c>
      <c r="K243" s="3">
        <v>1.83666364186078</v>
      </c>
      <c r="L243" s="3">
        <v>1.3515423288475501</v>
      </c>
      <c r="M243" s="3">
        <v>1.51620872207255</v>
      </c>
      <c r="N243" s="2"/>
      <c r="O243" s="3">
        <f t="shared" si="0"/>
        <v>1.0058367715635721</v>
      </c>
      <c r="P243" s="3">
        <f t="shared" si="1"/>
        <v>1.0507614213197969</v>
      </c>
      <c r="Q243" s="3">
        <f t="shared" si="2"/>
        <v>0.9943834190778359</v>
      </c>
      <c r="R243" s="3">
        <f t="shared" si="3"/>
        <v>1.0360851445493418</v>
      </c>
      <c r="S243" s="3">
        <f t="shared" si="4"/>
        <v>0.99329620036828947</v>
      </c>
      <c r="T243" s="2"/>
      <c r="U243" s="3">
        <f t="shared" si="5"/>
        <v>9.7295736828353269E-2</v>
      </c>
      <c r="V243" s="3">
        <f t="shared" si="6"/>
        <v>0.10898939367301423</v>
      </c>
      <c r="W243" s="3">
        <f t="shared" si="7"/>
        <v>7.7387621690231875E-2</v>
      </c>
      <c r="X243" s="3">
        <f t="shared" si="8"/>
        <v>5.2250482430916713E-2</v>
      </c>
      <c r="Y243" s="3">
        <f t="shared" si="9"/>
        <v>5.0822644407196582E-2</v>
      </c>
    </row>
    <row r="244" spans="1:25">
      <c r="A244" s="2" t="s">
        <v>1740</v>
      </c>
      <c r="B244" s="2"/>
      <c r="C244" s="3">
        <v>16.8</v>
      </c>
      <c r="D244" s="3">
        <v>20.233333333333299</v>
      </c>
      <c r="E244" s="3">
        <v>23.766666666666602</v>
      </c>
      <c r="F244" s="3">
        <v>27.3333333333333</v>
      </c>
      <c r="G244" s="3">
        <v>29.966666666666601</v>
      </c>
      <c r="H244" s="2"/>
      <c r="I244" s="3">
        <v>2.41384893203089</v>
      </c>
      <c r="J244" s="3">
        <v>1.4302291968616601</v>
      </c>
      <c r="K244" s="3">
        <v>1.96100881067769</v>
      </c>
      <c r="L244" s="3">
        <v>2.1186998109427599</v>
      </c>
      <c r="M244" s="3">
        <v>1.4715826703096</v>
      </c>
      <c r="N244" s="2"/>
      <c r="O244" s="3">
        <f t="shared" si="0"/>
        <v>0.98054493784920971</v>
      </c>
      <c r="P244" s="3">
        <f t="shared" si="1"/>
        <v>1.0270727580372234</v>
      </c>
      <c r="Q244" s="3">
        <f t="shared" si="2"/>
        <v>1.0014059008509817</v>
      </c>
      <c r="R244" s="3">
        <f t="shared" si="3"/>
        <v>1.0567037543911184</v>
      </c>
      <c r="S244" s="3">
        <f t="shared" si="4"/>
        <v>1.0044693859742309</v>
      </c>
      <c r="T244" s="2"/>
      <c r="U244" s="3">
        <f t="shared" si="5"/>
        <v>0.14088615184735775</v>
      </c>
      <c r="V244" s="3">
        <f t="shared" si="6"/>
        <v>7.2600466845769554E-2</v>
      </c>
      <c r="W244" s="3">
        <f t="shared" si="7"/>
        <v>8.2626891779806852E-2</v>
      </c>
      <c r="X244" s="3">
        <f t="shared" si="8"/>
        <v>8.190870895064524E-2</v>
      </c>
      <c r="Y244" s="3">
        <f t="shared" si="9"/>
        <v>4.9326798929573062E-2</v>
      </c>
    </row>
    <row r="245" spans="1:25">
      <c r="A245" s="2" t="s">
        <v>1741</v>
      </c>
      <c r="B245" s="2"/>
      <c r="C245" s="3">
        <v>16.733333333333299</v>
      </c>
      <c r="D245" s="3">
        <v>20.8333333333333</v>
      </c>
      <c r="E245" s="3">
        <v>23.8</v>
      </c>
      <c r="F245" s="3">
        <v>26.466666666666601</v>
      </c>
      <c r="G245" s="3">
        <v>30</v>
      </c>
      <c r="H245" s="2"/>
      <c r="I245" s="3">
        <v>2.0483055327649602</v>
      </c>
      <c r="J245" s="3">
        <v>2.60874597374975</v>
      </c>
      <c r="K245" s="3">
        <v>1.4696938456699</v>
      </c>
      <c r="L245" s="3">
        <v>1.92757763930679</v>
      </c>
      <c r="M245" s="3">
        <v>1.89736659610102</v>
      </c>
      <c r="N245" s="2"/>
      <c r="O245" s="3">
        <f t="shared" si="0"/>
        <v>0.97665388650853613</v>
      </c>
      <c r="P245" s="3">
        <f t="shared" si="1"/>
        <v>1.0575296108291015</v>
      </c>
      <c r="Q245" s="3">
        <f t="shared" si="2"/>
        <v>1.0028103972056142</v>
      </c>
      <c r="R245" s="3">
        <f t="shared" si="3"/>
        <v>1.023198513398228</v>
      </c>
      <c r="S245" s="3">
        <f t="shared" si="4"/>
        <v>1.0055867045348272</v>
      </c>
      <c r="T245" s="2"/>
      <c r="U245" s="3">
        <f t="shared" si="5"/>
        <v>0.11955092984054823</v>
      </c>
      <c r="V245" s="3">
        <f t="shared" si="6"/>
        <v>0.13242365348983504</v>
      </c>
      <c r="W245" s="3">
        <f t="shared" si="7"/>
        <v>6.1925389459952893E-2</v>
      </c>
      <c r="X245" s="3">
        <f t="shared" si="8"/>
        <v>7.4519946158628891E-2</v>
      </c>
      <c r="Y245" s="3">
        <f t="shared" si="9"/>
        <v>6.3598887422256251E-2</v>
      </c>
    </row>
    <row r="246" spans="1:25">
      <c r="A246" s="2" t="s">
        <v>1742</v>
      </c>
      <c r="B246" s="2"/>
      <c r="C246" s="3">
        <v>16.7</v>
      </c>
      <c r="D246" s="3">
        <v>19.933333333333302</v>
      </c>
      <c r="E246" s="3">
        <v>23.966666666666601</v>
      </c>
      <c r="F246" s="3">
        <v>26</v>
      </c>
      <c r="G246" s="3">
        <v>30.1666666666666</v>
      </c>
      <c r="H246" s="2"/>
      <c r="I246" s="3">
        <v>2.1</v>
      </c>
      <c r="J246" s="3">
        <v>1.9482185594936601</v>
      </c>
      <c r="K246" s="3">
        <v>1.97456042928265</v>
      </c>
      <c r="L246" s="3">
        <v>1.93218356615859</v>
      </c>
      <c r="M246" s="3">
        <v>1.48511129399636</v>
      </c>
      <c r="N246" s="2"/>
      <c r="O246" s="3">
        <f t="shared" si="0"/>
        <v>0.97470836083820245</v>
      </c>
      <c r="P246" s="3">
        <f t="shared" si="1"/>
        <v>1.0118443316412844</v>
      </c>
      <c r="Q246" s="3">
        <f t="shared" si="2"/>
        <v>1.0098328789787598</v>
      </c>
      <c r="R246" s="3">
        <f t="shared" si="3"/>
        <v>1.0051572297866749</v>
      </c>
      <c r="S246" s="3">
        <f t="shared" si="4"/>
        <v>1.0111732973377963</v>
      </c>
      <c r="T246" s="2"/>
      <c r="U246" s="3">
        <f t="shared" si="5"/>
        <v>0.12256811723115121</v>
      </c>
      <c r="V246" s="3">
        <f t="shared" si="6"/>
        <v>9.8894343121505593E-2</v>
      </c>
      <c r="W246" s="3">
        <f t="shared" si="7"/>
        <v>8.3197887747706811E-2</v>
      </c>
      <c r="X246" s="3">
        <f t="shared" si="8"/>
        <v>7.4698010799973333E-2</v>
      </c>
      <c r="Y246" s="3">
        <f t="shared" si="9"/>
        <v>4.9780272399908426E-2</v>
      </c>
    </row>
    <row r="247" spans="1:25">
      <c r="A247" s="2" t="s">
        <v>1743</v>
      </c>
      <c r="B247" s="2"/>
      <c r="C247" s="3">
        <v>16.5</v>
      </c>
      <c r="D247" s="3">
        <v>20.1666666666666</v>
      </c>
      <c r="E247" s="3">
        <v>23.4</v>
      </c>
      <c r="F247" s="3">
        <v>26.966666666666601</v>
      </c>
      <c r="G247" s="3">
        <v>29.3666666666666</v>
      </c>
      <c r="H247" s="2"/>
      <c r="I247" s="3">
        <v>1.94507926145268</v>
      </c>
      <c r="J247" s="3">
        <v>2.1921577396609799</v>
      </c>
      <c r="K247" s="3">
        <v>2.0428737928059402</v>
      </c>
      <c r="L247" s="3">
        <v>2.12105843599107</v>
      </c>
      <c r="M247" s="3">
        <v>1.9058389811897001</v>
      </c>
      <c r="N247" s="2"/>
      <c r="O247" s="3">
        <f t="shared" si="0"/>
        <v>0.96303520681618804</v>
      </c>
      <c r="P247" s="3">
        <f t="shared" si="1"/>
        <v>1.0236886632825686</v>
      </c>
      <c r="Q247" s="3">
        <f t="shared" si="2"/>
        <v>0.98595644095005741</v>
      </c>
      <c r="R247" s="3">
        <f t="shared" si="3"/>
        <v>1.0425284601248948</v>
      </c>
      <c r="S247" s="3">
        <f t="shared" si="4"/>
        <v>0.9843576518835343</v>
      </c>
      <c r="T247" s="2"/>
      <c r="U247" s="3">
        <f t="shared" si="5"/>
        <v>0.11352604901981575</v>
      </c>
      <c r="V247" s="3">
        <f t="shared" si="6"/>
        <v>0.11127704262238478</v>
      </c>
      <c r="W247" s="3">
        <f t="shared" si="7"/>
        <v>8.6076263848935464E-2</v>
      </c>
      <c r="X247" s="3">
        <f t="shared" si="8"/>
        <v>8.1999893143709271E-2</v>
      </c>
      <c r="Y247" s="3">
        <f t="shared" si="9"/>
        <v>6.3882878015618774E-2</v>
      </c>
    </row>
    <row r="248" spans="1:25">
      <c r="A248" s="2" t="s">
        <v>1744</v>
      </c>
      <c r="B248" s="2"/>
      <c r="C248" s="3">
        <v>16.399999999999999</v>
      </c>
      <c r="D248" s="3">
        <v>19.8666666666666</v>
      </c>
      <c r="E248" s="3">
        <v>23.633333333333301</v>
      </c>
      <c r="F248" s="3">
        <v>26.1</v>
      </c>
      <c r="G248" s="3">
        <v>29.133333333333301</v>
      </c>
      <c r="H248" s="2"/>
      <c r="I248" s="3">
        <v>2.2597935008904302</v>
      </c>
      <c r="J248" s="3">
        <v>2.1406125810669701</v>
      </c>
      <c r="K248" s="3">
        <v>1.8345450541089301</v>
      </c>
      <c r="L248" s="3">
        <v>1.57797338380595</v>
      </c>
      <c r="M248" s="3">
        <v>1.58605030044937</v>
      </c>
      <c r="N248" s="2"/>
      <c r="O248" s="3">
        <f t="shared" si="0"/>
        <v>0.95719862980518078</v>
      </c>
      <c r="P248" s="3">
        <f t="shared" si="1"/>
        <v>1.0084602368866296</v>
      </c>
      <c r="Q248" s="3">
        <f t="shared" si="2"/>
        <v>0.99578791543246414</v>
      </c>
      <c r="R248" s="3">
        <f t="shared" si="3"/>
        <v>1.0090232191320081</v>
      </c>
      <c r="S248" s="3">
        <f t="shared" si="4"/>
        <v>0.97653642195937562</v>
      </c>
      <c r="T248" s="2"/>
      <c r="U248" s="3">
        <f t="shared" si="5"/>
        <v>0.13189458796920564</v>
      </c>
      <c r="V248" s="3">
        <f t="shared" si="6"/>
        <v>0.10866053710999848</v>
      </c>
      <c r="W248" s="3">
        <f t="shared" si="7"/>
        <v>7.729835522699878E-2</v>
      </c>
      <c r="X248" s="3">
        <f t="shared" si="8"/>
        <v>6.1004282890134383E-2</v>
      </c>
      <c r="Y248" s="3">
        <f t="shared" si="9"/>
        <v>5.3163703161845155E-2</v>
      </c>
    </row>
    <row r="249" spans="1:25">
      <c r="A249" s="2" t="s">
        <v>1745</v>
      </c>
      <c r="B249" s="2"/>
      <c r="C249" s="3">
        <v>16.5</v>
      </c>
      <c r="D249" s="3">
        <v>19.933333333333302</v>
      </c>
      <c r="E249" s="3">
        <v>23.566666666666599</v>
      </c>
      <c r="F249" s="3">
        <v>26.766666666666602</v>
      </c>
      <c r="G249" s="3">
        <v>29.8666666666666</v>
      </c>
      <c r="H249" s="2"/>
      <c r="I249" s="3">
        <v>1.8574175621006701</v>
      </c>
      <c r="J249" s="3">
        <v>1.9652537297311501</v>
      </c>
      <c r="K249" s="3">
        <v>2.0278614899006802</v>
      </c>
      <c r="L249" s="3">
        <v>2.0442330808615901</v>
      </c>
      <c r="M249" s="3">
        <v>1.38403596613511</v>
      </c>
      <c r="N249" s="2"/>
      <c r="O249" s="3">
        <f t="shared" si="0"/>
        <v>0.96303520681618804</v>
      </c>
      <c r="P249" s="3">
        <f t="shared" si="1"/>
        <v>1.0118443316412844</v>
      </c>
      <c r="Q249" s="3">
        <f t="shared" si="2"/>
        <v>0.99297892272320321</v>
      </c>
      <c r="R249" s="3">
        <f t="shared" si="3"/>
        <v>1.0347964814342281</v>
      </c>
      <c r="S249" s="3">
        <f t="shared" si="4"/>
        <v>1.0011174302924482</v>
      </c>
      <c r="T249" s="2"/>
      <c r="U249" s="3">
        <f t="shared" si="5"/>
        <v>0.1084096064279781</v>
      </c>
      <c r="V249" s="3">
        <f t="shared" si="6"/>
        <v>9.9759072575185292E-2</v>
      </c>
      <c r="W249" s="3">
        <f t="shared" si="7"/>
        <v>8.5443722107784434E-2</v>
      </c>
      <c r="X249" s="3">
        <f t="shared" si="8"/>
        <v>7.9029833099889049E-2</v>
      </c>
      <c r="Y249" s="3">
        <f t="shared" si="9"/>
        <v>4.6392272204782703E-2</v>
      </c>
    </row>
    <row r="250" spans="1:25">
      <c r="A250" s="2" t="s">
        <v>1746</v>
      </c>
      <c r="B250" s="2"/>
      <c r="C250" s="3">
        <v>17.5</v>
      </c>
      <c r="D250" s="3">
        <v>20.133333333333301</v>
      </c>
      <c r="E250" s="3">
        <v>23.633333333333301</v>
      </c>
      <c r="F250" s="3">
        <v>26.966666666666601</v>
      </c>
      <c r="G250" s="3">
        <v>29.133333333333301</v>
      </c>
      <c r="H250" s="2"/>
      <c r="I250" s="3">
        <v>2.27669350887055</v>
      </c>
      <c r="J250" s="3">
        <v>2.40462517291619</v>
      </c>
      <c r="K250" s="3">
        <v>2.7986107664736402</v>
      </c>
      <c r="L250" s="3">
        <v>1.70261237188295</v>
      </c>
      <c r="M250" s="3">
        <v>1.80246744461277</v>
      </c>
      <c r="N250" s="2"/>
      <c r="O250" s="3">
        <f t="shared" si="0"/>
        <v>1.02140097692626</v>
      </c>
      <c r="P250" s="3">
        <f t="shared" si="1"/>
        <v>1.0219966159052438</v>
      </c>
      <c r="Q250" s="3">
        <f t="shared" si="2"/>
        <v>0.99578791543246414</v>
      </c>
      <c r="R250" s="3">
        <f t="shared" si="3"/>
        <v>1.0425284601248948</v>
      </c>
      <c r="S250" s="3">
        <f t="shared" si="4"/>
        <v>0.97653642195937562</v>
      </c>
      <c r="T250" s="2"/>
      <c r="U250" s="3">
        <f t="shared" si="5"/>
        <v>0.1328809699498317</v>
      </c>
      <c r="V250" s="3">
        <f t="shared" si="6"/>
        <v>0.12206219151858833</v>
      </c>
      <c r="W250" s="3">
        <f t="shared" si="7"/>
        <v>0.11791915858619072</v>
      </c>
      <c r="X250" s="3">
        <f t="shared" si="8"/>
        <v>6.5822812889322527E-2</v>
      </c>
      <c r="Y250" s="3">
        <f t="shared" si="9"/>
        <v>6.0417909921982225E-2</v>
      </c>
    </row>
    <row r="251" spans="1:25">
      <c r="A251" s="2" t="s">
        <v>1747</v>
      </c>
      <c r="B251" s="2"/>
      <c r="C251" s="3">
        <v>15.966666666666599</v>
      </c>
      <c r="D251" s="3">
        <v>19.8333333333333</v>
      </c>
      <c r="E251" s="3">
        <v>23.733333333333299</v>
      </c>
      <c r="F251" s="3">
        <v>26.6</v>
      </c>
      <c r="G251" s="3">
        <v>29.466666666666601</v>
      </c>
      <c r="H251" s="2"/>
      <c r="I251" s="3">
        <v>2.3019315560826001</v>
      </c>
      <c r="J251" s="3">
        <v>2.1921577396609799</v>
      </c>
      <c r="K251" s="3">
        <v>2.2201101073795599</v>
      </c>
      <c r="L251" s="3">
        <v>1.8184242262647801</v>
      </c>
      <c r="M251" s="3">
        <v>1.6878651868229499</v>
      </c>
      <c r="N251" s="2"/>
      <c r="O251" s="3">
        <f t="shared" si="0"/>
        <v>0.93190679609081239</v>
      </c>
      <c r="P251" s="3">
        <f t="shared" si="1"/>
        <v>1.0067681895093046</v>
      </c>
      <c r="Q251" s="3">
        <f t="shared" si="2"/>
        <v>1.0000014044963532</v>
      </c>
      <c r="R251" s="3">
        <f t="shared" si="3"/>
        <v>1.0283531658586751</v>
      </c>
      <c r="S251" s="3">
        <f t="shared" si="4"/>
        <v>0.98770960756531712</v>
      </c>
      <c r="T251" s="2"/>
      <c r="U251" s="3">
        <f t="shared" si="5"/>
        <v>0.13435400801143735</v>
      </c>
      <c r="V251" s="3">
        <f t="shared" si="6"/>
        <v>0.11127704262238478</v>
      </c>
      <c r="W251" s="3">
        <f t="shared" si="7"/>
        <v>9.3544096580735078E-2</v>
      </c>
      <c r="X251" s="3">
        <f t="shared" si="8"/>
        <v>7.0300086840357073E-2</v>
      </c>
      <c r="Y251" s="3">
        <f t="shared" si="9"/>
        <v>5.657649303054503E-2</v>
      </c>
    </row>
    <row r="252" spans="1:25">
      <c r="A252" s="2" t="s">
        <v>1748</v>
      </c>
      <c r="B252" s="2"/>
      <c r="C252" s="3">
        <v>16.399999999999999</v>
      </c>
      <c r="D252" s="3">
        <v>20.433333333333302</v>
      </c>
      <c r="E252" s="3">
        <v>23.566666666666599</v>
      </c>
      <c r="F252" s="3">
        <v>26.7</v>
      </c>
      <c r="G252" s="3">
        <v>29.7</v>
      </c>
      <c r="H252" s="2"/>
      <c r="I252" s="3">
        <v>2.1847959477565202</v>
      </c>
      <c r="J252" s="3">
        <v>2.10844861344912</v>
      </c>
      <c r="K252" s="3">
        <v>2.20126226414654</v>
      </c>
      <c r="L252" s="3">
        <v>1.4866068747318499</v>
      </c>
      <c r="M252" s="3">
        <v>1.5307950004273301</v>
      </c>
      <c r="N252" s="2"/>
      <c r="O252" s="3">
        <f t="shared" si="0"/>
        <v>0.95719862980518078</v>
      </c>
      <c r="P252" s="3">
        <f t="shared" si="1"/>
        <v>1.0372250423011828</v>
      </c>
      <c r="Q252" s="3">
        <f t="shared" si="2"/>
        <v>0.99297892272320321</v>
      </c>
      <c r="R252" s="3">
        <f t="shared" si="3"/>
        <v>1.0322191552040083</v>
      </c>
      <c r="S252" s="3">
        <f t="shared" si="4"/>
        <v>0.99553083748947901</v>
      </c>
      <c r="T252" s="2"/>
      <c r="U252" s="3">
        <f t="shared" si="5"/>
        <v>0.12751729802417394</v>
      </c>
      <c r="V252" s="3">
        <f t="shared" si="6"/>
        <v>0.10702784839843249</v>
      </c>
      <c r="W252" s="3">
        <f t="shared" si="7"/>
        <v>9.2749944767332823E-2</v>
      </c>
      <c r="X252" s="3">
        <f t="shared" si="8"/>
        <v>5.7472063384126637E-2</v>
      </c>
      <c r="Y252" s="3">
        <f t="shared" si="9"/>
        <v>5.131156999327028E-2</v>
      </c>
    </row>
    <row r="253" spans="1:25">
      <c r="A253" s="2" t="s">
        <v>1749</v>
      </c>
      <c r="B253" s="2"/>
      <c r="C253" s="3">
        <v>14.533333333333299</v>
      </c>
      <c r="D253" s="3">
        <v>19</v>
      </c>
      <c r="E253" s="3">
        <v>21.766666666666602</v>
      </c>
      <c r="F253" s="3">
        <v>24.8333333333333</v>
      </c>
      <c r="G253" s="3">
        <v>28.266666666666602</v>
      </c>
      <c r="H253" s="2"/>
      <c r="I253" s="3">
        <v>2.2764494771951802</v>
      </c>
      <c r="J253" s="3">
        <v>1.65327956901829</v>
      </c>
      <c r="K253" s="3">
        <v>1.80154254891622</v>
      </c>
      <c r="L253" s="3">
        <v>1.89883004915014</v>
      </c>
      <c r="M253" s="3">
        <v>1.2631530214330899</v>
      </c>
      <c r="N253" s="2"/>
      <c r="O253" s="3">
        <f t="shared" si="0"/>
        <v>0.84824919226637785</v>
      </c>
      <c r="P253" s="3">
        <f t="shared" si="1"/>
        <v>0.96446700507614214</v>
      </c>
      <c r="Q253" s="3">
        <f t="shared" si="2"/>
        <v>0.91713611957319896</v>
      </c>
      <c r="R253" s="3">
        <f t="shared" si="3"/>
        <v>0.96005402075778423</v>
      </c>
      <c r="S253" s="3">
        <f t="shared" si="4"/>
        <v>0.94748613938392401</v>
      </c>
      <c r="T253" s="2"/>
      <c r="U253" s="3">
        <f t="shared" si="5"/>
        <v>0.1328667268531675</v>
      </c>
      <c r="V253" s="3">
        <f t="shared" si="6"/>
        <v>8.3922820762349748E-2</v>
      </c>
      <c r="W253" s="3">
        <f t="shared" si="7"/>
        <v>7.5907798279894495E-2</v>
      </c>
      <c r="X253" s="3">
        <f t="shared" si="8"/>
        <v>7.3408567386132703E-2</v>
      </c>
      <c r="Y253" s="3">
        <f t="shared" si="9"/>
        <v>4.2340329471537035E-2</v>
      </c>
    </row>
    <row r="254" spans="1:25">
      <c r="A254" s="2" t="s">
        <v>1750</v>
      </c>
      <c r="B254" s="2" t="s">
        <v>1751</v>
      </c>
      <c r="C254" s="3">
        <v>16.3333333333333</v>
      </c>
      <c r="D254" s="3">
        <v>19.7</v>
      </c>
      <c r="E254" s="3">
        <v>22.433333333333302</v>
      </c>
      <c r="F254" s="3">
        <v>25.8666666666666</v>
      </c>
      <c r="G254" s="3">
        <v>28.433333333333302</v>
      </c>
      <c r="H254" s="2"/>
      <c r="I254" s="3">
        <v>2.6246692913372698</v>
      </c>
      <c r="J254" s="3">
        <v>1.59478316185409</v>
      </c>
      <c r="K254" s="3">
        <v>1.8562207723101101</v>
      </c>
      <c r="L254" s="3">
        <v>1.5216949614017701</v>
      </c>
      <c r="M254" s="3">
        <v>1.5849991237291601</v>
      </c>
      <c r="N254" s="2"/>
      <c r="O254" s="3">
        <f t="shared" si="0"/>
        <v>0.95330757846450742</v>
      </c>
      <c r="P254" s="3">
        <f t="shared" si="1"/>
        <v>1</v>
      </c>
      <c r="Q254" s="3">
        <f t="shared" si="2"/>
        <v>0.94522604666579457</v>
      </c>
      <c r="R254" s="3">
        <f t="shared" si="3"/>
        <v>1.0000025773262278</v>
      </c>
      <c r="S254" s="3">
        <f t="shared" si="4"/>
        <v>0.95307273218689637</v>
      </c>
      <c r="T254" s="2"/>
      <c r="U254" s="3">
        <f t="shared" si="5"/>
        <v>0.15319084447315667</v>
      </c>
      <c r="V254" s="3">
        <f t="shared" si="6"/>
        <v>8.0953459992593402E-2</v>
      </c>
      <c r="W254" s="3">
        <f t="shared" si="7"/>
        <v>7.8211659242924919E-2</v>
      </c>
      <c r="X254" s="3">
        <f t="shared" si="8"/>
        <v>5.8828565076267082E-2</v>
      </c>
      <c r="Y254" s="3">
        <f t="shared" si="9"/>
        <v>5.3128468184046505E-2</v>
      </c>
    </row>
    <row r="255" spans="1:25">
      <c r="A255" s="2" t="s">
        <v>1752</v>
      </c>
      <c r="B255" s="2" t="s">
        <v>1753</v>
      </c>
      <c r="C255" s="3">
        <v>17.2</v>
      </c>
      <c r="D255" s="3">
        <v>19.633333333333301</v>
      </c>
      <c r="E255" s="3">
        <v>23.7</v>
      </c>
      <c r="F255" s="3">
        <v>25.966666666666601</v>
      </c>
      <c r="G255" s="3">
        <v>29.6</v>
      </c>
      <c r="H255" s="2"/>
      <c r="I255" s="3">
        <v>2.3151673805580399</v>
      </c>
      <c r="J255" s="3">
        <v>2.12105843599107</v>
      </c>
      <c r="K255" s="3">
        <v>1.59478316185409</v>
      </c>
      <c r="L255" s="3">
        <v>1.66299595776885</v>
      </c>
      <c r="M255" s="3">
        <v>1.74355957741626</v>
      </c>
      <c r="N255" s="2"/>
      <c r="O255" s="3">
        <f t="shared" si="0"/>
        <v>1.0038912458932383</v>
      </c>
      <c r="P255" s="3">
        <f t="shared" si="1"/>
        <v>0.99661590524534527</v>
      </c>
      <c r="Q255" s="3">
        <f t="shared" si="2"/>
        <v>0.99859690814172486</v>
      </c>
      <c r="R255" s="3">
        <f t="shared" si="3"/>
        <v>1.0038685666715612</v>
      </c>
      <c r="S255" s="3">
        <f t="shared" si="4"/>
        <v>0.99217888180769631</v>
      </c>
      <c r="T255" s="2"/>
      <c r="U255" s="3">
        <f t="shared" si="5"/>
        <v>0.13512652709998815</v>
      </c>
      <c r="V255" s="3">
        <f t="shared" si="6"/>
        <v>0.10766794091325228</v>
      </c>
      <c r="W255" s="3">
        <f t="shared" si="7"/>
        <v>6.7196014117467437E-2</v>
      </c>
      <c r="X255" s="3">
        <f t="shared" si="8"/>
        <v>6.4291246540668284E-2</v>
      </c>
      <c r="Y255" s="3">
        <f t="shared" si="9"/>
        <v>5.8443344320471768E-2</v>
      </c>
    </row>
    <row r="256" spans="1:25">
      <c r="A256" s="2" t="s">
        <v>1754</v>
      </c>
      <c r="B256" s="2"/>
      <c r="C256" s="3">
        <v>15.2666666666666</v>
      </c>
      <c r="D256" s="3">
        <v>19.066666666666599</v>
      </c>
      <c r="E256" s="3">
        <v>22.5</v>
      </c>
      <c r="F256" s="3">
        <v>25.133333333333301</v>
      </c>
      <c r="G256" s="3">
        <v>28.233333333333299</v>
      </c>
      <c r="H256" s="2"/>
      <c r="I256" s="3">
        <v>2.1898756940875699</v>
      </c>
      <c r="J256" s="3">
        <v>2.4212026396446502</v>
      </c>
      <c r="K256" s="3">
        <v>2.0776589389663198</v>
      </c>
      <c r="L256" s="3">
        <v>2.09337579574767</v>
      </c>
      <c r="M256" s="3">
        <v>1.6468825769380799</v>
      </c>
      <c r="N256" s="2"/>
      <c r="O256" s="3">
        <f t="shared" si="0"/>
        <v>0.89105075701376202</v>
      </c>
      <c r="P256" s="3">
        <f t="shared" si="1"/>
        <v>0.96785109983079187</v>
      </c>
      <c r="Q256" s="3">
        <f t="shared" si="2"/>
        <v>0.94803503937505529</v>
      </c>
      <c r="R256" s="3">
        <f t="shared" si="3"/>
        <v>0.97165198879378434</v>
      </c>
      <c r="S256" s="3">
        <f t="shared" si="4"/>
        <v>0.94636882082333074</v>
      </c>
      <c r="T256" s="2"/>
      <c r="U256" s="3">
        <f t="shared" si="5"/>
        <v>0.12781378133074947</v>
      </c>
      <c r="V256" s="3">
        <f t="shared" si="6"/>
        <v>0.12290368729160661</v>
      </c>
      <c r="W256" s="3">
        <f t="shared" si="7"/>
        <v>8.7541932178260923E-2</v>
      </c>
      <c r="X256" s="3">
        <f t="shared" si="8"/>
        <v>8.0929685221392461E-2</v>
      </c>
      <c r="Y256" s="3">
        <f t="shared" si="9"/>
        <v>5.5202774109966268E-2</v>
      </c>
    </row>
    <row r="257" spans="1:25">
      <c r="A257" s="2" t="s">
        <v>1755</v>
      </c>
      <c r="B257" s="2"/>
      <c r="C257" s="3">
        <v>16.8333333333333</v>
      </c>
      <c r="D257" s="3">
        <v>20.100000000000001</v>
      </c>
      <c r="E257" s="3">
        <v>24</v>
      </c>
      <c r="F257" s="3">
        <v>26.5</v>
      </c>
      <c r="G257" s="3">
        <v>30</v>
      </c>
      <c r="H257" s="2"/>
      <c r="I257" s="3">
        <v>1.5509853498842401</v>
      </c>
      <c r="J257" s="3">
        <v>2.2113344387495899</v>
      </c>
      <c r="K257" s="3">
        <v>1.93218356615859</v>
      </c>
      <c r="L257" s="3">
        <v>1.68819430161341</v>
      </c>
      <c r="M257" s="3">
        <v>1.43759057685652</v>
      </c>
      <c r="N257" s="2"/>
      <c r="O257" s="3">
        <f t="shared" ref="O257:O301" si="10">C257/17.13333</f>
        <v>0.9824904635195435</v>
      </c>
      <c r="P257" s="3">
        <f t="shared" ref="P257:P301" si="11">D257/19.7</f>
        <v>1.0203045685279188</v>
      </c>
      <c r="Q257" s="3">
        <f t="shared" ref="Q257:Q301" si="12">E257/23.7333</f>
        <v>1.0112373753333923</v>
      </c>
      <c r="R257" s="3">
        <f t="shared" ref="R257:R301" si="13">F257/25.8666</f>
        <v>1.0244871765133416</v>
      </c>
      <c r="S257" s="3">
        <f t="shared" ref="S257:S301" si="14">G257/29.83333</f>
        <v>1.0055867045348272</v>
      </c>
      <c r="T257" s="2"/>
      <c r="U257" s="3">
        <f t="shared" ref="U257:U301" si="15">I257/17.13333</f>
        <v>9.0524454375433147E-2</v>
      </c>
      <c r="V257" s="3">
        <f t="shared" ref="V257:V301" si="16">J257/19.7</f>
        <v>0.11225047912434467</v>
      </c>
      <c r="W257" s="3">
        <f t="shared" ref="W257:W301" si="17">K257/23.7333</f>
        <v>8.1412343254355271E-2</v>
      </c>
      <c r="X257" s="3">
        <f t="shared" ref="X257:X301" si="18">L257/25.8666</f>
        <v>6.5265411828899431E-2</v>
      </c>
      <c r="Y257" s="3">
        <f t="shared" ref="Y257:Y301" si="19">M257/29.83333</f>
        <v>4.8187399021715649E-2</v>
      </c>
    </row>
    <row r="258" spans="1:25">
      <c r="A258" s="2" t="s">
        <v>1756</v>
      </c>
      <c r="B258" s="2"/>
      <c r="C258" s="3">
        <v>16.8333333333333</v>
      </c>
      <c r="D258" s="3">
        <v>20.233333333333299</v>
      </c>
      <c r="E258" s="3">
        <v>23.933333333333302</v>
      </c>
      <c r="F258" s="3">
        <v>27.233333333333299</v>
      </c>
      <c r="G258" s="3">
        <v>29.633333333333301</v>
      </c>
      <c r="H258" s="2"/>
      <c r="I258" s="3">
        <v>2.4232668491567702</v>
      </c>
      <c r="J258" s="3">
        <v>2.6036299446904598</v>
      </c>
      <c r="K258" s="3">
        <v>1.8427033281447001</v>
      </c>
      <c r="L258" s="3">
        <v>1.4302291968616601</v>
      </c>
      <c r="M258" s="3">
        <v>1.8705317128797601</v>
      </c>
      <c r="N258" s="2"/>
      <c r="O258" s="3">
        <f t="shared" si="10"/>
        <v>0.9824904635195435</v>
      </c>
      <c r="P258" s="3">
        <f t="shared" si="11"/>
        <v>1.0270727580372234</v>
      </c>
      <c r="Q258" s="3">
        <f t="shared" si="12"/>
        <v>1.0084283826241316</v>
      </c>
      <c r="R258" s="3">
        <f t="shared" si="13"/>
        <v>1.052837765045785</v>
      </c>
      <c r="S258" s="3">
        <f t="shared" si="14"/>
        <v>0.99329620036828947</v>
      </c>
      <c r="T258" s="2"/>
      <c r="U258" s="3">
        <f t="shared" si="15"/>
        <v>0.14143583583324257</v>
      </c>
      <c r="V258" s="3">
        <f t="shared" si="16"/>
        <v>0.13216395658327207</v>
      </c>
      <c r="W258" s="3">
        <f t="shared" si="17"/>
        <v>7.7642103211298052E-2</v>
      </c>
      <c r="X258" s="3">
        <f t="shared" si="18"/>
        <v>5.5292508364518732E-2</v>
      </c>
      <c r="Y258" s="3">
        <f t="shared" si="19"/>
        <v>6.2699394029421457E-2</v>
      </c>
    </row>
    <row r="259" spans="1:25">
      <c r="A259" s="2" t="s">
        <v>1757</v>
      </c>
      <c r="B259" s="2"/>
      <c r="C259" s="3">
        <v>16.7</v>
      </c>
      <c r="D259" s="3">
        <v>20.2</v>
      </c>
      <c r="E259" s="3">
        <v>23.566666666666599</v>
      </c>
      <c r="F259" s="3">
        <v>26.733333333333299</v>
      </c>
      <c r="G259" s="3">
        <v>29.9</v>
      </c>
      <c r="H259" s="2"/>
      <c r="I259" s="3">
        <v>2.2233608194203001</v>
      </c>
      <c r="J259" s="3">
        <v>2.4819347291981702</v>
      </c>
      <c r="K259" s="3">
        <v>2.1707653540219898</v>
      </c>
      <c r="L259" s="3">
        <v>1.5260697523012701</v>
      </c>
      <c r="M259" s="3">
        <v>1.7953644012660299</v>
      </c>
      <c r="N259" s="2"/>
      <c r="O259" s="3">
        <f t="shared" si="10"/>
        <v>0.97470836083820245</v>
      </c>
      <c r="P259" s="3">
        <f t="shared" si="11"/>
        <v>1.0253807106598984</v>
      </c>
      <c r="Q259" s="3">
        <f t="shared" si="12"/>
        <v>0.99297892272320321</v>
      </c>
      <c r="R259" s="3">
        <f t="shared" si="13"/>
        <v>1.0335078183191182</v>
      </c>
      <c r="S259" s="3">
        <f t="shared" si="14"/>
        <v>1.0022347488530445</v>
      </c>
      <c r="T259" s="2"/>
      <c r="U259" s="3">
        <f t="shared" si="15"/>
        <v>0.12976816645802655</v>
      </c>
      <c r="V259" s="3">
        <f t="shared" si="16"/>
        <v>0.12598653447706448</v>
      </c>
      <c r="W259" s="3">
        <f t="shared" si="17"/>
        <v>9.1464960794410799E-2</v>
      </c>
      <c r="X259" s="3">
        <f t="shared" si="18"/>
        <v>5.8997694026322371E-2</v>
      </c>
      <c r="Y259" s="3">
        <f t="shared" si="19"/>
        <v>6.0179819056941676E-2</v>
      </c>
    </row>
    <row r="260" spans="1:25">
      <c r="A260" s="2" t="s">
        <v>1758</v>
      </c>
      <c r="B260" s="2"/>
      <c r="C260" s="3">
        <v>17.233333333333299</v>
      </c>
      <c r="D260" s="3">
        <v>20.2</v>
      </c>
      <c r="E260" s="3">
        <v>23.466666666666601</v>
      </c>
      <c r="F260" s="3">
        <v>26.633333333333301</v>
      </c>
      <c r="G260" s="3">
        <v>29.3</v>
      </c>
      <c r="H260" s="2"/>
      <c r="I260" s="3">
        <v>1.68687745718399</v>
      </c>
      <c r="J260" s="3">
        <v>2.32952069462082</v>
      </c>
      <c r="K260" s="3">
        <v>2.47296493213218</v>
      </c>
      <c r="L260" s="3">
        <v>1.9913702708325101</v>
      </c>
      <c r="M260" s="3">
        <v>1.1590225767142399</v>
      </c>
      <c r="N260" s="2"/>
      <c r="O260" s="3">
        <f t="shared" si="10"/>
        <v>1.0058367715635721</v>
      </c>
      <c r="P260" s="3">
        <f t="shared" si="11"/>
        <v>1.0253807106598984</v>
      </c>
      <c r="Q260" s="3">
        <f t="shared" si="12"/>
        <v>0.98876543365931413</v>
      </c>
      <c r="R260" s="3">
        <f t="shared" si="13"/>
        <v>1.0296418289737848</v>
      </c>
      <c r="S260" s="3">
        <f t="shared" si="14"/>
        <v>0.98212301476234809</v>
      </c>
      <c r="T260" s="2"/>
      <c r="U260" s="3">
        <f t="shared" si="15"/>
        <v>9.8455901869863582E-2</v>
      </c>
      <c r="V260" s="3">
        <f t="shared" si="16"/>
        <v>0.11824978145283351</v>
      </c>
      <c r="W260" s="3">
        <f t="shared" si="17"/>
        <v>0.10419810696920277</v>
      </c>
      <c r="X260" s="3">
        <f t="shared" si="18"/>
        <v>7.6986162496521002E-2</v>
      </c>
      <c r="Y260" s="3">
        <f t="shared" si="19"/>
        <v>3.8849923113317884E-2</v>
      </c>
    </row>
    <row r="261" spans="1:25">
      <c r="A261" s="2" t="s">
        <v>1759</v>
      </c>
      <c r="B261" s="2"/>
      <c r="C261" s="3">
        <v>16.8333333333333</v>
      </c>
      <c r="D261" s="3">
        <v>19.8666666666666</v>
      </c>
      <c r="E261" s="3">
        <v>23.2</v>
      </c>
      <c r="F261" s="3">
        <v>26.433333333333302</v>
      </c>
      <c r="G261" s="3">
        <v>30.2</v>
      </c>
      <c r="H261" s="2"/>
      <c r="I261" s="3">
        <v>1.8454147380888499</v>
      </c>
      <c r="J261" s="3">
        <v>2.6170381901853998</v>
      </c>
      <c r="K261" s="3">
        <v>1.66132477258361</v>
      </c>
      <c r="L261" s="3">
        <v>1.8562207723101101</v>
      </c>
      <c r="M261" s="3">
        <v>1.7587874611030501</v>
      </c>
      <c r="N261" s="2"/>
      <c r="O261" s="3">
        <f t="shared" si="10"/>
        <v>0.9824904635195435</v>
      </c>
      <c r="P261" s="3">
        <f t="shared" si="11"/>
        <v>1.0084602368866296</v>
      </c>
      <c r="Q261" s="3">
        <f t="shared" si="12"/>
        <v>0.97752946282227926</v>
      </c>
      <c r="R261" s="3">
        <f t="shared" si="13"/>
        <v>1.0219098502831181</v>
      </c>
      <c r="S261" s="3">
        <f t="shared" si="14"/>
        <v>1.0122906158983929</v>
      </c>
      <c r="T261" s="2"/>
      <c r="U261" s="3">
        <f t="shared" si="15"/>
        <v>0.10770905236103255</v>
      </c>
      <c r="V261" s="3">
        <f t="shared" si="16"/>
        <v>0.13284457818199999</v>
      </c>
      <c r="W261" s="3">
        <f t="shared" si="17"/>
        <v>6.9999737608491444E-2</v>
      </c>
      <c r="X261" s="3">
        <f t="shared" si="18"/>
        <v>7.1761297283373549E-2</v>
      </c>
      <c r="Y261" s="3">
        <f t="shared" si="19"/>
        <v>5.89537762329264E-2</v>
      </c>
    </row>
    <row r="262" spans="1:25">
      <c r="A262" s="2" t="s">
        <v>1760</v>
      </c>
      <c r="B262" s="2"/>
      <c r="C262" s="3">
        <v>16.3333333333333</v>
      </c>
      <c r="D262" s="3">
        <v>20.033333333333299</v>
      </c>
      <c r="E262" s="3">
        <v>23.8</v>
      </c>
      <c r="F262" s="3">
        <v>26.6</v>
      </c>
      <c r="G262" s="3">
        <v>29.8</v>
      </c>
      <c r="H262" s="2"/>
      <c r="I262" s="3">
        <v>2.2261077142752002</v>
      </c>
      <c r="J262" s="3">
        <v>1.8526257642120301</v>
      </c>
      <c r="K262" s="3">
        <v>1.8690461025168199</v>
      </c>
      <c r="L262" s="3">
        <v>2.1385353243127199</v>
      </c>
      <c r="M262" s="3">
        <v>1.6812693617224601</v>
      </c>
      <c r="N262" s="2"/>
      <c r="O262" s="3">
        <f t="shared" si="10"/>
        <v>0.95330757846450742</v>
      </c>
      <c r="P262" s="3">
        <f t="shared" si="11"/>
        <v>1.016920473773264</v>
      </c>
      <c r="Q262" s="3">
        <f t="shared" si="12"/>
        <v>1.0028103972056142</v>
      </c>
      <c r="R262" s="3">
        <f t="shared" si="13"/>
        <v>1.0283531658586751</v>
      </c>
      <c r="S262" s="3">
        <f t="shared" si="14"/>
        <v>0.99888279317126183</v>
      </c>
      <c r="T262" s="2"/>
      <c r="U262" s="3">
        <f t="shared" si="15"/>
        <v>0.12992849109164417</v>
      </c>
      <c r="V262" s="3">
        <f t="shared" si="16"/>
        <v>9.4041916965077674E-2</v>
      </c>
      <c r="W262" s="3">
        <f t="shared" si="17"/>
        <v>7.8752053128592306E-2</v>
      </c>
      <c r="X262" s="3">
        <f t="shared" si="18"/>
        <v>8.2675547784120063E-2</v>
      </c>
      <c r="Y262" s="3">
        <f t="shared" si="19"/>
        <v>5.6355403896328704E-2</v>
      </c>
    </row>
    <row r="263" spans="1:25">
      <c r="A263" s="2" t="s">
        <v>1761</v>
      </c>
      <c r="B263" s="2"/>
      <c r="C263" s="3">
        <v>16.7</v>
      </c>
      <c r="D263" s="3">
        <v>20.399999999999999</v>
      </c>
      <c r="E263" s="3">
        <v>23.8666666666666</v>
      </c>
      <c r="F263" s="3">
        <v>26.6</v>
      </c>
      <c r="G263" s="3">
        <v>29.233333333333299</v>
      </c>
      <c r="H263" s="2"/>
      <c r="I263" s="3">
        <v>1.9347695814575201</v>
      </c>
      <c r="J263" s="3">
        <v>1.8726095873584101</v>
      </c>
      <c r="K263" s="3">
        <v>1.92757763930679</v>
      </c>
      <c r="L263" s="3">
        <v>1.8184242262647801</v>
      </c>
      <c r="M263" s="3">
        <v>1.80154254891622</v>
      </c>
      <c r="N263" s="2"/>
      <c r="O263" s="3">
        <f t="shared" si="10"/>
        <v>0.97470836083820245</v>
      </c>
      <c r="P263" s="3">
        <f t="shared" si="11"/>
        <v>1.0355329949238579</v>
      </c>
      <c r="Q263" s="3">
        <f t="shared" si="12"/>
        <v>1.0056193899148707</v>
      </c>
      <c r="R263" s="3">
        <f t="shared" si="13"/>
        <v>1.0283531658586751</v>
      </c>
      <c r="S263" s="3">
        <f t="shared" si="14"/>
        <v>0.97988837764115833</v>
      </c>
      <c r="T263" s="2"/>
      <c r="U263" s="3">
        <f t="shared" si="15"/>
        <v>0.11292431660730985</v>
      </c>
      <c r="V263" s="3">
        <f t="shared" si="16"/>
        <v>9.5056324231391376E-2</v>
      </c>
      <c r="W263" s="3">
        <f t="shared" si="17"/>
        <v>8.1218273030163948E-2</v>
      </c>
      <c r="X263" s="3">
        <f t="shared" si="18"/>
        <v>7.0300086840357073E-2</v>
      </c>
      <c r="Y263" s="3">
        <f t="shared" si="19"/>
        <v>6.0386907828131157E-2</v>
      </c>
    </row>
    <row r="264" spans="1:25">
      <c r="A264" s="2" t="s">
        <v>1762</v>
      </c>
      <c r="B264" s="2"/>
      <c r="C264" s="3">
        <v>16.433333333333302</v>
      </c>
      <c r="D264" s="3">
        <v>20.466666666666601</v>
      </c>
      <c r="E264" s="3">
        <v>23.233333333333299</v>
      </c>
      <c r="F264" s="3">
        <v>27</v>
      </c>
      <c r="G264" s="3">
        <v>29.8</v>
      </c>
      <c r="H264" s="2"/>
      <c r="I264" s="3">
        <v>2.2163533613172302</v>
      </c>
      <c r="J264" s="3">
        <v>1.9447936194419699</v>
      </c>
      <c r="K264" s="3">
        <v>1.8381754238616299</v>
      </c>
      <c r="L264" s="3">
        <v>2</v>
      </c>
      <c r="M264" s="3">
        <v>1.4468356276140399</v>
      </c>
      <c r="N264" s="2"/>
      <c r="O264" s="3">
        <f t="shared" si="10"/>
        <v>0.95914415547551468</v>
      </c>
      <c r="P264" s="3">
        <f t="shared" si="11"/>
        <v>1.0389170896785076</v>
      </c>
      <c r="Q264" s="3">
        <f t="shared" si="12"/>
        <v>0.97893395917690751</v>
      </c>
      <c r="R264" s="3">
        <f t="shared" si="13"/>
        <v>1.0438171232400084</v>
      </c>
      <c r="S264" s="3">
        <f t="shared" si="14"/>
        <v>0.99888279317126183</v>
      </c>
      <c r="T264" s="2"/>
      <c r="U264" s="3">
        <f t="shared" si="15"/>
        <v>0.12935917076932679</v>
      </c>
      <c r="V264" s="3">
        <f t="shared" si="16"/>
        <v>9.8720488296546699E-2</v>
      </c>
      <c r="W264" s="3">
        <f t="shared" si="17"/>
        <v>7.7451320459507519E-2</v>
      </c>
      <c r="X264" s="3">
        <f t="shared" si="18"/>
        <v>7.7319786906667284E-2</v>
      </c>
      <c r="Y264" s="3">
        <f t="shared" si="19"/>
        <v>4.8497289025866037E-2</v>
      </c>
    </row>
    <row r="265" spans="1:25">
      <c r="A265" s="2" t="s">
        <v>1763</v>
      </c>
      <c r="B265" s="2"/>
      <c r="C265" s="3">
        <v>16.266666666666602</v>
      </c>
      <c r="D265" s="3">
        <v>20.399999999999999</v>
      </c>
      <c r="E265" s="3">
        <v>23.933333333333302</v>
      </c>
      <c r="F265" s="3">
        <v>26.9</v>
      </c>
      <c r="G265" s="3">
        <v>29.733333333333299</v>
      </c>
      <c r="H265" s="2"/>
      <c r="I265" s="3">
        <v>2.3654926665613498</v>
      </c>
      <c r="J265" s="3">
        <v>1.92527054375915</v>
      </c>
      <c r="K265" s="3">
        <v>1.8245242911205299</v>
      </c>
      <c r="L265" s="3">
        <v>1.95533458347499</v>
      </c>
      <c r="M265" s="3">
        <v>1.23648246606609</v>
      </c>
      <c r="N265" s="2"/>
      <c r="O265" s="3">
        <f t="shared" si="10"/>
        <v>0.94941652712383418</v>
      </c>
      <c r="P265" s="3">
        <f t="shared" si="11"/>
        <v>1.0355329949238579</v>
      </c>
      <c r="Q265" s="3">
        <f t="shared" si="12"/>
        <v>1.0084283826241316</v>
      </c>
      <c r="R265" s="3">
        <f t="shared" si="13"/>
        <v>1.039951133894675</v>
      </c>
      <c r="S265" s="3">
        <f t="shared" si="14"/>
        <v>0.99664815605007218</v>
      </c>
      <c r="T265" s="2"/>
      <c r="U265" s="3">
        <f t="shared" si="15"/>
        <v>0.13806380117358094</v>
      </c>
      <c r="V265" s="3">
        <f t="shared" si="16"/>
        <v>9.7729469226352797E-2</v>
      </c>
      <c r="W265" s="3">
        <f t="shared" si="17"/>
        <v>7.6876131474364284E-2</v>
      </c>
      <c r="X265" s="3">
        <f t="shared" si="18"/>
        <v>7.5593026662761631E-2</v>
      </c>
      <c r="Y265" s="3">
        <f t="shared" si="19"/>
        <v>4.1446344275549864E-2</v>
      </c>
    </row>
    <row r="266" spans="1:25">
      <c r="A266" s="2" t="s">
        <v>1764</v>
      </c>
      <c r="B266" s="2"/>
      <c r="C266" s="3">
        <v>17.133333333333301</v>
      </c>
      <c r="D266" s="3">
        <v>20.3</v>
      </c>
      <c r="E266" s="3">
        <v>22.8666666666666</v>
      </c>
      <c r="F266" s="3">
        <v>26.6</v>
      </c>
      <c r="G266" s="3">
        <v>29.6666666666666</v>
      </c>
      <c r="H266" s="2"/>
      <c r="I266" s="3">
        <v>2.3626726862225702</v>
      </c>
      <c r="J266" s="3">
        <v>2.35442845152137</v>
      </c>
      <c r="K266" s="3">
        <v>2.5263060428661799</v>
      </c>
      <c r="L266" s="3">
        <v>1.6248076809271901</v>
      </c>
      <c r="M266" s="3">
        <v>1.8318175552045399</v>
      </c>
      <c r="N266" s="2"/>
      <c r="O266" s="3">
        <f t="shared" si="10"/>
        <v>1.0000001945525652</v>
      </c>
      <c r="P266" s="3">
        <f t="shared" si="11"/>
        <v>1.0304568527918783</v>
      </c>
      <c r="Q266" s="3">
        <f t="shared" si="12"/>
        <v>0.96348449927597934</v>
      </c>
      <c r="R266" s="3">
        <f t="shared" si="13"/>
        <v>1.0283531658586751</v>
      </c>
      <c r="S266" s="3">
        <f t="shared" si="14"/>
        <v>0.99441351892888252</v>
      </c>
      <c r="T266" s="2"/>
      <c r="U266" s="3">
        <f t="shared" si="15"/>
        <v>0.13789921084941281</v>
      </c>
      <c r="V266" s="3">
        <f t="shared" si="16"/>
        <v>0.11951413459499341</v>
      </c>
      <c r="W266" s="3">
        <f t="shared" si="17"/>
        <v>0.10644562883653684</v>
      </c>
      <c r="X266" s="3">
        <f t="shared" si="18"/>
        <v>6.2814891826803304E-2</v>
      </c>
      <c r="Y266" s="3">
        <f t="shared" si="19"/>
        <v>6.1401712621572582E-2</v>
      </c>
    </row>
    <row r="267" spans="1:25">
      <c r="A267" s="2" t="s">
        <v>1765</v>
      </c>
      <c r="B267" s="2"/>
      <c r="C267" s="3">
        <v>16.566666666666599</v>
      </c>
      <c r="D267" s="3">
        <v>19.933333333333302</v>
      </c>
      <c r="E267" s="3">
        <v>23.066666666666599</v>
      </c>
      <c r="F267" s="3">
        <v>26.733333333333299</v>
      </c>
      <c r="G267" s="3">
        <v>28.5</v>
      </c>
      <c r="H267" s="2"/>
      <c r="I267" s="3">
        <v>1.92671280221579</v>
      </c>
      <c r="J267" s="3">
        <v>2.2939534045447001</v>
      </c>
      <c r="K267" s="3">
        <v>1.7499206331208901</v>
      </c>
      <c r="L267" s="3">
        <v>1.6719914938645899</v>
      </c>
      <c r="M267" s="3">
        <v>1.5652475842498501</v>
      </c>
      <c r="N267" s="2"/>
      <c r="O267" s="3">
        <f t="shared" si="10"/>
        <v>0.96692625815685551</v>
      </c>
      <c r="P267" s="3">
        <f t="shared" si="11"/>
        <v>1.0118443316412844</v>
      </c>
      <c r="Q267" s="3">
        <f t="shared" si="12"/>
        <v>0.9719114774037575</v>
      </c>
      <c r="R267" s="3">
        <f t="shared" si="13"/>
        <v>1.0335078183191182</v>
      </c>
      <c r="S267" s="3">
        <f t="shared" si="14"/>
        <v>0.95530736930808591</v>
      </c>
      <c r="T267" s="2"/>
      <c r="U267" s="3">
        <f t="shared" si="15"/>
        <v>0.11245407648225943</v>
      </c>
      <c r="V267" s="3">
        <f t="shared" si="16"/>
        <v>0.11644433525607616</v>
      </c>
      <c r="W267" s="3">
        <f t="shared" si="17"/>
        <v>7.3732714503288208E-2</v>
      </c>
      <c r="X267" s="3">
        <f t="shared" si="18"/>
        <v>6.4639013007685195E-2</v>
      </c>
      <c r="Y267" s="3">
        <f t="shared" si="19"/>
        <v>5.2466405334230207E-2</v>
      </c>
    </row>
    <row r="268" spans="1:25">
      <c r="A268" s="2" t="s">
        <v>1766</v>
      </c>
      <c r="B268" s="2"/>
      <c r="C268" s="3">
        <v>16</v>
      </c>
      <c r="D268" s="3">
        <v>20.3333333333333</v>
      </c>
      <c r="E268" s="3">
        <v>23.633333333333301</v>
      </c>
      <c r="F268" s="3">
        <v>27</v>
      </c>
      <c r="G268" s="3">
        <v>29.2</v>
      </c>
      <c r="H268" s="2"/>
      <c r="I268" s="3">
        <v>1.7701224063135601</v>
      </c>
      <c r="J268" s="3">
        <v>2.1343747458109501</v>
      </c>
      <c r="K268" s="3">
        <v>1.64282953738021</v>
      </c>
      <c r="L268" s="3">
        <v>2.1602468994692798</v>
      </c>
      <c r="M268" s="3">
        <v>1.27540843131393</v>
      </c>
      <c r="N268" s="2"/>
      <c r="O268" s="3">
        <f t="shared" si="10"/>
        <v>0.93385232176115207</v>
      </c>
      <c r="P268" s="3">
        <f t="shared" si="11"/>
        <v>1.032148900169203</v>
      </c>
      <c r="Q268" s="3">
        <f t="shared" si="12"/>
        <v>0.99578791543246414</v>
      </c>
      <c r="R268" s="3">
        <f t="shared" si="13"/>
        <v>1.0438171232400084</v>
      </c>
      <c r="S268" s="3">
        <f t="shared" si="14"/>
        <v>0.97877105908056528</v>
      </c>
      <c r="T268" s="2"/>
      <c r="U268" s="3">
        <f t="shared" si="15"/>
        <v>0.10331455743358471</v>
      </c>
      <c r="V268" s="3">
        <f t="shared" si="16"/>
        <v>0.10834389572644418</v>
      </c>
      <c r="W268" s="3">
        <f t="shared" si="17"/>
        <v>6.9220442895855605E-2</v>
      </c>
      <c r="X268" s="3">
        <f t="shared" si="18"/>
        <v>8.351491496637671E-2</v>
      </c>
      <c r="Y268" s="3">
        <f t="shared" si="19"/>
        <v>4.2751125379363618E-2</v>
      </c>
    </row>
    <row r="269" spans="1:25">
      <c r="A269" s="2" t="s">
        <v>1767</v>
      </c>
      <c r="B269" s="2"/>
      <c r="C269" s="3">
        <v>16.933333333333302</v>
      </c>
      <c r="D269" s="3">
        <v>19.8666666666666</v>
      </c>
      <c r="E269" s="3">
        <v>23.033333333333299</v>
      </c>
      <c r="F269" s="3">
        <v>26.066666666666599</v>
      </c>
      <c r="G269" s="3">
        <v>29.6</v>
      </c>
      <c r="H269" s="2"/>
      <c r="I269" s="3">
        <v>2.2647050335283998</v>
      </c>
      <c r="J269" s="3">
        <v>1.76509363931649</v>
      </c>
      <c r="K269" s="3">
        <v>2.1052843566184101</v>
      </c>
      <c r="L269" s="3">
        <v>1.4590712418826099</v>
      </c>
      <c r="M269" s="3">
        <v>1.28062484748656</v>
      </c>
      <c r="N269" s="2"/>
      <c r="O269" s="3">
        <f t="shared" si="10"/>
        <v>0.98832704053055076</v>
      </c>
      <c r="P269" s="3">
        <f t="shared" si="11"/>
        <v>1.0084602368866296</v>
      </c>
      <c r="Q269" s="3">
        <f t="shared" si="12"/>
        <v>0.97050698104912925</v>
      </c>
      <c r="R269" s="3">
        <f t="shared" si="13"/>
        <v>1.0077345560168944</v>
      </c>
      <c r="S269" s="3">
        <f t="shared" si="14"/>
        <v>0.99217888180769631</v>
      </c>
      <c r="T269" s="2"/>
      <c r="U269" s="3">
        <f t="shared" si="15"/>
        <v>0.13218125335404149</v>
      </c>
      <c r="V269" s="3">
        <f t="shared" si="16"/>
        <v>8.9598661894238069E-2</v>
      </c>
      <c r="W269" s="3">
        <f t="shared" si="17"/>
        <v>8.870592612988544E-2</v>
      </c>
      <c r="X269" s="3">
        <f t="shared" si="18"/>
        <v>5.6407538752004903E-2</v>
      </c>
      <c r="Y269" s="3">
        <f t="shared" si="19"/>
        <v>4.2925977337647525E-2</v>
      </c>
    </row>
    <row r="270" spans="1:25">
      <c r="A270" s="2" t="s">
        <v>1768</v>
      </c>
      <c r="B270" s="2"/>
      <c r="C270" s="3">
        <v>16.266666666666602</v>
      </c>
      <c r="D270" s="3">
        <v>19.7</v>
      </c>
      <c r="E270" s="3">
        <v>23.6666666666666</v>
      </c>
      <c r="F270" s="3">
        <v>26.633333333333301</v>
      </c>
      <c r="G270" s="3">
        <v>29.6</v>
      </c>
      <c r="H270" s="2"/>
      <c r="I270" s="3">
        <v>2.6699979192667702</v>
      </c>
      <c r="J270" s="3">
        <v>1.5737428845483801</v>
      </c>
      <c r="K270" s="3">
        <v>2.7365834335698298</v>
      </c>
      <c r="L270" s="3">
        <v>1.70261237188295</v>
      </c>
      <c r="M270" s="3">
        <v>1.2</v>
      </c>
      <c r="N270" s="2"/>
      <c r="O270" s="3">
        <f t="shared" si="10"/>
        <v>0.94941652712383418</v>
      </c>
      <c r="P270" s="3">
        <f t="shared" si="11"/>
        <v>1</v>
      </c>
      <c r="Q270" s="3">
        <f t="shared" si="12"/>
        <v>0.99719241178709239</v>
      </c>
      <c r="R270" s="3">
        <f t="shared" si="13"/>
        <v>1.0296418289737848</v>
      </c>
      <c r="S270" s="3">
        <f t="shared" si="14"/>
        <v>0.99217888180769631</v>
      </c>
      <c r="T270" s="2"/>
      <c r="U270" s="3">
        <f t="shared" si="15"/>
        <v>0.15583648475029491</v>
      </c>
      <c r="V270" s="3">
        <f t="shared" si="16"/>
        <v>7.9885425611592897E-2</v>
      </c>
      <c r="W270" s="3">
        <f t="shared" si="17"/>
        <v>0.11530564369766656</v>
      </c>
      <c r="X270" s="3">
        <f t="shared" si="18"/>
        <v>6.5822812889322527E-2</v>
      </c>
      <c r="Y270" s="3">
        <f t="shared" si="19"/>
        <v>4.0223468181393093E-2</v>
      </c>
    </row>
    <row r="271" spans="1:25">
      <c r="A271" s="2" t="s">
        <v>1769</v>
      </c>
      <c r="B271" s="2"/>
      <c r="C271" s="3">
        <v>16.033333333333299</v>
      </c>
      <c r="D271" s="3">
        <v>20.3333333333333</v>
      </c>
      <c r="E271" s="3">
        <v>23.5</v>
      </c>
      <c r="F271" s="3">
        <v>27.566666666666599</v>
      </c>
      <c r="G271" s="3">
        <v>29.533333333333299</v>
      </c>
      <c r="H271" s="2"/>
      <c r="I271" s="3">
        <v>1.8162843634433701</v>
      </c>
      <c r="J271" s="3">
        <v>1.6193277068654801</v>
      </c>
      <c r="K271" s="3">
        <v>1.52206000757745</v>
      </c>
      <c r="L271" s="3">
        <v>1.5849991237291601</v>
      </c>
      <c r="M271" s="3">
        <v>1.6878651868229499</v>
      </c>
      <c r="N271" s="2"/>
      <c r="O271" s="3">
        <f t="shared" si="10"/>
        <v>0.93579784743148575</v>
      </c>
      <c r="P271" s="3">
        <f t="shared" si="11"/>
        <v>1.032148900169203</v>
      </c>
      <c r="Q271" s="3">
        <f t="shared" si="12"/>
        <v>0.99016993001394671</v>
      </c>
      <c r="R271" s="3">
        <f t="shared" si="13"/>
        <v>1.065724396196895</v>
      </c>
      <c r="S271" s="3">
        <f t="shared" si="14"/>
        <v>0.98994424468650666</v>
      </c>
      <c r="T271" s="2"/>
      <c r="U271" s="3">
        <f t="shared" si="15"/>
        <v>0.10600883561125421</v>
      </c>
      <c r="V271" s="3">
        <f t="shared" si="16"/>
        <v>8.2199375983019296E-2</v>
      </c>
      <c r="W271" s="3">
        <f t="shared" si="17"/>
        <v>6.4131831965105995E-2</v>
      </c>
      <c r="X271" s="3">
        <f t="shared" si="18"/>
        <v>6.1275897246996523E-2</v>
      </c>
      <c r="Y271" s="3">
        <f t="shared" si="19"/>
        <v>5.657649303054503E-2</v>
      </c>
    </row>
    <row r="272" spans="1:25">
      <c r="A272" s="2" t="s">
        <v>1770</v>
      </c>
      <c r="B272" s="2"/>
      <c r="C272" s="3">
        <v>16.3</v>
      </c>
      <c r="D272" s="3">
        <v>20.033333333333299</v>
      </c>
      <c r="E272" s="3">
        <v>23.5</v>
      </c>
      <c r="F272" s="3">
        <v>27.5</v>
      </c>
      <c r="G272" s="3">
        <v>29.133333333333301</v>
      </c>
      <c r="H272" s="2"/>
      <c r="I272" s="3">
        <v>1.67630546142402</v>
      </c>
      <c r="J272" s="3">
        <v>2.0245712852080202</v>
      </c>
      <c r="K272" s="3">
        <v>1.9104973174542801</v>
      </c>
      <c r="L272" s="3">
        <v>1.96214168703485</v>
      </c>
      <c r="M272" s="3">
        <v>1.70749979664875</v>
      </c>
      <c r="N272" s="2"/>
      <c r="O272" s="3">
        <f t="shared" si="10"/>
        <v>0.95136205279417374</v>
      </c>
      <c r="P272" s="3">
        <f t="shared" si="11"/>
        <v>1.016920473773264</v>
      </c>
      <c r="Q272" s="3">
        <f t="shared" si="12"/>
        <v>0.99016993001394671</v>
      </c>
      <c r="R272" s="3">
        <f t="shared" si="13"/>
        <v>1.0631470699666752</v>
      </c>
      <c r="S272" s="3">
        <f t="shared" si="14"/>
        <v>0.97653642195937562</v>
      </c>
      <c r="T272" s="2"/>
      <c r="U272" s="3">
        <f t="shared" si="15"/>
        <v>9.7838859195732528E-2</v>
      </c>
      <c r="V272" s="3">
        <f t="shared" si="16"/>
        <v>0.10277011600040713</v>
      </c>
      <c r="W272" s="3">
        <f t="shared" si="17"/>
        <v>8.0498595536831377E-2</v>
      </c>
      <c r="X272" s="3">
        <f t="shared" si="18"/>
        <v>7.5856188561111634E-2</v>
      </c>
      <c r="Y272" s="3">
        <f t="shared" si="19"/>
        <v>5.7234636450196809E-2</v>
      </c>
    </row>
    <row r="273" spans="1:25">
      <c r="A273" s="2" t="s">
        <v>1771</v>
      </c>
      <c r="B273" s="2"/>
      <c r="C273" s="3">
        <v>16.266666666666602</v>
      </c>
      <c r="D273" s="3">
        <v>20.6666666666666</v>
      </c>
      <c r="E273" s="3">
        <v>23.5</v>
      </c>
      <c r="F273" s="3">
        <v>26.533333333333299</v>
      </c>
      <c r="G273" s="3">
        <v>30.133333333333301</v>
      </c>
      <c r="H273" s="2"/>
      <c r="I273" s="3">
        <v>1.9821424996424599</v>
      </c>
      <c r="J273" s="3">
        <v>1.90321365648269</v>
      </c>
      <c r="K273" s="3">
        <v>2.1252450839060102</v>
      </c>
      <c r="L273" s="3">
        <v>1.8390818965511599</v>
      </c>
      <c r="M273" s="3">
        <v>1.6878651868229499</v>
      </c>
      <c r="N273" s="2"/>
      <c r="O273" s="3">
        <f t="shared" si="10"/>
        <v>0.94941652712383418</v>
      </c>
      <c r="P273" s="3">
        <f t="shared" si="11"/>
        <v>1.049069373942467</v>
      </c>
      <c r="Q273" s="3">
        <f t="shared" si="12"/>
        <v>0.99016993001394671</v>
      </c>
      <c r="R273" s="3">
        <f t="shared" si="13"/>
        <v>1.0257758396284513</v>
      </c>
      <c r="S273" s="3">
        <f t="shared" si="14"/>
        <v>1.0100559787772032</v>
      </c>
      <c r="T273" s="2"/>
      <c r="U273" s="3">
        <f t="shared" si="15"/>
        <v>0.11568927345953529</v>
      </c>
      <c r="V273" s="3">
        <f t="shared" si="16"/>
        <v>9.6609830278309147E-2</v>
      </c>
      <c r="W273" s="3">
        <f t="shared" si="17"/>
        <v>8.954696919122121E-2</v>
      </c>
      <c r="X273" s="3">
        <f t="shared" si="18"/>
        <v>7.1098710172622606E-2</v>
      </c>
      <c r="Y273" s="3">
        <f t="shared" si="19"/>
        <v>5.657649303054503E-2</v>
      </c>
    </row>
    <row r="274" spans="1:25">
      <c r="A274" s="2" t="s">
        <v>1772</v>
      </c>
      <c r="B274" s="2"/>
      <c r="C274" s="3">
        <v>16.600000000000001</v>
      </c>
      <c r="D274" s="3">
        <v>20.3666666666666</v>
      </c>
      <c r="E274" s="3">
        <v>23.933333333333302</v>
      </c>
      <c r="F274" s="3">
        <v>26.8333333333333</v>
      </c>
      <c r="G274" s="3">
        <v>29.9</v>
      </c>
      <c r="H274" s="2"/>
      <c r="I274" s="3">
        <v>2.12289111041208</v>
      </c>
      <c r="J274" s="3">
        <v>1.70261237188295</v>
      </c>
      <c r="K274" s="3">
        <v>2.08059820457696</v>
      </c>
      <c r="L274" s="3">
        <v>2.2223611067711002</v>
      </c>
      <c r="M274" s="3">
        <v>1.3988090172238099</v>
      </c>
      <c r="N274" s="2"/>
      <c r="O274" s="3">
        <f t="shared" si="10"/>
        <v>0.9688717838271953</v>
      </c>
      <c r="P274" s="3">
        <f t="shared" si="11"/>
        <v>1.033840947546528</v>
      </c>
      <c r="Q274" s="3">
        <f t="shared" si="12"/>
        <v>1.0084283826241316</v>
      </c>
      <c r="R274" s="3">
        <f t="shared" si="13"/>
        <v>1.0373738076644516</v>
      </c>
      <c r="S274" s="3">
        <f t="shared" si="14"/>
        <v>1.0022347488530445</v>
      </c>
      <c r="T274" s="2"/>
      <c r="U274" s="3">
        <f t="shared" si="15"/>
        <v>0.12390417451902694</v>
      </c>
      <c r="V274" s="3">
        <f t="shared" si="16"/>
        <v>8.6427023953449242E-2</v>
      </c>
      <c r="W274" s="3">
        <f t="shared" si="17"/>
        <v>8.7665777813323895E-2</v>
      </c>
      <c r="X274" s="3">
        <f t="shared" si="18"/>
        <v>8.5916243602603373E-2</v>
      </c>
      <c r="Y274" s="3">
        <f t="shared" si="19"/>
        <v>4.6887458330123047E-2</v>
      </c>
    </row>
    <row r="275" spans="1:25">
      <c r="A275" s="2" t="s">
        <v>1773</v>
      </c>
      <c r="B275" s="2"/>
      <c r="C275" s="3">
        <v>16.6666666666666</v>
      </c>
      <c r="D275" s="3">
        <v>20.8</v>
      </c>
      <c r="E275" s="3">
        <v>23.8</v>
      </c>
      <c r="F275" s="3">
        <v>26.1666666666666</v>
      </c>
      <c r="G275" s="3">
        <v>29.3666666666666</v>
      </c>
      <c r="H275" s="2"/>
      <c r="I275" s="3">
        <v>2.3570226039551501</v>
      </c>
      <c r="J275" s="3">
        <v>1.51437555888007</v>
      </c>
      <c r="K275" s="3">
        <v>1.7587874611030501</v>
      </c>
      <c r="L275" s="3">
        <v>2.1460558137093102</v>
      </c>
      <c r="M275" s="3">
        <v>1.6017351702311899</v>
      </c>
      <c r="N275" s="2"/>
      <c r="O275" s="3">
        <f t="shared" si="10"/>
        <v>0.97276283516786288</v>
      </c>
      <c r="P275" s="3">
        <f t="shared" si="11"/>
        <v>1.0558375634517767</v>
      </c>
      <c r="Q275" s="3">
        <f t="shared" si="12"/>
        <v>1.0028103972056142</v>
      </c>
      <c r="R275" s="3">
        <f t="shared" si="13"/>
        <v>1.0116005453622279</v>
      </c>
      <c r="S275" s="3">
        <f t="shared" si="14"/>
        <v>0.9843576518835343</v>
      </c>
      <c r="T275" s="2"/>
      <c r="U275" s="3">
        <f t="shared" si="15"/>
        <v>0.13756943944668959</v>
      </c>
      <c r="V275" s="3">
        <f t="shared" si="16"/>
        <v>7.6871855780714218E-2</v>
      </c>
      <c r="W275" s="3">
        <f t="shared" si="17"/>
        <v>7.4106317330630389E-2</v>
      </c>
      <c r="X275" s="3">
        <f t="shared" si="18"/>
        <v>8.2966289102909166E-2</v>
      </c>
      <c r="Y275" s="3">
        <f t="shared" si="19"/>
        <v>5.3689453045677099E-2</v>
      </c>
    </row>
    <row r="276" spans="1:25">
      <c r="A276" s="2" t="s">
        <v>1774</v>
      </c>
      <c r="B276" s="2"/>
      <c r="C276" s="3">
        <v>17</v>
      </c>
      <c r="D276" s="3">
        <v>20.233333333333299</v>
      </c>
      <c r="E276" s="3">
        <v>23.6</v>
      </c>
      <c r="F276" s="3">
        <v>25.966666666666601</v>
      </c>
      <c r="G276" s="3">
        <v>29.633333333333301</v>
      </c>
      <c r="H276" s="2"/>
      <c r="I276" s="3">
        <v>2.1756225162774201</v>
      </c>
      <c r="J276" s="3">
        <v>1.8562207723101101</v>
      </c>
      <c r="K276" s="3">
        <v>2.24499443206436</v>
      </c>
      <c r="L276" s="3">
        <v>1.97456042928265</v>
      </c>
      <c r="M276" s="3">
        <v>1.42556031868954</v>
      </c>
      <c r="N276" s="2"/>
      <c r="O276" s="3">
        <f t="shared" si="10"/>
        <v>0.99221809187122401</v>
      </c>
      <c r="P276" s="3">
        <f t="shared" si="11"/>
        <v>1.0270727580372234</v>
      </c>
      <c r="Q276" s="3">
        <f t="shared" si="12"/>
        <v>0.9943834190778359</v>
      </c>
      <c r="R276" s="3">
        <f t="shared" si="13"/>
        <v>1.0038685666715612</v>
      </c>
      <c r="S276" s="3">
        <f t="shared" si="14"/>
        <v>0.99329620036828947</v>
      </c>
      <c r="T276" s="2"/>
      <c r="U276" s="3">
        <f t="shared" si="15"/>
        <v>0.12698188363134427</v>
      </c>
      <c r="V276" s="3">
        <f t="shared" si="16"/>
        <v>9.4224404685792393E-2</v>
      </c>
      <c r="W276" s="3">
        <f t="shared" si="17"/>
        <v>9.4592594879951794E-2</v>
      </c>
      <c r="X276" s="3">
        <f t="shared" si="18"/>
        <v>7.6336295813235991E-2</v>
      </c>
      <c r="Y276" s="3">
        <f t="shared" si="19"/>
        <v>4.7784150099554425E-2</v>
      </c>
    </row>
    <row r="277" spans="1:25">
      <c r="A277" s="2" t="s">
        <v>1775</v>
      </c>
      <c r="B277" s="2"/>
      <c r="C277" s="3">
        <v>16.933333333333302</v>
      </c>
      <c r="D277" s="3">
        <v>20.433333333333302</v>
      </c>
      <c r="E277" s="3">
        <v>23.8666666666666</v>
      </c>
      <c r="F277" s="3">
        <v>26.8</v>
      </c>
      <c r="G277" s="3">
        <v>30.066666666666599</v>
      </c>
      <c r="H277" s="2"/>
      <c r="I277" s="3">
        <v>2.5420901286583399</v>
      </c>
      <c r="J277" s="3">
        <v>1.8381754238616299</v>
      </c>
      <c r="K277" s="3">
        <v>2.1715329966536401</v>
      </c>
      <c r="L277" s="3">
        <v>1.37598449603668</v>
      </c>
      <c r="M277" s="3">
        <v>1.6110727964792699</v>
      </c>
      <c r="N277" s="2"/>
      <c r="O277" s="3">
        <f t="shared" si="10"/>
        <v>0.98832704053055076</v>
      </c>
      <c r="P277" s="3">
        <f t="shared" si="11"/>
        <v>1.0372250423011828</v>
      </c>
      <c r="Q277" s="3">
        <f t="shared" si="12"/>
        <v>1.0056193899148707</v>
      </c>
      <c r="R277" s="3">
        <f t="shared" si="13"/>
        <v>1.0360851445493418</v>
      </c>
      <c r="S277" s="3">
        <f t="shared" si="14"/>
        <v>1.0078213416560136</v>
      </c>
      <c r="T277" s="2"/>
      <c r="U277" s="3">
        <f t="shared" si="15"/>
        <v>0.14837104804835602</v>
      </c>
      <c r="V277" s="3">
        <f t="shared" si="16"/>
        <v>9.330839715033655E-2</v>
      </c>
      <c r="W277" s="3">
        <f t="shared" si="17"/>
        <v>9.1497305332745138E-2</v>
      </c>
      <c r="X277" s="3">
        <f t="shared" si="18"/>
        <v>5.3195414010217039E-2</v>
      </c>
      <c r="Y277" s="3">
        <f t="shared" si="19"/>
        <v>5.4002446139243251E-2</v>
      </c>
    </row>
    <row r="278" spans="1:25">
      <c r="A278" s="2" t="s">
        <v>1776</v>
      </c>
      <c r="B278" s="2"/>
      <c r="C278" s="3">
        <v>16.7</v>
      </c>
      <c r="D278" s="3">
        <v>20.133333333333301</v>
      </c>
      <c r="E278" s="3">
        <v>23.8666666666666</v>
      </c>
      <c r="F278" s="3">
        <v>26.6</v>
      </c>
      <c r="G278" s="3">
        <v>29.7</v>
      </c>
      <c r="H278" s="2"/>
      <c r="I278" s="3">
        <v>1.9174636024359499</v>
      </c>
      <c r="J278" s="3">
        <v>2.1406125810669701</v>
      </c>
      <c r="K278" s="3">
        <v>1.7838784213679499</v>
      </c>
      <c r="L278" s="3">
        <v>2.5377155080898999</v>
      </c>
      <c r="M278" s="3">
        <v>1.65630109984064</v>
      </c>
      <c r="N278" s="2"/>
      <c r="O278" s="3">
        <f t="shared" si="10"/>
        <v>0.97470836083820245</v>
      </c>
      <c r="P278" s="3">
        <f t="shared" si="11"/>
        <v>1.0219966159052438</v>
      </c>
      <c r="Q278" s="3">
        <f t="shared" si="12"/>
        <v>1.0056193899148707</v>
      </c>
      <c r="R278" s="3">
        <f t="shared" si="13"/>
        <v>1.0283531658586751</v>
      </c>
      <c r="S278" s="3">
        <f t="shared" si="14"/>
        <v>0.99553083748947901</v>
      </c>
      <c r="T278" s="2"/>
      <c r="U278" s="3">
        <f t="shared" si="15"/>
        <v>0.11191423981420716</v>
      </c>
      <c r="V278" s="3">
        <f t="shared" si="16"/>
        <v>0.10866053710999848</v>
      </c>
      <c r="W278" s="3">
        <f t="shared" si="17"/>
        <v>7.5163522197416704E-2</v>
      </c>
      <c r="X278" s="3">
        <f t="shared" si="18"/>
        <v>9.8107811157627983E-2</v>
      </c>
      <c r="Y278" s="3">
        <f t="shared" si="19"/>
        <v>5.5518478823538636E-2</v>
      </c>
    </row>
    <row r="279" spans="1:25">
      <c r="A279" s="2" t="s">
        <v>1777</v>
      </c>
      <c r="B279" s="2"/>
      <c r="C279" s="3">
        <v>16.633333333333301</v>
      </c>
      <c r="D279" s="3">
        <v>19.8333333333333</v>
      </c>
      <c r="E279" s="3">
        <v>23.6</v>
      </c>
      <c r="F279" s="3">
        <v>27.3666666666666</v>
      </c>
      <c r="G279" s="3">
        <v>29.8333333333333</v>
      </c>
      <c r="H279" s="2"/>
      <c r="I279" s="3">
        <v>2.3163668870788898</v>
      </c>
      <c r="J279" s="3">
        <v>2.1460558137093102</v>
      </c>
      <c r="K279" s="3">
        <v>2.0264912204760801</v>
      </c>
      <c r="L279" s="3">
        <v>1.32874209519965</v>
      </c>
      <c r="M279" s="3">
        <v>1.63469331136523</v>
      </c>
      <c r="N279" s="2"/>
      <c r="O279" s="3">
        <f t="shared" si="10"/>
        <v>0.97081730949752909</v>
      </c>
      <c r="P279" s="3">
        <f t="shared" si="11"/>
        <v>1.0067681895093046</v>
      </c>
      <c r="Q279" s="3">
        <f t="shared" si="12"/>
        <v>0.9943834190778359</v>
      </c>
      <c r="R279" s="3">
        <f t="shared" si="13"/>
        <v>1.0579924175062281</v>
      </c>
      <c r="S279" s="3">
        <f t="shared" si="14"/>
        <v>1.0000001117318549</v>
      </c>
      <c r="T279" s="2"/>
      <c r="U279" s="3">
        <f t="shared" si="15"/>
        <v>0.13519653722182959</v>
      </c>
      <c r="V279" s="3">
        <f t="shared" si="16"/>
        <v>0.10893684333549798</v>
      </c>
      <c r="W279" s="3">
        <f t="shared" si="17"/>
        <v>8.5385985955433091E-2</v>
      </c>
      <c r="X279" s="3">
        <f t="shared" si="18"/>
        <v>5.1369027827377782E-2</v>
      </c>
      <c r="Y279" s="3">
        <f t="shared" si="19"/>
        <v>5.4794195330029535E-2</v>
      </c>
    </row>
    <row r="280" spans="1:25">
      <c r="A280" s="2" t="s">
        <v>1778</v>
      </c>
      <c r="B280" s="2"/>
      <c r="C280" s="3">
        <v>16.966666666666601</v>
      </c>
      <c r="D280" s="3">
        <v>20.133333333333301</v>
      </c>
      <c r="E280" s="3">
        <v>24.033333333333299</v>
      </c>
      <c r="F280" s="3">
        <v>26.4</v>
      </c>
      <c r="G280" s="3">
        <v>30.2</v>
      </c>
      <c r="H280" s="2"/>
      <c r="I280" s="3">
        <v>2.4964419124470298</v>
      </c>
      <c r="J280" s="3">
        <v>2.6170381901853998</v>
      </c>
      <c r="K280" s="3">
        <v>1.8162843634433701</v>
      </c>
      <c r="L280" s="3">
        <v>1.6248076809271901</v>
      </c>
      <c r="M280" s="3">
        <v>1.8511257835886401</v>
      </c>
      <c r="N280" s="2"/>
      <c r="O280" s="3">
        <f t="shared" si="10"/>
        <v>0.99027256620088444</v>
      </c>
      <c r="P280" s="3">
        <f t="shared" si="11"/>
        <v>1.0219966159052438</v>
      </c>
      <c r="Q280" s="3">
        <f t="shared" si="12"/>
        <v>1.0126418716880206</v>
      </c>
      <c r="R280" s="3">
        <f t="shared" si="13"/>
        <v>1.0206211871680082</v>
      </c>
      <c r="S280" s="3">
        <f t="shared" si="14"/>
        <v>1.0122906158983929</v>
      </c>
      <c r="T280" s="2"/>
      <c r="U280" s="3">
        <f t="shared" si="15"/>
        <v>0.14570675475503184</v>
      </c>
      <c r="V280" s="3">
        <f t="shared" si="16"/>
        <v>0.13284457818199999</v>
      </c>
      <c r="W280" s="3">
        <f t="shared" si="17"/>
        <v>7.652894302281478E-2</v>
      </c>
      <c r="X280" s="3">
        <f t="shared" si="18"/>
        <v>6.2814891826803304E-2</v>
      </c>
      <c r="Y280" s="3">
        <f t="shared" si="19"/>
        <v>6.2048915879945016E-2</v>
      </c>
    </row>
    <row r="281" spans="1:25">
      <c r="A281" s="2" t="s">
        <v>1779</v>
      </c>
      <c r="B281" s="2"/>
      <c r="C281" s="3">
        <v>16.899999999999999</v>
      </c>
      <c r="D281" s="3">
        <v>20.466666666666601</v>
      </c>
      <c r="E281" s="3">
        <v>23.8666666666666</v>
      </c>
      <c r="F281" s="3">
        <v>26.633333333333301</v>
      </c>
      <c r="G281" s="3">
        <v>30.1</v>
      </c>
      <c r="H281" s="2"/>
      <c r="I281" s="3">
        <v>2.2263572639328699</v>
      </c>
      <c r="J281" s="3">
        <v>1.9447936194419699</v>
      </c>
      <c r="K281" s="3">
        <v>2.02868320729372</v>
      </c>
      <c r="L281" s="3">
        <v>1.5595583420386101</v>
      </c>
      <c r="M281" s="3">
        <v>1.4910846164230001</v>
      </c>
      <c r="N281" s="2"/>
      <c r="O281" s="3">
        <f t="shared" si="10"/>
        <v>0.98638151486021675</v>
      </c>
      <c r="P281" s="3">
        <f t="shared" si="11"/>
        <v>1.0389170896785076</v>
      </c>
      <c r="Q281" s="3">
        <f t="shared" si="12"/>
        <v>1.0056193899148707</v>
      </c>
      <c r="R281" s="3">
        <f t="shared" si="13"/>
        <v>1.0296418289737848</v>
      </c>
      <c r="S281" s="3">
        <f t="shared" si="14"/>
        <v>1.0089386602166102</v>
      </c>
      <c r="T281" s="2"/>
      <c r="U281" s="3">
        <f t="shared" si="15"/>
        <v>0.12994305624959479</v>
      </c>
      <c r="V281" s="3">
        <f t="shared" si="16"/>
        <v>9.8720488296546699E-2</v>
      </c>
      <c r="W281" s="3">
        <f t="shared" si="17"/>
        <v>8.5478345080276241E-2</v>
      </c>
      <c r="X281" s="3">
        <f t="shared" si="18"/>
        <v>6.0292359337470333E-2</v>
      </c>
      <c r="Y281" s="3">
        <f t="shared" si="19"/>
        <v>4.9980495520379392E-2</v>
      </c>
    </row>
    <row r="282" spans="1:25">
      <c r="A282" s="2" t="s">
        <v>1780</v>
      </c>
      <c r="B282" s="2"/>
      <c r="C282" s="3">
        <v>17.433333333333302</v>
      </c>
      <c r="D282" s="3">
        <v>20.3</v>
      </c>
      <c r="E282" s="3">
        <v>23.933333333333302</v>
      </c>
      <c r="F282" s="3">
        <v>26.6666666666666</v>
      </c>
      <c r="G282" s="3">
        <v>29.8666666666666</v>
      </c>
      <c r="H282" s="2"/>
      <c r="I282" s="3">
        <v>2.4177583741051398</v>
      </c>
      <c r="J282" s="3">
        <v>1.79164728671689</v>
      </c>
      <c r="K282" s="3">
        <v>2.0154955277107902</v>
      </c>
      <c r="L282" s="3">
        <v>1.7384539747207</v>
      </c>
      <c r="M282" s="3">
        <v>1.5216949614017701</v>
      </c>
      <c r="N282" s="2"/>
      <c r="O282" s="3">
        <f t="shared" si="10"/>
        <v>1.0175099255855868</v>
      </c>
      <c r="P282" s="3">
        <f t="shared" si="11"/>
        <v>1.0304568527918783</v>
      </c>
      <c r="Q282" s="3">
        <f t="shared" si="12"/>
        <v>1.0084283826241316</v>
      </c>
      <c r="R282" s="3">
        <f t="shared" si="13"/>
        <v>1.0309304920888946</v>
      </c>
      <c r="S282" s="3">
        <f t="shared" si="14"/>
        <v>1.0011174302924482</v>
      </c>
      <c r="T282" s="2"/>
      <c r="U282" s="3">
        <f t="shared" si="15"/>
        <v>0.14111432944472205</v>
      </c>
      <c r="V282" s="3">
        <f t="shared" si="16"/>
        <v>9.0946562777507109E-2</v>
      </c>
      <c r="W282" s="3">
        <f t="shared" si="17"/>
        <v>8.4922683643268757E-2</v>
      </c>
      <c r="X282" s="3">
        <f t="shared" si="18"/>
        <v>6.7208445436226644E-2</v>
      </c>
      <c r="Y282" s="3">
        <f t="shared" si="19"/>
        <v>5.1006540718108576E-2</v>
      </c>
    </row>
    <row r="283" spans="1:25">
      <c r="A283" s="2" t="s">
        <v>1781</v>
      </c>
      <c r="B283" s="2"/>
      <c r="C283" s="3">
        <v>16.733333333333299</v>
      </c>
      <c r="D283" s="3">
        <v>20.3333333333333</v>
      </c>
      <c r="E283" s="3">
        <v>23.5</v>
      </c>
      <c r="F283" s="3">
        <v>26.7</v>
      </c>
      <c r="G283" s="3">
        <v>29.566666666666599</v>
      </c>
      <c r="H283" s="2"/>
      <c r="I283" s="3">
        <v>2.5811280910141199</v>
      </c>
      <c r="J283" s="3">
        <v>2.0709632756012</v>
      </c>
      <c r="K283" s="3">
        <v>1.9104973174542801</v>
      </c>
      <c r="L283" s="3">
        <v>2.0518284528683099</v>
      </c>
      <c r="M283" s="3">
        <v>1.5205992970609301</v>
      </c>
      <c r="N283" s="2"/>
      <c r="O283" s="3">
        <f t="shared" si="10"/>
        <v>0.97665388650853613</v>
      </c>
      <c r="P283" s="3">
        <f t="shared" si="11"/>
        <v>1.032148900169203</v>
      </c>
      <c r="Q283" s="3">
        <f t="shared" si="12"/>
        <v>0.99016993001394671</v>
      </c>
      <c r="R283" s="3">
        <f t="shared" si="13"/>
        <v>1.0322191552040083</v>
      </c>
      <c r="S283" s="3">
        <f t="shared" si="14"/>
        <v>0.99106156324709982</v>
      </c>
      <c r="T283" s="2"/>
      <c r="U283" s="3">
        <f t="shared" si="15"/>
        <v>0.15064952878477914</v>
      </c>
      <c r="V283" s="3">
        <f t="shared" si="16"/>
        <v>0.10512503937061929</v>
      </c>
      <c r="W283" s="3">
        <f t="shared" si="17"/>
        <v>8.0498595536831377E-2</v>
      </c>
      <c r="X283" s="3">
        <f t="shared" si="18"/>
        <v>7.9323469372407279E-2</v>
      </c>
      <c r="Y283" s="3">
        <f t="shared" si="19"/>
        <v>5.0969814534982519E-2</v>
      </c>
    </row>
    <row r="284" spans="1:25">
      <c r="A284" s="2" t="s">
        <v>1782</v>
      </c>
      <c r="B284" s="2"/>
      <c r="C284" s="3">
        <v>16.966666666666601</v>
      </c>
      <c r="D284" s="3">
        <v>19.8666666666666</v>
      </c>
      <c r="E284" s="3">
        <v>23.766666666666602</v>
      </c>
      <c r="F284" s="3">
        <v>26.233333333333299</v>
      </c>
      <c r="G284" s="3">
        <v>29.733333333333299</v>
      </c>
      <c r="H284" s="2"/>
      <c r="I284" s="3">
        <v>1.8882678717691399</v>
      </c>
      <c r="J284" s="3">
        <v>2.2020192753218302</v>
      </c>
      <c r="K284" s="3">
        <v>2.20126226414654</v>
      </c>
      <c r="L284" s="3">
        <v>2.2903177848402501</v>
      </c>
      <c r="M284" s="3">
        <v>1.5477582354991799</v>
      </c>
      <c r="N284" s="2"/>
      <c r="O284" s="3">
        <f t="shared" si="10"/>
        <v>0.99027256620088444</v>
      </c>
      <c r="P284" s="3">
        <f t="shared" si="11"/>
        <v>1.0084602368866296</v>
      </c>
      <c r="Q284" s="3">
        <f t="shared" si="12"/>
        <v>1.0014059008509817</v>
      </c>
      <c r="R284" s="3">
        <f t="shared" si="13"/>
        <v>1.0141778715924512</v>
      </c>
      <c r="S284" s="3">
        <f t="shared" si="14"/>
        <v>0.99664815605007218</v>
      </c>
      <c r="T284" s="2"/>
      <c r="U284" s="3">
        <f t="shared" si="15"/>
        <v>0.11021020850991253</v>
      </c>
      <c r="V284" s="3">
        <f t="shared" si="16"/>
        <v>0.11177762818892539</v>
      </c>
      <c r="W284" s="3">
        <f t="shared" si="17"/>
        <v>9.2749944767332823E-2</v>
      </c>
      <c r="X284" s="3">
        <f t="shared" si="18"/>
        <v>8.8543441536199197E-2</v>
      </c>
      <c r="Y284" s="3">
        <f t="shared" si="19"/>
        <v>5.1880170115075314E-2</v>
      </c>
    </row>
    <row r="285" spans="1:25">
      <c r="A285" s="2" t="s">
        <v>1783</v>
      </c>
      <c r="B285" s="2"/>
      <c r="C285" s="3">
        <v>15.8666666666666</v>
      </c>
      <c r="D285" s="3">
        <v>19.2</v>
      </c>
      <c r="E285" s="3">
        <v>22.3333333333333</v>
      </c>
      <c r="F285" s="3">
        <v>25.4</v>
      </c>
      <c r="G285" s="3">
        <v>29.2</v>
      </c>
      <c r="H285" s="2"/>
      <c r="I285" s="3">
        <v>1.8390818965511599</v>
      </c>
      <c r="J285" s="3">
        <v>2.16641024123625</v>
      </c>
      <c r="K285" s="3">
        <v>2.1343747458109399</v>
      </c>
      <c r="L285" s="3">
        <v>1.7048949136725799</v>
      </c>
      <c r="M285" s="3">
        <v>1.8690461025168199</v>
      </c>
      <c r="N285" s="2"/>
      <c r="O285" s="3">
        <f t="shared" si="10"/>
        <v>0.92607021907980525</v>
      </c>
      <c r="P285" s="3">
        <f t="shared" si="11"/>
        <v>0.97461928934010156</v>
      </c>
      <c r="Q285" s="3">
        <f t="shared" si="12"/>
        <v>0.94101255760190539</v>
      </c>
      <c r="R285" s="3">
        <f t="shared" si="13"/>
        <v>0.98196129371467455</v>
      </c>
      <c r="S285" s="3">
        <f t="shared" si="14"/>
        <v>0.97877105908056528</v>
      </c>
      <c r="T285" s="2"/>
      <c r="U285" s="3">
        <f t="shared" si="15"/>
        <v>0.10733943118770023</v>
      </c>
      <c r="V285" s="3">
        <f t="shared" si="16"/>
        <v>0.10997006300691625</v>
      </c>
      <c r="W285" s="3">
        <f t="shared" si="17"/>
        <v>8.9931646497155474E-2</v>
      </c>
      <c r="X285" s="3">
        <f t="shared" si="18"/>
        <v>6.5911055711712407E-2</v>
      </c>
      <c r="Y285" s="3">
        <f t="shared" si="19"/>
        <v>6.2649597028451728E-2</v>
      </c>
    </row>
    <row r="286" spans="1:25">
      <c r="A286" s="2" t="s">
        <v>1784</v>
      </c>
      <c r="B286" s="2"/>
      <c r="C286" s="3">
        <v>17.5</v>
      </c>
      <c r="D286" s="3">
        <v>20.266666666666602</v>
      </c>
      <c r="E286" s="3">
        <v>23.8666666666666</v>
      </c>
      <c r="F286" s="3">
        <v>26.6</v>
      </c>
      <c r="G286" s="3">
        <v>29.8333333333333</v>
      </c>
      <c r="H286" s="2"/>
      <c r="I286" s="3">
        <v>2.5658007197234398</v>
      </c>
      <c r="J286" s="3">
        <v>2.2350739485653599</v>
      </c>
      <c r="K286" s="3">
        <v>1.96185852927495</v>
      </c>
      <c r="L286" s="3">
        <v>2.0428737928059402</v>
      </c>
      <c r="M286" s="3">
        <v>1.5509853498842401</v>
      </c>
      <c r="N286" s="2"/>
      <c r="O286" s="3">
        <f t="shared" si="10"/>
        <v>1.02140097692626</v>
      </c>
      <c r="P286" s="3">
        <f t="shared" si="11"/>
        <v>1.0287648054145484</v>
      </c>
      <c r="Q286" s="3">
        <f t="shared" si="12"/>
        <v>1.0056193899148707</v>
      </c>
      <c r="R286" s="3">
        <f t="shared" si="13"/>
        <v>1.0283531658586751</v>
      </c>
      <c r="S286" s="3">
        <f t="shared" si="14"/>
        <v>1.0000001117318549</v>
      </c>
      <c r="T286" s="2"/>
      <c r="U286" s="3">
        <f t="shared" si="15"/>
        <v>0.14975493495563558</v>
      </c>
      <c r="V286" s="3">
        <f t="shared" si="16"/>
        <v>0.11345553038402842</v>
      </c>
      <c r="W286" s="3">
        <f t="shared" si="17"/>
        <v>8.2662694579976229E-2</v>
      </c>
      <c r="X286" s="3">
        <f t="shared" si="18"/>
        <v>7.8977283168485235E-2</v>
      </c>
      <c r="Y286" s="3">
        <f t="shared" si="19"/>
        <v>5.198834155906297E-2</v>
      </c>
    </row>
    <row r="287" spans="1:25">
      <c r="A287" s="2" t="s">
        <v>1785</v>
      </c>
      <c r="B287" s="2"/>
      <c r="C287" s="3">
        <v>17.1666666666666</v>
      </c>
      <c r="D287" s="3">
        <v>20.466666666666601</v>
      </c>
      <c r="E287" s="3">
        <v>24.433333333333302</v>
      </c>
      <c r="F287" s="3">
        <v>26.7</v>
      </c>
      <c r="G287" s="3">
        <v>29.766666666666602</v>
      </c>
      <c r="H287" s="2"/>
      <c r="I287" s="3">
        <v>2.0013884069704102</v>
      </c>
      <c r="J287" s="3">
        <v>1.8571184369578799</v>
      </c>
      <c r="K287" s="3">
        <v>1.8740923729160801</v>
      </c>
      <c r="L287" s="3">
        <v>1.61554944214035</v>
      </c>
      <c r="M287" s="3">
        <v>1.4302291968616601</v>
      </c>
      <c r="N287" s="2"/>
      <c r="O287" s="3">
        <f t="shared" si="10"/>
        <v>1.0019457202228987</v>
      </c>
      <c r="P287" s="3">
        <f t="shared" si="11"/>
        <v>1.0389170896785076</v>
      </c>
      <c r="Q287" s="3">
        <f t="shared" si="12"/>
        <v>1.0294958279435773</v>
      </c>
      <c r="R287" s="3">
        <f t="shared" si="13"/>
        <v>1.0322191552040083</v>
      </c>
      <c r="S287" s="3">
        <f t="shared" si="14"/>
        <v>0.99776547461066534</v>
      </c>
      <c r="T287" s="2"/>
      <c r="U287" s="3">
        <f t="shared" si="15"/>
        <v>0.11681257566219819</v>
      </c>
      <c r="V287" s="3">
        <f t="shared" si="16"/>
        <v>9.4269971419181725E-2</v>
      </c>
      <c r="W287" s="3">
        <f t="shared" si="17"/>
        <v>7.8964677179999415E-2</v>
      </c>
      <c r="X287" s="3">
        <f t="shared" si="18"/>
        <v>6.2456969301738538E-2</v>
      </c>
      <c r="Y287" s="3">
        <f t="shared" si="19"/>
        <v>4.794064882672032E-2</v>
      </c>
    </row>
    <row r="288" spans="1:25">
      <c r="A288" s="2" t="s">
        <v>1786</v>
      </c>
      <c r="B288" s="2"/>
      <c r="C288" s="3">
        <v>16.733333333333299</v>
      </c>
      <c r="D288" s="3">
        <v>20.633333333333301</v>
      </c>
      <c r="E288" s="3">
        <v>23.633333333333301</v>
      </c>
      <c r="F288" s="3">
        <v>26.433333333333302</v>
      </c>
      <c r="G288" s="3">
        <v>29.6</v>
      </c>
      <c r="H288" s="2"/>
      <c r="I288" s="3">
        <v>1.9652537297311501</v>
      </c>
      <c r="J288" s="3">
        <v>1.9232495649002199</v>
      </c>
      <c r="K288" s="3">
        <v>1.9405039437103799</v>
      </c>
      <c r="L288" s="3">
        <v>1.8562207723101101</v>
      </c>
      <c r="M288" s="3">
        <v>2.0264912204760801</v>
      </c>
      <c r="N288" s="2"/>
      <c r="O288" s="3">
        <f t="shared" si="10"/>
        <v>0.97665388650853613</v>
      </c>
      <c r="P288" s="3">
        <f t="shared" si="11"/>
        <v>1.0473773265651423</v>
      </c>
      <c r="Q288" s="3">
        <f t="shared" si="12"/>
        <v>0.99578791543246414</v>
      </c>
      <c r="R288" s="3">
        <f t="shared" si="13"/>
        <v>1.0219098502831181</v>
      </c>
      <c r="S288" s="3">
        <f t="shared" si="14"/>
        <v>0.99217888180769631</v>
      </c>
      <c r="T288" s="2"/>
      <c r="U288" s="3">
        <f t="shared" si="15"/>
        <v>0.11470354739744988</v>
      </c>
      <c r="V288" s="3">
        <f t="shared" si="16"/>
        <v>9.7626881467016244E-2</v>
      </c>
      <c r="W288" s="3">
        <f t="shared" si="17"/>
        <v>8.176292145257423E-2</v>
      </c>
      <c r="X288" s="3">
        <f t="shared" si="18"/>
        <v>7.1761297283373549E-2</v>
      </c>
      <c r="Y288" s="3">
        <f t="shared" si="19"/>
        <v>6.7927087605576725E-2</v>
      </c>
    </row>
    <row r="289" spans="1:25">
      <c r="A289" s="2" t="s">
        <v>1787</v>
      </c>
      <c r="B289" s="2"/>
      <c r="C289" s="3">
        <v>17.266666666666602</v>
      </c>
      <c r="D289" s="3">
        <v>20.466666666666601</v>
      </c>
      <c r="E289" s="3">
        <v>23.4</v>
      </c>
      <c r="F289" s="3">
        <v>26.7</v>
      </c>
      <c r="G289" s="3">
        <v>29.633333333333301</v>
      </c>
      <c r="H289" s="2"/>
      <c r="I289" s="3">
        <v>2.3084386257574301</v>
      </c>
      <c r="J289" s="3">
        <v>2.18682926224756</v>
      </c>
      <c r="K289" s="3">
        <v>2.0099751242241699</v>
      </c>
      <c r="L289" s="3">
        <v>1.69607389776114</v>
      </c>
      <c r="M289" s="3">
        <v>1.8882678717691299</v>
      </c>
      <c r="N289" s="2"/>
      <c r="O289" s="3">
        <f t="shared" si="10"/>
        <v>1.0077822972339061</v>
      </c>
      <c r="P289" s="3">
        <f t="shared" si="11"/>
        <v>1.0389170896785076</v>
      </c>
      <c r="Q289" s="3">
        <f t="shared" si="12"/>
        <v>0.98595644095005741</v>
      </c>
      <c r="R289" s="3">
        <f t="shared" si="13"/>
        <v>1.0322191552040083</v>
      </c>
      <c r="S289" s="3">
        <f t="shared" si="14"/>
        <v>0.99329620036828947</v>
      </c>
      <c r="T289" s="2"/>
      <c r="U289" s="3">
        <f t="shared" si="15"/>
        <v>0.13473379814416869</v>
      </c>
      <c r="V289" s="3">
        <f t="shared" si="16"/>
        <v>0.11100656153540914</v>
      </c>
      <c r="W289" s="3">
        <f t="shared" si="17"/>
        <v>8.4690082046077447E-2</v>
      </c>
      <c r="X289" s="3">
        <f t="shared" si="18"/>
        <v>6.5570036176425969E-2</v>
      </c>
      <c r="Y289" s="3">
        <f t="shared" si="19"/>
        <v>6.3293902215043704E-2</v>
      </c>
    </row>
    <row r="290" spans="1:25">
      <c r="A290" s="2" t="s">
        <v>1788</v>
      </c>
      <c r="B290" s="2"/>
      <c r="C290" s="3">
        <v>16.066666666666599</v>
      </c>
      <c r="D290" s="3">
        <v>19.899999999999999</v>
      </c>
      <c r="E290" s="3">
        <v>23.8666666666666</v>
      </c>
      <c r="F290" s="3">
        <v>27</v>
      </c>
      <c r="G290" s="3">
        <v>30.033333333333299</v>
      </c>
      <c r="H290" s="2"/>
      <c r="I290" s="3">
        <v>1.8961950204437099</v>
      </c>
      <c r="J290" s="3">
        <v>2.4677925358506099</v>
      </c>
      <c r="K290" s="3">
        <v>2.2617593938249798</v>
      </c>
      <c r="L290" s="3">
        <v>1.2110601416389899</v>
      </c>
      <c r="M290" s="3">
        <v>1.44875425414004</v>
      </c>
      <c r="N290" s="2"/>
      <c r="O290" s="3">
        <f t="shared" si="10"/>
        <v>0.93774337310181954</v>
      </c>
      <c r="P290" s="3">
        <f t="shared" si="11"/>
        <v>1.0101522842639594</v>
      </c>
      <c r="Q290" s="3">
        <f t="shared" si="12"/>
        <v>1.0056193899148707</v>
      </c>
      <c r="R290" s="3">
        <f t="shared" si="13"/>
        <v>1.0438171232400084</v>
      </c>
      <c r="S290" s="3">
        <f t="shared" si="14"/>
        <v>1.0067040230954205</v>
      </c>
      <c r="T290" s="2"/>
      <c r="U290" s="3">
        <f t="shared" si="15"/>
        <v>0.11067288264708086</v>
      </c>
      <c r="V290" s="3">
        <f t="shared" si="16"/>
        <v>0.12526865664216294</v>
      </c>
      <c r="W290" s="3">
        <f t="shared" si="17"/>
        <v>9.529898471030071E-2</v>
      </c>
      <c r="X290" s="3">
        <f t="shared" si="18"/>
        <v>4.6819456041342501E-2</v>
      </c>
      <c r="Y290" s="3">
        <f t="shared" si="19"/>
        <v>4.8561600536716487E-2</v>
      </c>
    </row>
    <row r="291" spans="1:25">
      <c r="A291" s="2" t="s">
        <v>1789</v>
      </c>
      <c r="B291" s="2"/>
      <c r="C291" s="3">
        <v>16.3333333333333</v>
      </c>
      <c r="D291" s="3">
        <v>19.966666666666601</v>
      </c>
      <c r="E291" s="3">
        <v>23.6666666666666</v>
      </c>
      <c r="F291" s="3">
        <v>26.8666666666666</v>
      </c>
      <c r="G291" s="3">
        <v>30</v>
      </c>
      <c r="H291" s="2"/>
      <c r="I291" s="3">
        <v>2.5077657165071998</v>
      </c>
      <c r="J291" s="3">
        <v>2.2874051285730301</v>
      </c>
      <c r="K291" s="3">
        <v>1.8318175552045399</v>
      </c>
      <c r="L291" s="3">
        <v>1.6679994670928999</v>
      </c>
      <c r="M291" s="3">
        <v>1.67332005306815</v>
      </c>
      <c r="N291" s="2"/>
      <c r="O291" s="3">
        <f t="shared" si="10"/>
        <v>0.95330757846450742</v>
      </c>
      <c r="P291" s="3">
        <f t="shared" si="11"/>
        <v>1.0135363790186092</v>
      </c>
      <c r="Q291" s="3">
        <f t="shared" si="12"/>
        <v>0.99719241178709239</v>
      </c>
      <c r="R291" s="3">
        <f t="shared" si="13"/>
        <v>1.0386624707795613</v>
      </c>
      <c r="S291" s="3">
        <f t="shared" si="14"/>
        <v>1.0055867045348272</v>
      </c>
      <c r="T291" s="2"/>
      <c r="U291" s="3">
        <f t="shared" si="15"/>
        <v>0.14636767729957922</v>
      </c>
      <c r="V291" s="3">
        <f t="shared" si="16"/>
        <v>0.11611193546055991</v>
      </c>
      <c r="W291" s="3">
        <f t="shared" si="17"/>
        <v>7.7183432358944606E-2</v>
      </c>
      <c r="X291" s="3">
        <f t="shared" si="18"/>
        <v>6.4484681678028816E-2</v>
      </c>
      <c r="Y291" s="3">
        <f t="shared" si="19"/>
        <v>5.6088946593228113E-2</v>
      </c>
    </row>
    <row r="292" spans="1:25">
      <c r="A292" s="2" t="s">
        <v>1790</v>
      </c>
      <c r="B292" s="2"/>
      <c r="C292" s="3">
        <v>16.266666666666602</v>
      </c>
      <c r="D292" s="3">
        <v>20.233333333333299</v>
      </c>
      <c r="E292" s="3">
        <v>22.8666666666666</v>
      </c>
      <c r="F292" s="3">
        <v>25.966666666666601</v>
      </c>
      <c r="G292" s="3">
        <v>29.233333333333299</v>
      </c>
      <c r="H292" s="2"/>
      <c r="I292" s="3">
        <v>2.4756592836836102</v>
      </c>
      <c r="J292" s="3">
        <v>1.68687745718399</v>
      </c>
      <c r="K292" s="3">
        <v>2.0773915267843801</v>
      </c>
      <c r="L292" s="3">
        <v>1.7413277182145299</v>
      </c>
      <c r="M292" s="3">
        <v>1.81995115929582</v>
      </c>
      <c r="N292" s="2"/>
      <c r="O292" s="3">
        <f t="shared" si="10"/>
        <v>0.94941652712383418</v>
      </c>
      <c r="P292" s="3">
        <f t="shared" si="11"/>
        <v>1.0270727580372234</v>
      </c>
      <c r="Q292" s="3">
        <f t="shared" si="12"/>
        <v>0.96348449927597934</v>
      </c>
      <c r="R292" s="3">
        <f t="shared" si="13"/>
        <v>1.0038685666715612</v>
      </c>
      <c r="S292" s="3">
        <f t="shared" si="14"/>
        <v>0.97988837764115833</v>
      </c>
      <c r="T292" s="2"/>
      <c r="U292" s="3">
        <f t="shared" si="15"/>
        <v>0.14449376062234312</v>
      </c>
      <c r="V292" s="3">
        <f t="shared" si="16"/>
        <v>8.5628297318984262E-2</v>
      </c>
      <c r="W292" s="3">
        <f t="shared" si="17"/>
        <v>8.7530664795219384E-2</v>
      </c>
      <c r="X292" s="3">
        <f t="shared" si="18"/>
        <v>6.7319544053510316E-2</v>
      </c>
      <c r="Y292" s="3">
        <f t="shared" si="19"/>
        <v>6.1003956289687404E-2</v>
      </c>
    </row>
    <row r="293" spans="1:25">
      <c r="A293" s="2" t="s">
        <v>1791</v>
      </c>
      <c r="B293" s="2"/>
      <c r="C293" s="3">
        <v>16.3333333333333</v>
      </c>
      <c r="D293" s="3">
        <v>19.566666666666599</v>
      </c>
      <c r="E293" s="3">
        <v>23.066666666666599</v>
      </c>
      <c r="F293" s="3">
        <v>26.4</v>
      </c>
      <c r="G293" s="3">
        <v>29.633333333333301</v>
      </c>
      <c r="H293" s="2"/>
      <c r="I293" s="3">
        <v>2.1029080394116599</v>
      </c>
      <c r="J293" s="3">
        <v>1.6468825769380799</v>
      </c>
      <c r="K293" s="3">
        <v>1.5040685563571301</v>
      </c>
      <c r="L293" s="3">
        <v>1.56204993518133</v>
      </c>
      <c r="M293" s="3">
        <v>1.9405039437103799</v>
      </c>
      <c r="N293" s="2"/>
      <c r="O293" s="3">
        <f t="shared" si="10"/>
        <v>0.95330757846450742</v>
      </c>
      <c r="P293" s="3">
        <f t="shared" si="11"/>
        <v>0.99323181049069031</v>
      </c>
      <c r="Q293" s="3">
        <f t="shared" si="12"/>
        <v>0.9719114774037575</v>
      </c>
      <c r="R293" s="3">
        <f t="shared" si="13"/>
        <v>1.0206211871680082</v>
      </c>
      <c r="S293" s="3">
        <f t="shared" si="14"/>
        <v>0.99329620036828947</v>
      </c>
      <c r="T293" s="2"/>
      <c r="U293" s="3">
        <f t="shared" si="15"/>
        <v>0.12273784719092318</v>
      </c>
      <c r="V293" s="3">
        <f t="shared" si="16"/>
        <v>8.3598100352186802E-2</v>
      </c>
      <c r="W293" s="3">
        <f t="shared" si="17"/>
        <v>6.3373764135502858E-2</v>
      </c>
      <c r="X293" s="3">
        <f t="shared" si="18"/>
        <v>6.0388684062896943E-2</v>
      </c>
      <c r="Y293" s="3">
        <f t="shared" si="19"/>
        <v>6.5044832196418573E-2</v>
      </c>
    </row>
    <row r="294" spans="1:25">
      <c r="A294" s="2" t="s">
        <v>1792</v>
      </c>
      <c r="B294" s="2"/>
      <c r="C294" s="3">
        <v>15.733333333333301</v>
      </c>
      <c r="D294" s="3">
        <v>19.533333333333299</v>
      </c>
      <c r="E294" s="3">
        <v>23.133333333333301</v>
      </c>
      <c r="F294" s="3">
        <v>26.966666666666601</v>
      </c>
      <c r="G294" s="3">
        <v>29.133333333333301</v>
      </c>
      <c r="H294" s="2"/>
      <c r="I294" s="3">
        <v>1.7499206331208901</v>
      </c>
      <c r="J294" s="3">
        <v>1.89267594221045</v>
      </c>
      <c r="K294" s="3">
        <v>1.8390818965511599</v>
      </c>
      <c r="L294" s="3">
        <v>1.6224124698183899</v>
      </c>
      <c r="M294" s="3">
        <v>1.58605030044937</v>
      </c>
      <c r="N294" s="2"/>
      <c r="O294" s="3">
        <f t="shared" si="10"/>
        <v>0.9182881163984643</v>
      </c>
      <c r="P294" s="3">
        <f t="shared" si="11"/>
        <v>0.99153976311336545</v>
      </c>
      <c r="Q294" s="3">
        <f t="shared" si="12"/>
        <v>0.97472047011301843</v>
      </c>
      <c r="R294" s="3">
        <f t="shared" si="13"/>
        <v>1.0425284601248948</v>
      </c>
      <c r="S294" s="3">
        <f t="shared" si="14"/>
        <v>0.97653642195937562</v>
      </c>
      <c r="T294" s="2"/>
      <c r="U294" s="3">
        <f t="shared" si="15"/>
        <v>0.10213546538360552</v>
      </c>
      <c r="V294" s="3">
        <f t="shared" si="16"/>
        <v>9.6074920924388324E-2</v>
      </c>
      <c r="W294" s="3">
        <f t="shared" si="17"/>
        <v>7.748951458714802E-2</v>
      </c>
      <c r="X294" s="3">
        <f t="shared" si="18"/>
        <v>6.2722293220538849E-2</v>
      </c>
      <c r="Y294" s="3">
        <f t="shared" si="19"/>
        <v>5.3163703161845155E-2</v>
      </c>
    </row>
    <row r="295" spans="1:25">
      <c r="A295" s="2" t="s">
        <v>1793</v>
      </c>
      <c r="B295" s="2"/>
      <c r="C295" s="3">
        <v>17.100000000000001</v>
      </c>
      <c r="D295" s="3">
        <v>20.5</v>
      </c>
      <c r="E295" s="3">
        <v>23.6</v>
      </c>
      <c r="F295" s="3">
        <v>26.8333333333333</v>
      </c>
      <c r="G295" s="3">
        <v>29.5</v>
      </c>
      <c r="H295" s="2"/>
      <c r="I295" s="3">
        <v>1.64012194668567</v>
      </c>
      <c r="J295" s="3">
        <v>1.6072751268321499</v>
      </c>
      <c r="K295" s="3">
        <v>2.3888630489558502</v>
      </c>
      <c r="L295" s="3">
        <v>2.4506235034283699</v>
      </c>
      <c r="M295" s="3">
        <v>1.4317821063276299</v>
      </c>
      <c r="N295" s="2"/>
      <c r="O295" s="3">
        <f t="shared" si="10"/>
        <v>0.99805466888223138</v>
      </c>
      <c r="P295" s="3">
        <f t="shared" si="11"/>
        <v>1.0406091370558377</v>
      </c>
      <c r="Q295" s="3">
        <f t="shared" si="12"/>
        <v>0.9943834190778359</v>
      </c>
      <c r="R295" s="3">
        <f t="shared" si="13"/>
        <v>1.0373738076644516</v>
      </c>
      <c r="S295" s="3">
        <f t="shared" si="14"/>
        <v>0.9888269261259135</v>
      </c>
      <c r="T295" s="2"/>
      <c r="U295" s="3">
        <f t="shared" si="15"/>
        <v>9.5726980492739588E-2</v>
      </c>
      <c r="V295" s="3">
        <f t="shared" si="16"/>
        <v>8.1587569889956857E-2</v>
      </c>
      <c r="W295" s="3">
        <f t="shared" si="17"/>
        <v>0.10065448331904329</v>
      </c>
      <c r="X295" s="3">
        <f t="shared" si="18"/>
        <v>9.4740843536776004E-2</v>
      </c>
      <c r="Y295" s="3">
        <f t="shared" si="19"/>
        <v>4.7992701663797835E-2</v>
      </c>
    </row>
    <row r="296" spans="1:25">
      <c r="A296" s="2" t="s">
        <v>1794</v>
      </c>
      <c r="B296" s="2"/>
      <c r="C296" s="3">
        <v>16.966666666666601</v>
      </c>
      <c r="D296" s="3">
        <v>20.133333333333301</v>
      </c>
      <c r="E296" s="3">
        <v>24.233333333333299</v>
      </c>
      <c r="F296" s="3">
        <v>26.966666666666601</v>
      </c>
      <c r="G296" s="3">
        <v>30.066666666666599</v>
      </c>
      <c r="H296" s="2"/>
      <c r="I296" s="3">
        <v>2.3019315560826001</v>
      </c>
      <c r="J296" s="3">
        <v>2.29104537032527</v>
      </c>
      <c r="K296" s="3">
        <v>2.18606699094261</v>
      </c>
      <c r="L296" s="3">
        <v>1.9576062480034599</v>
      </c>
      <c r="M296" s="3">
        <v>1.23648246606609</v>
      </c>
      <c r="N296" s="2"/>
      <c r="O296" s="3">
        <f t="shared" si="10"/>
        <v>0.99027256620088444</v>
      </c>
      <c r="P296" s="3">
        <f t="shared" si="11"/>
        <v>1.0219966159052438</v>
      </c>
      <c r="Q296" s="3">
        <f t="shared" si="12"/>
        <v>1.0210688498157989</v>
      </c>
      <c r="R296" s="3">
        <f t="shared" si="13"/>
        <v>1.0425284601248948</v>
      </c>
      <c r="S296" s="3">
        <f t="shared" si="14"/>
        <v>1.0078213416560136</v>
      </c>
      <c r="T296" s="2"/>
      <c r="U296" s="3">
        <f t="shared" si="15"/>
        <v>0.13435400801143735</v>
      </c>
      <c r="V296" s="3">
        <f t="shared" si="16"/>
        <v>0.11629671930585127</v>
      </c>
      <c r="W296" s="3">
        <f t="shared" si="17"/>
        <v>9.2109693592657152E-2</v>
      </c>
      <c r="X296" s="3">
        <f t="shared" si="18"/>
        <v>7.5680848971394002E-2</v>
      </c>
      <c r="Y296" s="3">
        <f t="shared" si="19"/>
        <v>4.1446344275549864E-2</v>
      </c>
    </row>
    <row r="297" spans="1:25">
      <c r="A297" s="2" t="s">
        <v>1795</v>
      </c>
      <c r="B297" s="2"/>
      <c r="C297" s="3">
        <v>16.600000000000001</v>
      </c>
      <c r="D297" s="3">
        <v>20.933333333333302</v>
      </c>
      <c r="E297" s="3">
        <v>23.533333333333299</v>
      </c>
      <c r="F297" s="3">
        <v>26.566666666666599</v>
      </c>
      <c r="G297" s="3">
        <v>29.633333333333301</v>
      </c>
      <c r="H297" s="2"/>
      <c r="I297" s="3">
        <v>1.83666364186078</v>
      </c>
      <c r="J297" s="3">
        <v>2.0483055327649602</v>
      </c>
      <c r="K297" s="3">
        <v>1.54344492037203</v>
      </c>
      <c r="L297" s="3">
        <v>2.0442330808615901</v>
      </c>
      <c r="M297" s="3">
        <v>1.51620872207255</v>
      </c>
      <c r="N297" s="2"/>
      <c r="O297" s="3">
        <f t="shared" si="10"/>
        <v>0.9688717838271953</v>
      </c>
      <c r="P297" s="3">
        <f t="shared" si="11"/>
        <v>1.0626057529610813</v>
      </c>
      <c r="Q297" s="3">
        <f t="shared" si="12"/>
        <v>0.99157442636857496</v>
      </c>
      <c r="R297" s="3">
        <f t="shared" si="13"/>
        <v>1.0270645027435612</v>
      </c>
      <c r="S297" s="3">
        <f t="shared" si="14"/>
        <v>0.99329620036828947</v>
      </c>
      <c r="T297" s="2"/>
      <c r="U297" s="3">
        <f t="shared" si="15"/>
        <v>0.1071982878903739</v>
      </c>
      <c r="V297" s="3">
        <f t="shared" si="16"/>
        <v>0.10397490014035331</v>
      </c>
      <c r="W297" s="3">
        <f t="shared" si="17"/>
        <v>6.5032882927027844E-2</v>
      </c>
      <c r="X297" s="3">
        <f t="shared" si="18"/>
        <v>7.9029833099889049E-2</v>
      </c>
      <c r="Y297" s="3">
        <f t="shared" si="19"/>
        <v>5.0822644407196582E-2</v>
      </c>
    </row>
    <row r="298" spans="1:25">
      <c r="A298" s="2" t="s">
        <v>1796</v>
      </c>
      <c r="B298" s="2"/>
      <c r="C298" s="3">
        <v>16.6666666666666</v>
      </c>
      <c r="D298" s="3">
        <v>19.7</v>
      </c>
      <c r="E298" s="3">
        <v>23.5</v>
      </c>
      <c r="F298" s="3">
        <v>26.766666666666602</v>
      </c>
      <c r="G298" s="3">
        <v>29.8666666666666</v>
      </c>
      <c r="H298" s="2"/>
      <c r="I298" s="3">
        <v>2.8205594401741498</v>
      </c>
      <c r="J298" s="3">
        <v>2.3825756371344502</v>
      </c>
      <c r="K298" s="3">
        <v>2.0776589389663198</v>
      </c>
      <c r="L298" s="3">
        <v>1.70652343148936</v>
      </c>
      <c r="M298" s="3">
        <v>1.58605030044937</v>
      </c>
      <c r="N298" s="2"/>
      <c r="O298" s="3">
        <f t="shared" si="10"/>
        <v>0.97276283516786288</v>
      </c>
      <c r="P298" s="3">
        <f t="shared" si="11"/>
        <v>1</v>
      </c>
      <c r="Q298" s="3">
        <f t="shared" si="12"/>
        <v>0.99016993001394671</v>
      </c>
      <c r="R298" s="3">
        <f t="shared" si="13"/>
        <v>1.0347964814342281</v>
      </c>
      <c r="S298" s="3">
        <f t="shared" si="14"/>
        <v>1.0011174302924482</v>
      </c>
      <c r="T298" s="2"/>
      <c r="U298" s="3">
        <f t="shared" si="15"/>
        <v>0.16462412386699782</v>
      </c>
      <c r="V298" s="3">
        <f t="shared" si="16"/>
        <v>0.1209429257428655</v>
      </c>
      <c r="W298" s="3">
        <f t="shared" si="17"/>
        <v>8.7541932178260923E-2</v>
      </c>
      <c r="X298" s="3">
        <f t="shared" si="18"/>
        <v>6.5974014036995973E-2</v>
      </c>
      <c r="Y298" s="3">
        <f t="shared" si="19"/>
        <v>5.3163703161845155E-2</v>
      </c>
    </row>
    <row r="299" spans="1:25">
      <c r="A299" s="2" t="s">
        <v>1797</v>
      </c>
      <c r="B299" s="2"/>
      <c r="C299" s="3">
        <v>17.8666666666666</v>
      </c>
      <c r="D299" s="3">
        <v>19.8666666666666</v>
      </c>
      <c r="E299" s="3">
        <v>24.1</v>
      </c>
      <c r="F299" s="3">
        <v>27.2</v>
      </c>
      <c r="G299" s="3">
        <v>29.8</v>
      </c>
      <c r="H299" s="2"/>
      <c r="I299" s="3">
        <v>1.9955506062794299</v>
      </c>
      <c r="J299" s="3">
        <v>2.1715329966536401</v>
      </c>
      <c r="K299" s="3">
        <v>1.8681541692269401</v>
      </c>
      <c r="L299" s="3">
        <v>1.83303027798233</v>
      </c>
      <c r="M299" s="3">
        <v>1.4236104336041699</v>
      </c>
      <c r="N299" s="2"/>
      <c r="O299" s="3">
        <f t="shared" si="10"/>
        <v>1.0428017592999492</v>
      </c>
      <c r="P299" s="3">
        <f t="shared" si="11"/>
        <v>1.0084602368866296</v>
      </c>
      <c r="Q299" s="3">
        <f t="shared" si="12"/>
        <v>1.0154508643972815</v>
      </c>
      <c r="R299" s="3">
        <f t="shared" si="13"/>
        <v>1.0515491019306751</v>
      </c>
      <c r="S299" s="3">
        <f t="shared" si="14"/>
        <v>0.99888279317126183</v>
      </c>
      <c r="T299" s="2"/>
      <c r="U299" s="3">
        <f t="shared" si="15"/>
        <v>0.11647184792912002</v>
      </c>
      <c r="V299" s="3">
        <f t="shared" si="16"/>
        <v>0.11023010135297666</v>
      </c>
      <c r="W299" s="3">
        <f t="shared" si="17"/>
        <v>7.8714471616966042E-2</v>
      </c>
      <c r="X299" s="3">
        <f t="shared" si="18"/>
        <v>7.0864755243531433E-2</v>
      </c>
      <c r="Y299" s="3">
        <f t="shared" si="19"/>
        <v>4.771879081564713E-2</v>
      </c>
    </row>
    <row r="300" spans="1:25">
      <c r="A300" s="2" t="s">
        <v>1798</v>
      </c>
      <c r="B300" s="2"/>
      <c r="C300" s="3">
        <v>15.9</v>
      </c>
      <c r="D300" s="3">
        <v>20.100000000000001</v>
      </c>
      <c r="E300" s="3">
        <v>24.066666666666599</v>
      </c>
      <c r="F300" s="3">
        <v>27.033333333333299</v>
      </c>
      <c r="G300" s="3">
        <v>29.8</v>
      </c>
      <c r="H300" s="2"/>
      <c r="I300" s="3">
        <v>2.2854612955229201</v>
      </c>
      <c r="J300" s="3">
        <v>2.6751946969644398</v>
      </c>
      <c r="K300" s="3">
        <v>1.91369334592097</v>
      </c>
      <c r="L300" s="3">
        <v>2.12105843599107</v>
      </c>
      <c r="M300" s="3">
        <v>1.7397317800933101</v>
      </c>
      <c r="N300" s="2"/>
      <c r="O300" s="3">
        <f t="shared" si="10"/>
        <v>0.92801574475014492</v>
      </c>
      <c r="P300" s="3">
        <f t="shared" si="11"/>
        <v>1.0203045685279188</v>
      </c>
      <c r="Q300" s="3">
        <f t="shared" si="12"/>
        <v>1.0140463680426488</v>
      </c>
      <c r="R300" s="3">
        <f t="shared" si="13"/>
        <v>1.0451057863551183</v>
      </c>
      <c r="S300" s="3">
        <f t="shared" si="14"/>
        <v>0.99888279317126183</v>
      </c>
      <c r="T300" s="2"/>
      <c r="U300" s="3">
        <f t="shared" si="15"/>
        <v>0.13339270856995808</v>
      </c>
      <c r="V300" s="3">
        <f t="shared" si="16"/>
        <v>0.13579668512509846</v>
      </c>
      <c r="W300" s="3">
        <f t="shared" si="17"/>
        <v>8.0633259846754138E-2</v>
      </c>
      <c r="X300" s="3">
        <f t="shared" si="18"/>
        <v>8.1999893143709271E-2</v>
      </c>
      <c r="Y300" s="3">
        <f t="shared" si="19"/>
        <v>5.8315038250618019E-2</v>
      </c>
    </row>
    <row r="301" spans="1:25">
      <c r="A301" s="2" t="s">
        <v>1800</v>
      </c>
      <c r="B301" s="2"/>
      <c r="C301" s="3">
        <v>16.6666666666666</v>
      </c>
      <c r="D301" s="3">
        <v>20.733333333333299</v>
      </c>
      <c r="E301" s="3">
        <v>23.5</v>
      </c>
      <c r="F301" s="3">
        <v>26.9</v>
      </c>
      <c r="G301" s="3">
        <v>29.9</v>
      </c>
      <c r="H301" s="2"/>
      <c r="I301" s="3">
        <v>2.00554786086551</v>
      </c>
      <c r="J301" s="3">
        <v>2.3513589451397801</v>
      </c>
      <c r="K301" s="3">
        <v>2.3629078131262999</v>
      </c>
      <c r="L301" s="3">
        <v>1.88591268797541</v>
      </c>
      <c r="M301" s="3">
        <v>1.57797338380595</v>
      </c>
      <c r="N301" s="2"/>
      <c r="O301" s="3">
        <f t="shared" si="10"/>
        <v>0.97276283516786288</v>
      </c>
      <c r="P301" s="3">
        <f t="shared" si="11"/>
        <v>1.0524534686971219</v>
      </c>
      <c r="Q301" s="3">
        <f t="shared" si="12"/>
        <v>0.99016993001394671</v>
      </c>
      <c r="R301" s="3">
        <f t="shared" si="13"/>
        <v>1.039951133894675</v>
      </c>
      <c r="S301" s="3">
        <f t="shared" si="14"/>
        <v>1.0022347488530445</v>
      </c>
      <c r="T301" s="2"/>
      <c r="U301" s="3">
        <f t="shared" si="15"/>
        <v>0.11705534539202303</v>
      </c>
      <c r="V301" s="3">
        <f t="shared" si="16"/>
        <v>0.11935832208831371</v>
      </c>
      <c r="W301" s="3">
        <f t="shared" si="17"/>
        <v>9.956086229585856E-2</v>
      </c>
      <c r="X301" s="3">
        <f t="shared" si="18"/>
        <v>7.2909183579419418E-2</v>
      </c>
      <c r="Y301" s="3">
        <f t="shared" si="19"/>
        <v>5.2892968495503186E-2</v>
      </c>
    </row>
    <row r="302" spans="1:25">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c r="A307" s="1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A1000"/>
  <sheetViews>
    <sheetView workbookViewId="0"/>
  </sheetViews>
  <sheetFormatPr defaultColWidth="12.6640625" defaultRowHeight="15.75" customHeight="1"/>
  <sheetData>
    <row r="1" spans="1:27">
      <c r="A1" s="2" t="s">
        <v>2317</v>
      </c>
      <c r="B1" s="2" t="s">
        <v>0</v>
      </c>
      <c r="C1" s="2" t="s">
        <v>2318</v>
      </c>
      <c r="D1" s="2" t="s">
        <v>2319</v>
      </c>
      <c r="E1" s="2" t="s">
        <v>22</v>
      </c>
      <c r="F1" s="2" t="s">
        <v>2318</v>
      </c>
      <c r="G1" s="2" t="s">
        <v>2319</v>
      </c>
      <c r="H1" s="2"/>
      <c r="I1" s="2"/>
      <c r="J1" s="2"/>
      <c r="K1" s="2"/>
      <c r="L1" s="2"/>
      <c r="M1" s="2"/>
      <c r="N1" s="2"/>
      <c r="O1" s="2"/>
      <c r="P1" s="2"/>
      <c r="Q1" s="2"/>
      <c r="R1" s="2"/>
      <c r="S1" s="2"/>
      <c r="T1" s="2"/>
      <c r="U1" s="2"/>
      <c r="V1" s="2"/>
      <c r="W1" s="2"/>
      <c r="X1" s="2"/>
      <c r="Y1" s="2"/>
      <c r="Z1" s="2"/>
      <c r="AA1" s="2"/>
    </row>
    <row r="2" spans="1:27">
      <c r="A2" s="2"/>
      <c r="B2" s="2" t="s">
        <v>1453</v>
      </c>
      <c r="C2" s="3">
        <v>0</v>
      </c>
      <c r="D2" s="3">
        <v>152.13333333333301</v>
      </c>
      <c r="E2" s="2"/>
      <c r="F2" s="3">
        <v>0</v>
      </c>
      <c r="G2" s="3">
        <v>10.3367736208591</v>
      </c>
      <c r="H2" s="2"/>
      <c r="I2" s="2"/>
      <c r="J2" s="2"/>
      <c r="K2" s="2"/>
      <c r="L2" s="2"/>
      <c r="M2" s="2"/>
      <c r="N2" s="2"/>
      <c r="O2" s="2"/>
      <c r="P2" s="2"/>
      <c r="Q2" s="2"/>
      <c r="R2" s="2"/>
      <c r="S2" s="2"/>
      <c r="T2" s="2"/>
      <c r="U2" s="2"/>
      <c r="V2" s="2"/>
      <c r="W2" s="2"/>
      <c r="X2" s="2"/>
      <c r="Y2" s="2"/>
      <c r="Z2" s="2"/>
      <c r="AA2" s="2"/>
    </row>
    <row r="3" spans="1:27">
      <c r="A3" s="2"/>
      <c r="B3" s="2" t="s">
        <v>1599</v>
      </c>
      <c r="C3" s="3">
        <v>0</v>
      </c>
      <c r="D3" s="3">
        <v>151.766666666666</v>
      </c>
      <c r="E3" s="2"/>
      <c r="F3" s="3">
        <v>0</v>
      </c>
      <c r="G3" s="3">
        <v>11.158504479643399</v>
      </c>
      <c r="H3" s="2"/>
      <c r="I3" s="2"/>
      <c r="J3" s="2"/>
      <c r="K3" s="2"/>
      <c r="L3" s="2"/>
      <c r="M3" s="2"/>
      <c r="N3" s="2"/>
      <c r="O3" s="2"/>
      <c r="P3" s="2"/>
      <c r="Q3" s="2"/>
      <c r="R3" s="2"/>
      <c r="S3" s="2"/>
      <c r="T3" s="2"/>
      <c r="U3" s="2"/>
      <c r="V3" s="2"/>
      <c r="W3" s="2"/>
      <c r="X3" s="2"/>
      <c r="Y3" s="2"/>
      <c r="Z3" s="2"/>
      <c r="AA3" s="2"/>
    </row>
    <row r="4" spans="1:27">
      <c r="A4" s="2"/>
      <c r="B4" s="2" t="s">
        <v>1351</v>
      </c>
      <c r="C4" s="3">
        <v>0</v>
      </c>
      <c r="D4" s="3">
        <v>151.6</v>
      </c>
      <c r="E4" s="2"/>
      <c r="F4" s="3">
        <v>0</v>
      </c>
      <c r="G4" s="3">
        <v>11.2682444654583</v>
      </c>
      <c r="H4" s="2"/>
      <c r="I4" s="2"/>
      <c r="J4" s="2"/>
      <c r="K4" s="2"/>
      <c r="L4" s="2"/>
      <c r="M4" s="2"/>
      <c r="N4" s="2"/>
      <c r="O4" s="2"/>
      <c r="P4" s="2"/>
      <c r="Q4" s="2"/>
      <c r="R4" s="2"/>
      <c r="S4" s="2"/>
      <c r="T4" s="2"/>
      <c r="U4" s="2"/>
      <c r="V4" s="2"/>
      <c r="W4" s="2"/>
      <c r="X4" s="2"/>
      <c r="Y4" s="2"/>
      <c r="Z4" s="2"/>
      <c r="AA4" s="2"/>
    </row>
    <row r="5" spans="1:27">
      <c r="A5" s="2"/>
      <c r="B5" s="2" t="s">
        <v>1545</v>
      </c>
      <c r="C5" s="3">
        <v>0</v>
      </c>
      <c r="D5" s="3">
        <v>151.36666666666599</v>
      </c>
      <c r="E5" s="2"/>
      <c r="F5" s="3">
        <v>0</v>
      </c>
      <c r="G5" s="3">
        <v>12.1969486165825</v>
      </c>
      <c r="H5" s="2"/>
      <c r="I5" s="2"/>
      <c r="J5" s="2"/>
      <c r="K5" s="2"/>
      <c r="L5" s="2"/>
      <c r="M5" s="2"/>
      <c r="N5" s="2"/>
      <c r="O5" s="2"/>
      <c r="P5" s="2"/>
      <c r="Q5" s="2"/>
      <c r="R5" s="2"/>
      <c r="S5" s="2"/>
      <c r="T5" s="2"/>
      <c r="U5" s="2"/>
      <c r="V5" s="2"/>
      <c r="W5" s="2"/>
      <c r="X5" s="2"/>
      <c r="Y5" s="2"/>
      <c r="Z5" s="2"/>
      <c r="AA5" s="2"/>
    </row>
    <row r="6" spans="1:27">
      <c r="A6" s="2"/>
      <c r="B6" s="2" t="s">
        <v>1465</v>
      </c>
      <c r="C6" s="3">
        <v>0</v>
      </c>
      <c r="D6" s="3">
        <v>151.06666666666601</v>
      </c>
      <c r="E6" s="2"/>
      <c r="F6" s="3">
        <v>0</v>
      </c>
      <c r="G6" s="3">
        <v>14.3130088458794</v>
      </c>
      <c r="H6" s="2"/>
      <c r="I6" s="2"/>
      <c r="J6" s="2"/>
      <c r="K6" s="2"/>
      <c r="L6" s="2"/>
      <c r="M6" s="2"/>
      <c r="N6" s="2"/>
      <c r="O6" s="2"/>
      <c r="P6" s="2"/>
      <c r="Q6" s="2"/>
      <c r="R6" s="2"/>
      <c r="S6" s="2"/>
      <c r="T6" s="2"/>
      <c r="U6" s="2"/>
      <c r="V6" s="2"/>
      <c r="W6" s="2"/>
      <c r="X6" s="2"/>
      <c r="Y6" s="2"/>
      <c r="Z6" s="2"/>
      <c r="AA6" s="2"/>
    </row>
    <row r="7" spans="1:27">
      <c r="A7" s="2"/>
      <c r="B7" s="2" t="s">
        <v>1359</v>
      </c>
      <c r="C7" s="3">
        <v>0</v>
      </c>
      <c r="D7" s="3">
        <v>150.86666666666599</v>
      </c>
      <c r="E7" s="2"/>
      <c r="F7" s="3">
        <v>0</v>
      </c>
      <c r="G7" s="3">
        <v>10.803497376107201</v>
      </c>
      <c r="H7" s="2"/>
      <c r="I7" s="2"/>
      <c r="J7" s="2"/>
      <c r="K7" s="2"/>
      <c r="L7" s="2"/>
      <c r="M7" s="2"/>
      <c r="N7" s="2"/>
      <c r="O7" s="2"/>
      <c r="P7" s="2"/>
      <c r="Q7" s="2"/>
      <c r="R7" s="2"/>
      <c r="S7" s="2"/>
      <c r="T7" s="2"/>
      <c r="U7" s="2"/>
      <c r="V7" s="2"/>
      <c r="W7" s="2"/>
      <c r="X7" s="2"/>
      <c r="Y7" s="2"/>
      <c r="Z7" s="2"/>
      <c r="AA7" s="2"/>
    </row>
    <row r="8" spans="1:27">
      <c r="A8" s="2"/>
      <c r="B8" s="2" t="s">
        <v>1391</v>
      </c>
      <c r="C8" s="3">
        <v>0</v>
      </c>
      <c r="D8" s="3">
        <v>150.63333333333301</v>
      </c>
      <c r="E8" s="2"/>
      <c r="F8" s="3">
        <v>0</v>
      </c>
      <c r="G8" s="3">
        <v>11.2501358016494</v>
      </c>
      <c r="H8" s="2"/>
      <c r="I8" s="2"/>
      <c r="J8" s="2"/>
      <c r="K8" s="2"/>
      <c r="L8" s="2"/>
      <c r="M8" s="2"/>
      <c r="N8" s="2"/>
      <c r="O8" s="2"/>
      <c r="P8" s="2"/>
      <c r="Q8" s="2"/>
      <c r="R8" s="2"/>
      <c r="S8" s="2"/>
      <c r="T8" s="2"/>
      <c r="U8" s="2"/>
      <c r="V8" s="2"/>
      <c r="W8" s="2"/>
      <c r="X8" s="2"/>
      <c r="Y8" s="2"/>
      <c r="Z8" s="2"/>
      <c r="AA8" s="2"/>
    </row>
    <row r="9" spans="1:27">
      <c r="A9" s="2"/>
      <c r="B9" s="2" t="s">
        <v>1541</v>
      </c>
      <c r="C9" s="3">
        <v>0</v>
      </c>
      <c r="D9" s="3">
        <v>150.53333333333299</v>
      </c>
      <c r="E9" s="2"/>
      <c r="F9" s="3">
        <v>0</v>
      </c>
      <c r="G9" s="3">
        <v>11.3658357467553</v>
      </c>
      <c r="H9" s="2"/>
      <c r="I9" s="2"/>
      <c r="J9" s="2"/>
      <c r="K9" s="2"/>
      <c r="L9" s="2"/>
      <c r="M9" s="2"/>
      <c r="N9" s="2"/>
      <c r="O9" s="2"/>
      <c r="P9" s="2"/>
      <c r="Q9" s="2"/>
      <c r="R9" s="2"/>
      <c r="S9" s="2"/>
      <c r="T9" s="2"/>
      <c r="U9" s="2"/>
      <c r="V9" s="2"/>
      <c r="W9" s="2"/>
      <c r="X9" s="2"/>
      <c r="Y9" s="2"/>
      <c r="Z9" s="2"/>
      <c r="AA9" s="2"/>
    </row>
    <row r="10" spans="1:27">
      <c r="A10" s="2"/>
      <c r="B10" s="2" t="s">
        <v>1413</v>
      </c>
      <c r="C10" s="3">
        <v>0</v>
      </c>
      <c r="D10" s="3">
        <v>150.5</v>
      </c>
      <c r="E10" s="2"/>
      <c r="F10" s="3">
        <v>0</v>
      </c>
      <c r="G10" s="3">
        <v>11.418552155739</v>
      </c>
      <c r="H10" s="2"/>
      <c r="I10" s="2"/>
      <c r="J10" s="2"/>
      <c r="K10" s="2"/>
      <c r="L10" s="2"/>
      <c r="M10" s="2"/>
      <c r="N10" s="2"/>
      <c r="O10" s="2"/>
      <c r="P10" s="2"/>
      <c r="Q10" s="2"/>
      <c r="R10" s="2"/>
      <c r="S10" s="2"/>
      <c r="T10" s="2"/>
      <c r="U10" s="2"/>
      <c r="V10" s="2"/>
      <c r="W10" s="2"/>
      <c r="X10" s="2"/>
      <c r="Y10" s="2"/>
      <c r="Z10" s="2"/>
      <c r="AA10" s="2"/>
    </row>
    <row r="11" spans="1:27">
      <c r="A11" s="2"/>
      <c r="B11" s="2" t="s">
        <v>1441</v>
      </c>
      <c r="C11" s="3">
        <v>0</v>
      </c>
      <c r="D11" s="3">
        <v>149.933333333333</v>
      </c>
      <c r="E11" s="2"/>
      <c r="F11" s="3">
        <v>0</v>
      </c>
      <c r="G11" s="3">
        <v>13.4608898500639</v>
      </c>
      <c r="H11" s="2"/>
      <c r="I11" s="2"/>
      <c r="J11" s="2"/>
      <c r="K11" s="2"/>
      <c r="L11" s="2"/>
      <c r="M11" s="2"/>
      <c r="N11" s="2"/>
      <c r="O11" s="2"/>
      <c r="P11" s="2"/>
      <c r="Q11" s="2"/>
      <c r="R11" s="2"/>
      <c r="S11" s="2"/>
      <c r="T11" s="2"/>
      <c r="U11" s="2"/>
      <c r="V11" s="2"/>
      <c r="W11" s="2"/>
      <c r="X11" s="2"/>
      <c r="Y11" s="2"/>
      <c r="Z11" s="2"/>
      <c r="AA11" s="2"/>
    </row>
    <row r="12" spans="1:27">
      <c r="A12" s="2"/>
      <c r="B12" s="2" t="s">
        <v>1561</v>
      </c>
      <c r="C12" s="3">
        <v>0</v>
      </c>
      <c r="D12" s="3">
        <v>149.53333333333299</v>
      </c>
      <c r="E12" s="2"/>
      <c r="F12" s="3">
        <v>0</v>
      </c>
      <c r="G12" s="3">
        <v>12.194898751344899</v>
      </c>
      <c r="H12" s="2"/>
      <c r="I12" s="2"/>
      <c r="J12" s="2"/>
      <c r="K12" s="2"/>
      <c r="L12" s="2"/>
      <c r="M12" s="2"/>
      <c r="N12" s="2"/>
      <c r="O12" s="2"/>
      <c r="P12" s="2"/>
      <c r="Q12" s="2"/>
      <c r="R12" s="2"/>
      <c r="S12" s="2"/>
      <c r="T12" s="2"/>
      <c r="U12" s="2"/>
      <c r="V12" s="2"/>
      <c r="W12" s="2"/>
      <c r="X12" s="2"/>
      <c r="Y12" s="2"/>
      <c r="Z12" s="2"/>
      <c r="AA12" s="2"/>
    </row>
    <row r="13" spans="1:27">
      <c r="A13" s="2"/>
      <c r="B13" s="2" t="s">
        <v>1585</v>
      </c>
      <c r="C13" s="3">
        <v>0</v>
      </c>
      <c r="D13" s="3">
        <v>149.5</v>
      </c>
      <c r="E13" s="2"/>
      <c r="F13" s="3">
        <v>0</v>
      </c>
      <c r="G13" s="3">
        <v>10.8804105314704</v>
      </c>
      <c r="H13" s="2"/>
      <c r="I13" s="2"/>
      <c r="J13" s="2"/>
      <c r="K13" s="2"/>
      <c r="L13" s="2"/>
      <c r="M13" s="2"/>
      <c r="N13" s="2"/>
      <c r="O13" s="2"/>
      <c r="P13" s="2"/>
      <c r="Q13" s="2"/>
      <c r="R13" s="2"/>
      <c r="S13" s="2"/>
      <c r="T13" s="2"/>
      <c r="U13" s="2"/>
      <c r="V13" s="2"/>
      <c r="W13" s="2"/>
      <c r="X13" s="2"/>
      <c r="Y13" s="2"/>
      <c r="Z13" s="2"/>
      <c r="AA13" s="2"/>
    </row>
    <row r="14" spans="1:27">
      <c r="A14" s="2"/>
      <c r="B14" s="2" t="s">
        <v>1387</v>
      </c>
      <c r="C14" s="3">
        <v>0</v>
      </c>
      <c r="D14" s="3">
        <v>149.5</v>
      </c>
      <c r="E14" s="2"/>
      <c r="F14" s="3">
        <v>0</v>
      </c>
      <c r="G14" s="3">
        <v>12.6668859630139</v>
      </c>
      <c r="H14" s="2"/>
      <c r="I14" s="2"/>
      <c r="J14" s="2"/>
      <c r="K14" s="2"/>
      <c r="L14" s="2"/>
      <c r="M14" s="2"/>
      <c r="N14" s="2"/>
      <c r="O14" s="2"/>
      <c r="P14" s="2"/>
      <c r="Q14" s="2"/>
      <c r="R14" s="2"/>
      <c r="S14" s="2"/>
      <c r="T14" s="2"/>
      <c r="U14" s="2"/>
      <c r="V14" s="2"/>
      <c r="W14" s="2"/>
      <c r="X14" s="2"/>
      <c r="Y14" s="2"/>
      <c r="Z14" s="2"/>
      <c r="AA14" s="2"/>
    </row>
    <row r="15" spans="1:27">
      <c r="A15" s="2"/>
      <c r="B15" s="2" t="s">
        <v>1439</v>
      </c>
      <c r="C15" s="3">
        <v>0</v>
      </c>
      <c r="D15" s="3">
        <v>149.30000000000001</v>
      </c>
      <c r="E15" s="2"/>
      <c r="F15" s="3">
        <v>0</v>
      </c>
      <c r="G15" s="3">
        <v>11.7562749202287</v>
      </c>
      <c r="H15" s="2"/>
      <c r="I15" s="2"/>
      <c r="J15" s="2"/>
      <c r="K15" s="2"/>
      <c r="L15" s="2"/>
      <c r="M15" s="2"/>
      <c r="N15" s="2"/>
      <c r="O15" s="2"/>
      <c r="P15" s="2"/>
      <c r="Q15" s="2"/>
      <c r="R15" s="2"/>
      <c r="S15" s="2"/>
      <c r="T15" s="2"/>
      <c r="U15" s="2"/>
      <c r="V15" s="2"/>
      <c r="W15" s="2"/>
      <c r="X15" s="2"/>
      <c r="Y15" s="2"/>
      <c r="Z15" s="2"/>
      <c r="AA15" s="2"/>
    </row>
    <row r="16" spans="1:27">
      <c r="A16" s="2"/>
      <c r="B16" s="2" t="s">
        <v>1423</v>
      </c>
      <c r="C16" s="3">
        <v>0</v>
      </c>
      <c r="D16" s="3">
        <v>149.30000000000001</v>
      </c>
      <c r="E16" s="2"/>
      <c r="F16" s="3">
        <v>0</v>
      </c>
      <c r="G16" s="3">
        <v>11.972607624629299</v>
      </c>
      <c r="H16" s="2"/>
      <c r="I16" s="2"/>
      <c r="J16" s="2"/>
      <c r="K16" s="2"/>
      <c r="L16" s="2"/>
      <c r="M16" s="2"/>
      <c r="N16" s="2"/>
      <c r="O16" s="2"/>
      <c r="P16" s="2"/>
      <c r="Q16" s="2"/>
      <c r="R16" s="2"/>
      <c r="S16" s="2"/>
      <c r="T16" s="2"/>
      <c r="U16" s="2"/>
      <c r="V16" s="2"/>
      <c r="W16" s="2"/>
      <c r="X16" s="2"/>
      <c r="Y16" s="2"/>
      <c r="Z16" s="2"/>
      <c r="AA16" s="2"/>
    </row>
    <row r="17" spans="1:27">
      <c r="A17" s="2"/>
      <c r="B17" s="2" t="s">
        <v>1481</v>
      </c>
      <c r="C17" s="3">
        <v>0</v>
      </c>
      <c r="D17" s="3">
        <v>149.166666666666</v>
      </c>
      <c r="E17" s="2"/>
      <c r="F17" s="3">
        <v>0</v>
      </c>
      <c r="G17" s="3">
        <v>10.730279068546499</v>
      </c>
      <c r="H17" s="2"/>
      <c r="I17" s="2"/>
      <c r="J17" s="2"/>
      <c r="K17" s="2"/>
      <c r="L17" s="2"/>
      <c r="M17" s="2"/>
      <c r="N17" s="2"/>
      <c r="O17" s="2"/>
      <c r="P17" s="2"/>
      <c r="Q17" s="2"/>
      <c r="R17" s="2"/>
      <c r="S17" s="2"/>
      <c r="T17" s="2"/>
      <c r="U17" s="2"/>
      <c r="V17" s="2"/>
      <c r="W17" s="2"/>
      <c r="X17" s="2"/>
      <c r="Y17" s="2"/>
      <c r="Z17" s="2"/>
      <c r="AA17" s="2"/>
    </row>
    <row r="18" spans="1:27">
      <c r="A18" s="2"/>
      <c r="B18" s="2" t="s">
        <v>1613</v>
      </c>
      <c r="C18" s="3">
        <v>0</v>
      </c>
      <c r="D18" s="3">
        <v>149.1</v>
      </c>
      <c r="E18" s="2"/>
      <c r="F18" s="3">
        <v>0</v>
      </c>
      <c r="G18" s="3">
        <v>11.8584709525863</v>
      </c>
      <c r="H18" s="2"/>
      <c r="I18" s="2"/>
      <c r="J18" s="2"/>
      <c r="K18" s="2"/>
      <c r="L18" s="2"/>
      <c r="M18" s="2"/>
      <c r="N18" s="2"/>
      <c r="O18" s="2"/>
      <c r="P18" s="2"/>
      <c r="Q18" s="2"/>
      <c r="R18" s="2"/>
      <c r="S18" s="2"/>
      <c r="T18" s="2"/>
      <c r="U18" s="2"/>
      <c r="V18" s="2"/>
      <c r="W18" s="2"/>
      <c r="X18" s="2"/>
      <c r="Y18" s="2"/>
      <c r="Z18" s="2"/>
      <c r="AA18" s="2"/>
    </row>
    <row r="19" spans="1:27">
      <c r="A19" s="2"/>
      <c r="B19" s="2" t="s">
        <v>1375</v>
      </c>
      <c r="C19" s="3">
        <v>0</v>
      </c>
      <c r="D19" s="3">
        <v>149.03333333333299</v>
      </c>
      <c r="E19" s="2"/>
      <c r="F19" s="3">
        <v>0</v>
      </c>
      <c r="G19" s="3">
        <v>12.0096720280872</v>
      </c>
      <c r="H19" s="2"/>
      <c r="I19" s="2"/>
      <c r="J19" s="2"/>
      <c r="K19" s="2"/>
      <c r="L19" s="2"/>
      <c r="M19" s="2"/>
      <c r="N19" s="2"/>
      <c r="O19" s="2"/>
      <c r="P19" s="2"/>
      <c r="Q19" s="2"/>
      <c r="R19" s="2"/>
      <c r="S19" s="2"/>
      <c r="T19" s="2"/>
      <c r="U19" s="2"/>
      <c r="V19" s="2"/>
      <c r="W19" s="2"/>
      <c r="X19" s="2"/>
      <c r="Y19" s="2"/>
      <c r="Z19" s="2"/>
      <c r="AA19" s="2"/>
    </row>
    <row r="20" spans="1:27">
      <c r="A20" s="2"/>
      <c r="B20" s="2" t="s">
        <v>1395</v>
      </c>
      <c r="C20" s="3">
        <v>0</v>
      </c>
      <c r="D20" s="3">
        <v>148.933333333333</v>
      </c>
      <c r="E20" s="2"/>
      <c r="F20" s="3">
        <v>0</v>
      </c>
      <c r="G20" s="3">
        <v>12.0192438290527</v>
      </c>
      <c r="H20" s="2"/>
      <c r="I20" s="2"/>
      <c r="J20" s="2"/>
      <c r="K20" s="2"/>
      <c r="L20" s="2"/>
      <c r="M20" s="2"/>
      <c r="N20" s="2"/>
      <c r="O20" s="2"/>
      <c r="P20" s="2"/>
      <c r="Q20" s="2"/>
      <c r="R20" s="2"/>
      <c r="S20" s="2"/>
      <c r="T20" s="2"/>
      <c r="U20" s="2"/>
      <c r="V20" s="2"/>
      <c r="W20" s="2"/>
      <c r="X20" s="2"/>
      <c r="Y20" s="2"/>
      <c r="Z20" s="2"/>
      <c r="AA20" s="2"/>
    </row>
    <row r="21" spans="1:27">
      <c r="A21" s="2"/>
      <c r="B21" s="2" t="s">
        <v>1563</v>
      </c>
      <c r="C21" s="3">
        <v>0</v>
      </c>
      <c r="D21" s="3">
        <v>148.86666666666599</v>
      </c>
      <c r="E21" s="2"/>
      <c r="F21" s="3">
        <v>0</v>
      </c>
      <c r="G21" s="3">
        <v>9.7219111061331702</v>
      </c>
      <c r="H21" s="2"/>
      <c r="I21" s="2"/>
      <c r="J21" s="2"/>
      <c r="K21" s="2"/>
      <c r="L21" s="2"/>
      <c r="M21" s="2"/>
      <c r="N21" s="2"/>
      <c r="O21" s="2"/>
      <c r="P21" s="2"/>
      <c r="Q21" s="2"/>
      <c r="R21" s="2"/>
      <c r="S21" s="2"/>
      <c r="T21" s="2"/>
      <c r="U21" s="2"/>
      <c r="V21" s="2"/>
      <c r="W21" s="2"/>
      <c r="X21" s="2"/>
      <c r="Y21" s="2"/>
      <c r="Z21" s="2"/>
      <c r="AA21" s="2"/>
    </row>
    <row r="22" spans="1:27">
      <c r="A22" s="2"/>
      <c r="B22" s="2" t="s">
        <v>1587</v>
      </c>
      <c r="C22" s="3">
        <v>0</v>
      </c>
      <c r="D22" s="3">
        <v>148.766666666666</v>
      </c>
      <c r="E22" s="2"/>
      <c r="F22" s="3">
        <v>0</v>
      </c>
      <c r="G22" s="3">
        <v>11.250728371482801</v>
      </c>
      <c r="H22" s="2"/>
      <c r="I22" s="2"/>
      <c r="J22" s="2"/>
      <c r="K22" s="2"/>
      <c r="L22" s="2"/>
      <c r="M22" s="2"/>
      <c r="N22" s="2"/>
      <c r="O22" s="2"/>
      <c r="P22" s="2"/>
      <c r="Q22" s="2"/>
      <c r="R22" s="2"/>
      <c r="S22" s="2"/>
      <c r="T22" s="2"/>
      <c r="U22" s="2"/>
      <c r="V22" s="2"/>
      <c r="W22" s="2"/>
      <c r="X22" s="2"/>
      <c r="Y22" s="2"/>
      <c r="Z22" s="2"/>
      <c r="AA22" s="2"/>
    </row>
    <row r="23" spans="1:27">
      <c r="A23" s="2"/>
      <c r="B23" s="2" t="s">
        <v>1623</v>
      </c>
      <c r="C23" s="3">
        <v>0</v>
      </c>
      <c r="D23" s="3">
        <v>148.5</v>
      </c>
      <c r="E23" s="2"/>
      <c r="F23" s="3">
        <v>0</v>
      </c>
      <c r="G23" s="3">
        <v>14.286940423570901</v>
      </c>
      <c r="H23" s="2"/>
      <c r="I23" s="2"/>
      <c r="J23" s="2"/>
      <c r="K23" s="2"/>
      <c r="L23" s="2"/>
      <c r="M23" s="2"/>
      <c r="N23" s="2"/>
      <c r="O23" s="2"/>
      <c r="P23" s="2"/>
      <c r="Q23" s="2"/>
      <c r="R23" s="2"/>
      <c r="S23" s="2"/>
      <c r="T23" s="2"/>
      <c r="U23" s="2"/>
      <c r="V23" s="2"/>
      <c r="W23" s="2"/>
      <c r="X23" s="2"/>
      <c r="Y23" s="2"/>
      <c r="Z23" s="2"/>
      <c r="AA23" s="2"/>
    </row>
    <row r="24" spans="1:27">
      <c r="A24" s="2"/>
      <c r="B24" s="2" t="s">
        <v>1459</v>
      </c>
      <c r="C24" s="3">
        <v>0</v>
      </c>
      <c r="D24" s="3">
        <v>148.5</v>
      </c>
      <c r="E24" s="2"/>
      <c r="F24" s="3">
        <v>0</v>
      </c>
      <c r="G24" s="3">
        <v>12.8264050562371</v>
      </c>
      <c r="H24" s="2"/>
      <c r="I24" s="2"/>
      <c r="J24" s="2"/>
      <c r="K24" s="2"/>
      <c r="L24" s="2"/>
      <c r="M24" s="2"/>
      <c r="N24" s="2"/>
      <c r="O24" s="2"/>
      <c r="P24" s="2"/>
      <c r="Q24" s="2"/>
      <c r="R24" s="2"/>
      <c r="S24" s="2"/>
      <c r="T24" s="2"/>
      <c r="U24" s="2"/>
      <c r="V24" s="2"/>
      <c r="W24" s="2"/>
      <c r="X24" s="2"/>
      <c r="Y24" s="2"/>
      <c r="Z24" s="2"/>
      <c r="AA24" s="2"/>
    </row>
    <row r="25" spans="1:27">
      <c r="A25" s="2"/>
      <c r="B25" s="2" t="s">
        <v>1537</v>
      </c>
      <c r="C25" s="3">
        <v>0</v>
      </c>
      <c r="D25" s="3">
        <v>148.36666666666599</v>
      </c>
      <c r="E25" s="2"/>
      <c r="F25" s="3">
        <v>0</v>
      </c>
      <c r="G25" s="3">
        <v>10.9376515862511</v>
      </c>
      <c r="H25" s="2"/>
      <c r="I25" s="2"/>
      <c r="J25" s="2"/>
      <c r="K25" s="2"/>
      <c r="L25" s="2"/>
      <c r="M25" s="2"/>
      <c r="N25" s="2"/>
      <c r="O25" s="2"/>
      <c r="P25" s="2"/>
      <c r="Q25" s="2"/>
      <c r="R25" s="2"/>
      <c r="S25" s="2"/>
      <c r="T25" s="2"/>
      <c r="U25" s="2"/>
      <c r="V25" s="2"/>
      <c r="W25" s="2"/>
      <c r="X25" s="2"/>
      <c r="Y25" s="2"/>
      <c r="Z25" s="2"/>
      <c r="AA25" s="2"/>
    </row>
    <row r="26" spans="1:27">
      <c r="A26" s="2"/>
      <c r="B26" s="2" t="s">
        <v>1555</v>
      </c>
      <c r="C26" s="3">
        <v>0</v>
      </c>
      <c r="D26" s="3">
        <v>148.30000000000001</v>
      </c>
      <c r="E26" s="2"/>
      <c r="F26" s="3">
        <v>0</v>
      </c>
      <c r="G26" s="3">
        <v>10.3606627844618</v>
      </c>
      <c r="H26" s="2"/>
      <c r="I26" s="2"/>
      <c r="J26" s="2"/>
      <c r="K26" s="2"/>
      <c r="L26" s="2"/>
      <c r="M26" s="2"/>
      <c r="N26" s="2"/>
      <c r="O26" s="2"/>
      <c r="P26" s="2"/>
      <c r="Q26" s="2"/>
      <c r="R26" s="2"/>
      <c r="S26" s="2"/>
      <c r="T26" s="2"/>
      <c r="U26" s="2"/>
      <c r="V26" s="2"/>
      <c r="W26" s="2"/>
      <c r="X26" s="2"/>
      <c r="Y26" s="2"/>
      <c r="Z26" s="2"/>
      <c r="AA26" s="2"/>
    </row>
    <row r="27" spans="1:27">
      <c r="A27" s="2"/>
      <c r="B27" s="2" t="s">
        <v>1557</v>
      </c>
      <c r="C27" s="3">
        <v>0</v>
      </c>
      <c r="D27" s="3">
        <v>148.266666666666</v>
      </c>
      <c r="E27" s="2"/>
      <c r="F27" s="3">
        <v>0</v>
      </c>
      <c r="G27" s="3">
        <v>11.1711931124457</v>
      </c>
      <c r="H27" s="2"/>
      <c r="I27" s="2"/>
      <c r="J27" s="2"/>
      <c r="K27" s="2"/>
      <c r="L27" s="2"/>
      <c r="M27" s="2"/>
      <c r="N27" s="2"/>
      <c r="O27" s="2"/>
      <c r="P27" s="2"/>
      <c r="Q27" s="2"/>
      <c r="R27" s="2"/>
      <c r="S27" s="2"/>
      <c r="T27" s="2"/>
      <c r="U27" s="2"/>
      <c r="V27" s="2"/>
      <c r="W27" s="2"/>
      <c r="X27" s="2"/>
      <c r="Y27" s="2"/>
      <c r="Z27" s="2"/>
      <c r="AA27" s="2"/>
    </row>
    <row r="28" spans="1:27">
      <c r="A28" s="2"/>
      <c r="B28" s="2" t="s">
        <v>1357</v>
      </c>
      <c r="C28" s="3">
        <v>0</v>
      </c>
      <c r="D28" s="3">
        <v>148.1</v>
      </c>
      <c r="E28" s="2"/>
      <c r="F28" s="3">
        <v>0</v>
      </c>
      <c r="G28" s="3">
        <v>10.511422358558301</v>
      </c>
      <c r="H28" s="2"/>
      <c r="I28" s="2"/>
      <c r="J28" s="2"/>
      <c r="K28" s="2"/>
      <c r="L28" s="2"/>
      <c r="M28" s="2"/>
      <c r="N28" s="2"/>
      <c r="O28" s="2"/>
      <c r="P28" s="2"/>
      <c r="Q28" s="2"/>
      <c r="R28" s="2"/>
      <c r="S28" s="2"/>
      <c r="T28" s="2"/>
      <c r="U28" s="2"/>
      <c r="V28" s="2"/>
      <c r="W28" s="2"/>
      <c r="X28" s="2"/>
      <c r="Y28" s="2"/>
      <c r="Z28" s="2"/>
      <c r="AA28" s="2"/>
    </row>
    <row r="29" spans="1:27">
      <c r="A29" s="2"/>
      <c r="B29" s="2" t="s">
        <v>1433</v>
      </c>
      <c r="C29" s="3">
        <v>0</v>
      </c>
      <c r="D29" s="3">
        <v>147.56666666666601</v>
      </c>
      <c r="E29" s="2"/>
      <c r="F29" s="3">
        <v>0</v>
      </c>
      <c r="G29" s="3">
        <v>12.729711526800401</v>
      </c>
      <c r="H29" s="2"/>
      <c r="I29" s="2"/>
      <c r="J29" s="2"/>
      <c r="K29" s="2"/>
      <c r="L29" s="2"/>
      <c r="M29" s="2"/>
      <c r="N29" s="2"/>
      <c r="O29" s="2"/>
      <c r="P29" s="2"/>
      <c r="Q29" s="2"/>
      <c r="R29" s="2"/>
      <c r="S29" s="2"/>
      <c r="T29" s="2"/>
      <c r="U29" s="2"/>
      <c r="V29" s="2"/>
      <c r="W29" s="2"/>
      <c r="X29" s="2"/>
      <c r="Y29" s="2"/>
      <c r="Z29" s="2"/>
      <c r="AA29" s="2"/>
    </row>
    <row r="30" spans="1:27">
      <c r="A30" s="2"/>
      <c r="B30" s="2" t="s">
        <v>1455</v>
      </c>
      <c r="C30" s="3">
        <v>0</v>
      </c>
      <c r="D30" s="3">
        <v>147.5</v>
      </c>
      <c r="E30" s="2"/>
      <c r="F30" s="3">
        <v>0</v>
      </c>
      <c r="G30" s="3">
        <v>10.852803017346799</v>
      </c>
      <c r="H30" s="2"/>
      <c r="I30" s="2"/>
      <c r="J30" s="2"/>
      <c r="K30" s="2"/>
      <c r="L30" s="2"/>
      <c r="M30" s="2"/>
      <c r="N30" s="2"/>
      <c r="O30" s="2"/>
      <c r="P30" s="2"/>
      <c r="Q30" s="2"/>
      <c r="R30" s="2"/>
      <c r="S30" s="2"/>
      <c r="T30" s="2"/>
      <c r="U30" s="2"/>
      <c r="V30" s="2"/>
      <c r="W30" s="2"/>
      <c r="X30" s="2"/>
      <c r="Y30" s="2"/>
      <c r="Z30" s="2"/>
      <c r="AA30" s="2"/>
    </row>
    <row r="31" spans="1:27">
      <c r="A31" s="2"/>
      <c r="B31" s="2" t="s">
        <v>1593</v>
      </c>
      <c r="C31" s="3">
        <v>0</v>
      </c>
      <c r="D31" s="3">
        <v>147.36666666666599</v>
      </c>
      <c r="E31" s="2"/>
      <c r="F31" s="3">
        <v>0</v>
      </c>
      <c r="G31" s="3">
        <v>13.412639147046599</v>
      </c>
      <c r="H31" s="2"/>
      <c r="I31" s="2"/>
      <c r="J31" s="2"/>
      <c r="K31" s="2"/>
      <c r="L31" s="2"/>
      <c r="M31" s="2"/>
      <c r="N31" s="2"/>
      <c r="O31" s="2"/>
      <c r="P31" s="2"/>
      <c r="Q31" s="2"/>
      <c r="R31" s="2"/>
      <c r="S31" s="2"/>
      <c r="T31" s="2"/>
      <c r="U31" s="2"/>
      <c r="V31" s="2"/>
      <c r="W31" s="2"/>
      <c r="X31" s="2"/>
      <c r="Y31" s="2"/>
      <c r="Z31" s="2"/>
      <c r="AA31" s="2"/>
    </row>
    <row r="32" spans="1:27">
      <c r="A32" s="2"/>
      <c r="B32" s="2" t="s">
        <v>1427</v>
      </c>
      <c r="C32" s="3">
        <v>0</v>
      </c>
      <c r="D32" s="3">
        <v>147.333333333333</v>
      </c>
      <c r="E32" s="2"/>
      <c r="F32" s="3">
        <v>0</v>
      </c>
      <c r="G32" s="3">
        <v>10.1006050423834</v>
      </c>
      <c r="H32" s="2"/>
      <c r="I32" s="2"/>
      <c r="J32" s="2"/>
      <c r="K32" s="2"/>
      <c r="L32" s="2"/>
      <c r="M32" s="2"/>
      <c r="N32" s="2"/>
      <c r="O32" s="2"/>
      <c r="P32" s="2"/>
      <c r="Q32" s="2"/>
      <c r="R32" s="2"/>
      <c r="S32" s="2"/>
      <c r="T32" s="2"/>
      <c r="U32" s="2"/>
      <c r="V32" s="2"/>
      <c r="W32" s="2"/>
      <c r="X32" s="2"/>
      <c r="Y32" s="2"/>
      <c r="Z32" s="2"/>
      <c r="AA32" s="2"/>
    </row>
    <row r="33" spans="1:27">
      <c r="A33" s="2"/>
      <c r="B33" s="2" t="s">
        <v>1577</v>
      </c>
      <c r="C33" s="3">
        <v>0</v>
      </c>
      <c r="D33" s="3">
        <v>147.266666666666</v>
      </c>
      <c r="E33" s="2"/>
      <c r="F33" s="3">
        <v>0</v>
      </c>
      <c r="G33" s="3">
        <v>11.4831277194944</v>
      </c>
      <c r="H33" s="2"/>
      <c r="I33" s="2"/>
      <c r="J33" s="2"/>
      <c r="K33" s="2"/>
      <c r="L33" s="2"/>
      <c r="M33" s="2"/>
      <c r="N33" s="2"/>
      <c r="O33" s="2"/>
      <c r="P33" s="2"/>
      <c r="Q33" s="2"/>
      <c r="R33" s="2"/>
      <c r="S33" s="2"/>
      <c r="T33" s="2"/>
      <c r="U33" s="2"/>
      <c r="V33" s="2"/>
      <c r="W33" s="2"/>
      <c r="X33" s="2"/>
      <c r="Y33" s="2"/>
      <c r="Z33" s="2"/>
      <c r="AA33" s="2"/>
    </row>
    <row r="34" spans="1:27">
      <c r="A34" s="2"/>
      <c r="B34" s="2" t="s">
        <v>1525</v>
      </c>
      <c r="C34" s="3">
        <v>0</v>
      </c>
      <c r="D34" s="3">
        <v>147.166666666666</v>
      </c>
      <c r="E34" s="2"/>
      <c r="F34" s="3">
        <v>0</v>
      </c>
      <c r="G34" s="3">
        <v>11.846471579710499</v>
      </c>
      <c r="H34" s="2"/>
      <c r="I34" s="2"/>
      <c r="J34" s="2"/>
      <c r="K34" s="2"/>
      <c r="L34" s="2"/>
      <c r="M34" s="2"/>
      <c r="N34" s="2"/>
      <c r="O34" s="2"/>
      <c r="P34" s="2"/>
      <c r="Q34" s="2"/>
      <c r="R34" s="2"/>
      <c r="S34" s="2"/>
      <c r="T34" s="2"/>
      <c r="U34" s="2"/>
      <c r="V34" s="2"/>
      <c r="W34" s="2"/>
      <c r="X34" s="2"/>
      <c r="Y34" s="2"/>
      <c r="Z34" s="2"/>
      <c r="AA34" s="2"/>
    </row>
    <row r="35" spans="1:27">
      <c r="A35" s="2"/>
      <c r="B35" s="2" t="s">
        <v>1633</v>
      </c>
      <c r="C35" s="3">
        <v>0</v>
      </c>
      <c r="D35" s="3">
        <v>147.1</v>
      </c>
      <c r="E35" s="2"/>
      <c r="F35" s="3">
        <v>0</v>
      </c>
      <c r="G35" s="3">
        <v>11.5422412612686</v>
      </c>
      <c r="H35" s="2"/>
      <c r="I35" s="2"/>
      <c r="J35" s="2"/>
      <c r="K35" s="2"/>
      <c r="L35" s="2"/>
      <c r="M35" s="2"/>
      <c r="N35" s="2"/>
      <c r="O35" s="2"/>
      <c r="P35" s="2"/>
      <c r="Q35" s="2"/>
      <c r="R35" s="2"/>
      <c r="S35" s="2"/>
      <c r="T35" s="2"/>
      <c r="U35" s="2"/>
      <c r="V35" s="2"/>
      <c r="W35" s="2"/>
      <c r="X35" s="2"/>
      <c r="Y35" s="2"/>
      <c r="Z35" s="2"/>
      <c r="AA35" s="2"/>
    </row>
    <row r="36" spans="1:27">
      <c r="A36" s="2"/>
      <c r="B36" s="2" t="s">
        <v>1511</v>
      </c>
      <c r="C36" s="3">
        <v>0</v>
      </c>
      <c r="D36" s="3">
        <v>146.96666666666599</v>
      </c>
      <c r="E36" s="2"/>
      <c r="F36" s="3">
        <v>0</v>
      </c>
      <c r="G36" s="3">
        <v>13.867187490219001</v>
      </c>
      <c r="H36" s="2"/>
      <c r="I36" s="2"/>
      <c r="J36" s="2"/>
      <c r="K36" s="2"/>
      <c r="L36" s="2"/>
      <c r="M36" s="2"/>
      <c r="N36" s="2"/>
      <c r="O36" s="2"/>
      <c r="P36" s="2"/>
      <c r="Q36" s="2"/>
      <c r="R36" s="2"/>
      <c r="S36" s="2"/>
      <c r="T36" s="2"/>
      <c r="U36" s="2"/>
      <c r="V36" s="2"/>
      <c r="W36" s="2"/>
      <c r="X36" s="2"/>
      <c r="Y36" s="2"/>
      <c r="Z36" s="2"/>
      <c r="AA36" s="2"/>
    </row>
    <row r="37" spans="1:27">
      <c r="A37" s="2"/>
      <c r="B37" s="2" t="s">
        <v>1615</v>
      </c>
      <c r="C37" s="3">
        <v>0</v>
      </c>
      <c r="D37" s="3">
        <v>146.63333333333301</v>
      </c>
      <c r="E37" s="2"/>
      <c r="F37" s="3">
        <v>0</v>
      </c>
      <c r="G37" s="3">
        <v>10.7594402993629</v>
      </c>
      <c r="H37" s="2"/>
      <c r="I37" s="2"/>
      <c r="J37" s="2"/>
      <c r="K37" s="2"/>
      <c r="L37" s="2"/>
      <c r="M37" s="2"/>
      <c r="N37" s="2"/>
      <c r="O37" s="2"/>
      <c r="P37" s="2"/>
      <c r="Q37" s="2"/>
      <c r="R37" s="2"/>
      <c r="S37" s="2"/>
      <c r="T37" s="2"/>
      <c r="U37" s="2"/>
      <c r="V37" s="2"/>
      <c r="W37" s="2"/>
      <c r="X37" s="2"/>
      <c r="Y37" s="2"/>
      <c r="Z37" s="2"/>
      <c r="AA37" s="2"/>
    </row>
    <row r="38" spans="1:27">
      <c r="A38" s="2"/>
      <c r="B38" s="2" t="s">
        <v>1611</v>
      </c>
      <c r="C38" s="3">
        <v>0</v>
      </c>
      <c r="D38" s="3">
        <v>146.63333333333301</v>
      </c>
      <c r="E38" s="2"/>
      <c r="F38" s="3">
        <v>0</v>
      </c>
      <c r="G38" s="3">
        <v>13.592849427384801</v>
      </c>
      <c r="H38" s="2"/>
      <c r="I38" s="2"/>
      <c r="J38" s="2"/>
      <c r="K38" s="2"/>
      <c r="L38" s="2"/>
      <c r="M38" s="2"/>
      <c r="N38" s="2"/>
      <c r="O38" s="2"/>
      <c r="P38" s="2"/>
      <c r="Q38" s="2"/>
      <c r="R38" s="2"/>
      <c r="S38" s="2"/>
      <c r="T38" s="2"/>
      <c r="U38" s="2"/>
      <c r="V38" s="2"/>
      <c r="W38" s="2"/>
      <c r="X38" s="2"/>
      <c r="Y38" s="2"/>
      <c r="Z38" s="2"/>
      <c r="AA38" s="2"/>
    </row>
    <row r="39" spans="1:27">
      <c r="A39" s="2"/>
      <c r="B39" s="2" t="s">
        <v>1377</v>
      </c>
      <c r="C39" s="3">
        <v>0</v>
      </c>
      <c r="D39" s="3">
        <v>146.56666666666601</v>
      </c>
      <c r="E39" s="2"/>
      <c r="F39" s="3">
        <v>0</v>
      </c>
      <c r="G39" s="3">
        <v>10.474360229733399</v>
      </c>
      <c r="H39" s="2"/>
      <c r="I39" s="2"/>
      <c r="J39" s="2"/>
      <c r="K39" s="2"/>
      <c r="L39" s="2"/>
      <c r="M39" s="2"/>
      <c r="N39" s="2"/>
      <c r="O39" s="2"/>
      <c r="P39" s="2"/>
      <c r="Q39" s="2"/>
      <c r="R39" s="2"/>
      <c r="S39" s="2"/>
      <c r="T39" s="2"/>
      <c r="U39" s="2"/>
      <c r="V39" s="2"/>
      <c r="W39" s="2"/>
      <c r="X39" s="2"/>
      <c r="Y39" s="2"/>
      <c r="Z39" s="2"/>
      <c r="AA39" s="2"/>
    </row>
    <row r="40" spans="1:27">
      <c r="A40" s="2"/>
      <c r="B40" s="2" t="s">
        <v>1397</v>
      </c>
      <c r="C40" s="3">
        <v>0</v>
      </c>
      <c r="D40" s="3">
        <v>146.56666666666601</v>
      </c>
      <c r="E40" s="2"/>
      <c r="F40" s="3">
        <v>0</v>
      </c>
      <c r="G40" s="3">
        <v>13.144538367279701</v>
      </c>
      <c r="H40" s="2"/>
      <c r="I40" s="2"/>
      <c r="J40" s="2"/>
      <c r="K40" s="2"/>
      <c r="L40" s="2"/>
      <c r="M40" s="2"/>
      <c r="N40" s="2"/>
      <c r="O40" s="2"/>
      <c r="P40" s="2"/>
      <c r="Q40" s="2"/>
      <c r="R40" s="2"/>
      <c r="S40" s="2"/>
      <c r="T40" s="2"/>
      <c r="U40" s="2"/>
      <c r="V40" s="2"/>
      <c r="W40" s="2"/>
      <c r="X40" s="2"/>
      <c r="Y40" s="2"/>
      <c r="Z40" s="2"/>
      <c r="AA40" s="2"/>
    </row>
    <row r="41" spans="1:27">
      <c r="A41" s="2"/>
      <c r="B41" s="2" t="s">
        <v>1385</v>
      </c>
      <c r="C41" s="3">
        <v>0</v>
      </c>
      <c r="D41" s="3">
        <v>146.5</v>
      </c>
      <c r="E41" s="2"/>
      <c r="F41" s="3">
        <v>0</v>
      </c>
      <c r="G41" s="3">
        <v>12.3578584984076</v>
      </c>
      <c r="H41" s="2"/>
      <c r="I41" s="2"/>
      <c r="J41" s="2"/>
      <c r="K41" s="2"/>
      <c r="L41" s="2"/>
      <c r="M41" s="2"/>
      <c r="N41" s="2"/>
      <c r="O41" s="2"/>
      <c r="P41" s="2"/>
      <c r="Q41" s="2"/>
      <c r="R41" s="2"/>
      <c r="S41" s="2"/>
      <c r="T41" s="2"/>
      <c r="U41" s="2"/>
      <c r="V41" s="2"/>
      <c r="W41" s="2"/>
      <c r="X41" s="2"/>
      <c r="Y41" s="2"/>
      <c r="Z41" s="2"/>
      <c r="AA41" s="2"/>
    </row>
    <row r="42" spans="1:27">
      <c r="A42" s="2"/>
      <c r="B42" s="2" t="s">
        <v>1519</v>
      </c>
      <c r="C42" s="3">
        <v>0</v>
      </c>
      <c r="D42" s="3">
        <v>146.30000000000001</v>
      </c>
      <c r="E42" s="2"/>
      <c r="F42" s="3">
        <v>0</v>
      </c>
      <c r="G42" s="3">
        <v>12.206965224821399</v>
      </c>
      <c r="H42" s="2"/>
      <c r="I42" s="2"/>
      <c r="J42" s="2"/>
      <c r="K42" s="2"/>
      <c r="L42" s="2"/>
      <c r="M42" s="2"/>
      <c r="N42" s="2"/>
      <c r="O42" s="2"/>
      <c r="P42" s="2"/>
      <c r="Q42" s="2"/>
      <c r="R42" s="2"/>
      <c r="S42" s="2"/>
      <c r="T42" s="2"/>
      <c r="U42" s="2"/>
      <c r="V42" s="2"/>
      <c r="W42" s="2"/>
      <c r="X42" s="2"/>
      <c r="Y42" s="2"/>
      <c r="Z42" s="2"/>
      <c r="AA42" s="2"/>
    </row>
    <row r="43" spans="1:27">
      <c r="A43" s="2"/>
      <c r="B43" s="2" t="s">
        <v>1415</v>
      </c>
      <c r="C43" s="3">
        <v>0</v>
      </c>
      <c r="D43" s="3">
        <v>146.19999999999999</v>
      </c>
      <c r="E43" s="2"/>
      <c r="F43" s="3">
        <v>0</v>
      </c>
      <c r="G43" s="3">
        <v>12.900645978658</v>
      </c>
      <c r="H43" s="2"/>
      <c r="I43" s="2"/>
      <c r="J43" s="2"/>
      <c r="K43" s="2"/>
      <c r="L43" s="2"/>
      <c r="M43" s="2"/>
      <c r="N43" s="2"/>
      <c r="O43" s="2"/>
      <c r="P43" s="2"/>
      <c r="Q43" s="2"/>
      <c r="R43" s="2"/>
      <c r="S43" s="2"/>
      <c r="T43" s="2"/>
      <c r="U43" s="2"/>
      <c r="V43" s="2"/>
      <c r="W43" s="2"/>
      <c r="X43" s="2"/>
      <c r="Y43" s="2"/>
      <c r="Z43" s="2"/>
      <c r="AA43" s="2"/>
    </row>
    <row r="44" spans="1:27">
      <c r="A44" s="2"/>
      <c r="B44" s="2" t="s">
        <v>1567</v>
      </c>
      <c r="C44" s="3">
        <v>0</v>
      </c>
      <c r="D44" s="3">
        <v>146.03333333333299</v>
      </c>
      <c r="E44" s="2"/>
      <c r="F44" s="3">
        <v>0</v>
      </c>
      <c r="G44" s="3">
        <v>9.8606400513466692</v>
      </c>
      <c r="H44" s="2"/>
      <c r="I44" s="2"/>
      <c r="J44" s="2"/>
      <c r="K44" s="2"/>
      <c r="L44" s="2"/>
      <c r="M44" s="2"/>
      <c r="N44" s="2"/>
      <c r="O44" s="2"/>
      <c r="P44" s="2"/>
      <c r="Q44" s="2"/>
      <c r="R44" s="2"/>
      <c r="S44" s="2"/>
      <c r="T44" s="2"/>
      <c r="U44" s="2"/>
      <c r="V44" s="2"/>
      <c r="W44" s="2"/>
      <c r="X44" s="2"/>
      <c r="Y44" s="2"/>
      <c r="Z44" s="2"/>
      <c r="AA44" s="2"/>
    </row>
    <row r="45" spans="1:27">
      <c r="A45" s="2"/>
      <c r="B45" s="2" t="s">
        <v>1617</v>
      </c>
      <c r="C45" s="3">
        <v>0</v>
      </c>
      <c r="D45" s="3">
        <v>145.9</v>
      </c>
      <c r="E45" s="2"/>
      <c r="F45" s="3">
        <v>0</v>
      </c>
      <c r="G45" s="3">
        <v>11.582601895371599</v>
      </c>
      <c r="H45" s="2"/>
      <c r="I45" s="2"/>
      <c r="J45" s="2"/>
      <c r="K45" s="2"/>
      <c r="L45" s="2"/>
      <c r="M45" s="2"/>
      <c r="N45" s="2"/>
      <c r="O45" s="2"/>
      <c r="P45" s="2"/>
      <c r="Q45" s="2"/>
      <c r="R45" s="2"/>
      <c r="S45" s="2"/>
      <c r="T45" s="2"/>
      <c r="U45" s="2"/>
      <c r="V45" s="2"/>
      <c r="W45" s="2"/>
      <c r="X45" s="2"/>
      <c r="Y45" s="2"/>
      <c r="Z45" s="2"/>
      <c r="AA45" s="2"/>
    </row>
    <row r="46" spans="1:27">
      <c r="A46" s="2"/>
      <c r="B46" s="2" t="s">
        <v>1419</v>
      </c>
      <c r="C46" s="3">
        <v>0</v>
      </c>
      <c r="D46" s="3">
        <v>145.69999999999999</v>
      </c>
      <c r="E46" s="2"/>
      <c r="F46" s="3">
        <v>0</v>
      </c>
      <c r="G46" s="3">
        <v>9.6372541040830999</v>
      </c>
      <c r="H46" s="2"/>
      <c r="I46" s="2"/>
      <c r="J46" s="2"/>
      <c r="K46" s="2"/>
      <c r="L46" s="2"/>
      <c r="M46" s="2"/>
      <c r="N46" s="2"/>
      <c r="O46" s="2"/>
      <c r="P46" s="2"/>
      <c r="Q46" s="2"/>
      <c r="R46" s="2"/>
      <c r="S46" s="2"/>
      <c r="T46" s="2"/>
      <c r="U46" s="2"/>
      <c r="V46" s="2"/>
      <c r="W46" s="2"/>
      <c r="X46" s="2"/>
      <c r="Y46" s="2"/>
      <c r="Z46" s="2"/>
      <c r="AA46" s="2"/>
    </row>
    <row r="47" spans="1:27">
      <c r="A47" s="2"/>
      <c r="B47" s="2" t="s">
        <v>1401</v>
      </c>
      <c r="C47" s="3">
        <v>0</v>
      </c>
      <c r="D47" s="3">
        <v>145.6</v>
      </c>
      <c r="E47" s="2"/>
      <c r="F47" s="3">
        <v>0</v>
      </c>
      <c r="G47" s="3">
        <v>12.5448528621635</v>
      </c>
      <c r="H47" s="2"/>
      <c r="I47" s="2"/>
      <c r="J47" s="2"/>
      <c r="K47" s="2"/>
      <c r="L47" s="2"/>
      <c r="M47" s="2"/>
      <c r="N47" s="2"/>
      <c r="O47" s="2"/>
      <c r="P47" s="2"/>
      <c r="Q47" s="2"/>
      <c r="R47" s="2"/>
      <c r="S47" s="2"/>
      <c r="T47" s="2"/>
      <c r="U47" s="2"/>
      <c r="V47" s="2"/>
      <c r="W47" s="2"/>
      <c r="X47" s="2"/>
      <c r="Y47" s="2"/>
      <c r="Z47" s="2"/>
      <c r="AA47" s="2"/>
    </row>
    <row r="48" spans="1:27">
      <c r="A48" s="2"/>
      <c r="B48" s="2" t="s">
        <v>1479</v>
      </c>
      <c r="C48" s="3">
        <v>0</v>
      </c>
      <c r="D48" s="3">
        <v>145.56666666666601</v>
      </c>
      <c r="E48" s="2"/>
      <c r="F48" s="3">
        <v>0</v>
      </c>
      <c r="G48" s="3">
        <v>11.9573780106212</v>
      </c>
      <c r="H48" s="2"/>
      <c r="I48" s="2"/>
      <c r="J48" s="2"/>
      <c r="K48" s="2"/>
      <c r="L48" s="2"/>
      <c r="M48" s="2"/>
      <c r="N48" s="2"/>
      <c r="O48" s="2"/>
      <c r="P48" s="2"/>
      <c r="Q48" s="2"/>
      <c r="R48" s="2"/>
      <c r="S48" s="2"/>
      <c r="T48" s="2"/>
      <c r="U48" s="2"/>
      <c r="V48" s="2"/>
      <c r="W48" s="2"/>
      <c r="X48" s="2"/>
      <c r="Y48" s="2"/>
      <c r="Z48" s="2"/>
      <c r="AA48" s="2"/>
    </row>
    <row r="49" spans="1:27">
      <c r="A49" s="2"/>
      <c r="B49" s="2" t="s">
        <v>1383</v>
      </c>
      <c r="C49" s="3">
        <v>0</v>
      </c>
      <c r="D49" s="3">
        <v>145.333333333333</v>
      </c>
      <c r="E49" s="2"/>
      <c r="F49" s="3">
        <v>0</v>
      </c>
      <c r="G49" s="3">
        <v>12.218383235473</v>
      </c>
      <c r="H49" s="2"/>
      <c r="I49" s="2"/>
      <c r="J49" s="2"/>
      <c r="K49" s="2"/>
      <c r="L49" s="2"/>
      <c r="M49" s="2"/>
      <c r="N49" s="2"/>
      <c r="O49" s="2"/>
      <c r="P49" s="2"/>
      <c r="Q49" s="2"/>
      <c r="R49" s="2"/>
      <c r="S49" s="2"/>
      <c r="T49" s="2"/>
      <c r="U49" s="2"/>
      <c r="V49" s="2"/>
      <c r="W49" s="2"/>
      <c r="X49" s="2"/>
      <c r="Y49" s="2"/>
      <c r="Z49" s="2"/>
      <c r="AA49" s="2"/>
    </row>
    <row r="50" spans="1:27">
      <c r="A50" s="2"/>
      <c r="B50" s="2" t="s">
        <v>1445</v>
      </c>
      <c r="C50" s="3">
        <v>0</v>
      </c>
      <c r="D50" s="3">
        <v>144.96666666666599</v>
      </c>
      <c r="E50" s="2"/>
      <c r="F50" s="3">
        <v>0</v>
      </c>
      <c r="G50" s="3">
        <v>12.4163422776418</v>
      </c>
      <c r="H50" s="2"/>
      <c r="I50" s="2"/>
      <c r="J50" s="2"/>
      <c r="K50" s="2"/>
      <c r="L50" s="2"/>
      <c r="M50" s="2"/>
      <c r="N50" s="2"/>
      <c r="O50" s="2"/>
      <c r="P50" s="2"/>
      <c r="Q50" s="2"/>
      <c r="R50" s="2"/>
      <c r="S50" s="2"/>
      <c r="T50" s="2"/>
      <c r="U50" s="2"/>
      <c r="V50" s="2"/>
      <c r="W50" s="2"/>
      <c r="X50" s="2"/>
      <c r="Y50" s="2"/>
      <c r="Z50" s="2"/>
      <c r="AA50" s="2"/>
    </row>
    <row r="51" spans="1:27">
      <c r="A51" s="2"/>
      <c r="B51" s="2" t="s">
        <v>1353</v>
      </c>
      <c r="C51" s="3">
        <v>0</v>
      </c>
      <c r="D51" s="3">
        <v>144.96666666666599</v>
      </c>
      <c r="E51" s="2"/>
      <c r="F51" s="3">
        <v>0</v>
      </c>
      <c r="G51" s="3">
        <v>12.305780033066601</v>
      </c>
      <c r="H51" s="2"/>
      <c r="I51" s="2"/>
      <c r="J51" s="2"/>
      <c r="K51" s="2"/>
      <c r="L51" s="2"/>
      <c r="M51" s="2"/>
      <c r="N51" s="2"/>
      <c r="O51" s="2"/>
      <c r="P51" s="2"/>
      <c r="Q51" s="2"/>
      <c r="R51" s="2"/>
      <c r="S51" s="2"/>
      <c r="T51" s="2"/>
      <c r="U51" s="2"/>
      <c r="V51" s="2"/>
      <c r="W51" s="2"/>
      <c r="X51" s="2"/>
      <c r="Y51" s="2"/>
      <c r="Z51" s="2"/>
      <c r="AA51" s="2"/>
    </row>
    <row r="52" spans="1:27">
      <c r="A52" s="2"/>
      <c r="B52" s="2" t="s">
        <v>1637</v>
      </c>
      <c r="C52" s="3">
        <v>0</v>
      </c>
      <c r="D52" s="3">
        <v>144.933333333333</v>
      </c>
      <c r="E52" s="2"/>
      <c r="F52" s="3">
        <v>0</v>
      </c>
      <c r="G52" s="3">
        <v>10.978564974025</v>
      </c>
      <c r="H52" s="2"/>
      <c r="I52" s="2"/>
      <c r="J52" s="2"/>
      <c r="K52" s="2"/>
      <c r="L52" s="2"/>
      <c r="M52" s="2"/>
      <c r="N52" s="2"/>
      <c r="O52" s="2"/>
      <c r="P52" s="2"/>
      <c r="Q52" s="2"/>
      <c r="R52" s="2"/>
      <c r="S52" s="2"/>
      <c r="T52" s="2"/>
      <c r="U52" s="2"/>
      <c r="V52" s="2"/>
      <c r="W52" s="2"/>
      <c r="X52" s="2"/>
      <c r="Y52" s="2"/>
      <c r="Z52" s="2"/>
      <c r="AA52" s="2"/>
    </row>
    <row r="53" spans="1:27">
      <c r="A53" s="2"/>
      <c r="B53" s="2" t="s">
        <v>1461</v>
      </c>
      <c r="C53" s="3">
        <v>0</v>
      </c>
      <c r="D53" s="3">
        <v>144.766666666666</v>
      </c>
      <c r="E53" s="2"/>
      <c r="F53" s="3">
        <v>0</v>
      </c>
      <c r="G53" s="3">
        <v>12.852193932900599</v>
      </c>
      <c r="H53" s="2"/>
      <c r="I53" s="2"/>
      <c r="J53" s="2"/>
      <c r="K53" s="2"/>
      <c r="L53" s="2"/>
      <c r="M53" s="2"/>
      <c r="N53" s="2"/>
      <c r="O53" s="2"/>
      <c r="P53" s="2"/>
      <c r="Q53" s="2"/>
      <c r="R53" s="2"/>
      <c r="S53" s="2"/>
      <c r="T53" s="2"/>
      <c r="U53" s="2"/>
      <c r="V53" s="2"/>
      <c r="W53" s="2"/>
      <c r="X53" s="2"/>
      <c r="Y53" s="2"/>
      <c r="Z53" s="2"/>
      <c r="AA53" s="2"/>
    </row>
    <row r="54" spans="1:27">
      <c r="A54" s="2"/>
      <c r="B54" s="2" t="s">
        <v>1533</v>
      </c>
      <c r="C54" s="3">
        <v>0</v>
      </c>
      <c r="D54" s="3">
        <v>144.73333333333301</v>
      </c>
      <c r="E54" s="2"/>
      <c r="F54" s="3">
        <v>0</v>
      </c>
      <c r="G54" s="3">
        <v>11.474415986106701</v>
      </c>
      <c r="H54" s="2"/>
      <c r="I54" s="2"/>
      <c r="J54" s="2"/>
      <c r="K54" s="2"/>
      <c r="L54" s="2"/>
      <c r="M54" s="2"/>
      <c r="N54" s="2"/>
      <c r="O54" s="2"/>
      <c r="P54" s="2"/>
      <c r="Q54" s="2"/>
      <c r="R54" s="2"/>
      <c r="S54" s="2"/>
      <c r="T54" s="2"/>
      <c r="U54" s="2"/>
      <c r="V54" s="2"/>
      <c r="W54" s="2"/>
      <c r="X54" s="2"/>
      <c r="Y54" s="2"/>
      <c r="Z54" s="2"/>
      <c r="AA54" s="2"/>
    </row>
    <row r="55" spans="1:27">
      <c r="A55" s="2"/>
      <c r="B55" s="2" t="s">
        <v>1473</v>
      </c>
      <c r="C55" s="3">
        <v>0</v>
      </c>
      <c r="D55" s="3">
        <v>144.333333333333</v>
      </c>
      <c r="E55" s="2"/>
      <c r="F55" s="3">
        <v>0</v>
      </c>
      <c r="G55" s="3">
        <v>14.0862423031205</v>
      </c>
      <c r="H55" s="2"/>
      <c r="I55" s="2"/>
      <c r="J55" s="2"/>
      <c r="K55" s="2"/>
      <c r="L55" s="2"/>
      <c r="M55" s="2"/>
      <c r="N55" s="2"/>
      <c r="O55" s="2"/>
      <c r="P55" s="2"/>
      <c r="Q55" s="2"/>
      <c r="R55" s="2"/>
      <c r="S55" s="2"/>
      <c r="T55" s="2"/>
      <c r="U55" s="2"/>
      <c r="V55" s="2"/>
      <c r="W55" s="2"/>
      <c r="X55" s="2"/>
      <c r="Y55" s="2"/>
      <c r="Z55" s="2"/>
      <c r="AA55" s="2"/>
    </row>
    <row r="56" spans="1:27">
      <c r="A56" s="2"/>
      <c r="B56" s="2" t="s">
        <v>1639</v>
      </c>
      <c r="C56" s="3">
        <v>0</v>
      </c>
      <c r="D56" s="3">
        <v>143.766666666666</v>
      </c>
      <c r="E56" s="2"/>
      <c r="F56" s="3">
        <v>0</v>
      </c>
      <c r="G56" s="3">
        <v>11.5893150022864</v>
      </c>
      <c r="H56" s="2"/>
      <c r="I56" s="2"/>
      <c r="J56" s="2"/>
      <c r="K56" s="2"/>
      <c r="L56" s="2"/>
      <c r="M56" s="2"/>
      <c r="N56" s="2"/>
      <c r="O56" s="2"/>
      <c r="P56" s="2"/>
      <c r="Q56" s="2"/>
      <c r="R56" s="2"/>
      <c r="S56" s="2"/>
      <c r="T56" s="2"/>
      <c r="U56" s="2"/>
      <c r="V56" s="2"/>
      <c r="W56" s="2"/>
      <c r="X56" s="2"/>
      <c r="Y56" s="2"/>
      <c r="Z56" s="2"/>
      <c r="AA56" s="2"/>
    </row>
    <row r="57" spans="1:27">
      <c r="A57" s="2"/>
      <c r="B57" s="2" t="s">
        <v>1425</v>
      </c>
      <c r="C57" s="3">
        <v>0</v>
      </c>
      <c r="D57" s="3">
        <v>143.73333333333301</v>
      </c>
      <c r="E57" s="2"/>
      <c r="F57" s="3">
        <v>0</v>
      </c>
      <c r="G57" s="3">
        <v>13.552203592856101</v>
      </c>
      <c r="H57" s="2"/>
      <c r="I57" s="2"/>
      <c r="J57" s="2"/>
      <c r="K57" s="2"/>
      <c r="L57" s="2"/>
      <c r="M57" s="2"/>
      <c r="N57" s="2"/>
      <c r="O57" s="2"/>
      <c r="P57" s="2"/>
      <c r="Q57" s="2"/>
      <c r="R57" s="2"/>
      <c r="S57" s="2"/>
      <c r="T57" s="2"/>
      <c r="U57" s="2"/>
      <c r="V57" s="2"/>
      <c r="W57" s="2"/>
      <c r="X57" s="2"/>
      <c r="Y57" s="2"/>
      <c r="Z57" s="2"/>
      <c r="AA57" s="2"/>
    </row>
    <row r="58" spans="1:27">
      <c r="A58" s="2"/>
      <c r="B58" s="2" t="s">
        <v>1513</v>
      </c>
      <c r="C58" s="3">
        <v>0</v>
      </c>
      <c r="D58" s="3">
        <v>143.69999999999999</v>
      </c>
      <c r="E58" s="2"/>
      <c r="F58" s="3">
        <v>0</v>
      </c>
      <c r="G58" s="3">
        <v>11.1150048732932</v>
      </c>
      <c r="H58" s="2"/>
      <c r="I58" s="2"/>
      <c r="J58" s="2"/>
      <c r="K58" s="2"/>
      <c r="L58" s="2"/>
      <c r="M58" s="2"/>
      <c r="N58" s="2"/>
      <c r="O58" s="2"/>
      <c r="P58" s="2"/>
      <c r="Q58" s="2"/>
      <c r="R58" s="2"/>
      <c r="S58" s="2"/>
      <c r="T58" s="2"/>
      <c r="U58" s="2"/>
      <c r="V58" s="2"/>
      <c r="W58" s="2"/>
      <c r="X58" s="2"/>
      <c r="Y58" s="2"/>
      <c r="Z58" s="2"/>
      <c r="AA58" s="2"/>
    </row>
    <row r="59" spans="1:27">
      <c r="A59" s="2"/>
      <c r="B59" s="2" t="s">
        <v>1603</v>
      </c>
      <c r="C59" s="3">
        <v>0</v>
      </c>
      <c r="D59" s="3">
        <v>143.6</v>
      </c>
      <c r="E59" s="2"/>
      <c r="F59" s="3">
        <v>0</v>
      </c>
      <c r="G59" s="3">
        <v>13.4129290860224</v>
      </c>
      <c r="H59" s="2"/>
      <c r="I59" s="2"/>
      <c r="J59" s="2"/>
      <c r="K59" s="2"/>
      <c r="L59" s="2"/>
      <c r="M59" s="2"/>
      <c r="N59" s="2"/>
      <c r="O59" s="2"/>
      <c r="P59" s="2"/>
      <c r="Q59" s="2"/>
      <c r="R59" s="2"/>
      <c r="S59" s="2"/>
      <c r="T59" s="2"/>
      <c r="U59" s="2"/>
      <c r="V59" s="2"/>
      <c r="W59" s="2"/>
      <c r="X59" s="2"/>
      <c r="Y59" s="2"/>
      <c r="Z59" s="2"/>
      <c r="AA59" s="2"/>
    </row>
    <row r="60" spans="1:27">
      <c r="A60" s="2"/>
      <c r="B60" s="2" t="s">
        <v>1547</v>
      </c>
      <c r="C60" s="3">
        <v>0</v>
      </c>
      <c r="D60" s="3">
        <v>143.6</v>
      </c>
      <c r="E60" s="2"/>
      <c r="F60" s="3">
        <v>0</v>
      </c>
      <c r="G60" s="3">
        <v>12.0404872548137</v>
      </c>
      <c r="H60" s="2"/>
      <c r="I60" s="2"/>
      <c r="J60" s="2"/>
      <c r="K60" s="2"/>
      <c r="L60" s="2"/>
      <c r="M60" s="2"/>
      <c r="N60" s="2"/>
      <c r="O60" s="2"/>
      <c r="P60" s="2"/>
      <c r="Q60" s="2"/>
      <c r="R60" s="2"/>
      <c r="S60" s="2"/>
      <c r="T60" s="2"/>
      <c r="U60" s="2"/>
      <c r="V60" s="2"/>
      <c r="W60" s="2"/>
      <c r="X60" s="2"/>
      <c r="Y60" s="2"/>
      <c r="Z60" s="2"/>
      <c r="AA60" s="2"/>
    </row>
    <row r="61" spans="1:27">
      <c r="A61" s="2"/>
      <c r="B61" s="2" t="s">
        <v>1403</v>
      </c>
      <c r="C61" s="3">
        <v>0</v>
      </c>
      <c r="D61" s="3">
        <v>143.1</v>
      </c>
      <c r="E61" s="2"/>
      <c r="F61" s="3">
        <v>0</v>
      </c>
      <c r="G61" s="3">
        <v>12.705248259413599</v>
      </c>
      <c r="H61" s="2"/>
      <c r="I61" s="2"/>
      <c r="J61" s="2"/>
      <c r="K61" s="2"/>
      <c r="L61" s="2"/>
      <c r="M61" s="2"/>
      <c r="N61" s="2"/>
      <c r="O61" s="2"/>
      <c r="P61" s="2"/>
      <c r="Q61" s="2"/>
      <c r="R61" s="2"/>
      <c r="S61" s="2"/>
      <c r="T61" s="2"/>
      <c r="U61" s="2"/>
      <c r="V61" s="2"/>
      <c r="W61" s="2"/>
      <c r="X61" s="2"/>
      <c r="Y61" s="2"/>
      <c r="Z61" s="2"/>
      <c r="AA61" s="2"/>
    </row>
    <row r="62" spans="1:27">
      <c r="A62" s="2"/>
      <c r="B62" s="2" t="s">
        <v>1648</v>
      </c>
      <c r="C62" s="3">
        <v>8.9666666666666597</v>
      </c>
      <c r="D62" s="3">
        <v>79</v>
      </c>
      <c r="E62" s="2"/>
      <c r="F62" s="3">
        <v>1.6829207415152401</v>
      </c>
      <c r="G62" s="3">
        <v>1.1547005383792499</v>
      </c>
      <c r="H62" s="2"/>
      <c r="I62" s="2"/>
      <c r="J62" s="2"/>
      <c r="K62" s="2"/>
      <c r="L62" s="2"/>
      <c r="M62" s="2"/>
      <c r="N62" s="2"/>
      <c r="O62" s="2"/>
      <c r="P62" s="2"/>
      <c r="Q62" s="2"/>
      <c r="R62" s="2"/>
      <c r="S62" s="2"/>
      <c r="T62" s="2"/>
      <c r="U62" s="2"/>
      <c r="V62" s="2"/>
      <c r="W62" s="2"/>
      <c r="X62" s="2"/>
      <c r="Y62" s="2"/>
      <c r="Z62" s="2"/>
      <c r="AA62" s="2"/>
    </row>
    <row r="63" spans="1:27">
      <c r="A63" s="2"/>
      <c r="B63" s="2" t="s">
        <v>1643</v>
      </c>
      <c r="C63" s="3">
        <v>85.466666666666598</v>
      </c>
      <c r="D63" s="3">
        <v>72.733333333333306</v>
      </c>
      <c r="E63" s="2"/>
      <c r="F63" s="3">
        <v>1.2036980056845099</v>
      </c>
      <c r="G63" s="3">
        <v>1.1527744310526999</v>
      </c>
      <c r="H63" s="2"/>
      <c r="I63" s="2"/>
      <c r="J63" s="2"/>
      <c r="K63" s="2"/>
      <c r="L63" s="2"/>
      <c r="M63" s="2"/>
      <c r="N63" s="2"/>
      <c r="O63" s="2"/>
      <c r="P63" s="2"/>
      <c r="Q63" s="2"/>
      <c r="R63" s="2"/>
      <c r="S63" s="2"/>
      <c r="T63" s="2"/>
      <c r="U63" s="2"/>
      <c r="V63" s="2"/>
      <c r="W63" s="2"/>
      <c r="X63" s="2"/>
      <c r="Y63" s="2"/>
      <c r="Z63" s="2"/>
      <c r="AA63" s="2"/>
    </row>
    <row r="64" spans="1:27">
      <c r="A64" s="2"/>
      <c r="B64" s="2" t="s">
        <v>1644</v>
      </c>
      <c r="C64" s="3">
        <v>66.966666666666598</v>
      </c>
      <c r="D64" s="3">
        <v>69.866666666666603</v>
      </c>
      <c r="E64" s="2"/>
      <c r="F64" s="3">
        <v>1.4940623220676601</v>
      </c>
      <c r="G64" s="3">
        <v>1.17567947256989</v>
      </c>
      <c r="H64" s="2"/>
      <c r="I64" s="2"/>
      <c r="J64" s="2"/>
      <c r="K64" s="2"/>
      <c r="L64" s="2"/>
      <c r="M64" s="2"/>
      <c r="N64" s="2"/>
      <c r="O64" s="2"/>
      <c r="P64" s="2"/>
      <c r="Q64" s="2"/>
      <c r="R64" s="2"/>
      <c r="S64" s="2"/>
      <c r="T64" s="2"/>
      <c r="U64" s="2"/>
      <c r="V64" s="2"/>
      <c r="W64" s="2"/>
      <c r="X64" s="2"/>
      <c r="Y64" s="2"/>
      <c r="Z64" s="2"/>
      <c r="AA64" s="2"/>
    </row>
    <row r="65" spans="1:27">
      <c r="A65" s="2"/>
      <c r="B65" s="2" t="s">
        <v>1670</v>
      </c>
      <c r="C65" s="3">
        <v>0</v>
      </c>
      <c r="D65" s="3">
        <v>60.6</v>
      </c>
      <c r="E65" s="2"/>
      <c r="F65" s="3">
        <v>0</v>
      </c>
      <c r="G65" s="3">
        <v>1.2543258481484501</v>
      </c>
      <c r="H65" s="2"/>
      <c r="I65" s="2"/>
      <c r="J65" s="2"/>
      <c r="K65" s="2"/>
      <c r="L65" s="2"/>
      <c r="M65" s="2"/>
      <c r="N65" s="2"/>
      <c r="O65" s="2"/>
      <c r="P65" s="2"/>
      <c r="Q65" s="2"/>
      <c r="R65" s="2"/>
      <c r="S65" s="2"/>
      <c r="T65" s="2"/>
      <c r="U65" s="2"/>
      <c r="V65" s="2"/>
      <c r="W65" s="2"/>
      <c r="X65" s="2"/>
      <c r="Y65" s="2"/>
      <c r="Z65" s="2"/>
      <c r="AA65" s="2"/>
    </row>
    <row r="66" spans="1:27">
      <c r="A66" s="2"/>
      <c r="B66" s="2" t="s">
        <v>1658</v>
      </c>
      <c r="C66" s="3">
        <v>0</v>
      </c>
      <c r="D66" s="3">
        <v>57.6</v>
      </c>
      <c r="E66" s="2"/>
      <c r="F66" s="3">
        <v>0</v>
      </c>
      <c r="G66" s="3">
        <v>0.95219045713904604</v>
      </c>
      <c r="H66" s="2"/>
      <c r="I66" s="2"/>
      <c r="J66" s="2"/>
      <c r="K66" s="2"/>
      <c r="L66" s="2"/>
      <c r="M66" s="2"/>
      <c r="N66" s="2"/>
      <c r="O66" s="2"/>
      <c r="P66" s="2"/>
      <c r="Q66" s="2"/>
      <c r="R66" s="2"/>
      <c r="S66" s="2"/>
      <c r="T66" s="2"/>
      <c r="U66" s="2"/>
      <c r="V66" s="2"/>
      <c r="W66" s="2"/>
      <c r="X66" s="2"/>
      <c r="Y66" s="2"/>
      <c r="Z66" s="2"/>
      <c r="AA66" s="2"/>
    </row>
    <row r="67" spans="1:27">
      <c r="A67" s="2" t="s">
        <v>2320</v>
      </c>
      <c r="B67" s="2" t="s">
        <v>233</v>
      </c>
      <c r="C67" s="3">
        <v>5</v>
      </c>
      <c r="D67" s="3">
        <v>55.066666666666599</v>
      </c>
      <c r="E67" s="2"/>
      <c r="F67" s="3">
        <v>1.96638416050035</v>
      </c>
      <c r="G67" s="3">
        <v>2.4621580416825801</v>
      </c>
      <c r="H67" s="2"/>
      <c r="I67" s="2"/>
      <c r="J67" s="2"/>
      <c r="K67" s="2"/>
      <c r="L67" s="2"/>
      <c r="M67" s="2"/>
      <c r="N67" s="2"/>
      <c r="O67" s="2"/>
      <c r="P67" s="2"/>
      <c r="Q67" s="2"/>
      <c r="R67" s="2"/>
      <c r="S67" s="2"/>
      <c r="T67" s="2"/>
      <c r="U67" s="2"/>
      <c r="V67" s="2"/>
      <c r="W67" s="2"/>
      <c r="X67" s="2"/>
      <c r="Y67" s="2"/>
      <c r="Z67" s="2"/>
      <c r="AA67" s="2"/>
    </row>
    <row r="68" spans="1:27">
      <c r="A68" s="2"/>
      <c r="B68" s="2" t="s">
        <v>1664</v>
      </c>
      <c r="C68" s="3">
        <v>0.33333333333333298</v>
      </c>
      <c r="D68" s="3">
        <v>40.633333333333297</v>
      </c>
      <c r="E68" s="2"/>
      <c r="F68" s="3">
        <v>0.64978628965393004</v>
      </c>
      <c r="G68" s="3">
        <v>1.01598337694187</v>
      </c>
      <c r="H68" s="2"/>
      <c r="I68" s="2"/>
      <c r="J68" s="2"/>
      <c r="K68" s="2"/>
      <c r="L68" s="2"/>
      <c r="M68" s="2"/>
      <c r="N68" s="2"/>
      <c r="O68" s="2"/>
      <c r="P68" s="2"/>
      <c r="Q68" s="2"/>
      <c r="R68" s="2"/>
      <c r="S68" s="2"/>
      <c r="T68" s="2"/>
      <c r="U68" s="2"/>
      <c r="V68" s="2"/>
      <c r="W68" s="2"/>
      <c r="X68" s="2"/>
      <c r="Y68" s="2"/>
      <c r="Z68" s="2"/>
      <c r="AA68" s="2"/>
    </row>
    <row r="69" spans="1:27">
      <c r="A69" s="2"/>
      <c r="B69" s="2" t="s">
        <v>1674</v>
      </c>
      <c r="C69" s="3">
        <v>2</v>
      </c>
      <c r="D69" s="3">
        <v>39.266666666666602</v>
      </c>
      <c r="E69" s="2"/>
      <c r="F69" s="3">
        <v>1.0954451150103299</v>
      </c>
      <c r="G69" s="3">
        <v>0.81377037438224697</v>
      </c>
      <c r="H69" s="2"/>
      <c r="I69" s="2"/>
      <c r="J69" s="2"/>
      <c r="K69" s="2"/>
      <c r="L69" s="2"/>
      <c r="M69" s="2"/>
      <c r="N69" s="2"/>
      <c r="O69" s="2"/>
      <c r="P69" s="2"/>
      <c r="Q69" s="2"/>
      <c r="R69" s="2"/>
      <c r="S69" s="2"/>
      <c r="T69" s="2"/>
      <c r="U69" s="2"/>
      <c r="V69" s="2"/>
      <c r="W69" s="2"/>
      <c r="X69" s="2"/>
      <c r="Y69" s="2"/>
      <c r="Z69" s="2"/>
      <c r="AA69" s="2"/>
    </row>
    <row r="70" spans="1:27">
      <c r="A70" s="2"/>
      <c r="B70" s="2" t="s">
        <v>1645</v>
      </c>
      <c r="C70" s="3">
        <v>77.733333333333306</v>
      </c>
      <c r="D70" s="3">
        <v>38.633333333333297</v>
      </c>
      <c r="E70" s="2"/>
      <c r="F70" s="3">
        <v>1.0624918300339401</v>
      </c>
      <c r="G70" s="3">
        <v>1.5380362660079101</v>
      </c>
      <c r="H70" s="2"/>
      <c r="I70" s="2"/>
      <c r="J70" s="2"/>
      <c r="K70" s="2"/>
      <c r="L70" s="2"/>
      <c r="M70" s="2"/>
      <c r="N70" s="2"/>
      <c r="O70" s="2"/>
      <c r="P70" s="2"/>
      <c r="Q70" s="2"/>
      <c r="R70" s="2"/>
      <c r="S70" s="2"/>
      <c r="T70" s="2"/>
      <c r="U70" s="2"/>
      <c r="V70" s="2"/>
      <c r="W70" s="2"/>
      <c r="X70" s="2"/>
      <c r="Y70" s="2"/>
      <c r="Z70" s="2"/>
      <c r="AA70" s="2"/>
    </row>
    <row r="71" spans="1:27">
      <c r="A71" s="2"/>
      <c r="B71" s="2" t="s">
        <v>1693</v>
      </c>
      <c r="C71" s="3">
        <v>0.7</v>
      </c>
      <c r="D71" s="3">
        <v>34.866666666666603</v>
      </c>
      <c r="E71" s="2"/>
      <c r="F71" s="3">
        <v>0.86216781042516999</v>
      </c>
      <c r="G71" s="3">
        <v>1.3097921802925601</v>
      </c>
      <c r="H71" s="2"/>
      <c r="I71" s="2"/>
      <c r="J71" s="2"/>
      <c r="K71" s="2"/>
      <c r="L71" s="2"/>
      <c r="M71" s="2"/>
      <c r="N71" s="2"/>
      <c r="O71" s="2"/>
      <c r="P71" s="2"/>
      <c r="Q71" s="2"/>
      <c r="R71" s="2"/>
      <c r="S71" s="2"/>
      <c r="T71" s="2"/>
      <c r="U71" s="2"/>
      <c r="V71" s="2"/>
      <c r="W71" s="2"/>
      <c r="X71" s="2"/>
      <c r="Y71" s="2"/>
      <c r="Z71" s="2"/>
      <c r="AA71" s="2"/>
    </row>
    <row r="72" spans="1:27">
      <c r="A72" s="2" t="s">
        <v>2320</v>
      </c>
      <c r="B72" s="2" t="s">
        <v>1698</v>
      </c>
      <c r="C72" s="3">
        <v>0</v>
      </c>
      <c r="D72" s="3">
        <v>32.6666666666666</v>
      </c>
      <c r="E72" s="2"/>
      <c r="F72" s="3">
        <v>0</v>
      </c>
      <c r="G72" s="3">
        <v>1.2472191289246399</v>
      </c>
      <c r="H72" s="2"/>
      <c r="I72" s="2"/>
      <c r="J72" s="2"/>
      <c r="K72" s="2"/>
      <c r="L72" s="2"/>
      <c r="M72" s="2"/>
      <c r="N72" s="2"/>
      <c r="O72" s="2"/>
      <c r="P72" s="2"/>
      <c r="Q72" s="2"/>
      <c r="R72" s="2"/>
      <c r="S72" s="2"/>
      <c r="T72" s="2"/>
      <c r="U72" s="2"/>
      <c r="V72" s="2"/>
      <c r="W72" s="2"/>
      <c r="X72" s="2"/>
      <c r="Y72" s="2"/>
      <c r="Z72" s="2"/>
      <c r="AA72" s="2"/>
    </row>
    <row r="73" spans="1:27">
      <c r="A73" s="2" t="s">
        <v>2320</v>
      </c>
      <c r="B73" s="2" t="s">
        <v>1696</v>
      </c>
      <c r="C73" s="3">
        <v>0.266666666666666</v>
      </c>
      <c r="D73" s="3">
        <v>28.2</v>
      </c>
      <c r="E73" s="2"/>
      <c r="F73" s="3">
        <v>0.57348835113617502</v>
      </c>
      <c r="G73" s="3">
        <v>1.19443152447792</v>
      </c>
      <c r="H73" s="2"/>
      <c r="I73" s="2"/>
      <c r="J73" s="2"/>
      <c r="K73" s="2"/>
      <c r="L73" s="2"/>
      <c r="M73" s="2"/>
      <c r="N73" s="2"/>
      <c r="O73" s="2"/>
      <c r="P73" s="2"/>
      <c r="Q73" s="2"/>
      <c r="R73" s="2"/>
      <c r="S73" s="2"/>
      <c r="T73" s="2"/>
      <c r="U73" s="2"/>
      <c r="V73" s="2"/>
      <c r="W73" s="2"/>
      <c r="X73" s="2"/>
      <c r="Y73" s="2"/>
      <c r="Z73" s="2"/>
      <c r="AA73" s="2"/>
    </row>
    <row r="74" spans="1:27">
      <c r="A74" s="2"/>
      <c r="B74" s="2" t="s">
        <v>1657</v>
      </c>
      <c r="C74" s="3">
        <v>51.1</v>
      </c>
      <c r="D74" s="3">
        <v>27.266666666666602</v>
      </c>
      <c r="E74" s="2"/>
      <c r="F74" s="3">
        <v>1.57797338380595</v>
      </c>
      <c r="G74" s="3">
        <v>1.6918103387265999</v>
      </c>
      <c r="H74" s="2"/>
      <c r="I74" s="2"/>
      <c r="J74" s="2"/>
      <c r="K74" s="2"/>
      <c r="L74" s="2"/>
      <c r="M74" s="2"/>
      <c r="N74" s="2"/>
      <c r="O74" s="2"/>
      <c r="P74" s="2"/>
      <c r="Q74" s="2"/>
      <c r="R74" s="2"/>
      <c r="S74" s="2"/>
      <c r="T74" s="2"/>
      <c r="U74" s="2"/>
      <c r="V74" s="2"/>
      <c r="W74" s="2"/>
      <c r="X74" s="2"/>
      <c r="Y74" s="2"/>
      <c r="Z74" s="2"/>
      <c r="AA74" s="2"/>
    </row>
    <row r="75" spans="1:27">
      <c r="A75" s="2"/>
      <c r="B75" s="2" t="s">
        <v>1650</v>
      </c>
      <c r="C75" s="3">
        <v>21.6</v>
      </c>
      <c r="D75" s="3">
        <v>24.9</v>
      </c>
      <c r="E75" s="2"/>
      <c r="F75" s="3">
        <v>2.2597935008904302</v>
      </c>
      <c r="G75" s="3">
        <v>1.7767010628315201</v>
      </c>
      <c r="H75" s="2"/>
      <c r="I75" s="2"/>
      <c r="J75" s="2"/>
      <c r="K75" s="2"/>
      <c r="L75" s="2"/>
      <c r="M75" s="2"/>
      <c r="N75" s="2"/>
      <c r="O75" s="2"/>
      <c r="P75" s="2"/>
      <c r="Q75" s="2"/>
      <c r="R75" s="2"/>
      <c r="S75" s="2"/>
      <c r="T75" s="2"/>
      <c r="U75" s="2"/>
      <c r="V75" s="2"/>
      <c r="W75" s="2"/>
      <c r="X75" s="2"/>
      <c r="Y75" s="2"/>
      <c r="Z75" s="2"/>
      <c r="AA75" s="2"/>
    </row>
    <row r="76" spans="1:27">
      <c r="A76" s="2"/>
      <c r="B76" s="2" t="s">
        <v>1688</v>
      </c>
      <c r="C76" s="3">
        <v>0</v>
      </c>
      <c r="D76" s="3">
        <v>23.066666666666599</v>
      </c>
      <c r="E76" s="2"/>
      <c r="F76" s="3">
        <v>0</v>
      </c>
      <c r="G76" s="3">
        <v>1.2631530214330899</v>
      </c>
      <c r="H76" s="2"/>
      <c r="I76" s="2"/>
      <c r="J76" s="2"/>
      <c r="K76" s="2"/>
      <c r="L76" s="2"/>
      <c r="M76" s="2"/>
      <c r="N76" s="2"/>
      <c r="O76" s="2"/>
      <c r="P76" s="2"/>
      <c r="Q76" s="2"/>
      <c r="R76" s="2"/>
      <c r="S76" s="2"/>
      <c r="T76" s="2"/>
      <c r="U76" s="2"/>
      <c r="V76" s="2"/>
      <c r="W76" s="2"/>
      <c r="X76" s="2"/>
      <c r="Y76" s="2"/>
      <c r="Z76" s="2"/>
      <c r="AA76" s="2"/>
    </row>
    <row r="77" spans="1:27">
      <c r="A77" s="2"/>
      <c r="B77" s="2" t="s">
        <v>1760</v>
      </c>
      <c r="C77" s="3">
        <v>0</v>
      </c>
      <c r="D77" s="3">
        <v>21.266666666666602</v>
      </c>
      <c r="E77" s="2"/>
      <c r="F77" s="3">
        <v>0</v>
      </c>
      <c r="G77" s="3">
        <v>1.09341463112378</v>
      </c>
      <c r="H77" s="2"/>
      <c r="I77" s="2"/>
      <c r="J77" s="2"/>
      <c r="K77" s="2"/>
      <c r="L77" s="2"/>
      <c r="M77" s="2"/>
      <c r="N77" s="2"/>
      <c r="O77" s="2"/>
      <c r="P77" s="2"/>
      <c r="Q77" s="2"/>
      <c r="R77" s="2"/>
      <c r="S77" s="2"/>
      <c r="T77" s="2"/>
      <c r="U77" s="2"/>
      <c r="V77" s="2"/>
      <c r="W77" s="2"/>
      <c r="X77" s="2"/>
      <c r="Y77" s="2"/>
      <c r="Z77" s="2"/>
      <c r="AA77" s="2"/>
    </row>
    <row r="78" spans="1:27">
      <c r="A78" s="2" t="s">
        <v>2320</v>
      </c>
      <c r="B78" s="2" t="s">
        <v>1739</v>
      </c>
      <c r="C78" s="3">
        <v>0.266666666666666</v>
      </c>
      <c r="D78" s="3">
        <v>20.466666666666601</v>
      </c>
      <c r="E78" s="2"/>
      <c r="F78" s="3">
        <v>0.44221663871405298</v>
      </c>
      <c r="G78" s="3">
        <v>1.47723465374402</v>
      </c>
      <c r="H78" s="2"/>
      <c r="I78" s="2"/>
      <c r="J78" s="2"/>
      <c r="K78" s="2"/>
      <c r="L78" s="2"/>
      <c r="M78" s="2"/>
      <c r="N78" s="2"/>
      <c r="O78" s="2"/>
      <c r="P78" s="2"/>
      <c r="Q78" s="2"/>
      <c r="R78" s="2"/>
      <c r="S78" s="2"/>
      <c r="T78" s="2"/>
      <c r="U78" s="2"/>
      <c r="V78" s="2"/>
      <c r="W78" s="2"/>
      <c r="X78" s="2"/>
      <c r="Y78" s="2"/>
      <c r="Z78" s="2"/>
      <c r="AA78" s="2"/>
    </row>
    <row r="79" spans="1:27">
      <c r="A79" s="2"/>
      <c r="B79" s="2" t="s">
        <v>536</v>
      </c>
      <c r="C79" s="3">
        <v>0</v>
      </c>
      <c r="D79" s="3">
        <v>16.233333333333299</v>
      </c>
      <c r="E79" s="2"/>
      <c r="F79" s="3">
        <v>0</v>
      </c>
      <c r="G79" s="3">
        <v>2.0113566455394101</v>
      </c>
      <c r="H79" s="2"/>
      <c r="I79" s="2"/>
      <c r="J79" s="2"/>
      <c r="K79" s="2"/>
      <c r="L79" s="2"/>
      <c r="M79" s="2"/>
      <c r="N79" s="2"/>
      <c r="O79" s="2"/>
      <c r="P79" s="2"/>
      <c r="Q79" s="2"/>
      <c r="R79" s="2"/>
      <c r="S79" s="2"/>
      <c r="T79" s="2"/>
      <c r="U79" s="2"/>
      <c r="V79" s="2"/>
      <c r="W79" s="2"/>
      <c r="X79" s="2"/>
      <c r="Y79" s="2"/>
      <c r="Z79" s="2"/>
      <c r="AA79" s="2"/>
    </row>
    <row r="80" spans="1:27">
      <c r="A80" s="2" t="s">
        <v>2320</v>
      </c>
      <c r="B80" s="2" t="s">
        <v>1687</v>
      </c>
      <c r="C80" s="3">
        <v>0.56666666666666599</v>
      </c>
      <c r="D80" s="3">
        <v>15.033333333333299</v>
      </c>
      <c r="E80" s="2"/>
      <c r="F80" s="3">
        <v>0.88254681965824799</v>
      </c>
      <c r="G80" s="3">
        <v>1.8705317128797601</v>
      </c>
      <c r="H80" s="2"/>
      <c r="I80" s="2"/>
      <c r="J80" s="2"/>
      <c r="K80" s="2"/>
      <c r="L80" s="2"/>
      <c r="M80" s="2"/>
      <c r="N80" s="2"/>
      <c r="O80" s="2"/>
      <c r="P80" s="2"/>
      <c r="Q80" s="2"/>
      <c r="R80" s="2"/>
      <c r="S80" s="2"/>
      <c r="T80" s="2"/>
      <c r="U80" s="2"/>
      <c r="V80" s="2"/>
      <c r="W80" s="2"/>
      <c r="X80" s="2"/>
      <c r="Y80" s="2"/>
      <c r="Z80" s="2"/>
      <c r="AA80" s="2"/>
    </row>
    <row r="81" spans="1:27">
      <c r="A81" s="2"/>
      <c r="B81" s="2" t="s">
        <v>1732</v>
      </c>
      <c r="C81" s="3">
        <v>0.1</v>
      </c>
      <c r="D81" s="3">
        <v>14.733333333333301</v>
      </c>
      <c r="E81" s="2"/>
      <c r="F81" s="3">
        <v>0.3</v>
      </c>
      <c r="G81" s="3">
        <v>1.8427033281447001</v>
      </c>
      <c r="H81" s="2"/>
      <c r="I81" s="2"/>
      <c r="J81" s="2"/>
      <c r="K81" s="2"/>
      <c r="L81" s="2"/>
      <c r="M81" s="2"/>
      <c r="N81" s="2"/>
      <c r="O81" s="2"/>
      <c r="P81" s="2"/>
      <c r="Q81" s="2"/>
      <c r="R81" s="2"/>
      <c r="S81" s="2"/>
      <c r="T81" s="2"/>
      <c r="U81" s="2"/>
      <c r="V81" s="2"/>
      <c r="W81" s="2"/>
      <c r="X81" s="2"/>
      <c r="Y81" s="2"/>
      <c r="Z81" s="2"/>
      <c r="AA81" s="2"/>
    </row>
    <row r="82" spans="1:27">
      <c r="A82" s="2"/>
      <c r="B82" s="2" t="s">
        <v>1984</v>
      </c>
      <c r="C82" s="3">
        <v>0</v>
      </c>
      <c r="D82" s="3">
        <v>11.733333333333301</v>
      </c>
      <c r="E82" s="2"/>
      <c r="F82" s="3">
        <v>0</v>
      </c>
      <c r="G82" s="3">
        <v>1.09341463112378</v>
      </c>
      <c r="H82" s="2"/>
      <c r="I82" s="2"/>
      <c r="J82" s="2"/>
      <c r="K82" s="2"/>
      <c r="L82" s="2"/>
      <c r="M82" s="2"/>
      <c r="N82" s="2"/>
      <c r="O82" s="2"/>
      <c r="P82" s="2"/>
      <c r="Q82" s="2"/>
      <c r="R82" s="2"/>
      <c r="S82" s="2"/>
      <c r="T82" s="2"/>
      <c r="U82" s="2"/>
      <c r="V82" s="2"/>
      <c r="W82" s="2"/>
      <c r="X82" s="2"/>
      <c r="Y82" s="2"/>
      <c r="Z82" s="2"/>
      <c r="AA82" s="2"/>
    </row>
    <row r="83" spans="1:27">
      <c r="A83" s="2"/>
      <c r="B83" s="2" t="s">
        <v>1725</v>
      </c>
      <c r="C83" s="3">
        <v>0</v>
      </c>
      <c r="D83" s="3">
        <v>10.566666666666601</v>
      </c>
      <c r="E83" s="2"/>
      <c r="F83" s="3">
        <v>0</v>
      </c>
      <c r="G83" s="3">
        <v>1.7451520150277799</v>
      </c>
      <c r="H83" s="2"/>
      <c r="I83" s="2"/>
      <c r="J83" s="2"/>
      <c r="K83" s="2"/>
      <c r="L83" s="2"/>
      <c r="M83" s="2"/>
      <c r="N83" s="2"/>
      <c r="O83" s="2"/>
      <c r="P83" s="2"/>
      <c r="Q83" s="2"/>
      <c r="R83" s="2"/>
      <c r="S83" s="2"/>
      <c r="T83" s="2"/>
      <c r="U83" s="2"/>
      <c r="V83" s="2"/>
      <c r="W83" s="2"/>
      <c r="X83" s="2"/>
      <c r="Y83" s="2"/>
      <c r="Z83" s="2"/>
      <c r="AA83" s="2"/>
    </row>
    <row r="84" spans="1:27">
      <c r="A84" s="2"/>
      <c r="B84" s="2" t="s">
        <v>1854</v>
      </c>
      <c r="C84" s="3">
        <v>0</v>
      </c>
      <c r="D84" s="3">
        <v>9.7666666666666604</v>
      </c>
      <c r="E84" s="2"/>
      <c r="F84" s="3">
        <v>0</v>
      </c>
      <c r="G84" s="3">
        <v>1.5849991237291601</v>
      </c>
      <c r="H84" s="2"/>
      <c r="I84" s="2"/>
      <c r="J84" s="2"/>
      <c r="K84" s="2"/>
      <c r="L84" s="2"/>
      <c r="M84" s="2"/>
      <c r="N84" s="2"/>
      <c r="O84" s="2"/>
      <c r="P84" s="2"/>
      <c r="Q84" s="2"/>
      <c r="R84" s="2"/>
      <c r="S84" s="2"/>
      <c r="T84" s="2"/>
      <c r="U84" s="2"/>
      <c r="V84" s="2"/>
      <c r="W84" s="2"/>
      <c r="X84" s="2"/>
      <c r="Y84" s="2"/>
      <c r="Z84" s="2"/>
      <c r="AA84" s="2"/>
    </row>
    <row r="85" spans="1:27">
      <c r="A85" s="2"/>
      <c r="B85" s="2" t="s">
        <v>1859</v>
      </c>
      <c r="C85" s="3">
        <v>0</v>
      </c>
      <c r="D85" s="3">
        <v>9.7333333333333307</v>
      </c>
      <c r="E85" s="2"/>
      <c r="F85" s="3">
        <v>0</v>
      </c>
      <c r="G85" s="3">
        <v>1.5902480589168699</v>
      </c>
      <c r="H85" s="2"/>
      <c r="I85" s="2"/>
      <c r="J85" s="2"/>
      <c r="K85" s="2"/>
      <c r="L85" s="2"/>
      <c r="M85" s="2"/>
      <c r="N85" s="2"/>
      <c r="O85" s="2"/>
      <c r="P85" s="2"/>
      <c r="Q85" s="2"/>
      <c r="R85" s="2"/>
      <c r="S85" s="2"/>
      <c r="T85" s="2"/>
      <c r="U85" s="2"/>
      <c r="V85" s="2"/>
      <c r="W85" s="2"/>
      <c r="X85" s="2"/>
      <c r="Y85" s="2"/>
      <c r="Z85" s="2"/>
      <c r="AA85" s="2"/>
    </row>
    <row r="86" spans="1:27">
      <c r="A86" s="2"/>
      <c r="B86" s="2" t="s">
        <v>1659</v>
      </c>
      <c r="C86" s="3">
        <v>0</v>
      </c>
      <c r="D86" s="3">
        <v>9.2666666666666604</v>
      </c>
      <c r="E86" s="2"/>
      <c r="F86" s="3">
        <v>0</v>
      </c>
      <c r="G86" s="3">
        <v>1.9310331143946899</v>
      </c>
      <c r="H86" s="2"/>
      <c r="I86" s="2"/>
      <c r="J86" s="2"/>
      <c r="K86" s="2"/>
      <c r="L86" s="2"/>
      <c r="M86" s="2"/>
      <c r="N86" s="2"/>
      <c r="O86" s="2"/>
      <c r="P86" s="2"/>
      <c r="Q86" s="2"/>
      <c r="R86" s="2"/>
      <c r="S86" s="2"/>
      <c r="T86" s="2"/>
      <c r="U86" s="2"/>
      <c r="V86" s="2"/>
      <c r="W86" s="2"/>
      <c r="X86" s="2"/>
      <c r="Y86" s="2"/>
      <c r="Z86" s="2"/>
      <c r="AA86" s="2"/>
    </row>
    <row r="87" spans="1:27">
      <c r="A87" s="2"/>
      <c r="B87" s="2" t="s">
        <v>1765</v>
      </c>
      <c r="C87" s="3">
        <v>0</v>
      </c>
      <c r="D87" s="3">
        <v>8.4</v>
      </c>
      <c r="E87" s="2"/>
      <c r="F87" s="3">
        <v>0</v>
      </c>
      <c r="G87" s="3">
        <v>1.56204993518133</v>
      </c>
      <c r="H87" s="2"/>
      <c r="I87" s="2"/>
      <c r="J87" s="2"/>
      <c r="K87" s="2"/>
      <c r="L87" s="2"/>
      <c r="M87" s="2"/>
      <c r="N87" s="2"/>
      <c r="O87" s="2"/>
      <c r="P87" s="2"/>
      <c r="Q87" s="2"/>
      <c r="R87" s="2"/>
      <c r="S87" s="2"/>
      <c r="T87" s="2"/>
      <c r="U87" s="2"/>
      <c r="V87" s="2"/>
      <c r="W87" s="2"/>
      <c r="X87" s="2"/>
      <c r="Y87" s="2"/>
      <c r="Z87" s="2"/>
      <c r="AA87" s="2"/>
    </row>
    <row r="88" spans="1:27">
      <c r="A88" s="2"/>
      <c r="B88" s="2" t="s">
        <v>1783</v>
      </c>
      <c r="C88" s="3">
        <v>0</v>
      </c>
      <c r="D88" s="3">
        <v>5.2666666666666604</v>
      </c>
      <c r="E88" s="2"/>
      <c r="F88" s="3">
        <v>0</v>
      </c>
      <c r="G88" s="3">
        <v>1.6719914938645899</v>
      </c>
      <c r="H88" s="2"/>
      <c r="I88" s="2"/>
      <c r="J88" s="2"/>
      <c r="K88" s="2"/>
      <c r="L88" s="2"/>
      <c r="M88" s="2"/>
      <c r="N88" s="2"/>
      <c r="O88" s="2"/>
      <c r="P88" s="2"/>
      <c r="Q88" s="2"/>
      <c r="R88" s="2"/>
      <c r="S88" s="2"/>
      <c r="T88" s="2"/>
      <c r="U88" s="2"/>
      <c r="V88" s="2"/>
      <c r="W88" s="2"/>
      <c r="X88" s="2"/>
      <c r="Y88" s="2"/>
      <c r="Z88" s="2"/>
      <c r="AA88" s="2"/>
    </row>
    <row r="89" spans="1:27">
      <c r="A89" s="2"/>
      <c r="B89" s="2" t="s">
        <v>1774</v>
      </c>
      <c r="C89" s="3">
        <v>0.4</v>
      </c>
      <c r="D89" s="3">
        <v>5.1333333333333302</v>
      </c>
      <c r="E89" s="2"/>
      <c r="F89" s="3">
        <v>0.66332495807107905</v>
      </c>
      <c r="G89" s="3">
        <v>1.62754074876449</v>
      </c>
      <c r="H89" s="2"/>
      <c r="I89" s="2"/>
      <c r="J89" s="2"/>
      <c r="K89" s="2"/>
      <c r="L89" s="2"/>
      <c r="M89" s="2"/>
      <c r="N89" s="2"/>
      <c r="O89" s="2"/>
      <c r="P89" s="2"/>
      <c r="Q89" s="2"/>
      <c r="R89" s="2"/>
      <c r="S89" s="2"/>
      <c r="T89" s="2"/>
      <c r="U89" s="2"/>
      <c r="V89" s="2"/>
      <c r="W89" s="2"/>
      <c r="X89" s="2"/>
      <c r="Y89" s="2"/>
      <c r="Z89" s="2"/>
      <c r="AA89" s="2"/>
    </row>
    <row r="90" spans="1:27">
      <c r="A90" s="2"/>
      <c r="B90" s="2" t="s">
        <v>1684</v>
      </c>
      <c r="C90" s="3">
        <v>9</v>
      </c>
      <c r="D90" s="3">
        <v>5.0666666666666602</v>
      </c>
      <c r="E90" s="2"/>
      <c r="F90" s="3">
        <v>1.7701224063135601</v>
      </c>
      <c r="G90" s="3">
        <v>2.2647050335283998</v>
      </c>
      <c r="H90" s="2"/>
      <c r="I90" s="2"/>
      <c r="J90" s="2"/>
      <c r="K90" s="2"/>
      <c r="L90" s="2"/>
      <c r="M90" s="2"/>
      <c r="N90" s="2"/>
      <c r="O90" s="2"/>
      <c r="P90" s="2"/>
      <c r="Q90" s="2"/>
      <c r="R90" s="2"/>
      <c r="S90" s="2"/>
      <c r="T90" s="2"/>
      <c r="U90" s="2"/>
      <c r="V90" s="2"/>
      <c r="W90" s="2"/>
      <c r="X90" s="2"/>
      <c r="Y90" s="2"/>
      <c r="Z90" s="2"/>
      <c r="AA90" s="2"/>
    </row>
    <row r="91" spans="1:27">
      <c r="A91" s="2"/>
      <c r="B91" s="2" t="s">
        <v>1728</v>
      </c>
      <c r="C91" s="3">
        <v>0</v>
      </c>
      <c r="D91" s="3">
        <v>3.4666666666666601</v>
      </c>
      <c r="E91" s="2"/>
      <c r="F91" s="3">
        <v>0</v>
      </c>
      <c r="G91" s="3">
        <v>1.2310790208412901</v>
      </c>
      <c r="H91" s="2"/>
      <c r="I91" s="2"/>
      <c r="J91" s="2"/>
      <c r="K91" s="2"/>
      <c r="L91" s="2"/>
      <c r="M91" s="2"/>
      <c r="N91" s="2"/>
      <c r="O91" s="2"/>
      <c r="P91" s="2"/>
      <c r="Q91" s="2"/>
      <c r="R91" s="2"/>
      <c r="S91" s="2"/>
      <c r="T91" s="2"/>
      <c r="U91" s="2"/>
      <c r="V91" s="2"/>
      <c r="W91" s="2"/>
      <c r="X91" s="2"/>
      <c r="Y91" s="2"/>
      <c r="Z91" s="2"/>
      <c r="AA91" s="2"/>
    </row>
    <row r="92" spans="1:27">
      <c r="A92" s="2"/>
      <c r="B92" s="2" t="s">
        <v>1892</v>
      </c>
      <c r="C92" s="3">
        <v>0</v>
      </c>
      <c r="D92" s="3">
        <v>3.0666666666666602</v>
      </c>
      <c r="E92" s="2"/>
      <c r="F92" s="3">
        <v>0</v>
      </c>
      <c r="G92" s="3">
        <v>1.4360439485692</v>
      </c>
      <c r="H92" s="2"/>
      <c r="I92" s="2"/>
      <c r="J92" s="2"/>
      <c r="K92" s="2"/>
      <c r="L92" s="2"/>
      <c r="M92" s="2"/>
      <c r="N92" s="2"/>
      <c r="O92" s="2"/>
      <c r="P92" s="2"/>
      <c r="Q92" s="2"/>
      <c r="R92" s="2"/>
      <c r="S92" s="2"/>
      <c r="T92" s="2"/>
      <c r="U92" s="2"/>
      <c r="V92" s="2"/>
      <c r="W92" s="2"/>
      <c r="X92" s="2"/>
      <c r="Y92" s="2"/>
      <c r="Z92" s="2"/>
      <c r="AA92" s="2"/>
    </row>
    <row r="93" spans="1:27">
      <c r="A93" s="2"/>
      <c r="B93" s="2" t="s">
        <v>1885</v>
      </c>
      <c r="C93" s="3">
        <v>0</v>
      </c>
      <c r="D93" s="3">
        <v>2.7333333333333298</v>
      </c>
      <c r="E93" s="2"/>
      <c r="F93" s="3">
        <v>0</v>
      </c>
      <c r="G93" s="3">
        <v>1.1234866364235101</v>
      </c>
      <c r="H93" s="2"/>
      <c r="I93" s="2"/>
      <c r="J93" s="2"/>
      <c r="K93" s="2"/>
      <c r="L93" s="2"/>
      <c r="M93" s="2"/>
      <c r="N93" s="2"/>
      <c r="O93" s="2"/>
      <c r="P93" s="2"/>
      <c r="Q93" s="2"/>
      <c r="R93" s="2"/>
      <c r="S93" s="2"/>
      <c r="T93" s="2"/>
      <c r="U93" s="2"/>
      <c r="V93" s="2"/>
      <c r="W93" s="2"/>
      <c r="X93" s="2"/>
      <c r="Y93" s="2"/>
      <c r="Z93" s="2"/>
      <c r="AA93" s="2"/>
    </row>
    <row r="94" spans="1:27">
      <c r="A94" s="2"/>
      <c r="B94" s="2" t="s">
        <v>1665</v>
      </c>
      <c r="C94" s="3">
        <v>50.7</v>
      </c>
      <c r="D94" s="3">
        <v>2.4666666666666601</v>
      </c>
      <c r="E94" s="2"/>
      <c r="F94" s="3">
        <v>1.5088627063675</v>
      </c>
      <c r="G94" s="3">
        <v>1.54344492037203</v>
      </c>
      <c r="H94" s="2"/>
      <c r="I94" s="2"/>
      <c r="J94" s="2"/>
      <c r="K94" s="2"/>
      <c r="L94" s="2"/>
      <c r="M94" s="2"/>
      <c r="N94" s="2"/>
      <c r="O94" s="2"/>
      <c r="P94" s="2"/>
      <c r="Q94" s="2"/>
      <c r="R94" s="2"/>
      <c r="S94" s="2"/>
      <c r="T94" s="2"/>
      <c r="U94" s="2"/>
      <c r="V94" s="2"/>
      <c r="W94" s="2"/>
      <c r="X94" s="2"/>
      <c r="Y94" s="2"/>
      <c r="Z94" s="2"/>
      <c r="AA94" s="2"/>
    </row>
    <row r="95" spans="1:27">
      <c r="A95" s="2"/>
      <c r="B95" s="2" t="s">
        <v>1889</v>
      </c>
      <c r="C95" s="3">
        <v>0</v>
      </c>
      <c r="D95" s="3">
        <v>2.1</v>
      </c>
      <c r="E95" s="2"/>
      <c r="F95" s="3">
        <v>0</v>
      </c>
      <c r="G95" s="3">
        <v>0.94339811320566003</v>
      </c>
      <c r="H95" s="2"/>
      <c r="I95" s="2"/>
      <c r="J95" s="2"/>
      <c r="K95" s="2"/>
      <c r="L95" s="2"/>
      <c r="M95" s="2"/>
      <c r="N95" s="2"/>
      <c r="O95" s="2"/>
      <c r="P95" s="2"/>
      <c r="Q95" s="2"/>
      <c r="R95" s="2"/>
      <c r="S95" s="2"/>
      <c r="T95" s="2"/>
      <c r="U95" s="2"/>
      <c r="V95" s="2"/>
      <c r="W95" s="2"/>
      <c r="X95" s="2"/>
      <c r="Y95" s="2"/>
      <c r="Z95" s="2"/>
      <c r="AA95" s="2"/>
    </row>
    <row r="96" spans="1:27">
      <c r="A96" s="2"/>
      <c r="B96" s="2" t="s">
        <v>1647</v>
      </c>
      <c r="C96" s="3">
        <v>73.733333333333306</v>
      </c>
      <c r="D96" s="3">
        <v>1.63333333333333</v>
      </c>
      <c r="E96" s="2"/>
      <c r="F96" s="3">
        <v>1.36463263269724</v>
      </c>
      <c r="G96" s="3">
        <v>1.13968806648525</v>
      </c>
      <c r="H96" s="2"/>
      <c r="I96" s="2"/>
      <c r="J96" s="2"/>
      <c r="K96" s="2"/>
      <c r="L96" s="2"/>
      <c r="M96" s="2"/>
      <c r="N96" s="2"/>
      <c r="O96" s="2"/>
      <c r="P96" s="2"/>
      <c r="Q96" s="2"/>
      <c r="R96" s="2"/>
      <c r="S96" s="2"/>
      <c r="T96" s="2"/>
      <c r="U96" s="2"/>
      <c r="V96" s="2"/>
      <c r="W96" s="2"/>
      <c r="X96" s="2"/>
      <c r="Y96" s="2"/>
      <c r="Z96" s="2"/>
      <c r="AA96" s="2"/>
    </row>
    <row r="97" spans="1:27">
      <c r="A97" s="2"/>
      <c r="B97" s="2" t="s">
        <v>1767</v>
      </c>
      <c r="C97" s="3">
        <v>0</v>
      </c>
      <c r="D97" s="3">
        <v>1.36666666666666</v>
      </c>
      <c r="E97" s="2"/>
      <c r="F97" s="3">
        <v>0</v>
      </c>
      <c r="G97" s="3">
        <v>1.1967548714010801</v>
      </c>
      <c r="H97" s="2"/>
      <c r="I97" s="2"/>
      <c r="J97" s="2"/>
      <c r="K97" s="2"/>
      <c r="L97" s="2"/>
      <c r="M97" s="2"/>
      <c r="N97" s="2"/>
      <c r="O97" s="2"/>
      <c r="P97" s="2"/>
      <c r="Q97" s="2"/>
      <c r="R97" s="2"/>
      <c r="S97" s="2"/>
      <c r="T97" s="2"/>
      <c r="U97" s="2"/>
      <c r="V97" s="2"/>
      <c r="W97" s="2"/>
      <c r="X97" s="2"/>
      <c r="Y97" s="2"/>
      <c r="Z97" s="2"/>
      <c r="AA97" s="2"/>
    </row>
    <row r="98" spans="1:27">
      <c r="A98" s="2"/>
      <c r="B98" s="2" t="s">
        <v>1668</v>
      </c>
      <c r="C98" s="3">
        <v>50.766666666666602</v>
      </c>
      <c r="D98" s="3">
        <v>1.2333333333333301</v>
      </c>
      <c r="E98" s="2"/>
      <c r="F98" s="3">
        <v>1.3585122581543201</v>
      </c>
      <c r="G98" s="3">
        <v>0.91954094827558097</v>
      </c>
      <c r="H98" s="2"/>
      <c r="I98" s="2"/>
      <c r="J98" s="2"/>
      <c r="K98" s="2"/>
      <c r="L98" s="2"/>
      <c r="M98" s="2"/>
      <c r="N98" s="2"/>
      <c r="O98" s="2"/>
      <c r="P98" s="2"/>
      <c r="Q98" s="2"/>
      <c r="R98" s="2"/>
      <c r="S98" s="2"/>
      <c r="T98" s="2"/>
      <c r="U98" s="2"/>
      <c r="V98" s="2"/>
      <c r="W98" s="2"/>
      <c r="X98" s="2"/>
      <c r="Y98" s="2"/>
      <c r="Z98" s="2"/>
      <c r="AA98" s="2"/>
    </row>
    <row r="99" spans="1:27">
      <c r="A99" s="2"/>
      <c r="B99" s="2" t="s">
        <v>1646</v>
      </c>
      <c r="C99" s="3">
        <v>4.6333333333333302</v>
      </c>
      <c r="D99" s="3">
        <v>1.2333333333333301</v>
      </c>
      <c r="E99" s="2"/>
      <c r="F99" s="3">
        <v>1.5807874268505799</v>
      </c>
      <c r="G99" s="3">
        <v>0.55876848714133998</v>
      </c>
      <c r="H99" s="2"/>
      <c r="I99" s="2"/>
      <c r="J99" s="2"/>
      <c r="K99" s="2"/>
      <c r="L99" s="2"/>
      <c r="M99" s="2"/>
      <c r="N99" s="2"/>
      <c r="O99" s="2"/>
      <c r="P99" s="2"/>
      <c r="Q99" s="2"/>
      <c r="R99" s="2"/>
      <c r="S99" s="2"/>
      <c r="T99" s="2"/>
      <c r="U99" s="2"/>
      <c r="V99" s="2"/>
      <c r="W99" s="2"/>
      <c r="X99" s="2"/>
      <c r="Y99" s="2"/>
      <c r="Z99" s="2"/>
      <c r="AA99" s="2"/>
    </row>
    <row r="100" spans="1:27">
      <c r="A100" s="2"/>
      <c r="B100" s="2" t="s">
        <v>1653</v>
      </c>
      <c r="C100" s="3">
        <v>74.966666666666598</v>
      </c>
      <c r="D100" s="3">
        <v>0.7</v>
      </c>
      <c r="E100" s="2"/>
      <c r="F100" s="3">
        <v>1.4019827229875299</v>
      </c>
      <c r="G100" s="3">
        <v>0.737111479583199</v>
      </c>
      <c r="H100" s="2"/>
      <c r="I100" s="2"/>
      <c r="J100" s="2"/>
      <c r="K100" s="2"/>
      <c r="L100" s="2"/>
      <c r="M100" s="2"/>
      <c r="N100" s="2"/>
      <c r="O100" s="2"/>
      <c r="P100" s="2"/>
      <c r="Q100" s="2"/>
      <c r="R100" s="2"/>
      <c r="S100" s="2"/>
      <c r="T100" s="2"/>
      <c r="U100" s="2"/>
      <c r="V100" s="2"/>
      <c r="W100" s="2"/>
      <c r="X100" s="2"/>
      <c r="Y100" s="2"/>
      <c r="Z100" s="2"/>
      <c r="AA100" s="2"/>
    </row>
    <row r="101" spans="1:27">
      <c r="A101" s="2"/>
      <c r="B101" s="2" t="s">
        <v>1954</v>
      </c>
      <c r="C101" s="3">
        <v>0</v>
      </c>
      <c r="D101" s="3">
        <v>0.16666666666666599</v>
      </c>
      <c r="E101" s="2"/>
      <c r="F101" s="3">
        <v>0</v>
      </c>
      <c r="G101" s="3">
        <v>0.37267799624996401</v>
      </c>
      <c r="H101" s="2"/>
      <c r="I101" s="2"/>
      <c r="J101" s="2"/>
      <c r="K101" s="2"/>
      <c r="L101" s="2"/>
      <c r="M101" s="2"/>
      <c r="N101" s="2"/>
      <c r="O101" s="2"/>
      <c r="P101" s="2"/>
      <c r="Q101" s="2"/>
      <c r="R101" s="2"/>
      <c r="S101" s="2"/>
      <c r="T101" s="2"/>
      <c r="U101" s="2"/>
      <c r="V101" s="2"/>
      <c r="W101" s="2"/>
      <c r="X101" s="2"/>
      <c r="Y101" s="2"/>
      <c r="Z101" s="2"/>
      <c r="AA101" s="2"/>
    </row>
    <row r="102" spans="1:27">
      <c r="A102" s="2"/>
      <c r="B102" s="2" t="s">
        <v>1652</v>
      </c>
      <c r="C102" s="3">
        <v>9.4</v>
      </c>
      <c r="D102" s="3">
        <v>0.133333333333333</v>
      </c>
      <c r="E102" s="2"/>
      <c r="F102" s="3">
        <v>2.0264912204760801</v>
      </c>
      <c r="G102" s="3">
        <v>0.33993463423951897</v>
      </c>
      <c r="H102" s="2"/>
      <c r="I102" s="2"/>
      <c r="J102" s="2"/>
      <c r="K102" s="2"/>
      <c r="L102" s="2"/>
      <c r="M102" s="2"/>
      <c r="N102" s="2"/>
      <c r="O102" s="2"/>
      <c r="P102" s="2"/>
      <c r="Q102" s="2"/>
      <c r="R102" s="2"/>
      <c r="S102" s="2"/>
      <c r="T102" s="2"/>
      <c r="U102" s="2"/>
      <c r="V102" s="2"/>
      <c r="W102" s="2"/>
      <c r="X102" s="2"/>
      <c r="Y102" s="2"/>
      <c r="Z102" s="2"/>
      <c r="AA102" s="2"/>
    </row>
    <row r="103" spans="1:27">
      <c r="A103" s="2"/>
      <c r="B103" s="2" t="s">
        <v>1683</v>
      </c>
      <c r="C103" s="3">
        <v>2.6</v>
      </c>
      <c r="D103" s="3">
        <v>0.133333333333333</v>
      </c>
      <c r="E103" s="2"/>
      <c r="F103" s="3">
        <v>1.2543258481484501</v>
      </c>
      <c r="G103" s="3">
        <v>0.33993463423951897</v>
      </c>
      <c r="H103" s="2"/>
      <c r="I103" s="2"/>
      <c r="J103" s="2"/>
      <c r="K103" s="2"/>
      <c r="L103" s="2"/>
      <c r="M103" s="2"/>
      <c r="N103" s="2"/>
      <c r="O103" s="2"/>
      <c r="P103" s="2"/>
      <c r="Q103" s="2"/>
      <c r="R103" s="2"/>
      <c r="S103" s="2"/>
      <c r="T103" s="2"/>
      <c r="U103" s="2"/>
      <c r="V103" s="2"/>
      <c r="W103" s="2"/>
      <c r="X103" s="2"/>
      <c r="Y103" s="2"/>
      <c r="Z103" s="2"/>
      <c r="AA103" s="2"/>
    </row>
    <row r="104" spans="1:27">
      <c r="A104" s="2"/>
      <c r="B104" s="2" t="s">
        <v>1656</v>
      </c>
      <c r="C104" s="3">
        <v>65.3</v>
      </c>
      <c r="D104" s="3">
        <v>6.6666666666666596E-2</v>
      </c>
      <c r="E104" s="2"/>
      <c r="F104" s="3">
        <v>1.77294481959629</v>
      </c>
      <c r="G104" s="3">
        <v>0.24944382578492899</v>
      </c>
      <c r="H104" s="2"/>
      <c r="I104" s="2"/>
      <c r="J104" s="2"/>
      <c r="K104" s="2"/>
      <c r="L104" s="2"/>
      <c r="M104" s="2"/>
      <c r="N104" s="2"/>
      <c r="O104" s="2"/>
      <c r="P104" s="2"/>
      <c r="Q104" s="2"/>
      <c r="R104" s="2"/>
      <c r="S104" s="2"/>
      <c r="T104" s="2"/>
      <c r="U104" s="2"/>
      <c r="V104" s="2"/>
      <c r="W104" s="2"/>
      <c r="X104" s="2"/>
      <c r="Y104" s="2"/>
      <c r="Z104" s="2"/>
      <c r="AA104" s="2"/>
    </row>
    <row r="105" spans="1:27">
      <c r="A105" s="2"/>
      <c r="B105" s="2" t="s">
        <v>1682</v>
      </c>
      <c r="C105" s="3">
        <v>0.36666666666666597</v>
      </c>
      <c r="D105" s="3">
        <v>3.3333333333333298E-2</v>
      </c>
      <c r="E105" s="2"/>
      <c r="F105" s="3">
        <v>0.54670731556189001</v>
      </c>
      <c r="G105" s="3">
        <v>0.17950549357115</v>
      </c>
      <c r="H105" s="2"/>
      <c r="I105" s="2"/>
      <c r="J105" s="2"/>
      <c r="K105" s="2"/>
      <c r="L105" s="2"/>
      <c r="M105" s="2"/>
      <c r="N105" s="2"/>
      <c r="O105" s="2"/>
      <c r="P105" s="2"/>
      <c r="Q105" s="2"/>
      <c r="R105" s="2"/>
      <c r="S105" s="2"/>
      <c r="T105" s="2"/>
      <c r="U105" s="2"/>
      <c r="V105" s="2"/>
      <c r="W105" s="2"/>
      <c r="X105" s="2"/>
      <c r="Y105" s="2"/>
      <c r="Z105" s="2"/>
      <c r="AA105" s="2"/>
    </row>
    <row r="106" spans="1:27">
      <c r="A106" s="2"/>
      <c r="B106" s="2" t="s">
        <v>1824</v>
      </c>
      <c r="C106" s="3">
        <v>0</v>
      </c>
      <c r="D106" s="3">
        <v>3.3333333333333298E-2</v>
      </c>
      <c r="E106" s="2"/>
      <c r="F106" s="3">
        <v>0</v>
      </c>
      <c r="G106" s="3">
        <v>0.17950549357115</v>
      </c>
      <c r="H106" s="2"/>
      <c r="I106" s="2"/>
      <c r="J106" s="2"/>
      <c r="K106" s="2"/>
      <c r="L106" s="2"/>
      <c r="M106" s="2"/>
      <c r="N106" s="2"/>
      <c r="O106" s="2"/>
      <c r="P106" s="2"/>
      <c r="Q106" s="2"/>
      <c r="R106" s="2"/>
      <c r="S106" s="2"/>
      <c r="T106" s="2"/>
      <c r="U106" s="2"/>
      <c r="V106" s="2"/>
      <c r="W106" s="2"/>
      <c r="X106" s="2"/>
      <c r="Y106" s="2"/>
      <c r="Z106" s="2"/>
      <c r="AA106" s="2"/>
    </row>
    <row r="107" spans="1:27">
      <c r="A107" s="2"/>
      <c r="B107" s="2" t="s">
        <v>1595</v>
      </c>
      <c r="C107" s="3">
        <v>152.6</v>
      </c>
      <c r="D107" s="3">
        <v>0</v>
      </c>
      <c r="E107" s="2"/>
      <c r="F107" s="3">
        <v>11.6864594010903</v>
      </c>
      <c r="G107" s="3">
        <v>0</v>
      </c>
      <c r="H107" s="2"/>
      <c r="I107" s="2"/>
      <c r="J107" s="2"/>
      <c r="K107" s="2"/>
      <c r="L107" s="2"/>
      <c r="M107" s="2"/>
      <c r="N107" s="2"/>
      <c r="O107" s="2"/>
      <c r="P107" s="2"/>
      <c r="Q107" s="2"/>
      <c r="R107" s="2"/>
      <c r="S107" s="2"/>
      <c r="T107" s="2"/>
      <c r="U107" s="2"/>
      <c r="V107" s="2"/>
      <c r="W107" s="2"/>
      <c r="X107" s="2"/>
      <c r="Y107" s="2"/>
      <c r="Z107" s="2"/>
      <c r="AA107" s="2"/>
    </row>
    <row r="108" spans="1:27">
      <c r="A108" s="2"/>
      <c r="B108" s="2" t="s">
        <v>1393</v>
      </c>
      <c r="C108" s="3">
        <v>151.46666666666599</v>
      </c>
      <c r="D108" s="3">
        <v>0</v>
      </c>
      <c r="E108" s="2"/>
      <c r="F108" s="3">
        <v>13.081114461526401</v>
      </c>
      <c r="G108" s="3">
        <v>0</v>
      </c>
      <c r="H108" s="2"/>
      <c r="I108" s="2"/>
      <c r="J108" s="2"/>
      <c r="K108" s="2"/>
      <c r="L108" s="2"/>
      <c r="M108" s="2"/>
      <c r="N108" s="2"/>
      <c r="O108" s="2"/>
      <c r="P108" s="2"/>
      <c r="Q108" s="2"/>
      <c r="R108" s="2"/>
      <c r="S108" s="2"/>
      <c r="T108" s="2"/>
      <c r="U108" s="2"/>
      <c r="V108" s="2"/>
      <c r="W108" s="2"/>
      <c r="X108" s="2"/>
      <c r="Y108" s="2"/>
      <c r="Z108" s="2"/>
      <c r="AA108" s="2"/>
    </row>
    <row r="109" spans="1:27">
      <c r="A109" s="2"/>
      <c r="B109" s="2" t="s">
        <v>1591</v>
      </c>
      <c r="C109" s="3">
        <v>151.4</v>
      </c>
      <c r="D109" s="3">
        <v>0</v>
      </c>
      <c r="E109" s="2"/>
      <c r="F109" s="3">
        <v>13.9226434271656</v>
      </c>
      <c r="G109" s="3">
        <v>0</v>
      </c>
      <c r="H109" s="2"/>
      <c r="I109" s="2"/>
      <c r="J109" s="2"/>
      <c r="K109" s="2"/>
      <c r="L109" s="2"/>
      <c r="M109" s="2"/>
      <c r="N109" s="2"/>
      <c r="O109" s="2"/>
      <c r="P109" s="2"/>
      <c r="Q109" s="2"/>
      <c r="R109" s="2"/>
      <c r="S109" s="2"/>
      <c r="T109" s="2"/>
      <c r="U109" s="2"/>
      <c r="V109" s="2"/>
      <c r="W109" s="2"/>
      <c r="X109" s="2"/>
      <c r="Y109" s="2"/>
      <c r="Z109" s="2"/>
      <c r="AA109" s="2"/>
    </row>
    <row r="110" spans="1:27">
      <c r="A110" s="2"/>
      <c r="B110" s="2" t="s">
        <v>1559</v>
      </c>
      <c r="C110" s="3">
        <v>150.86666666666599</v>
      </c>
      <c r="D110" s="3">
        <v>0</v>
      </c>
      <c r="E110" s="2"/>
      <c r="F110" s="3">
        <v>12.101606872183901</v>
      </c>
      <c r="G110" s="3">
        <v>0</v>
      </c>
      <c r="H110" s="2"/>
      <c r="I110" s="2"/>
      <c r="J110" s="2"/>
      <c r="K110" s="2"/>
      <c r="L110" s="2"/>
      <c r="M110" s="2"/>
      <c r="N110" s="2"/>
      <c r="O110" s="2"/>
      <c r="P110" s="2"/>
      <c r="Q110" s="2"/>
      <c r="R110" s="2"/>
      <c r="S110" s="2"/>
      <c r="T110" s="2"/>
      <c r="U110" s="2"/>
      <c r="V110" s="2"/>
      <c r="W110" s="2"/>
      <c r="X110" s="2"/>
      <c r="Y110" s="2"/>
      <c r="Z110" s="2"/>
      <c r="AA110" s="2"/>
    </row>
    <row r="111" spans="1:27">
      <c r="A111" s="2"/>
      <c r="B111" s="2" t="s">
        <v>1407</v>
      </c>
      <c r="C111" s="3">
        <v>150.63333333333301</v>
      </c>
      <c r="D111" s="3">
        <v>0</v>
      </c>
      <c r="E111" s="2"/>
      <c r="F111" s="3">
        <v>9.7757636814499307</v>
      </c>
      <c r="G111" s="3">
        <v>0</v>
      </c>
      <c r="H111" s="2"/>
      <c r="I111" s="2"/>
      <c r="J111" s="2"/>
      <c r="K111" s="2"/>
      <c r="L111" s="2"/>
      <c r="M111" s="2"/>
      <c r="N111" s="2"/>
      <c r="O111" s="2"/>
      <c r="P111" s="2"/>
      <c r="Q111" s="2"/>
      <c r="R111" s="2"/>
      <c r="S111" s="2"/>
      <c r="T111" s="2"/>
      <c r="U111" s="2"/>
      <c r="V111" s="2"/>
      <c r="W111" s="2"/>
      <c r="X111" s="2"/>
      <c r="Y111" s="2"/>
      <c r="Z111" s="2"/>
      <c r="AA111" s="2"/>
    </row>
    <row r="112" spans="1:27">
      <c r="A112" s="2"/>
      <c r="B112" s="2" t="s">
        <v>1597</v>
      </c>
      <c r="C112" s="3">
        <v>150.53333333333299</v>
      </c>
      <c r="D112" s="3">
        <v>0</v>
      </c>
      <c r="E112" s="2"/>
      <c r="F112" s="3">
        <v>11.760763391700101</v>
      </c>
      <c r="G112" s="3">
        <v>0</v>
      </c>
      <c r="H112" s="2"/>
      <c r="I112" s="2"/>
      <c r="J112" s="2"/>
      <c r="K112" s="2"/>
      <c r="L112" s="2"/>
      <c r="M112" s="2"/>
      <c r="N112" s="2"/>
      <c r="O112" s="2"/>
      <c r="P112" s="2"/>
      <c r="Q112" s="2"/>
      <c r="R112" s="2"/>
      <c r="S112" s="2"/>
      <c r="T112" s="2"/>
      <c r="U112" s="2"/>
      <c r="V112" s="2"/>
      <c r="W112" s="2"/>
      <c r="X112" s="2"/>
      <c r="Y112" s="2"/>
      <c r="Z112" s="2"/>
      <c r="AA112" s="2"/>
    </row>
    <row r="113" spans="1:27">
      <c r="A113" s="2"/>
      <c r="B113" s="2" t="s">
        <v>1471</v>
      </c>
      <c r="C113" s="3">
        <v>150.5</v>
      </c>
      <c r="D113" s="3">
        <v>0</v>
      </c>
      <c r="E113" s="2"/>
      <c r="F113" s="3">
        <v>10.1480704241413</v>
      </c>
      <c r="G113" s="3">
        <v>0</v>
      </c>
      <c r="H113" s="2"/>
      <c r="I113" s="2"/>
      <c r="J113" s="2"/>
      <c r="K113" s="2"/>
      <c r="L113" s="2"/>
      <c r="M113" s="2"/>
      <c r="N113" s="2"/>
      <c r="O113" s="2"/>
      <c r="P113" s="2"/>
      <c r="Q113" s="2"/>
      <c r="R113" s="2"/>
      <c r="S113" s="2"/>
      <c r="T113" s="2"/>
      <c r="U113" s="2"/>
      <c r="V113" s="2"/>
      <c r="W113" s="2"/>
      <c r="X113" s="2"/>
      <c r="Y113" s="2"/>
      <c r="Z113" s="2"/>
      <c r="AA113" s="2"/>
    </row>
    <row r="114" spans="1:27">
      <c r="A114" s="2"/>
      <c r="B114" s="2" t="s">
        <v>1573</v>
      </c>
      <c r="C114" s="3">
        <v>150.166666666666</v>
      </c>
      <c r="D114" s="3">
        <v>0</v>
      </c>
      <c r="E114" s="2"/>
      <c r="F114" s="3">
        <v>13.728518573474</v>
      </c>
      <c r="G114" s="3">
        <v>0</v>
      </c>
      <c r="H114" s="2"/>
      <c r="I114" s="2"/>
      <c r="J114" s="2"/>
      <c r="K114" s="2"/>
      <c r="L114" s="2"/>
      <c r="M114" s="2"/>
      <c r="N114" s="2"/>
      <c r="O114" s="2"/>
      <c r="P114" s="2"/>
      <c r="Q114" s="2"/>
      <c r="R114" s="2"/>
      <c r="S114" s="2"/>
      <c r="T114" s="2"/>
      <c r="U114" s="2"/>
      <c r="V114" s="2"/>
      <c r="W114" s="2"/>
      <c r="X114" s="2"/>
      <c r="Y114" s="2"/>
      <c r="Z114" s="2"/>
      <c r="AA114" s="2"/>
    </row>
    <row r="115" spans="1:27">
      <c r="A115" s="2"/>
      <c r="B115" s="2" t="s">
        <v>1521</v>
      </c>
      <c r="C115" s="3">
        <v>149.80000000000001</v>
      </c>
      <c r="D115" s="3">
        <v>0</v>
      </c>
      <c r="E115" s="2"/>
      <c r="F115" s="3">
        <v>12.7158693502777</v>
      </c>
      <c r="G115" s="3">
        <v>0</v>
      </c>
      <c r="H115" s="2"/>
      <c r="I115" s="2"/>
      <c r="J115" s="2"/>
      <c r="K115" s="2"/>
      <c r="L115" s="2"/>
      <c r="M115" s="2"/>
      <c r="N115" s="2"/>
      <c r="O115" s="2"/>
      <c r="P115" s="2"/>
      <c r="Q115" s="2"/>
      <c r="R115" s="2"/>
      <c r="S115" s="2"/>
      <c r="T115" s="2"/>
      <c r="U115" s="2"/>
      <c r="V115" s="2"/>
      <c r="W115" s="2"/>
      <c r="X115" s="2"/>
      <c r="Y115" s="2"/>
      <c r="Z115" s="2"/>
      <c r="AA115" s="2"/>
    </row>
    <row r="116" spans="1:27">
      <c r="A116" s="2"/>
      <c r="B116" s="2" t="s">
        <v>1571</v>
      </c>
      <c r="C116" s="3">
        <v>149.166666666666</v>
      </c>
      <c r="D116" s="3">
        <v>0</v>
      </c>
      <c r="E116" s="2"/>
      <c r="F116" s="3">
        <v>8.9034949442464502</v>
      </c>
      <c r="G116" s="3">
        <v>0</v>
      </c>
      <c r="H116" s="2"/>
      <c r="I116" s="2"/>
      <c r="J116" s="2"/>
      <c r="K116" s="2"/>
      <c r="L116" s="2"/>
      <c r="M116" s="2"/>
      <c r="N116" s="2"/>
      <c r="O116" s="2"/>
      <c r="P116" s="2"/>
      <c r="Q116" s="2"/>
      <c r="R116" s="2"/>
      <c r="S116" s="2"/>
      <c r="T116" s="2"/>
      <c r="U116" s="2"/>
      <c r="V116" s="2"/>
      <c r="W116" s="2"/>
      <c r="X116" s="2"/>
      <c r="Y116" s="2"/>
      <c r="Z116" s="2"/>
      <c r="AA116" s="2"/>
    </row>
    <row r="117" spans="1:27">
      <c r="A117" s="2"/>
      <c r="B117" s="2" t="s">
        <v>1529</v>
      </c>
      <c r="C117" s="3">
        <v>148.766666666666</v>
      </c>
      <c r="D117" s="3">
        <v>0</v>
      </c>
      <c r="E117" s="2"/>
      <c r="F117" s="3">
        <v>10.124831960196699</v>
      </c>
      <c r="G117" s="3">
        <v>0</v>
      </c>
      <c r="H117" s="2"/>
      <c r="I117" s="2"/>
      <c r="J117" s="2"/>
      <c r="K117" s="2"/>
      <c r="L117" s="2"/>
      <c r="M117" s="2"/>
      <c r="N117" s="2"/>
      <c r="O117" s="2"/>
      <c r="P117" s="2"/>
      <c r="Q117" s="2"/>
      <c r="R117" s="2"/>
      <c r="S117" s="2"/>
      <c r="T117" s="2"/>
      <c r="U117" s="2"/>
      <c r="V117" s="2"/>
      <c r="W117" s="2"/>
      <c r="X117" s="2"/>
      <c r="Y117" s="2"/>
      <c r="Z117" s="2"/>
      <c r="AA117" s="2"/>
    </row>
    <row r="118" spans="1:27">
      <c r="A118" s="2"/>
      <c r="B118" s="2" t="s">
        <v>1487</v>
      </c>
      <c r="C118" s="3">
        <v>148.666666666666</v>
      </c>
      <c r="D118" s="3">
        <v>0</v>
      </c>
      <c r="E118" s="2"/>
      <c r="F118" s="3">
        <v>14.606695572769199</v>
      </c>
      <c r="G118" s="3">
        <v>0</v>
      </c>
      <c r="H118" s="2"/>
      <c r="I118" s="2"/>
      <c r="J118" s="2"/>
      <c r="K118" s="2"/>
      <c r="L118" s="2"/>
      <c r="M118" s="2"/>
      <c r="N118" s="2"/>
      <c r="O118" s="2"/>
      <c r="P118" s="2"/>
      <c r="Q118" s="2"/>
      <c r="R118" s="2"/>
      <c r="S118" s="2"/>
      <c r="T118" s="2"/>
      <c r="U118" s="2"/>
      <c r="V118" s="2"/>
      <c r="W118" s="2"/>
      <c r="X118" s="2"/>
      <c r="Y118" s="2"/>
      <c r="Z118" s="2"/>
      <c r="AA118" s="2"/>
    </row>
    <row r="119" spans="1:27">
      <c r="A119" s="2"/>
      <c r="B119" s="2" t="s">
        <v>1399</v>
      </c>
      <c r="C119" s="3">
        <v>148.6</v>
      </c>
      <c r="D119" s="3">
        <v>0</v>
      </c>
      <c r="E119" s="2"/>
      <c r="F119" s="3">
        <v>14.3355037116477</v>
      </c>
      <c r="G119" s="3">
        <v>0</v>
      </c>
      <c r="H119" s="2"/>
      <c r="I119" s="2"/>
      <c r="J119" s="2"/>
      <c r="K119" s="2"/>
      <c r="L119" s="2"/>
      <c r="M119" s="2"/>
      <c r="N119" s="2"/>
      <c r="O119" s="2"/>
      <c r="P119" s="2"/>
      <c r="Q119" s="2"/>
      <c r="R119" s="2"/>
      <c r="S119" s="2"/>
      <c r="T119" s="2"/>
      <c r="U119" s="2"/>
      <c r="V119" s="2"/>
      <c r="W119" s="2"/>
      <c r="X119" s="2"/>
      <c r="Y119" s="2"/>
      <c r="Z119" s="2"/>
      <c r="AA119" s="2"/>
    </row>
    <row r="120" spans="1:27">
      <c r="A120" s="2"/>
      <c r="B120" s="2" t="s">
        <v>1363</v>
      </c>
      <c r="C120" s="3">
        <v>148.53333333333299</v>
      </c>
      <c r="D120" s="3">
        <v>0</v>
      </c>
      <c r="E120" s="2"/>
      <c r="F120" s="3">
        <v>14.0966505083851</v>
      </c>
      <c r="G120" s="3">
        <v>0</v>
      </c>
      <c r="H120" s="2"/>
      <c r="I120" s="2"/>
      <c r="J120" s="2"/>
      <c r="K120" s="2"/>
      <c r="L120" s="2"/>
      <c r="M120" s="2"/>
      <c r="N120" s="2"/>
      <c r="O120" s="2"/>
      <c r="P120" s="2"/>
      <c r="Q120" s="2"/>
      <c r="R120" s="2"/>
      <c r="S120" s="2"/>
      <c r="T120" s="2"/>
      <c r="U120" s="2"/>
      <c r="V120" s="2"/>
      <c r="W120" s="2"/>
      <c r="X120" s="2"/>
      <c r="Y120" s="2"/>
      <c r="Z120" s="2"/>
      <c r="AA120" s="2"/>
    </row>
    <row r="121" spans="1:27">
      <c r="A121" s="2"/>
      <c r="B121" s="2" t="s">
        <v>1411</v>
      </c>
      <c r="C121" s="3">
        <v>148.46666666666599</v>
      </c>
      <c r="D121" s="3">
        <v>0</v>
      </c>
      <c r="E121" s="2"/>
      <c r="F121" s="3">
        <v>10.4808820663572</v>
      </c>
      <c r="G121" s="3">
        <v>0</v>
      </c>
      <c r="H121" s="2"/>
      <c r="I121" s="2"/>
      <c r="J121" s="2"/>
      <c r="K121" s="2"/>
      <c r="L121" s="2"/>
      <c r="M121" s="2"/>
      <c r="N121" s="2"/>
      <c r="O121" s="2"/>
      <c r="P121" s="2"/>
      <c r="Q121" s="2"/>
      <c r="R121" s="2"/>
      <c r="S121" s="2"/>
      <c r="T121" s="2"/>
      <c r="U121" s="2"/>
      <c r="V121" s="2"/>
      <c r="W121" s="2"/>
      <c r="X121" s="2"/>
      <c r="Y121" s="2"/>
      <c r="Z121" s="2"/>
      <c r="AA121" s="2"/>
    </row>
    <row r="122" spans="1:27">
      <c r="A122" s="2"/>
      <c r="B122" s="2" t="s">
        <v>1483</v>
      </c>
      <c r="C122" s="3">
        <v>148.433333333333</v>
      </c>
      <c r="D122" s="3">
        <v>0</v>
      </c>
      <c r="E122" s="2"/>
      <c r="F122" s="3">
        <v>14.0087670961992</v>
      </c>
      <c r="G122" s="3">
        <v>0</v>
      </c>
      <c r="H122" s="2"/>
      <c r="I122" s="2"/>
      <c r="J122" s="2"/>
      <c r="K122" s="2"/>
      <c r="L122" s="2"/>
      <c r="M122" s="2"/>
      <c r="N122" s="2"/>
      <c r="O122" s="2"/>
      <c r="P122" s="2"/>
      <c r="Q122" s="2"/>
      <c r="R122" s="2"/>
      <c r="S122" s="2"/>
      <c r="T122" s="2"/>
      <c r="U122" s="2"/>
      <c r="V122" s="2"/>
      <c r="W122" s="2"/>
      <c r="X122" s="2"/>
      <c r="Y122" s="2"/>
      <c r="Z122" s="2"/>
      <c r="AA122" s="2"/>
    </row>
    <row r="123" spans="1:27">
      <c r="A123" s="2"/>
      <c r="B123" s="2" t="s">
        <v>1437</v>
      </c>
      <c r="C123" s="3">
        <v>148.30000000000001</v>
      </c>
      <c r="D123" s="3">
        <v>0</v>
      </c>
      <c r="E123" s="2"/>
      <c r="F123" s="3">
        <v>10.395992817747899</v>
      </c>
      <c r="G123" s="3">
        <v>0</v>
      </c>
      <c r="H123" s="2"/>
      <c r="I123" s="2"/>
      <c r="J123" s="2"/>
      <c r="K123" s="2"/>
      <c r="L123" s="2"/>
      <c r="M123" s="2"/>
      <c r="N123" s="2"/>
      <c r="O123" s="2"/>
      <c r="P123" s="2"/>
      <c r="Q123" s="2"/>
      <c r="R123" s="2"/>
      <c r="S123" s="2"/>
      <c r="T123" s="2"/>
      <c r="U123" s="2"/>
      <c r="V123" s="2"/>
      <c r="W123" s="2"/>
      <c r="X123" s="2"/>
      <c r="Y123" s="2"/>
      <c r="Z123" s="2"/>
      <c r="AA123" s="2"/>
    </row>
    <row r="124" spans="1:27">
      <c r="A124" s="2"/>
      <c r="B124" s="2" t="s">
        <v>1507</v>
      </c>
      <c r="C124" s="3">
        <v>148.30000000000001</v>
      </c>
      <c r="D124" s="3">
        <v>0</v>
      </c>
      <c r="E124" s="2"/>
      <c r="F124" s="3">
        <v>9.2597696155645899</v>
      </c>
      <c r="G124" s="3">
        <v>0</v>
      </c>
      <c r="H124" s="2"/>
      <c r="I124" s="2"/>
      <c r="J124" s="2"/>
      <c r="K124" s="2"/>
      <c r="L124" s="2"/>
      <c r="M124" s="2"/>
      <c r="N124" s="2"/>
      <c r="O124" s="2"/>
      <c r="P124" s="2"/>
      <c r="Q124" s="2"/>
      <c r="R124" s="2"/>
      <c r="S124" s="2"/>
      <c r="T124" s="2"/>
      <c r="U124" s="2"/>
      <c r="V124" s="2"/>
      <c r="W124" s="2"/>
      <c r="X124" s="2"/>
      <c r="Y124" s="2"/>
      <c r="Z124" s="2"/>
      <c r="AA124" s="2"/>
    </row>
    <row r="125" spans="1:27">
      <c r="A125" s="2"/>
      <c r="B125" s="2" t="s">
        <v>1539</v>
      </c>
      <c r="C125" s="3">
        <v>148.266666666666</v>
      </c>
      <c r="D125" s="3">
        <v>0</v>
      </c>
      <c r="E125" s="2"/>
      <c r="F125" s="3">
        <v>11.8037658774176</v>
      </c>
      <c r="G125" s="3">
        <v>0</v>
      </c>
      <c r="H125" s="2"/>
      <c r="I125" s="2"/>
      <c r="J125" s="2"/>
      <c r="K125" s="2"/>
      <c r="L125" s="2"/>
      <c r="M125" s="2"/>
      <c r="N125" s="2"/>
      <c r="O125" s="2"/>
      <c r="P125" s="2"/>
      <c r="Q125" s="2"/>
      <c r="R125" s="2"/>
      <c r="S125" s="2"/>
      <c r="T125" s="2"/>
      <c r="U125" s="2"/>
      <c r="V125" s="2"/>
      <c r="W125" s="2"/>
      <c r="X125" s="2"/>
      <c r="Y125" s="2"/>
      <c r="Z125" s="2"/>
      <c r="AA125" s="2"/>
    </row>
    <row r="126" spans="1:27">
      <c r="A126" s="2"/>
      <c r="B126" s="2" t="s">
        <v>1389</v>
      </c>
      <c r="C126" s="3">
        <v>148.23333333333301</v>
      </c>
      <c r="D126" s="3">
        <v>0</v>
      </c>
      <c r="E126" s="2"/>
      <c r="F126" s="3">
        <v>10.4616229885976</v>
      </c>
      <c r="G126" s="3">
        <v>0</v>
      </c>
      <c r="H126" s="2"/>
      <c r="I126" s="2"/>
      <c r="J126" s="2"/>
      <c r="K126" s="2"/>
      <c r="L126" s="2"/>
      <c r="M126" s="2"/>
      <c r="N126" s="2"/>
      <c r="O126" s="2"/>
      <c r="P126" s="2"/>
      <c r="Q126" s="2"/>
      <c r="R126" s="2"/>
      <c r="S126" s="2"/>
      <c r="T126" s="2"/>
      <c r="U126" s="2"/>
      <c r="V126" s="2"/>
      <c r="W126" s="2"/>
      <c r="X126" s="2"/>
      <c r="Y126" s="2"/>
      <c r="Z126" s="2"/>
      <c r="AA126" s="2"/>
    </row>
    <row r="127" spans="1:27">
      <c r="A127" s="2"/>
      <c r="B127" s="2" t="s">
        <v>1551</v>
      </c>
      <c r="C127" s="3">
        <v>148.23333333333301</v>
      </c>
      <c r="D127" s="3">
        <v>0</v>
      </c>
      <c r="E127" s="2"/>
      <c r="F127" s="3">
        <v>11.116604197725501</v>
      </c>
      <c r="G127" s="3">
        <v>0</v>
      </c>
      <c r="H127" s="2"/>
      <c r="I127" s="2"/>
      <c r="J127" s="2"/>
      <c r="K127" s="2"/>
      <c r="L127" s="2"/>
      <c r="M127" s="2"/>
      <c r="N127" s="2"/>
      <c r="O127" s="2"/>
      <c r="P127" s="2"/>
      <c r="Q127" s="2"/>
      <c r="R127" s="2"/>
      <c r="S127" s="2"/>
      <c r="T127" s="2"/>
      <c r="U127" s="2"/>
      <c r="V127" s="2"/>
      <c r="W127" s="2"/>
      <c r="X127" s="2"/>
      <c r="Y127" s="2"/>
      <c r="Z127" s="2"/>
      <c r="AA127" s="2"/>
    </row>
    <row r="128" spans="1:27">
      <c r="A128" s="2"/>
      <c r="B128" s="2" t="s">
        <v>1373</v>
      </c>
      <c r="C128" s="3">
        <v>148.03333333333299</v>
      </c>
      <c r="D128" s="3">
        <v>0</v>
      </c>
      <c r="E128" s="2"/>
      <c r="F128" s="3">
        <v>6.8628630241968898</v>
      </c>
      <c r="G128" s="3">
        <v>0</v>
      </c>
      <c r="H128" s="2"/>
      <c r="I128" s="2"/>
      <c r="J128" s="2"/>
      <c r="K128" s="2"/>
      <c r="L128" s="2"/>
      <c r="M128" s="2"/>
      <c r="N128" s="2"/>
      <c r="O128" s="2"/>
      <c r="P128" s="2"/>
      <c r="Q128" s="2"/>
      <c r="R128" s="2"/>
      <c r="S128" s="2"/>
      <c r="T128" s="2"/>
      <c r="U128" s="2"/>
      <c r="V128" s="2"/>
      <c r="W128" s="2"/>
      <c r="X128" s="2"/>
      <c r="Y128" s="2"/>
      <c r="Z128" s="2"/>
      <c r="AA128" s="2"/>
    </row>
    <row r="129" spans="1:27">
      <c r="A129" s="2"/>
      <c r="B129" s="2" t="s">
        <v>1417</v>
      </c>
      <c r="C129" s="3">
        <v>148</v>
      </c>
      <c r="D129" s="3">
        <v>0</v>
      </c>
      <c r="E129" s="2"/>
      <c r="F129" s="3">
        <v>11.102552259127901</v>
      </c>
      <c r="G129" s="3">
        <v>0</v>
      </c>
      <c r="H129" s="2"/>
      <c r="I129" s="2"/>
      <c r="J129" s="2"/>
      <c r="K129" s="2"/>
      <c r="L129" s="2"/>
      <c r="M129" s="2"/>
      <c r="N129" s="2"/>
      <c r="O129" s="2"/>
      <c r="P129" s="2"/>
      <c r="Q129" s="2"/>
      <c r="R129" s="2"/>
      <c r="S129" s="2"/>
      <c r="T129" s="2"/>
      <c r="U129" s="2"/>
      <c r="V129" s="2"/>
      <c r="W129" s="2"/>
      <c r="X129" s="2"/>
      <c r="Y129" s="2"/>
      <c r="Z129" s="2"/>
      <c r="AA129" s="2"/>
    </row>
    <row r="130" spans="1:27">
      <c r="A130" s="2"/>
      <c r="B130" s="2" t="s">
        <v>1625</v>
      </c>
      <c r="C130" s="3">
        <v>148</v>
      </c>
      <c r="D130" s="3">
        <v>0</v>
      </c>
      <c r="E130" s="2"/>
      <c r="F130" s="3">
        <v>12.61744823647</v>
      </c>
      <c r="G130" s="3">
        <v>0</v>
      </c>
      <c r="H130" s="2"/>
      <c r="I130" s="2"/>
      <c r="J130" s="2"/>
      <c r="K130" s="2"/>
      <c r="L130" s="2"/>
      <c r="M130" s="2"/>
      <c r="N130" s="2"/>
      <c r="O130" s="2"/>
      <c r="P130" s="2"/>
      <c r="Q130" s="2"/>
      <c r="R130" s="2"/>
      <c r="S130" s="2"/>
      <c r="T130" s="2"/>
      <c r="U130" s="2"/>
      <c r="V130" s="2"/>
      <c r="W130" s="2"/>
      <c r="X130" s="2"/>
      <c r="Y130" s="2"/>
      <c r="Z130" s="2"/>
      <c r="AA130" s="2"/>
    </row>
    <row r="131" spans="1:27">
      <c r="A131" s="2"/>
      <c r="B131" s="2" t="s">
        <v>1431</v>
      </c>
      <c r="C131" s="3">
        <v>147.933333333333</v>
      </c>
      <c r="D131" s="3">
        <v>0</v>
      </c>
      <c r="E131" s="2"/>
      <c r="F131" s="3">
        <v>9.2985064511577402</v>
      </c>
      <c r="G131" s="3">
        <v>0</v>
      </c>
      <c r="H131" s="2"/>
      <c r="I131" s="2"/>
      <c r="J131" s="2"/>
      <c r="K131" s="2"/>
      <c r="L131" s="2"/>
      <c r="M131" s="2"/>
      <c r="N131" s="2"/>
      <c r="O131" s="2"/>
      <c r="P131" s="2"/>
      <c r="Q131" s="2"/>
      <c r="R131" s="2"/>
      <c r="S131" s="2"/>
      <c r="T131" s="2"/>
      <c r="U131" s="2"/>
      <c r="V131" s="2"/>
      <c r="W131" s="2"/>
      <c r="X131" s="2"/>
      <c r="Y131" s="2"/>
      <c r="Z131" s="2"/>
      <c r="AA131" s="2"/>
    </row>
    <row r="132" spans="1:27">
      <c r="A132" s="2"/>
      <c r="B132" s="2" t="s">
        <v>1575</v>
      </c>
      <c r="C132" s="3">
        <v>147.9</v>
      </c>
      <c r="D132" s="3">
        <v>0</v>
      </c>
      <c r="E132" s="2"/>
      <c r="F132" s="3">
        <v>9.7991496229689901</v>
      </c>
      <c r="G132" s="3">
        <v>0</v>
      </c>
      <c r="H132" s="2"/>
      <c r="I132" s="2"/>
      <c r="J132" s="2"/>
      <c r="K132" s="2"/>
      <c r="L132" s="2"/>
      <c r="M132" s="2"/>
      <c r="N132" s="2"/>
      <c r="O132" s="2"/>
      <c r="P132" s="2"/>
      <c r="Q132" s="2"/>
      <c r="R132" s="2"/>
      <c r="S132" s="2"/>
      <c r="T132" s="2"/>
      <c r="U132" s="2"/>
      <c r="V132" s="2"/>
      <c r="W132" s="2"/>
      <c r="X132" s="2"/>
      <c r="Y132" s="2"/>
      <c r="Z132" s="2"/>
      <c r="AA132" s="2"/>
    </row>
    <row r="133" spans="1:27">
      <c r="A133" s="2"/>
      <c r="B133" s="2" t="s">
        <v>1379</v>
      </c>
      <c r="C133" s="3">
        <v>147.80000000000001</v>
      </c>
      <c r="D133" s="3">
        <v>0</v>
      </c>
      <c r="E133" s="2"/>
      <c r="F133" s="3">
        <v>12.381168496282299</v>
      </c>
      <c r="G133" s="3">
        <v>0</v>
      </c>
      <c r="H133" s="2"/>
      <c r="I133" s="2"/>
      <c r="J133" s="2"/>
      <c r="K133" s="2"/>
      <c r="L133" s="2"/>
      <c r="M133" s="2"/>
      <c r="N133" s="2"/>
      <c r="O133" s="2"/>
      <c r="P133" s="2"/>
      <c r="Q133" s="2"/>
      <c r="R133" s="2"/>
      <c r="S133" s="2"/>
      <c r="T133" s="2"/>
      <c r="U133" s="2"/>
      <c r="V133" s="2"/>
      <c r="W133" s="2"/>
      <c r="X133" s="2"/>
      <c r="Y133" s="2"/>
      <c r="Z133" s="2"/>
      <c r="AA133" s="2"/>
    </row>
    <row r="134" spans="1:27">
      <c r="A134" s="2"/>
      <c r="B134" s="2" t="s">
        <v>1641</v>
      </c>
      <c r="C134" s="3">
        <v>147.766666666666</v>
      </c>
      <c r="D134" s="3">
        <v>0</v>
      </c>
      <c r="E134" s="2"/>
      <c r="F134" s="3">
        <v>11.5027049958791</v>
      </c>
      <c r="G134" s="3">
        <v>0</v>
      </c>
      <c r="H134" s="2"/>
      <c r="I134" s="2"/>
      <c r="J134" s="2"/>
      <c r="K134" s="2"/>
      <c r="L134" s="2"/>
      <c r="M134" s="2"/>
      <c r="N134" s="2"/>
      <c r="O134" s="2"/>
      <c r="P134" s="2"/>
      <c r="Q134" s="2"/>
      <c r="R134" s="2"/>
      <c r="S134" s="2"/>
      <c r="T134" s="2"/>
      <c r="U134" s="2"/>
      <c r="V134" s="2"/>
      <c r="W134" s="2"/>
      <c r="X134" s="2"/>
      <c r="Y134" s="2"/>
      <c r="Z134" s="2"/>
      <c r="AA134" s="2"/>
    </row>
    <row r="135" spans="1:27">
      <c r="A135" s="2"/>
      <c r="B135" s="2" t="s">
        <v>1499</v>
      </c>
      <c r="C135" s="3">
        <v>147.766666666666</v>
      </c>
      <c r="D135" s="3">
        <v>0</v>
      </c>
      <c r="E135" s="2"/>
      <c r="F135" s="3">
        <v>11.250728371482801</v>
      </c>
      <c r="G135" s="3">
        <v>0</v>
      </c>
      <c r="H135" s="2"/>
      <c r="I135" s="2"/>
      <c r="J135" s="2"/>
      <c r="K135" s="2"/>
      <c r="L135" s="2"/>
      <c r="M135" s="2"/>
      <c r="N135" s="2"/>
      <c r="O135" s="2"/>
      <c r="P135" s="2"/>
      <c r="Q135" s="2"/>
      <c r="R135" s="2"/>
      <c r="S135" s="2"/>
      <c r="T135" s="2"/>
      <c r="U135" s="2"/>
      <c r="V135" s="2"/>
      <c r="W135" s="2"/>
      <c r="X135" s="2"/>
      <c r="Y135" s="2"/>
      <c r="Z135" s="2"/>
      <c r="AA135" s="2"/>
    </row>
    <row r="136" spans="1:27">
      <c r="A136" s="2"/>
      <c r="B136" s="2" t="s">
        <v>1409</v>
      </c>
      <c r="C136" s="3">
        <v>147.69999999999999</v>
      </c>
      <c r="D136" s="3">
        <v>0</v>
      </c>
      <c r="E136" s="2"/>
      <c r="F136" s="3">
        <v>10.185447134678601</v>
      </c>
      <c r="G136" s="3">
        <v>0</v>
      </c>
      <c r="H136" s="2"/>
      <c r="I136" s="2"/>
      <c r="J136" s="2"/>
      <c r="K136" s="2"/>
      <c r="L136" s="2"/>
      <c r="M136" s="2"/>
      <c r="N136" s="2"/>
      <c r="O136" s="2"/>
      <c r="P136" s="2"/>
      <c r="Q136" s="2"/>
      <c r="R136" s="2"/>
      <c r="S136" s="2"/>
      <c r="T136" s="2"/>
      <c r="U136" s="2"/>
      <c r="V136" s="2"/>
      <c r="W136" s="2"/>
      <c r="X136" s="2"/>
      <c r="Y136" s="2"/>
      <c r="Z136" s="2"/>
      <c r="AA136" s="2"/>
    </row>
    <row r="137" spans="1:27">
      <c r="A137" s="2"/>
      <c r="B137" s="2" t="s">
        <v>1543</v>
      </c>
      <c r="C137" s="3">
        <v>147.63333333333301</v>
      </c>
      <c r="D137" s="3">
        <v>0</v>
      </c>
      <c r="E137" s="2"/>
      <c r="F137" s="3">
        <v>13.955843061440399</v>
      </c>
      <c r="G137" s="3">
        <v>0</v>
      </c>
      <c r="H137" s="2"/>
      <c r="I137" s="2"/>
      <c r="J137" s="2"/>
      <c r="K137" s="2"/>
      <c r="L137" s="2"/>
      <c r="M137" s="2"/>
      <c r="N137" s="2"/>
      <c r="O137" s="2"/>
      <c r="P137" s="2"/>
      <c r="Q137" s="2"/>
      <c r="R137" s="2"/>
      <c r="S137" s="2"/>
      <c r="T137" s="2"/>
      <c r="U137" s="2"/>
      <c r="V137" s="2"/>
      <c r="W137" s="2"/>
      <c r="X137" s="2"/>
      <c r="Y137" s="2"/>
      <c r="Z137" s="2"/>
      <c r="AA137" s="2"/>
    </row>
    <row r="138" spans="1:27">
      <c r="A138" s="2"/>
      <c r="B138" s="2" t="s">
        <v>1489</v>
      </c>
      <c r="C138" s="3">
        <v>147.6</v>
      </c>
      <c r="D138" s="3">
        <v>0</v>
      </c>
      <c r="E138" s="2"/>
      <c r="F138" s="3">
        <v>12.403225386970901</v>
      </c>
      <c r="G138" s="3">
        <v>0</v>
      </c>
      <c r="H138" s="2"/>
      <c r="I138" s="2"/>
      <c r="J138" s="2"/>
      <c r="K138" s="2"/>
      <c r="L138" s="2"/>
      <c r="M138" s="2"/>
      <c r="N138" s="2"/>
      <c r="O138" s="2"/>
      <c r="P138" s="2"/>
      <c r="Q138" s="2"/>
      <c r="R138" s="2"/>
      <c r="S138" s="2"/>
      <c r="T138" s="2"/>
      <c r="U138" s="2"/>
      <c r="V138" s="2"/>
      <c r="W138" s="2"/>
      <c r="X138" s="2"/>
      <c r="Y138" s="2"/>
      <c r="Z138" s="2"/>
      <c r="AA138" s="2"/>
    </row>
    <row r="139" spans="1:27">
      <c r="A139" s="2"/>
      <c r="B139" s="2" t="s">
        <v>1553</v>
      </c>
      <c r="C139" s="3">
        <v>147.53333333333299</v>
      </c>
      <c r="D139" s="3">
        <v>0</v>
      </c>
      <c r="E139" s="2"/>
      <c r="F139" s="3">
        <v>12.9144191593049</v>
      </c>
      <c r="G139" s="3">
        <v>0</v>
      </c>
      <c r="H139" s="2"/>
      <c r="I139" s="2"/>
      <c r="J139" s="2"/>
      <c r="K139" s="2"/>
      <c r="L139" s="2"/>
      <c r="M139" s="2"/>
      <c r="N139" s="2"/>
      <c r="O139" s="2"/>
      <c r="P139" s="2"/>
      <c r="Q139" s="2"/>
      <c r="R139" s="2"/>
      <c r="S139" s="2"/>
      <c r="T139" s="2"/>
      <c r="U139" s="2"/>
      <c r="V139" s="2"/>
      <c r="W139" s="2"/>
      <c r="X139" s="2"/>
      <c r="Y139" s="2"/>
      <c r="Z139" s="2"/>
      <c r="AA139" s="2"/>
    </row>
    <row r="140" spans="1:27">
      <c r="A140" s="2"/>
      <c r="B140" s="2" t="s">
        <v>1493</v>
      </c>
      <c r="C140" s="3">
        <v>147.5</v>
      </c>
      <c r="D140" s="3">
        <v>0</v>
      </c>
      <c r="E140" s="2"/>
      <c r="F140" s="3">
        <v>12.8808643602309</v>
      </c>
      <c r="G140" s="3">
        <v>0</v>
      </c>
      <c r="H140" s="2"/>
      <c r="I140" s="2"/>
      <c r="J140" s="2"/>
      <c r="K140" s="2"/>
      <c r="L140" s="2"/>
      <c r="M140" s="2"/>
      <c r="N140" s="2"/>
      <c r="O140" s="2"/>
      <c r="P140" s="2"/>
      <c r="Q140" s="2"/>
      <c r="R140" s="2"/>
      <c r="S140" s="2"/>
      <c r="T140" s="2"/>
      <c r="U140" s="2"/>
      <c r="V140" s="2"/>
      <c r="W140" s="2"/>
      <c r="X140" s="2"/>
      <c r="Y140" s="2"/>
      <c r="Z140" s="2"/>
      <c r="AA140" s="2"/>
    </row>
    <row r="141" spans="1:27">
      <c r="A141" s="2"/>
      <c r="B141" s="2" t="s">
        <v>1463</v>
      </c>
      <c r="C141" s="3">
        <v>147.5</v>
      </c>
      <c r="D141" s="3">
        <v>0</v>
      </c>
      <c r="E141" s="2"/>
      <c r="F141" s="3">
        <v>11.7324336776305</v>
      </c>
      <c r="G141" s="3">
        <v>0</v>
      </c>
      <c r="H141" s="2"/>
      <c r="I141" s="2"/>
      <c r="J141" s="2"/>
      <c r="K141" s="2"/>
      <c r="L141" s="2"/>
      <c r="M141" s="2"/>
      <c r="N141" s="2"/>
      <c r="O141" s="2"/>
      <c r="P141" s="2"/>
      <c r="Q141" s="2"/>
      <c r="R141" s="2"/>
      <c r="S141" s="2"/>
      <c r="T141" s="2"/>
      <c r="U141" s="2"/>
      <c r="V141" s="2"/>
      <c r="W141" s="2"/>
      <c r="X141" s="2"/>
      <c r="Y141" s="2"/>
      <c r="Z141" s="2"/>
      <c r="AA141" s="2"/>
    </row>
    <row r="142" spans="1:27">
      <c r="A142" s="2"/>
      <c r="B142" s="2" t="s">
        <v>1421</v>
      </c>
      <c r="C142" s="3">
        <v>147.433333333333</v>
      </c>
      <c r="D142" s="3">
        <v>0</v>
      </c>
      <c r="E142" s="2"/>
      <c r="F142" s="3">
        <v>12.952949042163601</v>
      </c>
      <c r="G142" s="3">
        <v>0</v>
      </c>
      <c r="H142" s="2"/>
      <c r="I142" s="2"/>
      <c r="J142" s="2"/>
      <c r="K142" s="2"/>
      <c r="L142" s="2"/>
      <c r="M142" s="2"/>
      <c r="N142" s="2"/>
      <c r="O142" s="2"/>
      <c r="P142" s="2"/>
      <c r="Q142" s="2"/>
      <c r="R142" s="2"/>
      <c r="S142" s="2"/>
      <c r="T142" s="2"/>
      <c r="U142" s="2"/>
      <c r="V142" s="2"/>
      <c r="W142" s="2"/>
      <c r="X142" s="2"/>
      <c r="Y142" s="2"/>
      <c r="Z142" s="2"/>
      <c r="AA142" s="2"/>
    </row>
    <row r="143" spans="1:27">
      <c r="A143" s="2"/>
      <c r="B143" s="2" t="s">
        <v>1367</v>
      </c>
      <c r="C143" s="3">
        <v>147.36666666666599</v>
      </c>
      <c r="D143" s="3">
        <v>0</v>
      </c>
      <c r="E143" s="2"/>
      <c r="F143" s="3">
        <v>12.810108855466</v>
      </c>
      <c r="G143" s="3">
        <v>0</v>
      </c>
      <c r="H143" s="2"/>
      <c r="I143" s="2"/>
      <c r="J143" s="2"/>
      <c r="K143" s="2"/>
      <c r="L143" s="2"/>
      <c r="M143" s="2"/>
      <c r="N143" s="2"/>
      <c r="O143" s="2"/>
      <c r="P143" s="2"/>
      <c r="Q143" s="2"/>
      <c r="R143" s="2"/>
      <c r="S143" s="2"/>
      <c r="T143" s="2"/>
      <c r="U143" s="2"/>
      <c r="V143" s="2"/>
      <c r="W143" s="2"/>
      <c r="X143" s="2"/>
      <c r="Y143" s="2"/>
      <c r="Z143" s="2"/>
      <c r="AA143" s="2"/>
    </row>
    <row r="144" spans="1:27">
      <c r="A144" s="2"/>
      <c r="B144" s="2" t="s">
        <v>1635</v>
      </c>
      <c r="C144" s="3">
        <v>147.19999999999999</v>
      </c>
      <c r="D144" s="3">
        <v>0</v>
      </c>
      <c r="E144" s="2"/>
      <c r="F144" s="3">
        <v>9.7652444925869606</v>
      </c>
      <c r="G144" s="3">
        <v>0</v>
      </c>
      <c r="H144" s="2"/>
      <c r="I144" s="2"/>
      <c r="J144" s="2"/>
      <c r="K144" s="2"/>
      <c r="L144" s="2"/>
      <c r="M144" s="2"/>
      <c r="N144" s="2"/>
      <c r="O144" s="2"/>
      <c r="P144" s="2"/>
      <c r="Q144" s="2"/>
      <c r="R144" s="2"/>
      <c r="S144" s="2"/>
      <c r="T144" s="2"/>
      <c r="U144" s="2"/>
      <c r="V144" s="2"/>
      <c r="W144" s="2"/>
      <c r="X144" s="2"/>
      <c r="Y144" s="2"/>
      <c r="Z144" s="2"/>
      <c r="AA144" s="2"/>
    </row>
    <row r="145" spans="1:27">
      <c r="A145" s="2"/>
      <c r="B145" s="2" t="s">
        <v>1527</v>
      </c>
      <c r="C145" s="3">
        <v>147.03333333333299</v>
      </c>
      <c r="D145" s="3">
        <v>0</v>
      </c>
      <c r="E145" s="2"/>
      <c r="F145" s="3">
        <v>10.5340189650273</v>
      </c>
      <c r="G145" s="3">
        <v>0</v>
      </c>
      <c r="H145" s="2"/>
      <c r="I145" s="2"/>
      <c r="J145" s="2"/>
      <c r="K145" s="2"/>
      <c r="L145" s="2"/>
      <c r="M145" s="2"/>
      <c r="N145" s="2"/>
      <c r="O145" s="2"/>
      <c r="P145" s="2"/>
      <c r="Q145" s="2"/>
      <c r="R145" s="2"/>
      <c r="S145" s="2"/>
      <c r="T145" s="2"/>
      <c r="U145" s="2"/>
      <c r="V145" s="2"/>
      <c r="W145" s="2"/>
      <c r="X145" s="2"/>
      <c r="Y145" s="2"/>
      <c r="Z145" s="2"/>
      <c r="AA145" s="2"/>
    </row>
    <row r="146" spans="1:27">
      <c r="A146" s="2"/>
      <c r="B146" s="2" t="s">
        <v>1467</v>
      </c>
      <c r="C146" s="3">
        <v>146.96666666666599</v>
      </c>
      <c r="D146" s="3">
        <v>0</v>
      </c>
      <c r="E146" s="2"/>
      <c r="F146" s="3">
        <v>8.9684013191996605</v>
      </c>
      <c r="G146" s="3">
        <v>0</v>
      </c>
      <c r="H146" s="2"/>
      <c r="I146" s="2"/>
      <c r="J146" s="2"/>
      <c r="K146" s="2"/>
      <c r="L146" s="2"/>
      <c r="M146" s="2"/>
      <c r="N146" s="2"/>
      <c r="O146" s="2"/>
      <c r="P146" s="2"/>
      <c r="Q146" s="2"/>
      <c r="R146" s="2"/>
      <c r="S146" s="2"/>
      <c r="T146" s="2"/>
      <c r="U146" s="2"/>
      <c r="V146" s="2"/>
      <c r="W146" s="2"/>
      <c r="X146" s="2"/>
      <c r="Y146" s="2"/>
      <c r="Z146" s="2"/>
      <c r="AA146" s="2"/>
    </row>
    <row r="147" spans="1:27">
      <c r="A147" s="2"/>
      <c r="B147" s="2" t="s">
        <v>1449</v>
      </c>
      <c r="C147" s="3">
        <v>146.80000000000001</v>
      </c>
      <c r="D147" s="3">
        <v>0</v>
      </c>
      <c r="E147" s="2"/>
      <c r="F147" s="3">
        <v>11.9091001619209</v>
      </c>
      <c r="G147" s="3">
        <v>0</v>
      </c>
      <c r="H147" s="2"/>
      <c r="I147" s="2"/>
      <c r="J147" s="2"/>
      <c r="K147" s="2"/>
      <c r="L147" s="2"/>
      <c r="M147" s="2"/>
      <c r="N147" s="2"/>
      <c r="O147" s="2"/>
      <c r="P147" s="2"/>
      <c r="Q147" s="2"/>
      <c r="R147" s="2"/>
      <c r="S147" s="2"/>
      <c r="T147" s="2"/>
      <c r="U147" s="2"/>
      <c r="V147" s="2"/>
      <c r="W147" s="2"/>
      <c r="X147" s="2"/>
      <c r="Y147" s="2"/>
      <c r="Z147" s="2"/>
      <c r="AA147" s="2"/>
    </row>
    <row r="148" spans="1:27">
      <c r="A148" s="2"/>
      <c r="B148" s="2" t="s">
        <v>1477</v>
      </c>
      <c r="C148" s="3">
        <v>146.766666666666</v>
      </c>
      <c r="D148" s="3">
        <v>0</v>
      </c>
      <c r="E148" s="2"/>
      <c r="F148" s="3">
        <v>10.226382003860801</v>
      </c>
      <c r="G148" s="3">
        <v>0</v>
      </c>
      <c r="H148" s="2"/>
      <c r="I148" s="2"/>
      <c r="J148" s="2"/>
      <c r="K148" s="2"/>
      <c r="L148" s="2"/>
      <c r="M148" s="2"/>
      <c r="N148" s="2"/>
      <c r="O148" s="2"/>
      <c r="P148" s="2"/>
      <c r="Q148" s="2"/>
      <c r="R148" s="2"/>
      <c r="S148" s="2"/>
      <c r="T148" s="2"/>
      <c r="U148" s="2"/>
      <c r="V148" s="2"/>
      <c r="W148" s="2"/>
      <c r="X148" s="2"/>
      <c r="Y148" s="2"/>
      <c r="Z148" s="2"/>
      <c r="AA148" s="2"/>
    </row>
    <row r="149" spans="1:27">
      <c r="A149" s="2"/>
      <c r="B149" s="2" t="s">
        <v>1609</v>
      </c>
      <c r="C149" s="3">
        <v>146.69999999999999</v>
      </c>
      <c r="D149" s="3">
        <v>0</v>
      </c>
      <c r="E149" s="2"/>
      <c r="F149" s="3">
        <v>14.6950104910929</v>
      </c>
      <c r="G149" s="3">
        <v>0</v>
      </c>
      <c r="H149" s="2"/>
      <c r="I149" s="2"/>
      <c r="J149" s="2"/>
      <c r="K149" s="2"/>
      <c r="L149" s="2"/>
      <c r="M149" s="2"/>
      <c r="N149" s="2"/>
      <c r="O149" s="2"/>
      <c r="P149" s="2"/>
      <c r="Q149" s="2"/>
      <c r="R149" s="2"/>
      <c r="S149" s="2"/>
      <c r="T149" s="2"/>
      <c r="U149" s="2"/>
      <c r="V149" s="2"/>
      <c r="W149" s="2"/>
      <c r="X149" s="2"/>
      <c r="Y149" s="2"/>
      <c r="Z149" s="2"/>
      <c r="AA149" s="2"/>
    </row>
    <row r="150" spans="1:27">
      <c r="A150" s="2"/>
      <c r="B150" s="2" t="s">
        <v>1509</v>
      </c>
      <c r="C150" s="3">
        <v>146.666666666666</v>
      </c>
      <c r="D150" s="3">
        <v>0</v>
      </c>
      <c r="E150" s="2"/>
      <c r="F150" s="3">
        <v>14.3952152544594</v>
      </c>
      <c r="G150" s="3">
        <v>0</v>
      </c>
      <c r="H150" s="2"/>
      <c r="I150" s="2"/>
      <c r="J150" s="2"/>
      <c r="K150" s="2"/>
      <c r="L150" s="2"/>
      <c r="M150" s="2"/>
      <c r="N150" s="2"/>
      <c r="O150" s="2"/>
      <c r="P150" s="2"/>
      <c r="Q150" s="2"/>
      <c r="R150" s="2"/>
      <c r="S150" s="2"/>
      <c r="T150" s="2"/>
      <c r="U150" s="2"/>
      <c r="V150" s="2"/>
      <c r="W150" s="2"/>
      <c r="X150" s="2"/>
      <c r="Y150" s="2"/>
      <c r="Z150" s="2"/>
      <c r="AA150" s="2"/>
    </row>
    <row r="151" spans="1:27">
      <c r="A151" s="2"/>
      <c r="B151" s="2" t="s">
        <v>1495</v>
      </c>
      <c r="C151" s="3">
        <v>146.666666666666</v>
      </c>
      <c r="D151" s="3">
        <v>0</v>
      </c>
      <c r="E151" s="2"/>
      <c r="F151" s="3">
        <v>10.470063143182101</v>
      </c>
      <c r="G151" s="3">
        <v>0</v>
      </c>
      <c r="H151" s="2"/>
      <c r="I151" s="2"/>
      <c r="J151" s="2"/>
      <c r="K151" s="2"/>
      <c r="L151" s="2"/>
      <c r="M151" s="2"/>
      <c r="N151" s="2"/>
      <c r="O151" s="2"/>
      <c r="P151" s="2"/>
      <c r="Q151" s="2"/>
      <c r="R151" s="2"/>
      <c r="S151" s="2"/>
      <c r="T151" s="2"/>
      <c r="U151" s="2"/>
      <c r="V151" s="2"/>
      <c r="W151" s="2"/>
      <c r="X151" s="2"/>
      <c r="Y151" s="2"/>
      <c r="Z151" s="2"/>
      <c r="AA151" s="2"/>
    </row>
    <row r="152" spans="1:27">
      <c r="A152" s="2"/>
      <c r="B152" s="2" t="s">
        <v>1607</v>
      </c>
      <c r="C152" s="3">
        <v>146.53333333333299</v>
      </c>
      <c r="D152" s="3">
        <v>0</v>
      </c>
      <c r="E152" s="2"/>
      <c r="F152" s="3">
        <v>11.2330860506907</v>
      </c>
      <c r="G152" s="3">
        <v>0</v>
      </c>
      <c r="H152" s="2"/>
      <c r="I152" s="2"/>
      <c r="J152" s="2"/>
      <c r="K152" s="2"/>
      <c r="L152" s="2"/>
      <c r="M152" s="2"/>
      <c r="N152" s="2"/>
      <c r="O152" s="2"/>
      <c r="P152" s="2"/>
      <c r="Q152" s="2"/>
      <c r="R152" s="2"/>
      <c r="S152" s="2"/>
      <c r="T152" s="2"/>
      <c r="U152" s="2"/>
      <c r="V152" s="2"/>
      <c r="W152" s="2"/>
      <c r="X152" s="2"/>
      <c r="Y152" s="2"/>
      <c r="Z152" s="2"/>
      <c r="AA152" s="2"/>
    </row>
    <row r="153" spans="1:27">
      <c r="A153" s="2"/>
      <c r="B153" s="2" t="s">
        <v>1371</v>
      </c>
      <c r="C153" s="3">
        <v>146.5</v>
      </c>
      <c r="D153" s="3">
        <v>0</v>
      </c>
      <c r="E153" s="2"/>
      <c r="F153" s="3">
        <v>12.6668859630139</v>
      </c>
      <c r="G153" s="3">
        <v>0</v>
      </c>
      <c r="H153" s="2"/>
      <c r="I153" s="2"/>
      <c r="J153" s="2"/>
      <c r="K153" s="2"/>
      <c r="L153" s="2"/>
      <c r="M153" s="2"/>
      <c r="N153" s="2"/>
      <c r="O153" s="2"/>
      <c r="P153" s="2"/>
      <c r="Q153" s="2"/>
      <c r="R153" s="2"/>
      <c r="S153" s="2"/>
      <c r="T153" s="2"/>
      <c r="U153" s="2"/>
      <c r="V153" s="2"/>
      <c r="W153" s="2"/>
      <c r="X153" s="2"/>
      <c r="Y153" s="2"/>
      <c r="Z153" s="2"/>
      <c r="AA153" s="2"/>
    </row>
    <row r="154" spans="1:27">
      <c r="A154" s="2"/>
      <c r="B154" s="2" t="s">
        <v>1369</v>
      </c>
      <c r="C154" s="3">
        <v>146.4</v>
      </c>
      <c r="D154" s="3">
        <v>0</v>
      </c>
      <c r="E154" s="2"/>
      <c r="F154" s="3">
        <v>11.934822998268499</v>
      </c>
      <c r="G154" s="3">
        <v>0</v>
      </c>
      <c r="H154" s="2"/>
      <c r="I154" s="2"/>
      <c r="J154" s="2"/>
      <c r="K154" s="2"/>
      <c r="L154" s="2"/>
      <c r="M154" s="2"/>
      <c r="N154" s="2"/>
      <c r="O154" s="2"/>
      <c r="P154" s="2"/>
      <c r="Q154" s="2"/>
      <c r="R154" s="2"/>
      <c r="S154" s="2"/>
      <c r="T154" s="2"/>
      <c r="U154" s="2"/>
      <c r="V154" s="2"/>
      <c r="W154" s="2"/>
      <c r="X154" s="2"/>
      <c r="Y154" s="2"/>
      <c r="Z154" s="2"/>
      <c r="AA154" s="2"/>
    </row>
    <row r="155" spans="1:27">
      <c r="A155" s="2"/>
      <c r="B155" s="2" t="s">
        <v>1503</v>
      </c>
      <c r="C155" s="3">
        <v>146.36666666666599</v>
      </c>
      <c r="D155" s="3">
        <v>0</v>
      </c>
      <c r="E155" s="2"/>
      <c r="F155" s="3">
        <v>13.0728301789967</v>
      </c>
      <c r="G155" s="3">
        <v>0</v>
      </c>
      <c r="H155" s="2"/>
      <c r="I155" s="2"/>
      <c r="J155" s="2"/>
      <c r="K155" s="2"/>
      <c r="L155" s="2"/>
      <c r="M155" s="2"/>
      <c r="N155" s="2"/>
      <c r="O155" s="2"/>
      <c r="P155" s="2"/>
      <c r="Q155" s="2"/>
      <c r="R155" s="2"/>
      <c r="S155" s="2"/>
      <c r="T155" s="2"/>
      <c r="U155" s="2"/>
      <c r="V155" s="2"/>
      <c r="W155" s="2"/>
      <c r="X155" s="2"/>
      <c r="Y155" s="2"/>
      <c r="Z155" s="2"/>
      <c r="AA155" s="2"/>
    </row>
    <row r="156" spans="1:27">
      <c r="A156" s="2"/>
      <c r="B156" s="2" t="s">
        <v>1579</v>
      </c>
      <c r="C156" s="3">
        <v>146.30000000000001</v>
      </c>
      <c r="D156" s="3">
        <v>0</v>
      </c>
      <c r="E156" s="2"/>
      <c r="F156" s="3">
        <v>11.396344443139</v>
      </c>
      <c r="G156" s="3">
        <v>0</v>
      </c>
      <c r="H156" s="2"/>
      <c r="I156" s="2"/>
      <c r="J156" s="2"/>
      <c r="K156" s="2"/>
      <c r="L156" s="2"/>
      <c r="M156" s="2"/>
      <c r="N156" s="2"/>
      <c r="O156" s="2"/>
      <c r="P156" s="2"/>
      <c r="Q156" s="2"/>
      <c r="R156" s="2"/>
      <c r="S156" s="2"/>
      <c r="T156" s="2"/>
      <c r="U156" s="2"/>
      <c r="V156" s="2"/>
      <c r="W156" s="2"/>
      <c r="X156" s="2"/>
      <c r="Y156" s="2"/>
      <c r="Z156" s="2"/>
      <c r="AA156" s="2"/>
    </row>
    <row r="157" spans="1:27">
      <c r="A157" s="2"/>
      <c r="B157" s="2" t="s">
        <v>1355</v>
      </c>
      <c r="C157" s="3">
        <v>146.266666666666</v>
      </c>
      <c r="D157" s="3">
        <v>0</v>
      </c>
      <c r="E157" s="2"/>
      <c r="F157" s="3">
        <v>12.5430813155655</v>
      </c>
      <c r="G157" s="3">
        <v>0</v>
      </c>
      <c r="H157" s="2"/>
      <c r="I157" s="2"/>
      <c r="J157" s="2"/>
      <c r="K157" s="2"/>
      <c r="L157" s="2"/>
      <c r="M157" s="2"/>
      <c r="N157" s="2"/>
      <c r="O157" s="2"/>
      <c r="P157" s="2"/>
      <c r="Q157" s="2"/>
      <c r="R157" s="2"/>
      <c r="S157" s="2"/>
      <c r="T157" s="2"/>
      <c r="U157" s="2"/>
      <c r="V157" s="2"/>
      <c r="W157" s="2"/>
      <c r="X157" s="2"/>
      <c r="Y157" s="2"/>
      <c r="Z157" s="2"/>
      <c r="AA157" s="2"/>
    </row>
    <row r="158" spans="1:27">
      <c r="A158" s="2"/>
      <c r="B158" s="2" t="s">
        <v>1531</v>
      </c>
      <c r="C158" s="3">
        <v>146.23333333333301</v>
      </c>
      <c r="D158" s="3">
        <v>0</v>
      </c>
      <c r="E158" s="2"/>
      <c r="F158" s="3">
        <v>10.2719142433249</v>
      </c>
      <c r="G158" s="3">
        <v>0</v>
      </c>
      <c r="H158" s="2"/>
      <c r="I158" s="2"/>
      <c r="J158" s="2"/>
      <c r="K158" s="2"/>
      <c r="L158" s="2"/>
      <c r="M158" s="2"/>
      <c r="N158" s="2"/>
      <c r="O158" s="2"/>
      <c r="P158" s="2"/>
      <c r="Q158" s="2"/>
      <c r="R158" s="2"/>
      <c r="S158" s="2"/>
      <c r="T158" s="2"/>
      <c r="U158" s="2"/>
      <c r="V158" s="2"/>
      <c r="W158" s="2"/>
      <c r="X158" s="2"/>
      <c r="Y158" s="2"/>
      <c r="Z158" s="2"/>
      <c r="AA158" s="2"/>
    </row>
    <row r="159" spans="1:27">
      <c r="A159" s="2"/>
      <c r="B159" s="2" t="s">
        <v>1505</v>
      </c>
      <c r="C159" s="3">
        <v>146.1</v>
      </c>
      <c r="D159" s="3">
        <v>0</v>
      </c>
      <c r="E159" s="2"/>
      <c r="F159" s="3">
        <v>13.511353250754199</v>
      </c>
      <c r="G159" s="3">
        <v>0</v>
      </c>
      <c r="H159" s="2"/>
      <c r="I159" s="2"/>
      <c r="J159" s="2"/>
      <c r="K159" s="2"/>
      <c r="L159" s="2"/>
      <c r="M159" s="2"/>
      <c r="N159" s="2"/>
      <c r="O159" s="2"/>
      <c r="P159" s="2"/>
      <c r="Q159" s="2"/>
      <c r="R159" s="2"/>
      <c r="S159" s="2"/>
      <c r="T159" s="2"/>
      <c r="U159" s="2"/>
      <c r="V159" s="2"/>
      <c r="W159" s="2"/>
      <c r="X159" s="2"/>
      <c r="Y159" s="2"/>
      <c r="Z159" s="2"/>
      <c r="AA159" s="2"/>
    </row>
    <row r="160" spans="1:27">
      <c r="A160" s="2"/>
      <c r="B160" s="2" t="s">
        <v>1381</v>
      </c>
      <c r="C160" s="3">
        <v>146.06666666666601</v>
      </c>
      <c r="D160" s="3">
        <v>0</v>
      </c>
      <c r="E160" s="2"/>
      <c r="F160" s="3">
        <v>12.8112797521906</v>
      </c>
      <c r="G160" s="3">
        <v>0</v>
      </c>
      <c r="H160" s="2"/>
      <c r="I160" s="2"/>
      <c r="J160" s="2"/>
      <c r="K160" s="2"/>
      <c r="L160" s="2"/>
      <c r="M160" s="2"/>
      <c r="N160" s="2"/>
      <c r="O160" s="2"/>
      <c r="P160" s="2"/>
      <c r="Q160" s="2"/>
      <c r="R160" s="2"/>
      <c r="S160" s="2"/>
      <c r="T160" s="2"/>
      <c r="U160" s="2"/>
      <c r="V160" s="2"/>
      <c r="W160" s="2"/>
      <c r="X160" s="2"/>
      <c r="Y160" s="2"/>
      <c r="Z160" s="2"/>
      <c r="AA160" s="2"/>
    </row>
    <row r="161" spans="1:27">
      <c r="A161" s="2"/>
      <c r="B161" s="2" t="s">
        <v>1569</v>
      </c>
      <c r="C161" s="3">
        <v>145.96666666666599</v>
      </c>
      <c r="D161" s="3">
        <v>0</v>
      </c>
      <c r="E161" s="2"/>
      <c r="F161" s="3">
        <v>12.0871373322589</v>
      </c>
      <c r="G161" s="3">
        <v>0</v>
      </c>
      <c r="H161" s="2"/>
      <c r="I161" s="2"/>
      <c r="J161" s="2"/>
      <c r="K161" s="2"/>
      <c r="L161" s="2"/>
      <c r="M161" s="2"/>
      <c r="N161" s="2"/>
      <c r="O161" s="2"/>
      <c r="P161" s="2"/>
      <c r="Q161" s="2"/>
      <c r="R161" s="2"/>
      <c r="S161" s="2"/>
      <c r="T161" s="2"/>
      <c r="U161" s="2"/>
      <c r="V161" s="2"/>
      <c r="W161" s="2"/>
      <c r="X161" s="2"/>
      <c r="Y161" s="2"/>
      <c r="Z161" s="2"/>
      <c r="AA161" s="2"/>
    </row>
    <row r="162" spans="1:27">
      <c r="A162" s="2"/>
      <c r="B162" s="2" t="s">
        <v>1565</v>
      </c>
      <c r="C162" s="3">
        <v>145.933333333333</v>
      </c>
      <c r="D162" s="3">
        <v>0</v>
      </c>
      <c r="E162" s="2"/>
      <c r="F162" s="3">
        <v>10.036378275498</v>
      </c>
      <c r="G162" s="3">
        <v>0</v>
      </c>
      <c r="H162" s="2"/>
      <c r="I162" s="2"/>
      <c r="J162" s="2"/>
      <c r="K162" s="2"/>
      <c r="L162" s="2"/>
      <c r="M162" s="2"/>
      <c r="N162" s="2"/>
      <c r="O162" s="2"/>
      <c r="P162" s="2"/>
      <c r="Q162" s="2"/>
      <c r="R162" s="2"/>
      <c r="S162" s="2"/>
      <c r="T162" s="2"/>
      <c r="U162" s="2"/>
      <c r="V162" s="2"/>
      <c r="W162" s="2"/>
      <c r="X162" s="2"/>
      <c r="Y162" s="2"/>
      <c r="Z162" s="2"/>
      <c r="AA162" s="2"/>
    </row>
    <row r="163" spans="1:27">
      <c r="A163" s="2"/>
      <c r="B163" s="2" t="s">
        <v>1429</v>
      </c>
      <c r="C163" s="3">
        <v>145.9</v>
      </c>
      <c r="D163" s="3">
        <v>0</v>
      </c>
      <c r="E163" s="2"/>
      <c r="F163" s="3">
        <v>9.0897378033325698</v>
      </c>
      <c r="G163" s="3">
        <v>0</v>
      </c>
      <c r="H163" s="2"/>
      <c r="I163" s="2"/>
      <c r="J163" s="2"/>
      <c r="K163" s="2"/>
      <c r="L163" s="2"/>
      <c r="M163" s="2"/>
      <c r="N163" s="2"/>
      <c r="O163" s="2"/>
      <c r="P163" s="2"/>
      <c r="Q163" s="2"/>
      <c r="R163" s="2"/>
      <c r="S163" s="2"/>
      <c r="T163" s="2"/>
      <c r="U163" s="2"/>
      <c r="V163" s="2"/>
      <c r="W163" s="2"/>
      <c r="X163" s="2"/>
      <c r="Y163" s="2"/>
      <c r="Z163" s="2"/>
      <c r="AA163" s="2"/>
    </row>
    <row r="164" spans="1:27">
      <c r="A164" s="2"/>
      <c r="B164" s="2" t="s">
        <v>1497</v>
      </c>
      <c r="C164" s="3">
        <v>145.86666666666599</v>
      </c>
      <c r="D164" s="3">
        <v>0</v>
      </c>
      <c r="E164" s="2"/>
      <c r="F164" s="3">
        <v>13.747080498135601</v>
      </c>
      <c r="G164" s="3">
        <v>0</v>
      </c>
      <c r="H164" s="2"/>
      <c r="I164" s="2"/>
      <c r="J164" s="2"/>
      <c r="K164" s="2"/>
      <c r="L164" s="2"/>
      <c r="M164" s="2"/>
      <c r="N164" s="2"/>
      <c r="O164" s="2"/>
      <c r="P164" s="2"/>
      <c r="Q164" s="2"/>
      <c r="R164" s="2"/>
      <c r="S164" s="2"/>
      <c r="T164" s="2"/>
      <c r="U164" s="2"/>
      <c r="V164" s="2"/>
      <c r="W164" s="2"/>
      <c r="X164" s="2"/>
      <c r="Y164" s="2"/>
      <c r="Z164" s="2"/>
      <c r="AA164" s="2"/>
    </row>
    <row r="165" spans="1:27">
      <c r="A165" s="2"/>
      <c r="B165" s="2" t="s">
        <v>1589</v>
      </c>
      <c r="C165" s="3">
        <v>145.766666666666</v>
      </c>
      <c r="D165" s="3">
        <v>0</v>
      </c>
      <c r="E165" s="2"/>
      <c r="F165" s="3">
        <v>11.517185227109699</v>
      </c>
      <c r="G165" s="3">
        <v>0</v>
      </c>
      <c r="H165" s="2"/>
      <c r="I165" s="2"/>
      <c r="J165" s="2"/>
      <c r="K165" s="2"/>
      <c r="L165" s="2"/>
      <c r="M165" s="2"/>
      <c r="N165" s="2"/>
      <c r="O165" s="2"/>
      <c r="P165" s="2"/>
      <c r="Q165" s="2"/>
      <c r="R165" s="2"/>
      <c r="S165" s="2"/>
      <c r="T165" s="2"/>
      <c r="U165" s="2"/>
      <c r="V165" s="2"/>
      <c r="W165" s="2"/>
      <c r="X165" s="2"/>
      <c r="Y165" s="2"/>
      <c r="Z165" s="2"/>
      <c r="AA165" s="2"/>
    </row>
    <row r="166" spans="1:27">
      <c r="A166" s="2"/>
      <c r="B166" s="2" t="s">
        <v>1523</v>
      </c>
      <c r="C166" s="3">
        <v>145.4</v>
      </c>
      <c r="D166" s="3">
        <v>0</v>
      </c>
      <c r="E166" s="2"/>
      <c r="F166" s="3">
        <v>14.684685900624499</v>
      </c>
      <c r="G166" s="3">
        <v>0</v>
      </c>
      <c r="H166" s="2"/>
      <c r="I166" s="2"/>
      <c r="J166" s="2"/>
      <c r="K166" s="2"/>
      <c r="L166" s="2"/>
      <c r="M166" s="2"/>
      <c r="N166" s="2"/>
      <c r="O166" s="2"/>
      <c r="P166" s="2"/>
      <c r="Q166" s="2"/>
      <c r="R166" s="2"/>
      <c r="S166" s="2"/>
      <c r="T166" s="2"/>
      <c r="U166" s="2"/>
      <c r="V166" s="2"/>
      <c r="W166" s="2"/>
      <c r="X166" s="2"/>
      <c r="Y166" s="2"/>
      <c r="Z166" s="2"/>
      <c r="AA166" s="2"/>
    </row>
    <row r="167" spans="1:27">
      <c r="A167" s="2"/>
      <c r="B167" s="2" t="s">
        <v>1451</v>
      </c>
      <c r="C167" s="3">
        <v>145.333333333333</v>
      </c>
      <c r="D167" s="3">
        <v>0</v>
      </c>
      <c r="E167" s="2"/>
      <c r="F167" s="3">
        <v>13.7654963182912</v>
      </c>
      <c r="G167" s="3">
        <v>0</v>
      </c>
      <c r="H167" s="2"/>
      <c r="I167" s="2"/>
      <c r="J167" s="2"/>
      <c r="K167" s="2"/>
      <c r="L167" s="2"/>
      <c r="M167" s="2"/>
      <c r="N167" s="2"/>
      <c r="O167" s="2"/>
      <c r="P167" s="2"/>
      <c r="Q167" s="2"/>
      <c r="R167" s="2"/>
      <c r="S167" s="2"/>
      <c r="T167" s="2"/>
      <c r="U167" s="2"/>
      <c r="V167" s="2"/>
      <c r="W167" s="2"/>
      <c r="X167" s="2"/>
      <c r="Y167" s="2"/>
      <c r="Z167" s="2"/>
      <c r="AA167" s="2"/>
    </row>
    <row r="168" spans="1:27">
      <c r="A168" s="2"/>
      <c r="B168" s="2" t="s">
        <v>1621</v>
      </c>
      <c r="C168" s="3">
        <v>145.03333333333299</v>
      </c>
      <c r="D168" s="3">
        <v>0</v>
      </c>
      <c r="E168" s="2"/>
      <c r="F168" s="3">
        <v>12.8724080454625</v>
      </c>
      <c r="G168" s="3">
        <v>0</v>
      </c>
      <c r="H168" s="2"/>
      <c r="I168" s="2"/>
      <c r="J168" s="2"/>
      <c r="K168" s="2"/>
      <c r="L168" s="2"/>
      <c r="M168" s="2"/>
      <c r="N168" s="2"/>
      <c r="O168" s="2"/>
      <c r="P168" s="2"/>
      <c r="Q168" s="2"/>
      <c r="R168" s="2"/>
      <c r="S168" s="2"/>
      <c r="T168" s="2"/>
      <c r="U168" s="2"/>
      <c r="V168" s="2"/>
      <c r="W168" s="2"/>
      <c r="X168" s="2"/>
      <c r="Y168" s="2"/>
      <c r="Z168" s="2"/>
      <c r="AA168" s="2"/>
    </row>
    <row r="169" spans="1:27">
      <c r="A169" s="2"/>
      <c r="B169" s="2" t="s">
        <v>1485</v>
      </c>
      <c r="C169" s="3">
        <v>145.03333333333299</v>
      </c>
      <c r="D169" s="3">
        <v>0</v>
      </c>
      <c r="E169" s="2"/>
      <c r="F169" s="3">
        <v>13.021733968852001</v>
      </c>
      <c r="G169" s="3">
        <v>0</v>
      </c>
      <c r="H169" s="2"/>
      <c r="I169" s="2"/>
      <c r="J169" s="2"/>
      <c r="K169" s="2"/>
      <c r="L169" s="2"/>
      <c r="M169" s="2"/>
      <c r="N169" s="2"/>
      <c r="O169" s="2"/>
      <c r="P169" s="2"/>
      <c r="Q169" s="2"/>
      <c r="R169" s="2"/>
      <c r="S169" s="2"/>
      <c r="T169" s="2"/>
      <c r="U169" s="2"/>
      <c r="V169" s="2"/>
      <c r="W169" s="2"/>
      <c r="X169" s="2"/>
      <c r="Y169" s="2"/>
      <c r="Z169" s="2"/>
      <c r="AA169" s="2"/>
    </row>
    <row r="170" spans="1:27">
      <c r="A170" s="2"/>
      <c r="B170" s="2" t="s">
        <v>1515</v>
      </c>
      <c r="C170" s="3">
        <v>144.96666666666599</v>
      </c>
      <c r="D170" s="3">
        <v>0</v>
      </c>
      <c r="E170" s="2"/>
      <c r="F170" s="3">
        <v>12.560475928704101</v>
      </c>
      <c r="G170" s="3">
        <v>0</v>
      </c>
      <c r="H170" s="2"/>
      <c r="I170" s="2"/>
      <c r="J170" s="2"/>
      <c r="K170" s="2"/>
      <c r="L170" s="2"/>
      <c r="M170" s="2"/>
      <c r="N170" s="2"/>
      <c r="O170" s="2"/>
      <c r="P170" s="2"/>
      <c r="Q170" s="2"/>
      <c r="R170" s="2"/>
      <c r="S170" s="2"/>
      <c r="T170" s="2"/>
      <c r="U170" s="2"/>
      <c r="V170" s="2"/>
      <c r="W170" s="2"/>
      <c r="X170" s="2"/>
      <c r="Y170" s="2"/>
      <c r="Z170" s="2"/>
      <c r="AA170" s="2"/>
    </row>
    <row r="171" spans="1:27">
      <c r="A171" s="2"/>
      <c r="B171" s="2" t="s">
        <v>1435</v>
      </c>
      <c r="C171" s="3">
        <v>144.86666666666599</v>
      </c>
      <c r="D171" s="3">
        <v>0</v>
      </c>
      <c r="E171" s="2"/>
      <c r="F171" s="3">
        <v>9.6944428525945803</v>
      </c>
      <c r="G171" s="3">
        <v>0</v>
      </c>
      <c r="H171" s="2"/>
      <c r="I171" s="2"/>
      <c r="J171" s="2"/>
      <c r="K171" s="2"/>
      <c r="L171" s="2"/>
      <c r="M171" s="2"/>
      <c r="N171" s="2"/>
      <c r="O171" s="2"/>
      <c r="P171" s="2"/>
      <c r="Q171" s="2"/>
      <c r="R171" s="2"/>
      <c r="S171" s="2"/>
      <c r="T171" s="2"/>
      <c r="U171" s="2"/>
      <c r="V171" s="2"/>
      <c r="W171" s="2"/>
      <c r="X171" s="2"/>
      <c r="Y171" s="2"/>
      <c r="Z171" s="2"/>
      <c r="AA171" s="2"/>
    </row>
    <row r="172" spans="1:27">
      <c r="A172" s="2"/>
      <c r="B172" s="2" t="s">
        <v>1361</v>
      </c>
      <c r="C172" s="3">
        <v>144.5</v>
      </c>
      <c r="D172" s="3">
        <v>0</v>
      </c>
      <c r="E172" s="2"/>
      <c r="F172" s="3">
        <v>10.330375920878501</v>
      </c>
      <c r="G172" s="3">
        <v>0</v>
      </c>
      <c r="H172" s="2"/>
      <c r="I172" s="2"/>
      <c r="J172" s="2"/>
      <c r="K172" s="2"/>
      <c r="L172" s="2"/>
      <c r="M172" s="2"/>
      <c r="N172" s="2"/>
      <c r="O172" s="2"/>
      <c r="P172" s="2"/>
      <c r="Q172" s="2"/>
      <c r="R172" s="2"/>
      <c r="S172" s="2"/>
      <c r="T172" s="2"/>
      <c r="U172" s="2"/>
      <c r="V172" s="2"/>
      <c r="W172" s="2"/>
      <c r="X172" s="2"/>
      <c r="Y172" s="2"/>
      <c r="Z172" s="2"/>
      <c r="AA172" s="2"/>
    </row>
    <row r="173" spans="1:27">
      <c r="A173" s="2"/>
      <c r="B173" s="2" t="s">
        <v>1631</v>
      </c>
      <c r="C173" s="3">
        <v>143.933333333333</v>
      </c>
      <c r="D173" s="3">
        <v>0</v>
      </c>
      <c r="E173" s="2"/>
      <c r="F173" s="3">
        <v>10.9237763108225</v>
      </c>
      <c r="G173" s="3">
        <v>0</v>
      </c>
      <c r="H173" s="2"/>
      <c r="I173" s="2"/>
      <c r="J173" s="2"/>
      <c r="K173" s="2"/>
      <c r="L173" s="2"/>
      <c r="M173" s="2"/>
      <c r="N173" s="2"/>
      <c r="O173" s="2"/>
      <c r="P173" s="2"/>
      <c r="Q173" s="2"/>
      <c r="R173" s="2"/>
      <c r="S173" s="2"/>
      <c r="T173" s="2"/>
      <c r="U173" s="2"/>
      <c r="V173" s="2"/>
      <c r="W173" s="2"/>
      <c r="X173" s="2"/>
      <c r="Y173" s="2"/>
      <c r="Z173" s="2"/>
      <c r="AA173" s="2"/>
    </row>
    <row r="174" spans="1:27">
      <c r="A174" s="2"/>
      <c r="B174" s="2" t="s">
        <v>1447</v>
      </c>
      <c r="C174" s="3">
        <v>143.833333333333</v>
      </c>
      <c r="D174" s="3">
        <v>0</v>
      </c>
      <c r="E174" s="2"/>
      <c r="F174" s="3">
        <v>12.7255211637437</v>
      </c>
      <c r="G174" s="3">
        <v>0</v>
      </c>
      <c r="H174" s="2"/>
      <c r="I174" s="2"/>
      <c r="J174" s="2"/>
      <c r="K174" s="2"/>
      <c r="L174" s="2"/>
      <c r="M174" s="2"/>
      <c r="N174" s="2"/>
      <c r="O174" s="2"/>
      <c r="P174" s="2"/>
      <c r="Q174" s="2"/>
      <c r="R174" s="2"/>
      <c r="S174" s="2"/>
      <c r="T174" s="2"/>
      <c r="U174" s="2"/>
      <c r="V174" s="2"/>
      <c r="W174" s="2"/>
      <c r="X174" s="2"/>
      <c r="Y174" s="2"/>
      <c r="Z174" s="2"/>
      <c r="AA174" s="2"/>
    </row>
    <row r="175" spans="1:27">
      <c r="A175" s="2"/>
      <c r="B175" s="2" t="s">
        <v>1475</v>
      </c>
      <c r="C175" s="3">
        <v>143.19999999999999</v>
      </c>
      <c r="D175" s="3">
        <v>0</v>
      </c>
      <c r="E175" s="2"/>
      <c r="F175" s="3">
        <v>11.097747519204001</v>
      </c>
      <c r="G175" s="3">
        <v>0</v>
      </c>
      <c r="H175" s="2"/>
      <c r="I175" s="2"/>
      <c r="J175" s="2"/>
      <c r="K175" s="2"/>
      <c r="L175" s="2"/>
      <c r="M175" s="2"/>
      <c r="N175" s="2"/>
      <c r="O175" s="2"/>
      <c r="P175" s="2"/>
      <c r="Q175" s="2"/>
      <c r="R175" s="2"/>
      <c r="S175" s="2"/>
      <c r="T175" s="2"/>
      <c r="U175" s="2"/>
      <c r="V175" s="2"/>
      <c r="W175" s="2"/>
      <c r="X175" s="2"/>
      <c r="Y175" s="2"/>
      <c r="Z175" s="2"/>
      <c r="AA175" s="2"/>
    </row>
    <row r="176" spans="1:27">
      <c r="A176" s="2"/>
      <c r="B176" s="2" t="s">
        <v>1535</v>
      </c>
      <c r="C176" s="3">
        <v>142.9</v>
      </c>
      <c r="D176" s="3">
        <v>0</v>
      </c>
      <c r="E176" s="2"/>
      <c r="F176" s="3">
        <v>12.576035411315701</v>
      </c>
      <c r="G176" s="3">
        <v>0</v>
      </c>
      <c r="H176" s="2"/>
      <c r="I176" s="2"/>
      <c r="J176" s="2"/>
      <c r="K176" s="2"/>
      <c r="L176" s="2"/>
      <c r="M176" s="2"/>
      <c r="N176" s="2"/>
      <c r="O176" s="2"/>
      <c r="P176" s="2"/>
      <c r="Q176" s="2"/>
      <c r="R176" s="2"/>
      <c r="S176" s="2"/>
      <c r="T176" s="2"/>
      <c r="U176" s="2"/>
      <c r="V176" s="2"/>
      <c r="W176" s="2"/>
      <c r="X176" s="2"/>
      <c r="Y176" s="2"/>
      <c r="Z176" s="2"/>
      <c r="AA176" s="2"/>
    </row>
    <row r="177" spans="1:27">
      <c r="A177" s="2"/>
      <c r="B177" s="2" t="s">
        <v>1651</v>
      </c>
      <c r="C177" s="3">
        <v>88.633333333333297</v>
      </c>
      <c r="D177" s="3">
        <v>0</v>
      </c>
      <c r="E177" s="2"/>
      <c r="F177" s="3">
        <v>1.9913702708325101</v>
      </c>
      <c r="G177" s="3">
        <v>0</v>
      </c>
      <c r="H177" s="2"/>
      <c r="I177" s="2"/>
      <c r="J177" s="2"/>
      <c r="K177" s="2"/>
      <c r="L177" s="2"/>
      <c r="M177" s="2"/>
      <c r="N177" s="2"/>
      <c r="O177" s="2"/>
      <c r="P177" s="2"/>
      <c r="Q177" s="2"/>
      <c r="R177" s="2"/>
      <c r="S177" s="2"/>
      <c r="T177" s="2"/>
      <c r="U177" s="2"/>
      <c r="V177" s="2"/>
      <c r="W177" s="2"/>
      <c r="X177" s="2"/>
      <c r="Y177" s="2"/>
      <c r="Z177" s="2"/>
      <c r="AA177" s="2"/>
    </row>
    <row r="178" spans="1:27">
      <c r="A178" s="2"/>
      <c r="B178" s="2" t="s">
        <v>1654</v>
      </c>
      <c r="C178" s="3">
        <v>75.2</v>
      </c>
      <c r="D178" s="3">
        <v>0</v>
      </c>
      <c r="E178" s="2"/>
      <c r="F178" s="3">
        <v>1.7397317800933101</v>
      </c>
      <c r="G178" s="3">
        <v>0</v>
      </c>
      <c r="H178" s="2"/>
      <c r="I178" s="2"/>
      <c r="J178" s="2"/>
      <c r="K178" s="2"/>
      <c r="L178" s="2"/>
      <c r="M178" s="2"/>
      <c r="N178" s="2"/>
      <c r="O178" s="2"/>
      <c r="P178" s="2"/>
      <c r="Q178" s="2"/>
      <c r="R178" s="2"/>
      <c r="S178" s="2"/>
      <c r="T178" s="2"/>
      <c r="U178" s="2"/>
      <c r="V178" s="2"/>
      <c r="W178" s="2"/>
      <c r="X178" s="2"/>
      <c r="Y178" s="2"/>
      <c r="Z178" s="2"/>
      <c r="AA178" s="2"/>
    </row>
    <row r="179" spans="1:27">
      <c r="A179" s="2"/>
      <c r="B179" s="2" t="s">
        <v>1655</v>
      </c>
      <c r="C179" s="3">
        <v>72.933333333333294</v>
      </c>
      <c r="D179" s="3">
        <v>0</v>
      </c>
      <c r="E179" s="2"/>
      <c r="F179" s="3">
        <v>2.5940101944458198</v>
      </c>
      <c r="G179" s="3">
        <v>0</v>
      </c>
      <c r="H179" s="2"/>
      <c r="I179" s="2"/>
      <c r="J179" s="2"/>
      <c r="K179" s="2"/>
      <c r="L179" s="2"/>
      <c r="M179" s="2"/>
      <c r="N179" s="2"/>
      <c r="O179" s="2"/>
      <c r="P179" s="2"/>
      <c r="Q179" s="2"/>
      <c r="R179" s="2"/>
      <c r="S179" s="2"/>
      <c r="T179" s="2"/>
      <c r="U179" s="2"/>
      <c r="V179" s="2"/>
      <c r="W179" s="2"/>
      <c r="X179" s="2"/>
      <c r="Y179" s="2"/>
      <c r="Z179" s="2"/>
      <c r="AA179" s="2"/>
    </row>
    <row r="180" spans="1:27">
      <c r="A180" s="2"/>
      <c r="B180" s="2" t="s">
        <v>1661</v>
      </c>
      <c r="C180" s="3">
        <v>67.2</v>
      </c>
      <c r="D180" s="3">
        <v>0</v>
      </c>
      <c r="E180" s="2"/>
      <c r="F180" s="3">
        <v>1.3012814197295399</v>
      </c>
      <c r="G180" s="3">
        <v>0</v>
      </c>
      <c r="H180" s="2"/>
      <c r="I180" s="2"/>
      <c r="J180" s="2"/>
      <c r="K180" s="2"/>
      <c r="L180" s="2"/>
      <c r="M180" s="2"/>
      <c r="N180" s="2"/>
      <c r="O180" s="2"/>
      <c r="P180" s="2"/>
      <c r="Q180" s="2"/>
      <c r="R180" s="2"/>
      <c r="S180" s="2"/>
      <c r="T180" s="2"/>
      <c r="U180" s="2"/>
      <c r="V180" s="2"/>
      <c r="W180" s="2"/>
      <c r="X180" s="2"/>
      <c r="Y180" s="2"/>
      <c r="Z180" s="2"/>
      <c r="AA180" s="2"/>
    </row>
    <row r="181" spans="1:27">
      <c r="A181" s="2"/>
      <c r="B181" s="2" t="s">
        <v>1660</v>
      </c>
      <c r="C181" s="3">
        <v>66.900000000000006</v>
      </c>
      <c r="D181" s="3">
        <v>0</v>
      </c>
      <c r="E181" s="2"/>
      <c r="F181" s="3">
        <v>3.34015967682185</v>
      </c>
      <c r="G181" s="3">
        <v>0</v>
      </c>
      <c r="H181" s="2"/>
      <c r="I181" s="2"/>
      <c r="J181" s="2"/>
      <c r="K181" s="2"/>
      <c r="L181" s="2"/>
      <c r="M181" s="2"/>
      <c r="N181" s="2"/>
      <c r="O181" s="2"/>
      <c r="P181" s="2"/>
      <c r="Q181" s="2"/>
      <c r="R181" s="2"/>
      <c r="S181" s="2"/>
      <c r="T181" s="2"/>
      <c r="U181" s="2"/>
      <c r="V181" s="2"/>
      <c r="W181" s="2"/>
      <c r="X181" s="2"/>
      <c r="Y181" s="2"/>
      <c r="Z181" s="2"/>
      <c r="AA181" s="2"/>
    </row>
    <row r="182" spans="1:27">
      <c r="A182" s="2"/>
      <c r="B182" s="2" t="s">
        <v>1662</v>
      </c>
      <c r="C182" s="3">
        <v>64.266666666666595</v>
      </c>
      <c r="D182" s="3">
        <v>0</v>
      </c>
      <c r="E182" s="2"/>
      <c r="F182" s="3">
        <v>1.9821424996424599</v>
      </c>
      <c r="G182" s="3">
        <v>0</v>
      </c>
      <c r="H182" s="2"/>
      <c r="I182" s="2"/>
      <c r="J182" s="2"/>
      <c r="K182" s="2"/>
      <c r="L182" s="2"/>
      <c r="M182" s="2"/>
      <c r="N182" s="2"/>
      <c r="O182" s="2"/>
      <c r="P182" s="2"/>
      <c r="Q182" s="2"/>
      <c r="R182" s="2"/>
      <c r="S182" s="2"/>
      <c r="T182" s="2"/>
      <c r="U182" s="2"/>
      <c r="V182" s="2"/>
      <c r="W182" s="2"/>
      <c r="X182" s="2"/>
      <c r="Y182" s="2"/>
      <c r="Z182" s="2"/>
      <c r="AA182" s="2"/>
    </row>
    <row r="183" spans="1:27">
      <c r="A183" s="2"/>
      <c r="B183" s="2" t="s">
        <v>1663</v>
      </c>
      <c r="C183" s="3">
        <v>63.4</v>
      </c>
      <c r="D183" s="3">
        <v>0</v>
      </c>
      <c r="E183" s="2"/>
      <c r="F183" s="3">
        <v>1.4514360704718099</v>
      </c>
      <c r="G183" s="3">
        <v>0</v>
      </c>
      <c r="H183" s="2"/>
      <c r="I183" s="2"/>
      <c r="J183" s="2"/>
      <c r="K183" s="2"/>
      <c r="L183" s="2"/>
      <c r="M183" s="2"/>
      <c r="N183" s="2"/>
      <c r="O183" s="2"/>
      <c r="P183" s="2"/>
      <c r="Q183" s="2"/>
      <c r="R183" s="2"/>
      <c r="S183" s="2"/>
      <c r="T183" s="2"/>
      <c r="U183" s="2"/>
      <c r="V183" s="2"/>
      <c r="W183" s="2"/>
      <c r="X183" s="2"/>
      <c r="Y183" s="2"/>
      <c r="Z183" s="2"/>
      <c r="AA183" s="2"/>
    </row>
    <row r="184" spans="1:27">
      <c r="A184" s="2"/>
      <c r="B184" s="2" t="s">
        <v>1666</v>
      </c>
      <c r="C184" s="3">
        <v>62.966666666666598</v>
      </c>
      <c r="D184" s="3">
        <v>0</v>
      </c>
      <c r="E184" s="2"/>
      <c r="F184" s="3">
        <v>1.7220788470785899</v>
      </c>
      <c r="G184" s="3">
        <v>0</v>
      </c>
      <c r="H184" s="2"/>
      <c r="I184" s="2"/>
      <c r="J184" s="2"/>
      <c r="K184" s="2"/>
      <c r="L184" s="2"/>
      <c r="M184" s="2"/>
      <c r="N184" s="2"/>
      <c r="O184" s="2"/>
      <c r="P184" s="2"/>
      <c r="Q184" s="2"/>
      <c r="R184" s="2"/>
      <c r="S184" s="2"/>
      <c r="T184" s="2"/>
      <c r="U184" s="2"/>
      <c r="V184" s="2"/>
      <c r="W184" s="2"/>
      <c r="X184" s="2"/>
      <c r="Y184" s="2"/>
      <c r="Z184" s="2"/>
      <c r="AA184" s="2"/>
    </row>
    <row r="185" spans="1:27">
      <c r="A185" s="2"/>
      <c r="B185" s="2" t="s">
        <v>1671</v>
      </c>
      <c r="C185" s="3">
        <v>61.766666666666602</v>
      </c>
      <c r="D185" s="3">
        <v>0</v>
      </c>
      <c r="E185" s="2"/>
      <c r="F185" s="3">
        <v>3.4417372874110401</v>
      </c>
      <c r="G185" s="3">
        <v>0</v>
      </c>
      <c r="H185" s="2"/>
      <c r="I185" s="2"/>
      <c r="J185" s="2"/>
      <c r="K185" s="2"/>
      <c r="L185" s="2"/>
      <c r="M185" s="2"/>
      <c r="N185" s="2"/>
      <c r="O185" s="2"/>
      <c r="P185" s="2"/>
      <c r="Q185" s="2"/>
      <c r="R185" s="2"/>
      <c r="S185" s="2"/>
      <c r="T185" s="2"/>
      <c r="U185" s="2"/>
      <c r="V185" s="2"/>
      <c r="W185" s="2"/>
      <c r="X185" s="2"/>
      <c r="Y185" s="2"/>
      <c r="Z185" s="2"/>
      <c r="AA185" s="2"/>
    </row>
    <row r="186" spans="1:27">
      <c r="A186" s="2"/>
      <c r="B186" s="2" t="s">
        <v>1667</v>
      </c>
      <c r="C186" s="3">
        <v>60.733333333333299</v>
      </c>
      <c r="D186" s="3">
        <v>0</v>
      </c>
      <c r="E186" s="2"/>
      <c r="F186" s="3">
        <v>2.4212026396446502</v>
      </c>
      <c r="G186" s="3">
        <v>0</v>
      </c>
      <c r="H186" s="2"/>
      <c r="I186" s="2"/>
      <c r="J186" s="2"/>
      <c r="K186" s="2"/>
      <c r="L186" s="2"/>
      <c r="M186" s="2"/>
      <c r="N186" s="2"/>
      <c r="O186" s="2"/>
      <c r="P186" s="2"/>
      <c r="Q186" s="2"/>
      <c r="R186" s="2"/>
      <c r="S186" s="2"/>
      <c r="T186" s="2"/>
      <c r="U186" s="2"/>
      <c r="V186" s="2"/>
      <c r="W186" s="2"/>
      <c r="X186" s="2"/>
      <c r="Y186" s="2"/>
      <c r="Z186" s="2"/>
      <c r="AA186" s="2"/>
    </row>
    <row r="187" spans="1:27">
      <c r="A187" s="2"/>
      <c r="B187" s="2" t="s">
        <v>1673</v>
      </c>
      <c r="C187" s="3">
        <v>55.3333333333333</v>
      </c>
      <c r="D187" s="3">
        <v>0</v>
      </c>
      <c r="E187" s="2"/>
      <c r="F187" s="3">
        <v>1.90321365648269</v>
      </c>
      <c r="G187" s="3">
        <v>0</v>
      </c>
      <c r="H187" s="2"/>
      <c r="I187" s="2"/>
      <c r="J187" s="2"/>
      <c r="K187" s="2"/>
      <c r="L187" s="2"/>
      <c r="M187" s="2"/>
      <c r="N187" s="2"/>
      <c r="O187" s="2"/>
      <c r="P187" s="2"/>
      <c r="Q187" s="2"/>
      <c r="R187" s="2"/>
      <c r="S187" s="2"/>
      <c r="T187" s="2"/>
      <c r="U187" s="2"/>
      <c r="V187" s="2"/>
      <c r="W187" s="2"/>
      <c r="X187" s="2"/>
      <c r="Y187" s="2"/>
      <c r="Z187" s="2"/>
      <c r="AA187" s="2"/>
    </row>
    <row r="188" spans="1:27">
      <c r="A188" s="2"/>
      <c r="B188" s="2" t="s">
        <v>1675</v>
      </c>
      <c r="C188" s="3">
        <v>54.633333333333297</v>
      </c>
      <c r="D188" s="3">
        <v>0</v>
      </c>
      <c r="E188" s="2"/>
      <c r="F188" s="3">
        <v>1.9232495649002199</v>
      </c>
      <c r="G188" s="3">
        <v>0</v>
      </c>
      <c r="H188" s="2"/>
      <c r="I188" s="2"/>
      <c r="J188" s="2"/>
      <c r="K188" s="2"/>
      <c r="L188" s="2"/>
      <c r="M188" s="2"/>
      <c r="N188" s="2"/>
      <c r="O188" s="2"/>
      <c r="P188" s="2"/>
      <c r="Q188" s="2"/>
      <c r="R188" s="2"/>
      <c r="S188" s="2"/>
      <c r="T188" s="2"/>
      <c r="U188" s="2"/>
      <c r="V188" s="2"/>
      <c r="W188" s="2"/>
      <c r="X188" s="2"/>
      <c r="Y188" s="2"/>
      <c r="Z188" s="2"/>
      <c r="AA188" s="2"/>
    </row>
    <row r="189" spans="1:27">
      <c r="A189" s="2"/>
      <c r="B189" s="2" t="s">
        <v>1676</v>
      </c>
      <c r="C189" s="3">
        <v>52.8333333333333</v>
      </c>
      <c r="D189" s="3">
        <v>0</v>
      </c>
      <c r="E189" s="2"/>
      <c r="F189" s="3">
        <v>1.8811934746029899</v>
      </c>
      <c r="G189" s="3">
        <v>0</v>
      </c>
      <c r="H189" s="2"/>
      <c r="I189" s="2"/>
      <c r="J189" s="2"/>
      <c r="K189" s="2"/>
      <c r="L189" s="2"/>
      <c r="M189" s="2"/>
      <c r="N189" s="2"/>
      <c r="O189" s="2"/>
      <c r="P189" s="2"/>
      <c r="Q189" s="2"/>
      <c r="R189" s="2"/>
      <c r="S189" s="2"/>
      <c r="T189" s="2"/>
      <c r="U189" s="2"/>
      <c r="V189" s="2"/>
      <c r="W189" s="2"/>
      <c r="X189" s="2"/>
      <c r="Y189" s="2"/>
      <c r="Z189" s="2"/>
      <c r="AA189" s="2"/>
    </row>
    <row r="190" spans="1:27">
      <c r="A190" s="2"/>
      <c r="B190" s="2" t="s">
        <v>1677</v>
      </c>
      <c r="C190" s="3">
        <v>52.566666666666599</v>
      </c>
      <c r="D190" s="3">
        <v>0</v>
      </c>
      <c r="E190" s="2"/>
      <c r="F190" s="3">
        <v>1.8917951498216901</v>
      </c>
      <c r="G190" s="3">
        <v>0</v>
      </c>
      <c r="H190" s="2"/>
      <c r="I190" s="2"/>
      <c r="J190" s="2"/>
      <c r="K190" s="2"/>
      <c r="L190" s="2"/>
      <c r="M190" s="2"/>
      <c r="N190" s="2"/>
      <c r="O190" s="2"/>
      <c r="P190" s="2"/>
      <c r="Q190" s="2"/>
      <c r="R190" s="2"/>
      <c r="S190" s="2"/>
      <c r="T190" s="2"/>
      <c r="U190" s="2"/>
      <c r="V190" s="2"/>
      <c r="W190" s="2"/>
      <c r="X190" s="2"/>
      <c r="Y190" s="2"/>
      <c r="Z190" s="2"/>
      <c r="AA190" s="2"/>
    </row>
    <row r="191" spans="1:27">
      <c r="A191" s="2"/>
      <c r="B191" s="2" t="s">
        <v>1672</v>
      </c>
      <c r="C191" s="3">
        <v>49.933333333333302</v>
      </c>
      <c r="D191" s="3">
        <v>0</v>
      </c>
      <c r="E191" s="2"/>
      <c r="F191" s="3">
        <v>1.4590712418826099</v>
      </c>
      <c r="G191" s="3">
        <v>0</v>
      </c>
      <c r="H191" s="2"/>
      <c r="I191" s="2"/>
      <c r="J191" s="2"/>
      <c r="K191" s="2"/>
      <c r="L191" s="2"/>
      <c r="M191" s="2"/>
      <c r="N191" s="2"/>
      <c r="O191" s="2"/>
      <c r="P191" s="2"/>
      <c r="Q191" s="2"/>
      <c r="R191" s="2"/>
      <c r="S191" s="2"/>
      <c r="T191" s="2"/>
      <c r="U191" s="2"/>
      <c r="V191" s="2"/>
      <c r="W191" s="2"/>
      <c r="X191" s="2"/>
      <c r="Y191" s="2"/>
      <c r="Z191" s="2"/>
      <c r="AA191" s="2"/>
    </row>
    <row r="192" spans="1:27">
      <c r="A192" s="2"/>
      <c r="B192" s="2" t="s">
        <v>1681</v>
      </c>
      <c r="C192" s="3">
        <v>49</v>
      </c>
      <c r="D192" s="3">
        <v>0</v>
      </c>
      <c r="E192" s="2"/>
      <c r="F192" s="3">
        <v>1.89736659610102</v>
      </c>
      <c r="G192" s="3">
        <v>0</v>
      </c>
      <c r="H192" s="2"/>
      <c r="I192" s="2"/>
      <c r="J192" s="2"/>
      <c r="K192" s="2"/>
      <c r="L192" s="2"/>
      <c r="M192" s="2"/>
      <c r="N192" s="2"/>
      <c r="O192" s="2"/>
      <c r="P192" s="2"/>
      <c r="Q192" s="2"/>
      <c r="R192" s="2"/>
      <c r="S192" s="2"/>
      <c r="T192" s="2"/>
      <c r="U192" s="2"/>
      <c r="V192" s="2"/>
      <c r="W192" s="2"/>
      <c r="X192" s="2"/>
      <c r="Y192" s="2"/>
      <c r="Z192" s="2"/>
      <c r="AA192" s="2"/>
    </row>
    <row r="193" spans="1:27">
      <c r="A193" s="2"/>
      <c r="B193" s="2" t="s">
        <v>1679</v>
      </c>
      <c r="C193" s="3">
        <v>48.366666666666603</v>
      </c>
      <c r="D193" s="3">
        <v>0</v>
      </c>
      <c r="E193" s="2"/>
      <c r="F193" s="3">
        <v>2.0572365498945899</v>
      </c>
      <c r="G193" s="3">
        <v>0</v>
      </c>
      <c r="H193" s="2"/>
      <c r="I193" s="2"/>
      <c r="J193" s="2"/>
      <c r="K193" s="2"/>
      <c r="L193" s="2"/>
      <c r="M193" s="2"/>
      <c r="N193" s="2"/>
      <c r="O193" s="2"/>
      <c r="P193" s="2"/>
      <c r="Q193" s="2"/>
      <c r="R193" s="2"/>
      <c r="S193" s="2"/>
      <c r="T193" s="2"/>
      <c r="U193" s="2"/>
      <c r="V193" s="2"/>
      <c r="W193" s="2"/>
      <c r="X193" s="2"/>
      <c r="Y193" s="2"/>
      <c r="Z193" s="2"/>
      <c r="AA193" s="2"/>
    </row>
    <row r="194" spans="1:27">
      <c r="A194" s="2"/>
      <c r="B194" s="2" t="s">
        <v>1690</v>
      </c>
      <c r="C194" s="3">
        <v>47.8333333333333</v>
      </c>
      <c r="D194" s="3">
        <v>0</v>
      </c>
      <c r="E194" s="2"/>
      <c r="F194" s="3">
        <v>4.0503772115144399</v>
      </c>
      <c r="G194" s="3">
        <v>0</v>
      </c>
      <c r="H194" s="2"/>
      <c r="I194" s="2"/>
      <c r="J194" s="2"/>
      <c r="K194" s="2"/>
      <c r="L194" s="2"/>
      <c r="M194" s="2"/>
      <c r="N194" s="2"/>
      <c r="O194" s="2"/>
      <c r="P194" s="2"/>
      <c r="Q194" s="2"/>
      <c r="R194" s="2"/>
      <c r="S194" s="2"/>
      <c r="T194" s="2"/>
      <c r="U194" s="2"/>
      <c r="V194" s="2"/>
      <c r="W194" s="2"/>
      <c r="X194" s="2"/>
      <c r="Y194" s="2"/>
      <c r="Z194" s="2"/>
      <c r="AA194" s="2"/>
    </row>
    <row r="195" spans="1:27">
      <c r="A195" s="2"/>
      <c r="B195" s="2" t="s">
        <v>1694</v>
      </c>
      <c r="C195" s="3">
        <v>46.033333333333303</v>
      </c>
      <c r="D195" s="3">
        <v>0</v>
      </c>
      <c r="E195" s="2"/>
      <c r="F195" s="3">
        <v>2.1982316125063299</v>
      </c>
      <c r="G195" s="3">
        <v>0</v>
      </c>
      <c r="H195" s="2"/>
      <c r="I195" s="2"/>
      <c r="J195" s="2"/>
      <c r="K195" s="2"/>
      <c r="L195" s="2"/>
      <c r="M195" s="2"/>
      <c r="N195" s="2"/>
      <c r="O195" s="2"/>
      <c r="P195" s="2"/>
      <c r="Q195" s="2"/>
      <c r="R195" s="2"/>
      <c r="S195" s="2"/>
      <c r="T195" s="2"/>
      <c r="U195" s="2"/>
      <c r="V195" s="2"/>
      <c r="W195" s="2"/>
      <c r="X195" s="2"/>
      <c r="Y195" s="2"/>
      <c r="Z195" s="2"/>
      <c r="AA195" s="2"/>
    </row>
    <row r="196" spans="1:27">
      <c r="A196" s="2"/>
      <c r="B196" s="2" t="s">
        <v>1691</v>
      </c>
      <c r="C196" s="3">
        <v>45.466666666666598</v>
      </c>
      <c r="D196" s="3">
        <v>0</v>
      </c>
      <c r="E196" s="2"/>
      <c r="F196" s="3">
        <v>1.8390818965511599</v>
      </c>
      <c r="G196" s="3">
        <v>0</v>
      </c>
      <c r="H196" s="2"/>
      <c r="I196" s="2"/>
      <c r="J196" s="2"/>
      <c r="K196" s="2"/>
      <c r="L196" s="2"/>
      <c r="M196" s="2"/>
      <c r="N196" s="2"/>
      <c r="O196" s="2"/>
      <c r="P196" s="2"/>
      <c r="Q196" s="2"/>
      <c r="R196" s="2"/>
      <c r="S196" s="2"/>
      <c r="T196" s="2"/>
      <c r="U196" s="2"/>
      <c r="V196" s="2"/>
      <c r="W196" s="2"/>
      <c r="X196" s="2"/>
      <c r="Y196" s="2"/>
      <c r="Z196" s="2"/>
      <c r="AA196" s="2"/>
    </row>
    <row r="197" spans="1:27">
      <c r="A197" s="2"/>
      <c r="B197" s="3">
        <v>7.2057594061843994E+17</v>
      </c>
      <c r="C197" s="3">
        <v>44.7</v>
      </c>
      <c r="D197" s="3">
        <v>0</v>
      </c>
      <c r="E197" s="2"/>
      <c r="F197" s="3">
        <v>3.3481338085566401</v>
      </c>
      <c r="G197" s="3">
        <v>0</v>
      </c>
      <c r="H197" s="2"/>
      <c r="I197" s="2"/>
      <c r="J197" s="2"/>
      <c r="K197" s="2"/>
      <c r="L197" s="2"/>
      <c r="M197" s="2"/>
      <c r="N197" s="2"/>
      <c r="O197" s="2"/>
      <c r="P197" s="2"/>
      <c r="Q197" s="2"/>
      <c r="R197" s="2"/>
      <c r="S197" s="2"/>
      <c r="T197" s="2"/>
      <c r="U197" s="2"/>
      <c r="V197" s="2"/>
      <c r="W197" s="2"/>
      <c r="X197" s="2"/>
      <c r="Y197" s="2"/>
      <c r="Z197" s="2"/>
      <c r="AA197" s="2"/>
    </row>
    <row r="198" spans="1:27">
      <c r="A198" s="2"/>
      <c r="B198" s="2" t="s">
        <v>1786</v>
      </c>
      <c r="C198" s="3">
        <v>43.7</v>
      </c>
      <c r="D198" s="3">
        <v>0</v>
      </c>
      <c r="E198" s="2"/>
      <c r="F198" s="3">
        <v>2.0518284528683099</v>
      </c>
      <c r="G198" s="3">
        <v>0</v>
      </c>
      <c r="H198" s="2"/>
      <c r="I198" s="2"/>
      <c r="J198" s="2"/>
      <c r="K198" s="2"/>
      <c r="L198" s="2"/>
      <c r="M198" s="2"/>
      <c r="N198" s="2"/>
      <c r="O198" s="2"/>
      <c r="P198" s="2"/>
      <c r="Q198" s="2"/>
      <c r="R198" s="2"/>
      <c r="S198" s="2"/>
      <c r="T198" s="2"/>
      <c r="U198" s="2"/>
      <c r="V198" s="2"/>
      <c r="W198" s="2"/>
      <c r="X198" s="2"/>
      <c r="Y198" s="2"/>
      <c r="Z198" s="2"/>
      <c r="AA198" s="2"/>
    </row>
    <row r="199" spans="1:27">
      <c r="A199" s="2"/>
      <c r="B199" s="2" t="s">
        <v>1697</v>
      </c>
      <c r="C199" s="3">
        <v>43.466666666666598</v>
      </c>
      <c r="D199" s="3">
        <v>0</v>
      </c>
      <c r="E199" s="2"/>
      <c r="F199" s="3">
        <v>1.54344492037203</v>
      </c>
      <c r="G199" s="3">
        <v>0</v>
      </c>
      <c r="H199" s="2"/>
      <c r="I199" s="2"/>
      <c r="J199" s="2"/>
      <c r="K199" s="2"/>
      <c r="L199" s="2"/>
      <c r="M199" s="2"/>
      <c r="N199" s="2"/>
      <c r="O199" s="2"/>
      <c r="P199" s="2"/>
      <c r="Q199" s="2"/>
      <c r="R199" s="2"/>
      <c r="S199" s="2"/>
      <c r="T199" s="2"/>
      <c r="U199" s="2"/>
      <c r="V199" s="2"/>
      <c r="W199" s="2"/>
      <c r="X199" s="2"/>
      <c r="Y199" s="2"/>
      <c r="Z199" s="2"/>
      <c r="AA199" s="2"/>
    </row>
    <row r="200" spans="1:27">
      <c r="A200" s="2"/>
      <c r="B200" s="2" t="s">
        <v>1678</v>
      </c>
      <c r="C200" s="3">
        <v>43.1</v>
      </c>
      <c r="D200" s="3">
        <v>0</v>
      </c>
      <c r="E200" s="2"/>
      <c r="F200" s="3">
        <v>2.00582485111071</v>
      </c>
      <c r="G200" s="3">
        <v>0</v>
      </c>
      <c r="H200" s="2"/>
      <c r="I200" s="2"/>
      <c r="J200" s="2"/>
      <c r="K200" s="2"/>
      <c r="L200" s="2"/>
      <c r="M200" s="2"/>
      <c r="N200" s="2"/>
      <c r="O200" s="2"/>
      <c r="P200" s="2"/>
      <c r="Q200" s="2"/>
      <c r="R200" s="2"/>
      <c r="S200" s="2"/>
      <c r="T200" s="2"/>
      <c r="U200" s="2"/>
      <c r="V200" s="2"/>
      <c r="W200" s="2"/>
      <c r="X200" s="2"/>
      <c r="Y200" s="2"/>
      <c r="Z200" s="2"/>
      <c r="AA200" s="2"/>
    </row>
    <row r="201" spans="1:27">
      <c r="A201" s="2"/>
      <c r="B201" s="2" t="s">
        <v>1689</v>
      </c>
      <c r="C201" s="3">
        <v>43.066666666666599</v>
      </c>
      <c r="D201" s="3">
        <v>0</v>
      </c>
      <c r="E201" s="2"/>
      <c r="F201" s="3">
        <v>1.09341463112378</v>
      </c>
      <c r="G201" s="3">
        <v>0</v>
      </c>
      <c r="H201" s="2"/>
      <c r="I201" s="2"/>
      <c r="J201" s="2"/>
      <c r="K201" s="2"/>
      <c r="L201" s="2"/>
      <c r="M201" s="2"/>
      <c r="N201" s="2"/>
      <c r="O201" s="2"/>
      <c r="P201" s="2"/>
      <c r="Q201" s="2"/>
      <c r="R201" s="2"/>
      <c r="S201" s="2"/>
      <c r="T201" s="2"/>
      <c r="U201" s="2"/>
      <c r="V201" s="2"/>
      <c r="W201" s="2"/>
      <c r="X201" s="2"/>
      <c r="Y201" s="2"/>
      <c r="Z201" s="2"/>
      <c r="AA201" s="2"/>
    </row>
    <row r="202" spans="1:27">
      <c r="A202" s="2"/>
      <c r="B202" s="2" t="s">
        <v>1699</v>
      </c>
      <c r="C202" s="3">
        <v>42.8333333333333</v>
      </c>
      <c r="D202" s="3">
        <v>0</v>
      </c>
      <c r="E202" s="2"/>
      <c r="F202" s="3">
        <v>2.88771343607513</v>
      </c>
      <c r="G202" s="3">
        <v>0</v>
      </c>
      <c r="H202" s="2"/>
      <c r="I202" s="2"/>
      <c r="J202" s="2"/>
      <c r="K202" s="2"/>
      <c r="L202" s="2"/>
      <c r="M202" s="2"/>
      <c r="N202" s="2"/>
      <c r="O202" s="2"/>
      <c r="P202" s="2"/>
      <c r="Q202" s="2"/>
      <c r="R202" s="2"/>
      <c r="S202" s="2"/>
      <c r="T202" s="2"/>
      <c r="U202" s="2"/>
      <c r="V202" s="2"/>
      <c r="W202" s="2"/>
      <c r="X202" s="2"/>
      <c r="Y202" s="2"/>
      <c r="Z202" s="2"/>
      <c r="AA202" s="2"/>
    </row>
    <row r="203" spans="1:27">
      <c r="A203" s="2"/>
      <c r="B203" s="2" t="s">
        <v>1701</v>
      </c>
      <c r="C203" s="3">
        <v>40.5</v>
      </c>
      <c r="D203" s="3">
        <v>0</v>
      </c>
      <c r="E203" s="2"/>
      <c r="F203" s="3">
        <v>2.2022715545545202</v>
      </c>
      <c r="G203" s="3">
        <v>0</v>
      </c>
      <c r="H203" s="2"/>
      <c r="I203" s="2"/>
      <c r="J203" s="2"/>
      <c r="K203" s="2"/>
      <c r="L203" s="2"/>
      <c r="M203" s="2"/>
      <c r="N203" s="2"/>
      <c r="O203" s="2"/>
      <c r="P203" s="2"/>
      <c r="Q203" s="2"/>
      <c r="R203" s="2"/>
      <c r="S203" s="2"/>
      <c r="T203" s="2"/>
      <c r="U203" s="2"/>
      <c r="V203" s="2"/>
      <c r="W203" s="2"/>
      <c r="X203" s="2"/>
      <c r="Y203" s="2"/>
      <c r="Z203" s="2"/>
      <c r="AA203" s="2"/>
    </row>
    <row r="204" spans="1:27">
      <c r="A204" s="2"/>
      <c r="B204" s="2" t="s">
        <v>1692</v>
      </c>
      <c r="C204" s="3">
        <v>38.9</v>
      </c>
      <c r="D204" s="3">
        <v>0</v>
      </c>
      <c r="E204" s="2"/>
      <c r="F204" s="3">
        <v>1.55670592384474</v>
      </c>
      <c r="G204" s="3">
        <v>0</v>
      </c>
      <c r="H204" s="2"/>
      <c r="I204" s="2"/>
      <c r="J204" s="2"/>
      <c r="K204" s="2"/>
      <c r="L204" s="2"/>
      <c r="M204" s="2"/>
      <c r="N204" s="2"/>
      <c r="O204" s="2"/>
      <c r="P204" s="2"/>
      <c r="Q204" s="2"/>
      <c r="R204" s="2"/>
      <c r="S204" s="2"/>
      <c r="T204" s="2"/>
      <c r="U204" s="2"/>
      <c r="V204" s="2"/>
      <c r="W204" s="2"/>
      <c r="X204" s="2"/>
      <c r="Y204" s="2"/>
      <c r="Z204" s="2"/>
      <c r="AA204" s="2"/>
    </row>
    <row r="205" spans="1:27">
      <c r="A205" s="2"/>
      <c r="B205" s="2" t="s">
        <v>1720</v>
      </c>
      <c r="C205" s="3">
        <v>38.5</v>
      </c>
      <c r="D205" s="3">
        <v>0</v>
      </c>
      <c r="E205" s="2"/>
      <c r="F205" s="3">
        <v>2.6172504656604798</v>
      </c>
      <c r="G205" s="3">
        <v>0</v>
      </c>
      <c r="H205" s="2"/>
      <c r="I205" s="2"/>
      <c r="J205" s="2"/>
      <c r="K205" s="2"/>
      <c r="L205" s="2"/>
      <c r="M205" s="2"/>
      <c r="N205" s="2"/>
      <c r="O205" s="2"/>
      <c r="P205" s="2"/>
      <c r="Q205" s="2"/>
      <c r="R205" s="2"/>
      <c r="S205" s="2"/>
      <c r="T205" s="2"/>
      <c r="U205" s="2"/>
      <c r="V205" s="2"/>
      <c r="W205" s="2"/>
      <c r="X205" s="2"/>
      <c r="Y205" s="2"/>
      <c r="Z205" s="2"/>
      <c r="AA205" s="2"/>
    </row>
    <row r="206" spans="1:27">
      <c r="A206" s="2"/>
      <c r="B206" s="2" t="s">
        <v>1706</v>
      </c>
      <c r="C206" s="3">
        <v>38.433333333333302</v>
      </c>
      <c r="D206" s="3">
        <v>0</v>
      </c>
      <c r="E206" s="2"/>
      <c r="F206" s="3">
        <v>1.56382721409865</v>
      </c>
      <c r="G206" s="3">
        <v>0</v>
      </c>
      <c r="H206" s="2"/>
      <c r="I206" s="2"/>
      <c r="J206" s="2"/>
      <c r="K206" s="2"/>
      <c r="L206" s="2"/>
      <c r="M206" s="2"/>
      <c r="N206" s="2"/>
      <c r="O206" s="2"/>
      <c r="P206" s="2"/>
      <c r="Q206" s="2"/>
      <c r="R206" s="2"/>
      <c r="S206" s="2"/>
      <c r="T206" s="2"/>
      <c r="U206" s="2"/>
      <c r="V206" s="2"/>
      <c r="W206" s="2"/>
      <c r="X206" s="2"/>
      <c r="Y206" s="2"/>
      <c r="Z206" s="2"/>
      <c r="AA206" s="2"/>
    </row>
    <row r="207" spans="1:27">
      <c r="A207" s="2"/>
      <c r="B207" s="2" t="s">
        <v>1707</v>
      </c>
      <c r="C207" s="3">
        <v>38.433333333333302</v>
      </c>
      <c r="D207" s="3">
        <v>0</v>
      </c>
      <c r="E207" s="2"/>
      <c r="F207" s="3">
        <v>1.9779338265529001</v>
      </c>
      <c r="G207" s="3">
        <v>0</v>
      </c>
      <c r="H207" s="2"/>
      <c r="I207" s="2"/>
      <c r="J207" s="2"/>
      <c r="K207" s="2"/>
      <c r="L207" s="2"/>
      <c r="M207" s="2"/>
      <c r="N207" s="2"/>
      <c r="O207" s="2"/>
      <c r="P207" s="2"/>
      <c r="Q207" s="2"/>
      <c r="R207" s="2"/>
      <c r="S207" s="2"/>
      <c r="T207" s="2"/>
      <c r="U207" s="2"/>
      <c r="V207" s="2"/>
      <c r="W207" s="2"/>
      <c r="X207" s="2"/>
      <c r="Y207" s="2"/>
      <c r="Z207" s="2"/>
      <c r="AA207" s="2"/>
    </row>
    <row r="208" spans="1:27">
      <c r="A208" s="2"/>
      <c r="B208" s="2" t="s">
        <v>1703</v>
      </c>
      <c r="C208" s="3">
        <v>38.266666666666602</v>
      </c>
      <c r="D208" s="3">
        <v>0</v>
      </c>
      <c r="E208" s="2"/>
      <c r="F208" s="3">
        <v>2.1898756940875699</v>
      </c>
      <c r="G208" s="3">
        <v>0</v>
      </c>
      <c r="H208" s="2"/>
      <c r="I208" s="2"/>
      <c r="J208" s="2"/>
      <c r="K208" s="2"/>
      <c r="L208" s="2"/>
      <c r="M208" s="2"/>
      <c r="N208" s="2"/>
      <c r="O208" s="2"/>
      <c r="P208" s="2"/>
      <c r="Q208" s="2"/>
      <c r="R208" s="2"/>
      <c r="S208" s="2"/>
      <c r="T208" s="2"/>
      <c r="U208" s="2"/>
      <c r="V208" s="2"/>
      <c r="W208" s="2"/>
      <c r="X208" s="2"/>
      <c r="Y208" s="2"/>
      <c r="Z208" s="2"/>
      <c r="AA208" s="2"/>
    </row>
    <row r="209" spans="1:27">
      <c r="A209" s="2"/>
      <c r="B209" s="2" t="s">
        <v>1716</v>
      </c>
      <c r="C209" s="3">
        <v>37.966666666666598</v>
      </c>
      <c r="D209" s="3">
        <v>0</v>
      </c>
      <c r="E209" s="2"/>
      <c r="F209" s="3">
        <v>2.7139557025779801</v>
      </c>
      <c r="G209" s="3">
        <v>0</v>
      </c>
      <c r="H209" s="2"/>
      <c r="I209" s="2"/>
      <c r="J209" s="2"/>
      <c r="K209" s="2"/>
      <c r="L209" s="2"/>
      <c r="M209" s="2"/>
      <c r="N209" s="2"/>
      <c r="O209" s="2"/>
      <c r="P209" s="2"/>
      <c r="Q209" s="2"/>
      <c r="R209" s="2"/>
      <c r="S209" s="2"/>
      <c r="T209" s="2"/>
      <c r="U209" s="2"/>
      <c r="V209" s="2"/>
      <c r="W209" s="2"/>
      <c r="X209" s="2"/>
      <c r="Y209" s="2"/>
      <c r="Z209" s="2"/>
      <c r="AA209" s="2"/>
    </row>
    <row r="210" spans="1:27">
      <c r="A210" s="2"/>
      <c r="B210" s="2" t="s">
        <v>1713</v>
      </c>
      <c r="C210" s="3">
        <v>37</v>
      </c>
      <c r="D210" s="3">
        <v>0</v>
      </c>
      <c r="E210" s="2"/>
      <c r="F210" s="3">
        <v>2.56904651573302</v>
      </c>
      <c r="G210" s="3">
        <v>0</v>
      </c>
      <c r="H210" s="2"/>
      <c r="I210" s="2"/>
      <c r="J210" s="2"/>
      <c r="K210" s="2"/>
      <c r="L210" s="2"/>
      <c r="M210" s="2"/>
      <c r="N210" s="2"/>
      <c r="O210" s="2"/>
      <c r="P210" s="2"/>
      <c r="Q210" s="2"/>
      <c r="R210" s="2"/>
      <c r="S210" s="2"/>
      <c r="T210" s="2"/>
      <c r="U210" s="2"/>
      <c r="V210" s="2"/>
      <c r="W210" s="2"/>
      <c r="X210" s="2"/>
      <c r="Y210" s="2"/>
      <c r="Z210" s="2"/>
      <c r="AA210" s="2"/>
    </row>
    <row r="211" spans="1:27">
      <c r="A211" s="2"/>
      <c r="B211" s="2" t="s">
        <v>1744</v>
      </c>
      <c r="C211" s="3">
        <v>36.966666666666598</v>
      </c>
      <c r="D211" s="3">
        <v>0</v>
      </c>
      <c r="E211" s="2"/>
      <c r="F211" s="3">
        <v>2.4149994248906599</v>
      </c>
      <c r="G211" s="3">
        <v>0</v>
      </c>
      <c r="H211" s="2"/>
      <c r="I211" s="2"/>
      <c r="J211" s="2"/>
      <c r="K211" s="2"/>
      <c r="L211" s="2"/>
      <c r="M211" s="2"/>
      <c r="N211" s="2"/>
      <c r="O211" s="2"/>
      <c r="P211" s="2"/>
      <c r="Q211" s="2"/>
      <c r="R211" s="2"/>
      <c r="S211" s="2"/>
      <c r="T211" s="2"/>
      <c r="U211" s="2"/>
      <c r="V211" s="2"/>
      <c r="W211" s="2"/>
      <c r="X211" s="2"/>
      <c r="Y211" s="2"/>
      <c r="Z211" s="2"/>
      <c r="AA211" s="2"/>
    </row>
    <row r="212" spans="1:27">
      <c r="A212" s="2"/>
      <c r="B212" s="2" t="s">
        <v>1709</v>
      </c>
      <c r="C212" s="3">
        <v>35.766666666666602</v>
      </c>
      <c r="D212" s="3">
        <v>0</v>
      </c>
      <c r="E212" s="2"/>
      <c r="F212" s="3">
        <v>2.0278614899006802</v>
      </c>
      <c r="G212" s="3">
        <v>0</v>
      </c>
      <c r="H212" s="2"/>
      <c r="I212" s="2"/>
      <c r="J212" s="2"/>
      <c r="K212" s="2"/>
      <c r="L212" s="2"/>
      <c r="M212" s="2"/>
      <c r="N212" s="2"/>
      <c r="O212" s="2"/>
      <c r="P212" s="2"/>
      <c r="Q212" s="2"/>
      <c r="R212" s="2"/>
      <c r="S212" s="2"/>
      <c r="T212" s="2"/>
      <c r="U212" s="2"/>
      <c r="V212" s="2"/>
      <c r="W212" s="2"/>
      <c r="X212" s="2"/>
      <c r="Y212" s="2"/>
      <c r="Z212" s="2"/>
      <c r="AA212" s="2"/>
    </row>
    <row r="213" spans="1:27">
      <c r="A213" s="2"/>
      <c r="B213" s="2" t="s">
        <v>1712</v>
      </c>
      <c r="C213" s="3">
        <v>32.8333333333333</v>
      </c>
      <c r="D213" s="3">
        <v>0</v>
      </c>
      <c r="E213" s="2"/>
      <c r="F213" s="3">
        <v>1.7904065335994299</v>
      </c>
      <c r="G213" s="3">
        <v>0</v>
      </c>
      <c r="H213" s="2"/>
      <c r="I213" s="2"/>
      <c r="J213" s="2"/>
      <c r="K213" s="2"/>
      <c r="L213" s="2"/>
      <c r="M213" s="2"/>
      <c r="N213" s="2"/>
      <c r="O213" s="2"/>
      <c r="P213" s="2"/>
      <c r="Q213" s="2"/>
      <c r="R213" s="2"/>
      <c r="S213" s="2"/>
      <c r="T213" s="2"/>
      <c r="U213" s="2"/>
      <c r="V213" s="2"/>
      <c r="W213" s="2"/>
      <c r="X213" s="2"/>
      <c r="Y213" s="2"/>
      <c r="Z213" s="2"/>
      <c r="AA213" s="2"/>
    </row>
    <row r="214" spans="1:27">
      <c r="A214" s="2"/>
      <c r="B214" s="2" t="s">
        <v>1708</v>
      </c>
      <c r="C214" s="3">
        <v>32.6666666666666</v>
      </c>
      <c r="D214" s="3">
        <v>0</v>
      </c>
      <c r="E214" s="2"/>
      <c r="F214" s="3">
        <v>3.1972210155418099</v>
      </c>
      <c r="G214" s="3">
        <v>0</v>
      </c>
      <c r="H214" s="2"/>
      <c r="I214" s="2"/>
      <c r="J214" s="2"/>
      <c r="K214" s="2"/>
      <c r="L214" s="2"/>
      <c r="M214" s="2"/>
      <c r="N214" s="2"/>
      <c r="O214" s="2"/>
      <c r="P214" s="2"/>
      <c r="Q214" s="2"/>
      <c r="R214" s="2"/>
      <c r="S214" s="2"/>
      <c r="T214" s="2"/>
      <c r="U214" s="2"/>
      <c r="V214" s="2"/>
      <c r="W214" s="2"/>
      <c r="X214" s="2"/>
      <c r="Y214" s="2"/>
      <c r="Z214" s="2"/>
      <c r="AA214" s="2"/>
    </row>
    <row r="215" spans="1:27">
      <c r="A215" s="2"/>
      <c r="B215" s="2" t="s">
        <v>1702</v>
      </c>
      <c r="C215" s="3">
        <v>32.366666666666603</v>
      </c>
      <c r="D215" s="3">
        <v>0</v>
      </c>
      <c r="E215" s="2"/>
      <c r="F215" s="3">
        <v>1.1967548714010801</v>
      </c>
      <c r="G215" s="3">
        <v>0</v>
      </c>
      <c r="H215" s="2"/>
      <c r="I215" s="2"/>
      <c r="J215" s="2"/>
      <c r="K215" s="2"/>
      <c r="L215" s="2"/>
      <c r="M215" s="2"/>
      <c r="N215" s="2"/>
      <c r="O215" s="2"/>
      <c r="P215" s="2"/>
      <c r="Q215" s="2"/>
      <c r="R215" s="2"/>
      <c r="S215" s="2"/>
      <c r="T215" s="2"/>
      <c r="U215" s="2"/>
      <c r="V215" s="2"/>
      <c r="W215" s="2"/>
      <c r="X215" s="2"/>
      <c r="Y215" s="2"/>
      <c r="Z215" s="2"/>
      <c r="AA215" s="2"/>
    </row>
    <row r="216" spans="1:27">
      <c r="A216" s="2"/>
      <c r="B216" s="2" t="s">
        <v>1724</v>
      </c>
      <c r="C216" s="3">
        <v>32.1</v>
      </c>
      <c r="D216" s="3">
        <v>0</v>
      </c>
      <c r="E216" s="2"/>
      <c r="F216" s="3">
        <v>2.2263572639328699</v>
      </c>
      <c r="G216" s="3">
        <v>0</v>
      </c>
      <c r="H216" s="2"/>
      <c r="I216" s="2"/>
      <c r="J216" s="2"/>
      <c r="K216" s="2"/>
      <c r="L216" s="2"/>
      <c r="M216" s="2"/>
      <c r="N216" s="2"/>
      <c r="O216" s="2"/>
      <c r="P216" s="2"/>
      <c r="Q216" s="2"/>
      <c r="R216" s="2"/>
      <c r="S216" s="2"/>
      <c r="T216" s="2"/>
      <c r="U216" s="2"/>
      <c r="V216" s="2"/>
      <c r="W216" s="2"/>
      <c r="X216" s="2"/>
      <c r="Y216" s="2"/>
      <c r="Z216" s="2"/>
      <c r="AA216" s="2"/>
    </row>
    <row r="217" spans="1:27">
      <c r="A217" s="2"/>
      <c r="B217" s="2" t="s">
        <v>1721</v>
      </c>
      <c r="C217" s="3">
        <v>32</v>
      </c>
      <c r="D217" s="3">
        <v>0</v>
      </c>
      <c r="E217" s="2"/>
      <c r="F217" s="3">
        <v>1.43759057685652</v>
      </c>
      <c r="G217" s="3">
        <v>0</v>
      </c>
      <c r="H217" s="2"/>
      <c r="I217" s="2"/>
      <c r="J217" s="2"/>
      <c r="K217" s="2"/>
      <c r="L217" s="2"/>
      <c r="M217" s="2"/>
      <c r="N217" s="2"/>
      <c r="O217" s="2"/>
      <c r="P217" s="2"/>
      <c r="Q217" s="2"/>
      <c r="R217" s="2"/>
      <c r="S217" s="2"/>
      <c r="T217" s="2"/>
      <c r="U217" s="2"/>
      <c r="V217" s="2"/>
      <c r="W217" s="2"/>
      <c r="X217" s="2"/>
      <c r="Y217" s="2"/>
      <c r="Z217" s="2"/>
      <c r="AA217" s="2"/>
    </row>
    <row r="218" spans="1:27">
      <c r="A218" s="2"/>
      <c r="B218" s="2" t="s">
        <v>1761</v>
      </c>
      <c r="C218" s="3">
        <v>31.633333333333301</v>
      </c>
      <c r="D218" s="3">
        <v>0</v>
      </c>
      <c r="E218" s="2"/>
      <c r="F218" s="3">
        <v>2.7746871695542299</v>
      </c>
      <c r="G218" s="3">
        <v>0</v>
      </c>
      <c r="H218" s="2"/>
      <c r="I218" s="2"/>
      <c r="J218" s="2"/>
      <c r="K218" s="2"/>
      <c r="L218" s="2"/>
      <c r="M218" s="2"/>
      <c r="N218" s="2"/>
      <c r="O218" s="2"/>
      <c r="P218" s="2"/>
      <c r="Q218" s="2"/>
      <c r="R218" s="2"/>
      <c r="S218" s="2"/>
      <c r="T218" s="2"/>
      <c r="U218" s="2"/>
      <c r="V218" s="2"/>
      <c r="W218" s="2"/>
      <c r="X218" s="2"/>
      <c r="Y218" s="2"/>
      <c r="Z218" s="2"/>
      <c r="AA218" s="2"/>
    </row>
    <row r="219" spans="1:27">
      <c r="A219" s="2"/>
      <c r="B219" s="2" t="s">
        <v>1714</v>
      </c>
      <c r="C219" s="3">
        <v>30.733333333333299</v>
      </c>
      <c r="D219" s="3">
        <v>0</v>
      </c>
      <c r="E219" s="2"/>
      <c r="F219" s="3">
        <v>1.8427033281447001</v>
      </c>
      <c r="G219" s="3">
        <v>0</v>
      </c>
      <c r="H219" s="2"/>
      <c r="I219" s="2"/>
      <c r="J219" s="2"/>
      <c r="K219" s="2"/>
      <c r="L219" s="2"/>
      <c r="M219" s="2"/>
      <c r="N219" s="2"/>
      <c r="O219" s="2"/>
      <c r="P219" s="2"/>
      <c r="Q219" s="2"/>
      <c r="R219" s="2"/>
      <c r="S219" s="2"/>
      <c r="T219" s="2"/>
      <c r="U219" s="2"/>
      <c r="V219" s="2"/>
      <c r="W219" s="2"/>
      <c r="X219" s="2"/>
      <c r="Y219" s="2"/>
      <c r="Z219" s="2"/>
      <c r="AA219" s="2"/>
    </row>
    <row r="220" spans="1:27">
      <c r="A220" s="2"/>
      <c r="B220" s="2" t="s">
        <v>1718</v>
      </c>
      <c r="C220" s="3">
        <v>30.233333333333299</v>
      </c>
      <c r="D220" s="3">
        <v>0</v>
      </c>
      <c r="E220" s="2"/>
      <c r="F220" s="3">
        <v>1.3337499349161701</v>
      </c>
      <c r="G220" s="3">
        <v>0</v>
      </c>
      <c r="H220" s="2"/>
      <c r="I220" s="2"/>
      <c r="J220" s="2"/>
      <c r="K220" s="2"/>
      <c r="L220" s="2"/>
      <c r="M220" s="2"/>
      <c r="N220" s="2"/>
      <c r="O220" s="2"/>
      <c r="P220" s="2"/>
      <c r="Q220" s="2"/>
      <c r="R220" s="2"/>
      <c r="S220" s="2"/>
      <c r="T220" s="2"/>
      <c r="U220" s="2"/>
      <c r="V220" s="2"/>
      <c r="W220" s="2"/>
      <c r="X220" s="2"/>
      <c r="Y220" s="2"/>
      <c r="Z220" s="2"/>
      <c r="AA220" s="2"/>
    </row>
    <row r="221" spans="1:27">
      <c r="A221" s="2"/>
      <c r="B221" s="2" t="s">
        <v>1700</v>
      </c>
      <c r="C221" s="3">
        <v>30.033333333333299</v>
      </c>
      <c r="D221" s="3">
        <v>0</v>
      </c>
      <c r="E221" s="2"/>
      <c r="F221" s="3">
        <v>1.7220788470785899</v>
      </c>
      <c r="G221" s="3">
        <v>0</v>
      </c>
      <c r="H221" s="2"/>
      <c r="I221" s="2"/>
      <c r="J221" s="2"/>
      <c r="K221" s="2"/>
      <c r="L221" s="2"/>
      <c r="M221" s="2"/>
      <c r="N221" s="2"/>
      <c r="O221" s="2"/>
      <c r="P221" s="2"/>
      <c r="Q221" s="2"/>
      <c r="R221" s="2"/>
      <c r="S221" s="2"/>
      <c r="T221" s="2"/>
      <c r="U221" s="2"/>
      <c r="V221" s="2"/>
      <c r="W221" s="2"/>
      <c r="X221" s="2"/>
      <c r="Y221" s="2"/>
      <c r="Z221" s="2"/>
      <c r="AA221" s="2"/>
    </row>
    <row r="222" spans="1:27">
      <c r="A222" s="2"/>
      <c r="B222" s="2" t="s">
        <v>1776</v>
      </c>
      <c r="C222" s="3">
        <v>29.8333333333333</v>
      </c>
      <c r="D222" s="3">
        <v>0</v>
      </c>
      <c r="E222" s="2"/>
      <c r="F222" s="3">
        <v>3.6339449026581998</v>
      </c>
      <c r="G222" s="3">
        <v>0</v>
      </c>
      <c r="H222" s="2"/>
      <c r="I222" s="2"/>
      <c r="J222" s="2"/>
      <c r="K222" s="2"/>
      <c r="L222" s="2"/>
      <c r="M222" s="2"/>
      <c r="N222" s="2"/>
      <c r="O222" s="2"/>
      <c r="P222" s="2"/>
      <c r="Q222" s="2"/>
      <c r="R222" s="2"/>
      <c r="S222" s="2"/>
      <c r="T222" s="2"/>
      <c r="U222" s="2"/>
      <c r="V222" s="2"/>
      <c r="W222" s="2"/>
      <c r="X222" s="2"/>
      <c r="Y222" s="2"/>
      <c r="Z222" s="2"/>
      <c r="AA222" s="2"/>
    </row>
    <row r="223" spans="1:27">
      <c r="A223" s="2"/>
      <c r="B223" s="2" t="s">
        <v>1736</v>
      </c>
      <c r="C223" s="3">
        <v>29.533333333333299</v>
      </c>
      <c r="D223" s="3">
        <v>0</v>
      </c>
      <c r="E223" s="2"/>
      <c r="F223" s="3">
        <v>2.2171052197754499</v>
      </c>
      <c r="G223" s="3">
        <v>0</v>
      </c>
      <c r="H223" s="2"/>
      <c r="I223" s="2"/>
      <c r="J223" s="2"/>
      <c r="K223" s="2"/>
      <c r="L223" s="2"/>
      <c r="M223" s="2"/>
      <c r="N223" s="2"/>
      <c r="O223" s="2"/>
      <c r="P223" s="2"/>
      <c r="Q223" s="2"/>
      <c r="R223" s="2"/>
      <c r="S223" s="2"/>
      <c r="T223" s="2"/>
      <c r="U223" s="2"/>
      <c r="V223" s="2"/>
      <c r="W223" s="2"/>
      <c r="X223" s="2"/>
      <c r="Y223" s="2"/>
      <c r="Z223" s="2"/>
      <c r="AA223" s="2"/>
    </row>
    <row r="224" spans="1:27">
      <c r="A224" s="2"/>
      <c r="B224" s="2" t="s">
        <v>1723</v>
      </c>
      <c r="C224" s="3">
        <v>29.3</v>
      </c>
      <c r="D224" s="3">
        <v>0</v>
      </c>
      <c r="E224" s="2"/>
      <c r="F224" s="3">
        <v>1.41774468787578</v>
      </c>
      <c r="G224" s="3">
        <v>0</v>
      </c>
      <c r="H224" s="2"/>
      <c r="I224" s="2"/>
      <c r="J224" s="2"/>
      <c r="K224" s="2"/>
      <c r="L224" s="2"/>
      <c r="M224" s="2"/>
      <c r="N224" s="2"/>
      <c r="O224" s="2"/>
      <c r="P224" s="2"/>
      <c r="Q224" s="2"/>
      <c r="R224" s="2"/>
      <c r="S224" s="2"/>
      <c r="T224" s="2"/>
      <c r="U224" s="2"/>
      <c r="V224" s="2"/>
      <c r="W224" s="2"/>
      <c r="X224" s="2"/>
      <c r="Y224" s="2"/>
      <c r="Z224" s="2"/>
      <c r="AA224" s="2"/>
    </row>
    <row r="225" spans="1:27">
      <c r="A225" s="2"/>
      <c r="B225" s="2" t="s">
        <v>1768</v>
      </c>
      <c r="C225" s="3">
        <v>29.266666666666602</v>
      </c>
      <c r="D225" s="3">
        <v>0</v>
      </c>
      <c r="E225" s="2"/>
      <c r="F225" s="3">
        <v>3.1615748537011599</v>
      </c>
      <c r="G225" s="3">
        <v>0</v>
      </c>
      <c r="H225" s="2"/>
      <c r="I225" s="2"/>
      <c r="J225" s="2"/>
      <c r="K225" s="2"/>
      <c r="L225" s="2"/>
      <c r="M225" s="2"/>
      <c r="N225" s="2"/>
      <c r="O225" s="2"/>
      <c r="P225" s="2"/>
      <c r="Q225" s="2"/>
      <c r="R225" s="2"/>
      <c r="S225" s="2"/>
      <c r="T225" s="2"/>
      <c r="U225" s="2"/>
      <c r="V225" s="2"/>
      <c r="W225" s="2"/>
      <c r="X225" s="2"/>
      <c r="Y225" s="2"/>
      <c r="Z225" s="2"/>
      <c r="AA225" s="2"/>
    </row>
    <row r="226" spans="1:27">
      <c r="A226" s="2"/>
      <c r="B226" s="2" t="s">
        <v>1711</v>
      </c>
      <c r="C226" s="3">
        <v>28.8666666666666</v>
      </c>
      <c r="D226" s="3">
        <v>0</v>
      </c>
      <c r="E226" s="2"/>
      <c r="F226" s="3">
        <v>1.58605030044937</v>
      </c>
      <c r="G226" s="3">
        <v>0</v>
      </c>
      <c r="H226" s="2"/>
      <c r="I226" s="2"/>
      <c r="J226" s="2"/>
      <c r="K226" s="2"/>
      <c r="L226" s="2"/>
      <c r="M226" s="2"/>
      <c r="N226" s="2"/>
      <c r="O226" s="2"/>
      <c r="P226" s="2"/>
      <c r="Q226" s="2"/>
      <c r="R226" s="2"/>
      <c r="S226" s="2"/>
      <c r="T226" s="2"/>
      <c r="U226" s="2"/>
      <c r="V226" s="2"/>
      <c r="W226" s="2"/>
      <c r="X226" s="2"/>
      <c r="Y226" s="2"/>
      <c r="Z226" s="2"/>
      <c r="AA226" s="2"/>
    </row>
    <row r="227" spans="1:27">
      <c r="A227" s="2"/>
      <c r="B227" s="2" t="s">
        <v>1719</v>
      </c>
      <c r="C227" s="3">
        <v>28.8666666666666</v>
      </c>
      <c r="D227" s="3">
        <v>0</v>
      </c>
      <c r="E227" s="2"/>
      <c r="F227" s="3">
        <v>2.2469732728470202</v>
      </c>
      <c r="G227" s="3">
        <v>0</v>
      </c>
      <c r="H227" s="2"/>
      <c r="I227" s="2"/>
      <c r="J227" s="2"/>
      <c r="K227" s="2"/>
      <c r="L227" s="2"/>
      <c r="M227" s="2"/>
      <c r="N227" s="2"/>
      <c r="O227" s="2"/>
      <c r="P227" s="2"/>
      <c r="Q227" s="2"/>
      <c r="R227" s="2"/>
      <c r="S227" s="2"/>
      <c r="T227" s="2"/>
      <c r="U227" s="2"/>
      <c r="V227" s="2"/>
      <c r="W227" s="2"/>
      <c r="X227" s="2"/>
      <c r="Y227" s="2"/>
      <c r="Z227" s="2"/>
      <c r="AA227" s="2"/>
    </row>
    <row r="228" spans="1:27">
      <c r="A228" s="2"/>
      <c r="B228" s="2" t="s">
        <v>1748</v>
      </c>
      <c r="C228" s="3">
        <v>28.033333333333299</v>
      </c>
      <c r="D228" s="3">
        <v>0</v>
      </c>
      <c r="E228" s="2"/>
      <c r="F228" s="3">
        <v>1.51620872207255</v>
      </c>
      <c r="G228" s="3">
        <v>0</v>
      </c>
      <c r="H228" s="2"/>
      <c r="I228" s="2"/>
      <c r="J228" s="2"/>
      <c r="K228" s="2"/>
      <c r="L228" s="2"/>
      <c r="M228" s="2"/>
      <c r="N228" s="2"/>
      <c r="O228" s="2"/>
      <c r="P228" s="2"/>
      <c r="Q228" s="2"/>
      <c r="R228" s="2"/>
      <c r="S228" s="2"/>
      <c r="T228" s="2"/>
      <c r="U228" s="2"/>
      <c r="V228" s="2"/>
      <c r="W228" s="2"/>
      <c r="X228" s="2"/>
      <c r="Y228" s="2"/>
      <c r="Z228" s="2"/>
      <c r="AA228" s="2"/>
    </row>
    <row r="229" spans="1:27">
      <c r="A229" s="2"/>
      <c r="B229" s="2" t="s">
        <v>1778</v>
      </c>
      <c r="C229" s="3">
        <v>27.9</v>
      </c>
      <c r="D229" s="3">
        <v>0</v>
      </c>
      <c r="E229" s="2"/>
      <c r="F229" s="3">
        <v>2.2561028345356902</v>
      </c>
      <c r="G229" s="3">
        <v>0</v>
      </c>
      <c r="H229" s="2"/>
      <c r="I229" s="2"/>
      <c r="J229" s="2"/>
      <c r="K229" s="2"/>
      <c r="L229" s="2"/>
      <c r="M229" s="2"/>
      <c r="N229" s="2"/>
      <c r="O229" s="2"/>
      <c r="P229" s="2"/>
      <c r="Q229" s="2"/>
      <c r="R229" s="2"/>
      <c r="S229" s="2"/>
      <c r="T229" s="2"/>
      <c r="U229" s="2"/>
      <c r="V229" s="2"/>
      <c r="W229" s="2"/>
      <c r="X229" s="2"/>
      <c r="Y229" s="2"/>
      <c r="Z229" s="2"/>
      <c r="AA229" s="2"/>
    </row>
    <row r="230" spans="1:27">
      <c r="A230" s="2"/>
      <c r="B230" s="2" t="s">
        <v>1722</v>
      </c>
      <c r="C230" s="3">
        <v>27.6666666666666</v>
      </c>
      <c r="D230" s="3">
        <v>0</v>
      </c>
      <c r="E230" s="2"/>
      <c r="F230" s="3">
        <v>1.63978318349984</v>
      </c>
      <c r="G230" s="3">
        <v>0</v>
      </c>
      <c r="H230" s="2"/>
      <c r="I230" s="2"/>
      <c r="J230" s="2"/>
      <c r="K230" s="2"/>
      <c r="L230" s="2"/>
      <c r="M230" s="2"/>
      <c r="N230" s="2"/>
      <c r="O230" s="2"/>
      <c r="P230" s="2"/>
      <c r="Q230" s="2"/>
      <c r="R230" s="2"/>
      <c r="S230" s="2"/>
      <c r="T230" s="2"/>
      <c r="U230" s="2"/>
      <c r="V230" s="2"/>
      <c r="W230" s="2"/>
      <c r="X230" s="2"/>
      <c r="Y230" s="2"/>
      <c r="Z230" s="2"/>
      <c r="AA230" s="2"/>
    </row>
    <row r="231" spans="1:27">
      <c r="A231" s="2"/>
      <c r="B231" s="2" t="s">
        <v>1727</v>
      </c>
      <c r="C231" s="3">
        <v>27.6666666666666</v>
      </c>
      <c r="D231" s="3">
        <v>0</v>
      </c>
      <c r="E231" s="2"/>
      <c r="F231" s="3">
        <v>1.8856180831641201</v>
      </c>
      <c r="G231" s="3">
        <v>0</v>
      </c>
      <c r="H231" s="2"/>
      <c r="I231" s="2"/>
      <c r="J231" s="2"/>
      <c r="K231" s="2"/>
      <c r="L231" s="2"/>
      <c r="M231" s="2"/>
      <c r="N231" s="2"/>
      <c r="O231" s="2"/>
      <c r="P231" s="2"/>
      <c r="Q231" s="2"/>
      <c r="R231" s="2"/>
      <c r="S231" s="2"/>
      <c r="T231" s="2"/>
      <c r="U231" s="2"/>
      <c r="V231" s="2"/>
      <c r="W231" s="2"/>
      <c r="X231" s="2"/>
      <c r="Y231" s="2"/>
      <c r="Z231" s="2"/>
      <c r="AA231" s="2"/>
    </row>
    <row r="232" spans="1:27">
      <c r="A232" s="2"/>
      <c r="B232" s="2" t="s">
        <v>1737</v>
      </c>
      <c r="C232" s="3">
        <v>27.533333333333299</v>
      </c>
      <c r="D232" s="3">
        <v>0</v>
      </c>
      <c r="E232" s="2"/>
      <c r="F232" s="3">
        <v>1.54344492037203</v>
      </c>
      <c r="G232" s="3">
        <v>0</v>
      </c>
      <c r="H232" s="2"/>
      <c r="I232" s="2"/>
      <c r="J232" s="2"/>
      <c r="K232" s="2"/>
      <c r="L232" s="2"/>
      <c r="M232" s="2"/>
      <c r="N232" s="2"/>
      <c r="O232" s="2"/>
      <c r="P232" s="2"/>
      <c r="Q232" s="2"/>
      <c r="R232" s="2"/>
      <c r="S232" s="2"/>
      <c r="T232" s="2"/>
      <c r="U232" s="2"/>
      <c r="V232" s="2"/>
      <c r="W232" s="2"/>
      <c r="X232" s="2"/>
      <c r="Y232" s="2"/>
      <c r="Z232" s="2"/>
      <c r="AA232" s="2"/>
    </row>
    <row r="233" spans="1:27">
      <c r="A233" s="2"/>
      <c r="B233" s="2" t="s">
        <v>1735</v>
      </c>
      <c r="C233" s="3">
        <v>27.3333333333333</v>
      </c>
      <c r="D233" s="3">
        <v>0</v>
      </c>
      <c r="E233" s="2"/>
      <c r="F233" s="3">
        <v>1.4220486005134301</v>
      </c>
      <c r="G233" s="3">
        <v>0</v>
      </c>
      <c r="H233" s="2"/>
      <c r="I233" s="2"/>
      <c r="J233" s="2"/>
      <c r="K233" s="2"/>
      <c r="L233" s="2"/>
      <c r="M233" s="2"/>
      <c r="N233" s="2"/>
      <c r="O233" s="2"/>
      <c r="P233" s="2"/>
      <c r="Q233" s="2"/>
      <c r="R233" s="2"/>
      <c r="S233" s="2"/>
      <c r="T233" s="2"/>
      <c r="U233" s="2"/>
      <c r="V233" s="2"/>
      <c r="W233" s="2"/>
      <c r="X233" s="2"/>
      <c r="Y233" s="2"/>
      <c r="Z233" s="2"/>
      <c r="AA233" s="2"/>
    </row>
    <row r="234" spans="1:27">
      <c r="A234" s="2"/>
      <c r="B234" s="2" t="s">
        <v>1680</v>
      </c>
      <c r="C234" s="3">
        <v>26.966666666666601</v>
      </c>
      <c r="D234" s="3">
        <v>0</v>
      </c>
      <c r="E234" s="2"/>
      <c r="F234" s="3">
        <v>1.44875425414004</v>
      </c>
      <c r="G234" s="3">
        <v>0</v>
      </c>
      <c r="H234" s="2"/>
      <c r="I234" s="2"/>
      <c r="J234" s="2"/>
      <c r="K234" s="2"/>
      <c r="L234" s="2"/>
      <c r="M234" s="2"/>
      <c r="N234" s="2"/>
      <c r="O234" s="2"/>
      <c r="P234" s="2"/>
      <c r="Q234" s="2"/>
      <c r="R234" s="2"/>
      <c r="S234" s="2"/>
      <c r="T234" s="2"/>
      <c r="U234" s="2"/>
      <c r="V234" s="2"/>
      <c r="W234" s="2"/>
      <c r="X234" s="2"/>
      <c r="Y234" s="2"/>
      <c r="Z234" s="2"/>
      <c r="AA234" s="2"/>
    </row>
    <row r="235" spans="1:27">
      <c r="A235" s="2"/>
      <c r="B235" s="2" t="s">
        <v>1754</v>
      </c>
      <c r="C235" s="3">
        <v>26.2</v>
      </c>
      <c r="D235" s="3">
        <v>0</v>
      </c>
      <c r="E235" s="2"/>
      <c r="F235" s="3">
        <v>2.3720595832876201</v>
      </c>
      <c r="G235" s="3">
        <v>0</v>
      </c>
      <c r="H235" s="2"/>
      <c r="I235" s="2"/>
      <c r="J235" s="2"/>
      <c r="K235" s="2"/>
      <c r="L235" s="2"/>
      <c r="M235" s="2"/>
      <c r="N235" s="2"/>
      <c r="O235" s="2"/>
      <c r="P235" s="2"/>
      <c r="Q235" s="2"/>
      <c r="R235" s="2"/>
      <c r="S235" s="2"/>
      <c r="T235" s="2"/>
      <c r="U235" s="2"/>
      <c r="V235" s="2"/>
      <c r="W235" s="2"/>
      <c r="X235" s="2"/>
      <c r="Y235" s="2"/>
      <c r="Z235" s="2"/>
      <c r="AA235" s="2"/>
    </row>
    <row r="236" spans="1:27">
      <c r="A236" s="2"/>
      <c r="B236" s="2" t="s">
        <v>1747</v>
      </c>
      <c r="C236" s="3">
        <v>26.066666666666599</v>
      </c>
      <c r="D236" s="3">
        <v>0</v>
      </c>
      <c r="E236" s="2"/>
      <c r="F236" s="3">
        <v>0.89193921068397597</v>
      </c>
      <c r="G236" s="3">
        <v>0</v>
      </c>
      <c r="H236" s="2"/>
      <c r="I236" s="2"/>
      <c r="J236" s="2"/>
      <c r="K236" s="2"/>
      <c r="L236" s="2"/>
      <c r="M236" s="2"/>
      <c r="N236" s="2"/>
      <c r="O236" s="2"/>
      <c r="P236" s="2"/>
      <c r="Q236" s="2"/>
      <c r="R236" s="2"/>
      <c r="S236" s="2"/>
      <c r="T236" s="2"/>
      <c r="U236" s="2"/>
      <c r="V236" s="2"/>
      <c r="W236" s="2"/>
      <c r="X236" s="2"/>
      <c r="Y236" s="2"/>
      <c r="Z236" s="2"/>
      <c r="AA236" s="2"/>
    </row>
    <row r="237" spans="1:27">
      <c r="A237" s="2"/>
      <c r="B237" s="2" t="s">
        <v>1762</v>
      </c>
      <c r="C237" s="3">
        <v>25.9</v>
      </c>
      <c r="D237" s="3">
        <v>0</v>
      </c>
      <c r="E237" s="2"/>
      <c r="F237" s="3">
        <v>2.08726296059376</v>
      </c>
      <c r="G237" s="3">
        <v>0</v>
      </c>
      <c r="H237" s="2"/>
      <c r="I237" s="2"/>
      <c r="J237" s="2"/>
      <c r="K237" s="2"/>
      <c r="L237" s="2"/>
      <c r="M237" s="2"/>
      <c r="N237" s="2"/>
      <c r="O237" s="2"/>
      <c r="P237" s="2"/>
      <c r="Q237" s="2"/>
      <c r="R237" s="2"/>
      <c r="S237" s="2"/>
      <c r="T237" s="2"/>
      <c r="U237" s="2"/>
      <c r="V237" s="2"/>
      <c r="W237" s="2"/>
      <c r="X237" s="2"/>
      <c r="Y237" s="2"/>
      <c r="Z237" s="2"/>
      <c r="AA237" s="2"/>
    </row>
    <row r="238" spans="1:27">
      <c r="A238" s="2"/>
      <c r="B238" s="2" t="s">
        <v>1742</v>
      </c>
      <c r="C238" s="3">
        <v>25.1</v>
      </c>
      <c r="D238" s="3">
        <v>0</v>
      </c>
      <c r="E238" s="2"/>
      <c r="F238" s="3">
        <v>1.92093727122985</v>
      </c>
      <c r="G238" s="3">
        <v>0</v>
      </c>
      <c r="H238" s="2"/>
      <c r="I238" s="2"/>
      <c r="J238" s="2"/>
      <c r="K238" s="2"/>
      <c r="L238" s="2"/>
      <c r="M238" s="2"/>
      <c r="N238" s="2"/>
      <c r="O238" s="2"/>
      <c r="P238" s="2"/>
      <c r="Q238" s="2"/>
      <c r="R238" s="2"/>
      <c r="S238" s="2"/>
      <c r="T238" s="2"/>
      <c r="U238" s="2"/>
      <c r="V238" s="2"/>
      <c r="W238" s="2"/>
      <c r="X238" s="2"/>
      <c r="Y238" s="2"/>
      <c r="Z238" s="2"/>
      <c r="AA238" s="2"/>
    </row>
    <row r="239" spans="1:27">
      <c r="A239" s="2"/>
      <c r="B239" s="2" t="s">
        <v>1772</v>
      </c>
      <c r="C239" s="3">
        <v>24.633333333333301</v>
      </c>
      <c r="D239" s="3">
        <v>0</v>
      </c>
      <c r="E239" s="2"/>
      <c r="F239" s="3">
        <v>1.44875425414004</v>
      </c>
      <c r="G239" s="3">
        <v>0</v>
      </c>
      <c r="H239" s="2"/>
      <c r="I239" s="2"/>
      <c r="J239" s="2"/>
      <c r="K239" s="2"/>
      <c r="L239" s="2"/>
      <c r="M239" s="2"/>
      <c r="N239" s="2"/>
      <c r="O239" s="2"/>
      <c r="P239" s="2"/>
      <c r="Q239" s="2"/>
      <c r="R239" s="2"/>
      <c r="S239" s="2"/>
      <c r="T239" s="2"/>
      <c r="U239" s="2"/>
      <c r="V239" s="2"/>
      <c r="W239" s="2"/>
      <c r="X239" s="2"/>
      <c r="Y239" s="2"/>
      <c r="Z239" s="2"/>
      <c r="AA239" s="2"/>
    </row>
    <row r="240" spans="1:27">
      <c r="A240" s="2"/>
      <c r="B240" s="2" t="s">
        <v>1773</v>
      </c>
      <c r="C240" s="3">
        <v>24.5</v>
      </c>
      <c r="D240" s="3">
        <v>0</v>
      </c>
      <c r="E240" s="2"/>
      <c r="F240" s="3">
        <v>1.58640053790543</v>
      </c>
      <c r="G240" s="3">
        <v>0</v>
      </c>
      <c r="H240" s="2"/>
      <c r="I240" s="2"/>
      <c r="J240" s="2"/>
      <c r="K240" s="2"/>
      <c r="L240" s="2"/>
      <c r="M240" s="2"/>
      <c r="N240" s="2"/>
      <c r="O240" s="2"/>
      <c r="P240" s="2"/>
      <c r="Q240" s="2"/>
      <c r="R240" s="2"/>
      <c r="S240" s="2"/>
      <c r="T240" s="2"/>
      <c r="U240" s="2"/>
      <c r="V240" s="2"/>
      <c r="W240" s="2"/>
      <c r="X240" s="2"/>
      <c r="Y240" s="2"/>
      <c r="Z240" s="2"/>
      <c r="AA240" s="2"/>
    </row>
    <row r="241" spans="1:27">
      <c r="A241" s="2"/>
      <c r="B241" s="2" t="s">
        <v>1764</v>
      </c>
      <c r="C241" s="3">
        <v>24.1666666666666</v>
      </c>
      <c r="D241" s="3">
        <v>0</v>
      </c>
      <c r="E241" s="2"/>
      <c r="F241" s="3">
        <v>1.89883004915014</v>
      </c>
      <c r="G241" s="3">
        <v>0</v>
      </c>
      <c r="H241" s="2"/>
      <c r="I241" s="2"/>
      <c r="J241" s="2"/>
      <c r="K241" s="2"/>
      <c r="L241" s="2"/>
      <c r="M241" s="2"/>
      <c r="N241" s="2"/>
      <c r="O241" s="2"/>
      <c r="P241" s="2"/>
      <c r="Q241" s="2"/>
      <c r="R241" s="2"/>
      <c r="S241" s="2"/>
      <c r="T241" s="2"/>
      <c r="U241" s="2"/>
      <c r="V241" s="2"/>
      <c r="W241" s="2"/>
      <c r="X241" s="2"/>
      <c r="Y241" s="2"/>
      <c r="Z241" s="2"/>
      <c r="AA241" s="2"/>
    </row>
    <row r="242" spans="1:27">
      <c r="A242" s="2"/>
      <c r="B242" s="2" t="s">
        <v>1734</v>
      </c>
      <c r="C242" s="3">
        <v>24.133333333333301</v>
      </c>
      <c r="D242" s="3">
        <v>0</v>
      </c>
      <c r="E242" s="2"/>
      <c r="F242" s="3">
        <v>1.5648926125740601</v>
      </c>
      <c r="G242" s="3">
        <v>0</v>
      </c>
      <c r="H242" s="2"/>
      <c r="I242" s="2"/>
      <c r="J242" s="2"/>
      <c r="K242" s="2"/>
      <c r="L242" s="2"/>
      <c r="M242" s="2"/>
      <c r="N242" s="2"/>
      <c r="O242" s="2"/>
      <c r="P242" s="2"/>
      <c r="Q242" s="2"/>
      <c r="R242" s="2"/>
      <c r="S242" s="2"/>
      <c r="T242" s="2"/>
      <c r="U242" s="2"/>
      <c r="V242" s="2"/>
      <c r="W242" s="2"/>
      <c r="X242" s="2"/>
      <c r="Y242" s="2"/>
      <c r="Z242" s="2"/>
      <c r="AA242" s="2"/>
    </row>
    <row r="243" spans="1:27">
      <c r="A243" s="2"/>
      <c r="B243" s="2" t="s">
        <v>1777</v>
      </c>
      <c r="C243" s="3">
        <v>24</v>
      </c>
      <c r="D243" s="3">
        <v>0</v>
      </c>
      <c r="E243" s="2"/>
      <c r="F243" s="3">
        <v>1.3662601021279399</v>
      </c>
      <c r="G243" s="3">
        <v>0</v>
      </c>
      <c r="H243" s="2"/>
      <c r="I243" s="2"/>
      <c r="J243" s="2"/>
      <c r="K243" s="2"/>
      <c r="L243" s="2"/>
      <c r="M243" s="2"/>
      <c r="N243" s="2"/>
      <c r="O243" s="2"/>
      <c r="P243" s="2"/>
      <c r="Q243" s="2"/>
      <c r="R243" s="2"/>
      <c r="S243" s="2"/>
      <c r="T243" s="2"/>
      <c r="U243" s="2"/>
      <c r="V243" s="2"/>
      <c r="W243" s="2"/>
      <c r="X243" s="2"/>
      <c r="Y243" s="2"/>
      <c r="Z243" s="2"/>
      <c r="AA243" s="2"/>
    </row>
    <row r="244" spans="1:27">
      <c r="A244" s="2"/>
      <c r="B244" s="2" t="s">
        <v>1759</v>
      </c>
      <c r="C244" s="3">
        <v>23.766666666666602</v>
      </c>
      <c r="D244" s="3">
        <v>0</v>
      </c>
      <c r="E244" s="2"/>
      <c r="F244" s="3">
        <v>2.09257948209593</v>
      </c>
      <c r="G244" s="3">
        <v>0</v>
      </c>
      <c r="H244" s="2"/>
      <c r="I244" s="2"/>
      <c r="J244" s="2"/>
      <c r="K244" s="2"/>
      <c r="L244" s="2"/>
      <c r="M244" s="2"/>
      <c r="N244" s="2"/>
      <c r="O244" s="2"/>
      <c r="P244" s="2"/>
      <c r="Q244" s="2"/>
      <c r="R244" s="2"/>
      <c r="S244" s="2"/>
      <c r="T244" s="2"/>
      <c r="U244" s="2"/>
      <c r="V244" s="2"/>
      <c r="W244" s="2"/>
      <c r="X244" s="2"/>
      <c r="Y244" s="2"/>
      <c r="Z244" s="2"/>
      <c r="AA244" s="2"/>
    </row>
    <row r="245" spans="1:27">
      <c r="A245" s="2"/>
      <c r="B245" s="2" t="s">
        <v>1749</v>
      </c>
      <c r="C245" s="3">
        <v>23.6</v>
      </c>
      <c r="D245" s="3">
        <v>0</v>
      </c>
      <c r="E245" s="2"/>
      <c r="F245" s="3">
        <v>2.3036203390894601</v>
      </c>
      <c r="G245" s="3">
        <v>0</v>
      </c>
      <c r="H245" s="2"/>
      <c r="I245" s="2"/>
      <c r="J245" s="2"/>
      <c r="K245" s="2"/>
      <c r="L245" s="2"/>
      <c r="M245" s="2"/>
      <c r="N245" s="2"/>
      <c r="O245" s="2"/>
      <c r="P245" s="2"/>
      <c r="Q245" s="2"/>
      <c r="R245" s="2"/>
      <c r="S245" s="2"/>
      <c r="T245" s="2"/>
      <c r="U245" s="2"/>
      <c r="V245" s="2"/>
      <c r="W245" s="2"/>
      <c r="X245" s="2"/>
      <c r="Y245" s="2"/>
      <c r="Z245" s="2"/>
      <c r="AA245" s="2"/>
    </row>
    <row r="246" spans="1:27">
      <c r="A246" s="2"/>
      <c r="B246" s="2" t="s">
        <v>1769</v>
      </c>
      <c r="C246" s="3">
        <v>23.3</v>
      </c>
      <c r="D246" s="3">
        <v>0</v>
      </c>
      <c r="E246" s="2"/>
      <c r="F246" s="3">
        <v>1.7156145643277001</v>
      </c>
      <c r="G246" s="3">
        <v>0</v>
      </c>
      <c r="H246" s="2"/>
      <c r="I246" s="2"/>
      <c r="J246" s="2"/>
      <c r="K246" s="2"/>
      <c r="L246" s="2"/>
      <c r="M246" s="2"/>
      <c r="N246" s="2"/>
      <c r="O246" s="2"/>
      <c r="P246" s="2"/>
      <c r="Q246" s="2"/>
      <c r="R246" s="2"/>
      <c r="S246" s="2"/>
      <c r="T246" s="2"/>
      <c r="U246" s="2"/>
      <c r="V246" s="2"/>
      <c r="W246" s="2"/>
      <c r="X246" s="2"/>
      <c r="Y246" s="2"/>
      <c r="Z246" s="2"/>
      <c r="AA246" s="2"/>
    </row>
    <row r="247" spans="1:27">
      <c r="A247" s="2"/>
      <c r="B247" s="2" t="s">
        <v>1757</v>
      </c>
      <c r="C247" s="3">
        <v>23.233333333333299</v>
      </c>
      <c r="D247" s="3">
        <v>0</v>
      </c>
      <c r="E247" s="2"/>
      <c r="F247" s="3">
        <v>1.6669999666733299</v>
      </c>
      <c r="G247" s="3">
        <v>0</v>
      </c>
      <c r="H247" s="2"/>
      <c r="I247" s="2"/>
      <c r="J247" s="2"/>
      <c r="K247" s="2"/>
      <c r="L247" s="2"/>
      <c r="M247" s="2"/>
      <c r="N247" s="2"/>
      <c r="O247" s="2"/>
      <c r="P247" s="2"/>
      <c r="Q247" s="2"/>
      <c r="R247" s="2"/>
      <c r="S247" s="2"/>
      <c r="T247" s="2"/>
      <c r="U247" s="2"/>
      <c r="V247" s="2"/>
      <c r="W247" s="2"/>
      <c r="X247" s="2"/>
      <c r="Y247" s="2"/>
      <c r="Z247" s="2"/>
      <c r="AA247" s="2"/>
    </row>
    <row r="248" spans="1:27">
      <c r="A248" s="2"/>
      <c r="B248" s="2" t="s">
        <v>1931</v>
      </c>
      <c r="C248" s="3">
        <v>23.1</v>
      </c>
      <c r="D248" s="3">
        <v>0</v>
      </c>
      <c r="E248" s="2"/>
      <c r="F248" s="3">
        <v>1.9723082923316</v>
      </c>
      <c r="G248" s="3">
        <v>0</v>
      </c>
      <c r="H248" s="2"/>
      <c r="I248" s="2"/>
      <c r="J248" s="2"/>
      <c r="K248" s="2"/>
      <c r="L248" s="2"/>
      <c r="M248" s="2"/>
      <c r="N248" s="2"/>
      <c r="O248" s="2"/>
      <c r="P248" s="2"/>
      <c r="Q248" s="2"/>
      <c r="R248" s="2"/>
      <c r="S248" s="2"/>
      <c r="T248" s="2"/>
      <c r="U248" s="2"/>
      <c r="V248" s="2"/>
      <c r="W248" s="2"/>
      <c r="X248" s="2"/>
      <c r="Y248" s="2"/>
      <c r="Z248" s="2"/>
      <c r="AA248" s="2"/>
    </row>
    <row r="249" spans="1:27">
      <c r="A249" s="2"/>
      <c r="B249" s="2" t="s">
        <v>1756</v>
      </c>
      <c r="C249" s="3">
        <v>23.1</v>
      </c>
      <c r="D249" s="3">
        <v>0</v>
      </c>
      <c r="E249" s="2"/>
      <c r="F249" s="3">
        <v>2.1031722072463102</v>
      </c>
      <c r="G249" s="3">
        <v>0</v>
      </c>
      <c r="H249" s="2"/>
      <c r="I249" s="2"/>
      <c r="J249" s="2"/>
      <c r="K249" s="2"/>
      <c r="L249" s="2"/>
      <c r="M249" s="2"/>
      <c r="N249" s="2"/>
      <c r="O249" s="2"/>
      <c r="P249" s="2"/>
      <c r="Q249" s="2"/>
      <c r="R249" s="2"/>
      <c r="S249" s="2"/>
      <c r="T249" s="2"/>
      <c r="U249" s="2"/>
      <c r="V249" s="2"/>
      <c r="W249" s="2"/>
      <c r="X249" s="2"/>
      <c r="Y249" s="2"/>
      <c r="Z249" s="2"/>
      <c r="AA249" s="2"/>
    </row>
    <row r="250" spans="1:27">
      <c r="A250" s="2"/>
      <c r="B250" s="2" t="s">
        <v>1746</v>
      </c>
      <c r="C250" s="3">
        <v>23.066666666666599</v>
      </c>
      <c r="D250" s="3">
        <v>0</v>
      </c>
      <c r="E250" s="2"/>
      <c r="F250" s="3">
        <v>1.99888858007532</v>
      </c>
      <c r="G250" s="3">
        <v>0</v>
      </c>
      <c r="H250" s="2"/>
      <c r="I250" s="2"/>
      <c r="J250" s="2"/>
      <c r="K250" s="2"/>
      <c r="L250" s="2"/>
      <c r="M250" s="2"/>
      <c r="N250" s="2"/>
      <c r="O250" s="2"/>
      <c r="P250" s="2"/>
      <c r="Q250" s="2"/>
      <c r="R250" s="2"/>
      <c r="S250" s="2"/>
      <c r="T250" s="2"/>
      <c r="U250" s="2"/>
      <c r="V250" s="2"/>
      <c r="W250" s="2"/>
      <c r="X250" s="2"/>
      <c r="Y250" s="2"/>
      <c r="Z250" s="2"/>
      <c r="AA250" s="2"/>
    </row>
    <row r="251" spans="1:27">
      <c r="A251" s="2"/>
      <c r="B251" s="2" t="s">
        <v>1775</v>
      </c>
      <c r="C251" s="3">
        <v>22.566666666666599</v>
      </c>
      <c r="D251" s="3">
        <v>0</v>
      </c>
      <c r="E251" s="2"/>
      <c r="F251" s="3">
        <v>2.0278614899006802</v>
      </c>
      <c r="G251" s="3">
        <v>0</v>
      </c>
      <c r="H251" s="2"/>
      <c r="I251" s="2"/>
      <c r="J251" s="2"/>
      <c r="K251" s="2"/>
      <c r="L251" s="2"/>
      <c r="M251" s="2"/>
      <c r="N251" s="2"/>
      <c r="O251" s="2"/>
      <c r="P251" s="2"/>
      <c r="Q251" s="2"/>
      <c r="R251" s="2"/>
      <c r="S251" s="2"/>
      <c r="T251" s="2"/>
      <c r="U251" s="2"/>
      <c r="V251" s="2"/>
      <c r="W251" s="2"/>
      <c r="X251" s="2"/>
      <c r="Y251" s="2"/>
      <c r="Z251" s="2"/>
      <c r="AA251" s="2"/>
    </row>
    <row r="252" spans="1:27">
      <c r="A252" s="2"/>
      <c r="B252" s="2" t="s">
        <v>1745</v>
      </c>
      <c r="C252" s="3">
        <v>22.466666666666601</v>
      </c>
      <c r="D252" s="3">
        <v>0</v>
      </c>
      <c r="E252" s="2"/>
      <c r="F252" s="3">
        <v>2.9181424837652301</v>
      </c>
      <c r="G252" s="3">
        <v>0</v>
      </c>
      <c r="H252" s="2"/>
      <c r="I252" s="2"/>
      <c r="J252" s="2"/>
      <c r="K252" s="2"/>
      <c r="L252" s="2"/>
      <c r="M252" s="2"/>
      <c r="N252" s="2"/>
      <c r="O252" s="2"/>
      <c r="P252" s="2"/>
      <c r="Q252" s="2"/>
      <c r="R252" s="2"/>
      <c r="S252" s="2"/>
      <c r="T252" s="2"/>
      <c r="U252" s="2"/>
      <c r="V252" s="2"/>
      <c r="W252" s="2"/>
      <c r="X252" s="2"/>
      <c r="Y252" s="2"/>
      <c r="Z252" s="2"/>
      <c r="AA252" s="2"/>
    </row>
    <row r="253" spans="1:27">
      <c r="A253" s="2"/>
      <c r="B253" s="2" t="s">
        <v>1835</v>
      </c>
      <c r="C253" s="3">
        <v>20.566666666666599</v>
      </c>
      <c r="D253" s="3">
        <v>0</v>
      </c>
      <c r="E253" s="2"/>
      <c r="F253" s="3">
        <v>2.0765890836229999</v>
      </c>
      <c r="G253" s="3">
        <v>0</v>
      </c>
      <c r="H253" s="2"/>
      <c r="I253" s="2"/>
      <c r="J253" s="2"/>
      <c r="K253" s="2"/>
      <c r="L253" s="2"/>
      <c r="M253" s="2"/>
      <c r="N253" s="2"/>
      <c r="O253" s="2"/>
      <c r="P253" s="2"/>
      <c r="Q253" s="2"/>
      <c r="R253" s="2"/>
      <c r="S253" s="2"/>
      <c r="T253" s="2"/>
      <c r="U253" s="2"/>
      <c r="V253" s="2"/>
      <c r="W253" s="2"/>
      <c r="X253" s="2"/>
      <c r="Y253" s="2"/>
      <c r="Z253" s="2"/>
      <c r="AA253" s="2"/>
    </row>
    <row r="254" spans="1:27">
      <c r="A254" s="2"/>
      <c r="B254" s="2" t="s">
        <v>1800</v>
      </c>
      <c r="C254" s="3">
        <v>20.1666666666666</v>
      </c>
      <c r="D254" s="3">
        <v>0</v>
      </c>
      <c r="E254" s="2"/>
      <c r="F254" s="3">
        <v>2.1460558137093102</v>
      </c>
      <c r="G254" s="3">
        <v>0</v>
      </c>
      <c r="H254" s="2"/>
      <c r="I254" s="2"/>
      <c r="J254" s="2"/>
      <c r="K254" s="2"/>
      <c r="L254" s="2"/>
      <c r="M254" s="2"/>
      <c r="N254" s="2"/>
      <c r="O254" s="2"/>
      <c r="P254" s="2"/>
      <c r="Q254" s="2"/>
      <c r="R254" s="2"/>
      <c r="S254" s="2"/>
      <c r="T254" s="2"/>
      <c r="U254" s="2"/>
      <c r="V254" s="2"/>
      <c r="W254" s="2"/>
      <c r="X254" s="2"/>
      <c r="Y254" s="2"/>
      <c r="Z254" s="2"/>
      <c r="AA254" s="2"/>
    </row>
    <row r="255" spans="1:27">
      <c r="A255" s="2"/>
      <c r="B255" s="2" t="s">
        <v>1919</v>
      </c>
      <c r="C255" s="3">
        <v>19.7</v>
      </c>
      <c r="D255" s="3">
        <v>0</v>
      </c>
      <c r="E255" s="2"/>
      <c r="F255" s="3">
        <v>2.73434940464211</v>
      </c>
      <c r="G255" s="3">
        <v>0</v>
      </c>
      <c r="H255" s="2"/>
      <c r="I255" s="2"/>
      <c r="J255" s="2"/>
      <c r="K255" s="2"/>
      <c r="L255" s="2"/>
      <c r="M255" s="2"/>
      <c r="N255" s="2"/>
      <c r="O255" s="2"/>
      <c r="P255" s="2"/>
      <c r="Q255" s="2"/>
      <c r="R255" s="2"/>
      <c r="S255" s="2"/>
      <c r="T255" s="2"/>
      <c r="U255" s="2"/>
      <c r="V255" s="2"/>
      <c r="W255" s="2"/>
      <c r="X255" s="2"/>
      <c r="Y255" s="2"/>
      <c r="Z255" s="2"/>
      <c r="AA255" s="2"/>
    </row>
    <row r="256" spans="1:27">
      <c r="A256" s="2"/>
      <c r="B256" s="2" t="s">
        <v>1788</v>
      </c>
      <c r="C256" s="3">
        <v>19.6666666666666</v>
      </c>
      <c r="D256" s="3">
        <v>0</v>
      </c>
      <c r="E256" s="2"/>
      <c r="F256" s="3">
        <v>1.6193277068654801</v>
      </c>
      <c r="G256" s="3">
        <v>0</v>
      </c>
      <c r="H256" s="2"/>
      <c r="I256" s="2"/>
      <c r="J256" s="2"/>
      <c r="K256" s="2"/>
      <c r="L256" s="2"/>
      <c r="M256" s="2"/>
      <c r="N256" s="2"/>
      <c r="O256" s="2"/>
      <c r="P256" s="2"/>
      <c r="Q256" s="2"/>
      <c r="R256" s="2"/>
      <c r="S256" s="2"/>
      <c r="T256" s="2"/>
      <c r="U256" s="2"/>
      <c r="V256" s="2"/>
      <c r="W256" s="2"/>
      <c r="X256" s="2"/>
      <c r="Y256" s="2"/>
      <c r="Z256" s="2"/>
      <c r="AA256" s="2"/>
    </row>
    <row r="257" spans="1:27">
      <c r="A257" s="2"/>
      <c r="B257" s="2" t="s">
        <v>1928</v>
      </c>
      <c r="C257" s="3">
        <v>19.600000000000001</v>
      </c>
      <c r="D257" s="3">
        <v>0</v>
      </c>
      <c r="E257" s="2"/>
      <c r="F257" s="3">
        <v>2.7153882472555</v>
      </c>
      <c r="G257" s="3">
        <v>0</v>
      </c>
      <c r="H257" s="2"/>
      <c r="I257" s="2"/>
      <c r="J257" s="2"/>
      <c r="K257" s="2"/>
      <c r="L257" s="2"/>
      <c r="M257" s="2"/>
      <c r="N257" s="2"/>
      <c r="O257" s="2"/>
      <c r="P257" s="2"/>
      <c r="Q257" s="2"/>
      <c r="R257" s="2"/>
      <c r="S257" s="2"/>
      <c r="T257" s="2"/>
      <c r="U257" s="2"/>
      <c r="V257" s="2"/>
      <c r="W257" s="2"/>
      <c r="X257" s="2"/>
      <c r="Y257" s="2"/>
      <c r="Z257" s="2"/>
      <c r="AA257" s="2"/>
    </row>
    <row r="258" spans="1:27">
      <c r="A258" s="2"/>
      <c r="B258" s="2" t="s">
        <v>1750</v>
      </c>
      <c r="C258" s="3">
        <v>19.033333333333299</v>
      </c>
      <c r="D258" s="3">
        <v>0</v>
      </c>
      <c r="E258" s="2"/>
      <c r="F258" s="3">
        <v>1.3034143197344701</v>
      </c>
      <c r="G258" s="3">
        <v>0</v>
      </c>
      <c r="H258" s="2"/>
      <c r="I258" s="2"/>
      <c r="J258" s="2"/>
      <c r="K258" s="2"/>
      <c r="L258" s="2"/>
      <c r="M258" s="2"/>
      <c r="N258" s="2"/>
      <c r="O258" s="2"/>
      <c r="P258" s="2"/>
      <c r="Q258" s="2"/>
      <c r="R258" s="2"/>
      <c r="S258" s="2"/>
      <c r="T258" s="2"/>
      <c r="U258" s="2"/>
      <c r="V258" s="2"/>
      <c r="W258" s="2"/>
      <c r="X258" s="2"/>
      <c r="Y258" s="2"/>
      <c r="Z258" s="2"/>
      <c r="AA258" s="2"/>
    </row>
    <row r="259" spans="1:27">
      <c r="A259" s="2"/>
      <c r="B259" s="2" t="s">
        <v>1787</v>
      </c>
      <c r="C259" s="3">
        <v>18.133333333333301</v>
      </c>
      <c r="D259" s="3">
        <v>0</v>
      </c>
      <c r="E259" s="2"/>
      <c r="F259" s="3">
        <v>1.72691117959848</v>
      </c>
      <c r="G259" s="3">
        <v>0</v>
      </c>
      <c r="H259" s="2"/>
      <c r="I259" s="2"/>
      <c r="J259" s="2"/>
      <c r="K259" s="2"/>
      <c r="L259" s="2"/>
      <c r="M259" s="2"/>
      <c r="N259" s="2"/>
      <c r="O259" s="2"/>
      <c r="P259" s="2"/>
      <c r="Q259" s="2"/>
      <c r="R259" s="2"/>
      <c r="S259" s="2"/>
      <c r="T259" s="2"/>
      <c r="U259" s="2"/>
      <c r="V259" s="2"/>
      <c r="W259" s="2"/>
      <c r="X259" s="2"/>
      <c r="Y259" s="2"/>
      <c r="Z259" s="2"/>
      <c r="AA259" s="2"/>
    </row>
    <row r="260" spans="1:27">
      <c r="A260" s="2"/>
      <c r="B260" s="2" t="s">
        <v>1741</v>
      </c>
      <c r="C260" s="3">
        <v>17.933333333333302</v>
      </c>
      <c r="D260" s="3">
        <v>0</v>
      </c>
      <c r="E260" s="2"/>
      <c r="F260" s="3">
        <v>1.1234866364235101</v>
      </c>
      <c r="G260" s="3">
        <v>0</v>
      </c>
      <c r="H260" s="2"/>
      <c r="I260" s="2"/>
      <c r="J260" s="2"/>
      <c r="K260" s="2"/>
      <c r="L260" s="2"/>
      <c r="M260" s="2"/>
      <c r="N260" s="2"/>
      <c r="O260" s="2"/>
      <c r="P260" s="2"/>
      <c r="Q260" s="2"/>
      <c r="R260" s="2"/>
      <c r="S260" s="2"/>
      <c r="T260" s="2"/>
      <c r="U260" s="2"/>
      <c r="V260" s="2"/>
      <c r="W260" s="2"/>
      <c r="X260" s="2"/>
      <c r="Y260" s="2"/>
      <c r="Z260" s="2"/>
      <c r="AA260" s="2"/>
    </row>
    <row r="261" spans="1:27">
      <c r="A261" s="2"/>
      <c r="B261" s="2" t="s">
        <v>1780</v>
      </c>
      <c r="C261" s="3">
        <v>16.3333333333333</v>
      </c>
      <c r="D261" s="3">
        <v>0</v>
      </c>
      <c r="E261" s="2"/>
      <c r="F261" s="3">
        <v>1.7763883459298899</v>
      </c>
      <c r="G261" s="3">
        <v>0</v>
      </c>
      <c r="H261" s="2"/>
      <c r="I261" s="2"/>
      <c r="J261" s="2"/>
      <c r="K261" s="2"/>
      <c r="L261" s="2"/>
      <c r="M261" s="2"/>
      <c r="N261" s="2"/>
      <c r="O261" s="2"/>
      <c r="P261" s="2"/>
      <c r="Q261" s="2"/>
      <c r="R261" s="2"/>
      <c r="S261" s="2"/>
      <c r="T261" s="2"/>
      <c r="U261" s="2"/>
      <c r="V261" s="2"/>
      <c r="W261" s="2"/>
      <c r="X261" s="2"/>
      <c r="Y261" s="2"/>
      <c r="Z261" s="2"/>
      <c r="AA261" s="2"/>
    </row>
    <row r="262" spans="1:27">
      <c r="A262" s="2"/>
      <c r="B262" s="2" t="s">
        <v>1813</v>
      </c>
      <c r="C262" s="3">
        <v>16.3</v>
      </c>
      <c r="D262" s="3">
        <v>0</v>
      </c>
      <c r="E262" s="2"/>
      <c r="F262" s="3">
        <v>1.8284784202536599</v>
      </c>
      <c r="G262" s="3">
        <v>0</v>
      </c>
      <c r="H262" s="2"/>
      <c r="I262" s="2"/>
      <c r="J262" s="2"/>
      <c r="K262" s="2"/>
      <c r="L262" s="2"/>
      <c r="M262" s="2"/>
      <c r="N262" s="2"/>
      <c r="O262" s="2"/>
      <c r="P262" s="2"/>
      <c r="Q262" s="2"/>
      <c r="R262" s="2"/>
      <c r="S262" s="2"/>
      <c r="T262" s="2"/>
      <c r="U262" s="2"/>
      <c r="V262" s="2"/>
      <c r="W262" s="2"/>
      <c r="X262" s="2"/>
      <c r="Y262" s="2"/>
      <c r="Z262" s="2"/>
      <c r="AA262" s="2"/>
    </row>
    <row r="263" spans="1:27">
      <c r="A263" s="2"/>
      <c r="B263" s="2" t="s">
        <v>1779</v>
      </c>
      <c r="C263" s="3">
        <v>15.9</v>
      </c>
      <c r="D263" s="3">
        <v>0</v>
      </c>
      <c r="E263" s="2"/>
      <c r="F263" s="3">
        <v>1.9382122346808801</v>
      </c>
      <c r="G263" s="3">
        <v>0</v>
      </c>
      <c r="H263" s="2"/>
      <c r="I263" s="2"/>
      <c r="J263" s="2"/>
      <c r="K263" s="2"/>
      <c r="L263" s="2"/>
      <c r="M263" s="2"/>
      <c r="N263" s="2"/>
      <c r="O263" s="2"/>
      <c r="P263" s="2"/>
      <c r="Q263" s="2"/>
      <c r="R263" s="2"/>
      <c r="S263" s="2"/>
      <c r="T263" s="2"/>
      <c r="U263" s="2"/>
      <c r="V263" s="2"/>
      <c r="W263" s="2"/>
      <c r="X263" s="2"/>
      <c r="Y263" s="2"/>
      <c r="Z263" s="2"/>
      <c r="AA263" s="2"/>
    </row>
    <row r="264" spans="1:27">
      <c r="A264" s="2"/>
      <c r="B264" s="2" t="s">
        <v>1792</v>
      </c>
      <c r="C264" s="3">
        <v>15.733333333333301</v>
      </c>
      <c r="D264" s="3">
        <v>0</v>
      </c>
      <c r="E264" s="2"/>
      <c r="F264" s="3">
        <v>1.9652537297311501</v>
      </c>
      <c r="G264" s="3">
        <v>0</v>
      </c>
      <c r="H264" s="2"/>
      <c r="I264" s="2"/>
      <c r="J264" s="2"/>
      <c r="K264" s="2"/>
      <c r="L264" s="2"/>
      <c r="M264" s="2"/>
      <c r="N264" s="2"/>
      <c r="O264" s="2"/>
      <c r="P264" s="2"/>
      <c r="Q264" s="2"/>
      <c r="R264" s="2"/>
      <c r="S264" s="2"/>
      <c r="T264" s="2"/>
      <c r="U264" s="2"/>
      <c r="V264" s="2"/>
      <c r="W264" s="2"/>
      <c r="X264" s="2"/>
      <c r="Y264" s="2"/>
      <c r="Z264" s="2"/>
      <c r="AA264" s="2"/>
    </row>
    <row r="265" spans="1:27">
      <c r="A265" s="2"/>
      <c r="B265" s="2" t="s">
        <v>1796</v>
      </c>
      <c r="C265" s="3">
        <v>14.8333333333333</v>
      </c>
      <c r="D265" s="3">
        <v>0</v>
      </c>
      <c r="E265" s="2"/>
      <c r="F265" s="3">
        <v>2.4506235034283699</v>
      </c>
      <c r="G265" s="3">
        <v>0</v>
      </c>
      <c r="H265" s="2"/>
      <c r="I265" s="2"/>
      <c r="J265" s="2"/>
      <c r="K265" s="2"/>
      <c r="L265" s="2"/>
      <c r="M265" s="2"/>
      <c r="N265" s="2"/>
      <c r="O265" s="2"/>
      <c r="P265" s="2"/>
      <c r="Q265" s="2"/>
      <c r="R265" s="2"/>
      <c r="S265" s="2"/>
      <c r="T265" s="2"/>
      <c r="U265" s="2"/>
      <c r="V265" s="2"/>
      <c r="W265" s="2"/>
      <c r="X265" s="2"/>
      <c r="Y265" s="2"/>
      <c r="Z265" s="2"/>
      <c r="AA265" s="2"/>
    </row>
    <row r="266" spans="1:27">
      <c r="A266" s="2"/>
      <c r="B266" s="2" t="s">
        <v>2321</v>
      </c>
      <c r="C266" s="3">
        <v>14.7666666666666</v>
      </c>
      <c r="D266" s="3">
        <v>0</v>
      </c>
      <c r="E266" s="2"/>
      <c r="F266" s="3">
        <v>1.08576649832682</v>
      </c>
      <c r="G266" s="3">
        <v>0</v>
      </c>
      <c r="H266" s="2"/>
      <c r="I266" s="2"/>
      <c r="J266" s="2"/>
      <c r="K266" s="2"/>
      <c r="L266" s="2"/>
      <c r="M266" s="2"/>
      <c r="N266" s="2"/>
      <c r="O266" s="2"/>
      <c r="P266" s="2"/>
      <c r="Q266" s="2"/>
      <c r="R266" s="2"/>
      <c r="S266" s="2"/>
      <c r="T266" s="2"/>
      <c r="U266" s="2"/>
      <c r="V266" s="2"/>
      <c r="W266" s="2"/>
      <c r="X266" s="2"/>
      <c r="Y266" s="2"/>
      <c r="Z266" s="2"/>
      <c r="AA266" s="2"/>
    </row>
    <row r="267" spans="1:27">
      <c r="A267" s="2"/>
      <c r="B267" s="2" t="s">
        <v>1803</v>
      </c>
      <c r="C267" s="3">
        <v>14.7</v>
      </c>
      <c r="D267" s="3">
        <v>0</v>
      </c>
      <c r="E267" s="2"/>
      <c r="F267" s="3">
        <v>1.552417469626</v>
      </c>
      <c r="G267" s="3">
        <v>0</v>
      </c>
      <c r="H267" s="2"/>
      <c r="I267" s="2"/>
      <c r="J267" s="2"/>
      <c r="K267" s="2"/>
      <c r="L267" s="2"/>
      <c r="M267" s="2"/>
      <c r="N267" s="2"/>
      <c r="O267" s="2"/>
      <c r="P267" s="2"/>
      <c r="Q267" s="2"/>
      <c r="R267" s="2"/>
      <c r="S267" s="2"/>
      <c r="T267" s="2"/>
      <c r="U267" s="2"/>
      <c r="V267" s="2"/>
      <c r="W267" s="2"/>
      <c r="X267" s="2"/>
      <c r="Y267" s="2"/>
      <c r="Z267" s="2"/>
      <c r="AA267" s="2"/>
    </row>
    <row r="268" spans="1:27">
      <c r="A268" s="2"/>
      <c r="B268" s="2" t="s">
        <v>1785</v>
      </c>
      <c r="C268" s="3">
        <v>14.633333333333301</v>
      </c>
      <c r="D268" s="3">
        <v>0</v>
      </c>
      <c r="E268" s="2"/>
      <c r="F268" s="3">
        <v>1.9913702708325101</v>
      </c>
      <c r="G268" s="3">
        <v>0</v>
      </c>
      <c r="H268" s="2"/>
      <c r="I268" s="2"/>
      <c r="J268" s="2"/>
      <c r="K268" s="2"/>
      <c r="L268" s="2"/>
      <c r="M268" s="2"/>
      <c r="N268" s="2"/>
      <c r="O268" s="2"/>
      <c r="P268" s="2"/>
      <c r="Q268" s="2"/>
      <c r="R268" s="2"/>
      <c r="S268" s="2"/>
      <c r="T268" s="2"/>
      <c r="U268" s="2"/>
      <c r="V268" s="2"/>
      <c r="W268" s="2"/>
      <c r="X268" s="2"/>
      <c r="Y268" s="2"/>
      <c r="Z268" s="2"/>
      <c r="AA268" s="2"/>
    </row>
    <row r="269" spans="1:27">
      <c r="A269" s="2"/>
      <c r="B269" s="2" t="s">
        <v>1771</v>
      </c>
      <c r="C269" s="3">
        <v>14.633333333333301</v>
      </c>
      <c r="D269" s="3">
        <v>0</v>
      </c>
      <c r="E269" s="2"/>
      <c r="F269" s="3">
        <v>1.9913702708325101</v>
      </c>
      <c r="G269" s="3">
        <v>0</v>
      </c>
      <c r="H269" s="2"/>
      <c r="I269" s="2"/>
      <c r="J269" s="2"/>
      <c r="K269" s="2"/>
      <c r="L269" s="2"/>
      <c r="M269" s="2"/>
      <c r="N269" s="2"/>
      <c r="O269" s="2"/>
      <c r="P269" s="2"/>
      <c r="Q269" s="2"/>
      <c r="R269" s="2"/>
      <c r="S269" s="2"/>
      <c r="T269" s="2"/>
      <c r="U269" s="2"/>
      <c r="V269" s="2"/>
      <c r="W269" s="2"/>
      <c r="X269" s="2"/>
      <c r="Y269" s="2"/>
      <c r="Z269" s="2"/>
      <c r="AA269" s="2"/>
    </row>
    <row r="270" spans="1:27">
      <c r="A270" s="2"/>
      <c r="B270" s="2" t="s">
        <v>1710</v>
      </c>
      <c r="C270" s="3">
        <v>14.133333333333301</v>
      </c>
      <c r="D270" s="3">
        <v>0</v>
      </c>
      <c r="E270" s="2"/>
      <c r="F270" s="3">
        <v>1.17567947256989</v>
      </c>
      <c r="G270" s="3">
        <v>0</v>
      </c>
      <c r="H270" s="2"/>
      <c r="I270" s="2"/>
      <c r="J270" s="2"/>
      <c r="K270" s="2"/>
      <c r="L270" s="2"/>
      <c r="M270" s="2"/>
      <c r="N270" s="2"/>
      <c r="O270" s="2"/>
      <c r="P270" s="2"/>
      <c r="Q270" s="2"/>
      <c r="R270" s="2"/>
      <c r="S270" s="2"/>
      <c r="T270" s="2"/>
      <c r="U270" s="2"/>
      <c r="V270" s="2"/>
      <c r="W270" s="2"/>
      <c r="X270" s="2"/>
      <c r="Y270" s="2"/>
      <c r="Z270" s="2"/>
      <c r="AA270" s="2"/>
    </row>
    <row r="271" spans="1:27">
      <c r="A271" s="2"/>
      <c r="B271" s="2" t="s">
        <v>1809</v>
      </c>
      <c r="C271" s="3">
        <v>13.9333333333333</v>
      </c>
      <c r="D271" s="3">
        <v>0</v>
      </c>
      <c r="E271" s="2"/>
      <c r="F271" s="3">
        <v>1.8427033281447001</v>
      </c>
      <c r="G271" s="3">
        <v>0</v>
      </c>
      <c r="H271" s="2"/>
      <c r="I271" s="2"/>
      <c r="J271" s="2"/>
      <c r="K271" s="2"/>
      <c r="L271" s="2"/>
      <c r="M271" s="2"/>
      <c r="N271" s="2"/>
      <c r="O271" s="2"/>
      <c r="P271" s="2"/>
      <c r="Q271" s="2"/>
      <c r="R271" s="2"/>
      <c r="S271" s="2"/>
      <c r="T271" s="2"/>
      <c r="U271" s="2"/>
      <c r="V271" s="2"/>
      <c r="W271" s="2"/>
      <c r="X271" s="2"/>
      <c r="Y271" s="2"/>
      <c r="Z271" s="2"/>
      <c r="AA271" s="2"/>
    </row>
    <row r="272" spans="1:27">
      <c r="A272" s="2"/>
      <c r="B272" s="2" t="s">
        <v>1811</v>
      </c>
      <c r="C272" s="3">
        <v>13.7666666666666</v>
      </c>
      <c r="D272" s="3">
        <v>0</v>
      </c>
      <c r="E272" s="2"/>
      <c r="F272" s="3">
        <v>1.9947152400502901</v>
      </c>
      <c r="G272" s="3">
        <v>0</v>
      </c>
      <c r="H272" s="2"/>
      <c r="I272" s="2"/>
      <c r="J272" s="2"/>
      <c r="K272" s="2"/>
      <c r="L272" s="2"/>
      <c r="M272" s="2"/>
      <c r="N272" s="2"/>
      <c r="O272" s="2"/>
      <c r="P272" s="2"/>
      <c r="Q272" s="2"/>
      <c r="R272" s="2"/>
      <c r="S272" s="2"/>
      <c r="T272" s="2"/>
      <c r="U272" s="2"/>
      <c r="V272" s="2"/>
      <c r="W272" s="2"/>
      <c r="X272" s="2"/>
      <c r="Y272" s="2"/>
      <c r="Z272" s="2"/>
      <c r="AA272" s="2"/>
    </row>
    <row r="273" spans="1:27">
      <c r="A273" s="2"/>
      <c r="B273" s="2" t="s">
        <v>1807</v>
      </c>
      <c r="C273" s="3">
        <v>13.6666666666666</v>
      </c>
      <c r="D273" s="3">
        <v>0</v>
      </c>
      <c r="E273" s="2"/>
      <c r="F273" s="3">
        <v>1.3984117975602</v>
      </c>
      <c r="G273" s="3">
        <v>0</v>
      </c>
      <c r="H273" s="2"/>
      <c r="I273" s="2"/>
      <c r="J273" s="2"/>
      <c r="K273" s="2"/>
      <c r="L273" s="2"/>
      <c r="M273" s="2"/>
      <c r="N273" s="2"/>
      <c r="O273" s="2"/>
      <c r="P273" s="2"/>
      <c r="Q273" s="2"/>
      <c r="R273" s="2"/>
      <c r="S273" s="2"/>
      <c r="T273" s="2"/>
      <c r="U273" s="2"/>
      <c r="V273" s="2"/>
      <c r="W273" s="2"/>
      <c r="X273" s="2"/>
      <c r="Y273" s="2"/>
      <c r="Z273" s="2"/>
      <c r="AA273" s="2"/>
    </row>
    <row r="274" spans="1:27">
      <c r="A274" s="2"/>
      <c r="B274" s="2" t="s">
        <v>1784</v>
      </c>
      <c r="C274" s="3">
        <v>13.5</v>
      </c>
      <c r="D274" s="3">
        <v>0</v>
      </c>
      <c r="E274" s="2"/>
      <c r="F274" s="3">
        <v>2.2912878474779199</v>
      </c>
      <c r="G274" s="3">
        <v>0</v>
      </c>
      <c r="H274" s="2"/>
      <c r="I274" s="2"/>
      <c r="J274" s="2"/>
      <c r="K274" s="2"/>
      <c r="L274" s="2"/>
      <c r="M274" s="2"/>
      <c r="N274" s="2"/>
      <c r="O274" s="2"/>
      <c r="P274" s="2"/>
      <c r="Q274" s="2"/>
      <c r="R274" s="2"/>
      <c r="S274" s="2"/>
      <c r="T274" s="2"/>
      <c r="U274" s="2"/>
      <c r="V274" s="2"/>
      <c r="W274" s="2"/>
      <c r="X274" s="2"/>
      <c r="Y274" s="2"/>
      <c r="Z274" s="2"/>
      <c r="AA274" s="2"/>
    </row>
    <row r="275" spans="1:27">
      <c r="A275" s="2"/>
      <c r="B275" s="2" t="s">
        <v>1791</v>
      </c>
      <c r="C275" s="3">
        <v>13.4333333333333</v>
      </c>
      <c r="D275" s="3">
        <v>0</v>
      </c>
      <c r="E275" s="2"/>
      <c r="F275" s="3">
        <v>2.0113566455394101</v>
      </c>
      <c r="G275" s="3">
        <v>0</v>
      </c>
      <c r="H275" s="2"/>
      <c r="I275" s="2"/>
      <c r="J275" s="2"/>
      <c r="K275" s="2"/>
      <c r="L275" s="2"/>
      <c r="M275" s="2"/>
      <c r="N275" s="2"/>
      <c r="O275" s="2"/>
      <c r="P275" s="2"/>
      <c r="Q275" s="2"/>
      <c r="R275" s="2"/>
      <c r="S275" s="2"/>
      <c r="T275" s="2"/>
      <c r="U275" s="2"/>
      <c r="V275" s="2"/>
      <c r="W275" s="2"/>
      <c r="X275" s="2"/>
      <c r="Y275" s="2"/>
      <c r="Z275" s="2"/>
      <c r="AA275" s="2"/>
    </row>
    <row r="276" spans="1:27">
      <c r="A276" s="2"/>
      <c r="B276" s="2" t="s">
        <v>1848</v>
      </c>
      <c r="C276" s="3">
        <v>13.4333333333333</v>
      </c>
      <c r="D276" s="3">
        <v>0</v>
      </c>
      <c r="E276" s="2"/>
      <c r="F276" s="3">
        <v>2.7529781853274602</v>
      </c>
      <c r="G276" s="3">
        <v>0</v>
      </c>
      <c r="H276" s="2"/>
      <c r="I276" s="2"/>
      <c r="J276" s="2"/>
      <c r="K276" s="2"/>
      <c r="L276" s="2"/>
      <c r="M276" s="2"/>
      <c r="N276" s="2"/>
      <c r="O276" s="2"/>
      <c r="P276" s="2"/>
      <c r="Q276" s="2"/>
      <c r="R276" s="2"/>
      <c r="S276" s="2"/>
      <c r="T276" s="2"/>
      <c r="U276" s="2"/>
      <c r="V276" s="2"/>
      <c r="W276" s="2"/>
      <c r="X276" s="2"/>
      <c r="Y276" s="2"/>
      <c r="Z276" s="2"/>
      <c r="AA276" s="2"/>
    </row>
    <row r="277" spans="1:27">
      <c r="A277" s="2"/>
      <c r="B277" s="2" t="s">
        <v>1752</v>
      </c>
      <c r="C277" s="3">
        <v>13.4</v>
      </c>
      <c r="D277" s="3">
        <v>0</v>
      </c>
      <c r="E277" s="2"/>
      <c r="F277" s="3">
        <v>1.1430952132988099</v>
      </c>
      <c r="G277" s="3">
        <v>0</v>
      </c>
      <c r="H277" s="2"/>
      <c r="I277" s="2"/>
      <c r="J277" s="2"/>
      <c r="K277" s="2"/>
      <c r="L277" s="2"/>
      <c r="M277" s="2"/>
      <c r="N277" s="2"/>
      <c r="O277" s="2"/>
      <c r="P277" s="2"/>
      <c r="Q277" s="2"/>
      <c r="R277" s="2"/>
      <c r="S277" s="2"/>
      <c r="T277" s="2"/>
      <c r="U277" s="2"/>
      <c r="V277" s="2"/>
      <c r="W277" s="2"/>
      <c r="X277" s="2"/>
      <c r="Y277" s="2"/>
      <c r="Z277" s="2"/>
      <c r="AA277" s="2"/>
    </row>
    <row r="278" spans="1:27">
      <c r="A278" s="2"/>
      <c r="B278" s="2" t="s">
        <v>1837</v>
      </c>
      <c r="C278" s="3">
        <v>13.3666666666666</v>
      </c>
      <c r="D278" s="3">
        <v>0</v>
      </c>
      <c r="E278" s="2"/>
      <c r="F278" s="3">
        <v>1.44875425414004</v>
      </c>
      <c r="G278" s="3">
        <v>0</v>
      </c>
      <c r="H278" s="2"/>
      <c r="I278" s="2"/>
      <c r="J278" s="2"/>
      <c r="K278" s="2"/>
      <c r="L278" s="2"/>
      <c r="M278" s="2"/>
      <c r="N278" s="2"/>
      <c r="O278" s="2"/>
      <c r="P278" s="2"/>
      <c r="Q278" s="2"/>
      <c r="R278" s="2"/>
      <c r="S278" s="2"/>
      <c r="T278" s="2"/>
      <c r="U278" s="2"/>
      <c r="V278" s="2"/>
      <c r="W278" s="2"/>
      <c r="X278" s="2"/>
      <c r="Y278" s="2"/>
      <c r="Z278" s="2"/>
      <c r="AA278" s="2"/>
    </row>
    <row r="279" spans="1:27">
      <c r="A279" s="2"/>
      <c r="B279" s="2" t="s">
        <v>1850</v>
      </c>
      <c r="C279" s="3">
        <v>13.233333333333301</v>
      </c>
      <c r="D279" s="3">
        <v>0</v>
      </c>
      <c r="E279" s="2"/>
      <c r="F279" s="3">
        <v>1.8562207723101101</v>
      </c>
      <c r="G279" s="3">
        <v>0</v>
      </c>
      <c r="H279" s="2"/>
      <c r="I279" s="2"/>
      <c r="J279" s="2"/>
      <c r="K279" s="2"/>
      <c r="L279" s="2"/>
      <c r="M279" s="2"/>
      <c r="N279" s="2"/>
      <c r="O279" s="2"/>
      <c r="P279" s="2"/>
      <c r="Q279" s="2"/>
      <c r="R279" s="2"/>
      <c r="S279" s="2"/>
      <c r="T279" s="2"/>
      <c r="U279" s="2"/>
      <c r="V279" s="2"/>
      <c r="W279" s="2"/>
      <c r="X279" s="2"/>
      <c r="Y279" s="2"/>
      <c r="Z279" s="2"/>
      <c r="AA279" s="2"/>
    </row>
    <row r="280" spans="1:27">
      <c r="A280" s="2"/>
      <c r="B280" s="2" t="s">
        <v>1904</v>
      </c>
      <c r="C280" s="3">
        <v>12.733333333333301</v>
      </c>
      <c r="D280" s="3">
        <v>0</v>
      </c>
      <c r="E280" s="2"/>
      <c r="F280" s="3">
        <v>2.2499382707581601</v>
      </c>
      <c r="G280" s="3">
        <v>0</v>
      </c>
      <c r="H280" s="2"/>
      <c r="I280" s="2"/>
      <c r="J280" s="2"/>
      <c r="K280" s="2"/>
      <c r="L280" s="2"/>
      <c r="M280" s="2"/>
      <c r="N280" s="2"/>
      <c r="O280" s="2"/>
      <c r="P280" s="2"/>
      <c r="Q280" s="2"/>
      <c r="R280" s="2"/>
      <c r="S280" s="2"/>
      <c r="T280" s="2"/>
      <c r="U280" s="2"/>
      <c r="V280" s="2"/>
      <c r="W280" s="2"/>
      <c r="X280" s="2"/>
      <c r="Y280" s="2"/>
      <c r="Z280" s="2"/>
      <c r="AA280" s="2"/>
    </row>
    <row r="281" spans="1:27">
      <c r="A281" s="2"/>
      <c r="B281" s="2" t="s">
        <v>1808</v>
      </c>
      <c r="C281" s="3">
        <v>12.7</v>
      </c>
      <c r="D281" s="3">
        <v>0</v>
      </c>
      <c r="E281" s="2"/>
      <c r="F281" s="3">
        <v>1.8466185312619301</v>
      </c>
      <c r="G281" s="3">
        <v>0</v>
      </c>
      <c r="H281" s="2"/>
      <c r="I281" s="2"/>
      <c r="J281" s="2"/>
      <c r="K281" s="2"/>
      <c r="L281" s="2"/>
      <c r="M281" s="2"/>
      <c r="N281" s="2"/>
      <c r="O281" s="2"/>
      <c r="P281" s="2"/>
      <c r="Q281" s="2"/>
      <c r="R281" s="2"/>
      <c r="S281" s="2"/>
      <c r="T281" s="2"/>
      <c r="U281" s="2"/>
      <c r="V281" s="2"/>
      <c r="W281" s="2"/>
      <c r="X281" s="2"/>
      <c r="Y281" s="2"/>
      <c r="Z281" s="2"/>
      <c r="AA281" s="2"/>
    </row>
    <row r="282" spans="1:27">
      <c r="A282" s="2"/>
      <c r="B282" s="2" t="s">
        <v>1825</v>
      </c>
      <c r="C282" s="3">
        <v>12.5</v>
      </c>
      <c r="D282" s="3">
        <v>0</v>
      </c>
      <c r="E282" s="2"/>
      <c r="F282" s="3">
        <v>1.17615191762515</v>
      </c>
      <c r="G282" s="3">
        <v>0</v>
      </c>
      <c r="H282" s="2"/>
      <c r="I282" s="2"/>
      <c r="J282" s="2"/>
      <c r="K282" s="2"/>
      <c r="L282" s="2"/>
      <c r="M282" s="2"/>
      <c r="N282" s="2"/>
      <c r="O282" s="2"/>
      <c r="P282" s="2"/>
      <c r="Q282" s="2"/>
      <c r="R282" s="2"/>
      <c r="S282" s="2"/>
      <c r="T282" s="2"/>
      <c r="U282" s="2"/>
      <c r="V282" s="2"/>
      <c r="W282" s="2"/>
      <c r="X282" s="2"/>
      <c r="Y282" s="2"/>
      <c r="Z282" s="2"/>
      <c r="AA282" s="2"/>
    </row>
    <row r="283" spans="1:27">
      <c r="A283" s="2"/>
      <c r="B283" s="2" t="s">
        <v>1948</v>
      </c>
      <c r="C283" s="3">
        <v>12.466666666666599</v>
      </c>
      <c r="D283" s="3">
        <v>0</v>
      </c>
      <c r="E283" s="2"/>
      <c r="F283" s="3">
        <v>2.44585817704588</v>
      </c>
      <c r="G283" s="3">
        <v>0</v>
      </c>
      <c r="H283" s="2"/>
      <c r="I283" s="2"/>
      <c r="J283" s="2"/>
      <c r="K283" s="2"/>
      <c r="L283" s="2"/>
      <c r="M283" s="2"/>
      <c r="N283" s="2"/>
      <c r="O283" s="2"/>
      <c r="P283" s="2"/>
      <c r="Q283" s="2"/>
      <c r="R283" s="2"/>
      <c r="S283" s="2"/>
      <c r="T283" s="2"/>
      <c r="U283" s="2"/>
      <c r="V283" s="2"/>
      <c r="W283" s="2"/>
      <c r="X283" s="2"/>
      <c r="Y283" s="2"/>
      <c r="Z283" s="2"/>
      <c r="AA283" s="2"/>
    </row>
    <row r="284" spans="1:27">
      <c r="A284" s="2"/>
      <c r="B284" s="2" t="s">
        <v>1863</v>
      </c>
      <c r="C284" s="3">
        <v>12.4333333333333</v>
      </c>
      <c r="D284" s="3">
        <v>0</v>
      </c>
      <c r="E284" s="2"/>
      <c r="F284" s="3">
        <v>1.5423647068345701</v>
      </c>
      <c r="G284" s="3">
        <v>0</v>
      </c>
      <c r="H284" s="2"/>
      <c r="I284" s="2"/>
      <c r="J284" s="2"/>
      <c r="K284" s="2"/>
      <c r="L284" s="2"/>
      <c r="M284" s="2"/>
      <c r="N284" s="2"/>
      <c r="O284" s="2"/>
      <c r="P284" s="2"/>
      <c r="Q284" s="2"/>
      <c r="R284" s="2"/>
      <c r="S284" s="2"/>
      <c r="T284" s="2"/>
      <c r="U284" s="2"/>
      <c r="V284" s="2"/>
      <c r="W284" s="2"/>
      <c r="X284" s="2"/>
      <c r="Y284" s="2"/>
      <c r="Z284" s="2"/>
      <c r="AA284" s="2"/>
    </row>
    <row r="285" spans="1:27">
      <c r="A285" s="2"/>
      <c r="B285" s="2" t="s">
        <v>1916</v>
      </c>
      <c r="C285" s="3">
        <v>12.233333333333301</v>
      </c>
      <c r="D285" s="3">
        <v>0</v>
      </c>
      <c r="E285" s="2"/>
      <c r="F285" s="3">
        <v>2.2313423961572698</v>
      </c>
      <c r="G285" s="3">
        <v>0</v>
      </c>
      <c r="H285" s="2"/>
      <c r="I285" s="2"/>
      <c r="J285" s="2"/>
      <c r="K285" s="2"/>
      <c r="L285" s="2"/>
      <c r="M285" s="2"/>
      <c r="N285" s="2"/>
      <c r="O285" s="2"/>
      <c r="P285" s="2"/>
      <c r="Q285" s="2"/>
      <c r="R285" s="2"/>
      <c r="S285" s="2"/>
      <c r="T285" s="2"/>
      <c r="U285" s="2"/>
      <c r="V285" s="2"/>
      <c r="W285" s="2"/>
      <c r="X285" s="2"/>
      <c r="Y285" s="2"/>
      <c r="Z285" s="2"/>
      <c r="AA285" s="2"/>
    </row>
    <row r="286" spans="1:27">
      <c r="A286" s="2"/>
      <c r="B286" s="2" t="s">
        <v>1818</v>
      </c>
      <c r="C286" s="3">
        <v>11.8333333333333</v>
      </c>
      <c r="D286" s="3">
        <v>0</v>
      </c>
      <c r="E286" s="2"/>
      <c r="F286" s="3">
        <v>2.2521594575478399</v>
      </c>
      <c r="G286" s="3">
        <v>0</v>
      </c>
      <c r="H286" s="2"/>
      <c r="I286" s="2"/>
      <c r="J286" s="2"/>
      <c r="K286" s="2"/>
      <c r="L286" s="2"/>
      <c r="M286" s="2"/>
      <c r="N286" s="2"/>
      <c r="O286" s="2"/>
      <c r="P286" s="2"/>
      <c r="Q286" s="2"/>
      <c r="R286" s="2"/>
      <c r="S286" s="2"/>
      <c r="T286" s="2"/>
      <c r="U286" s="2"/>
      <c r="V286" s="2"/>
      <c r="W286" s="2"/>
      <c r="X286" s="2"/>
      <c r="Y286" s="2"/>
      <c r="Z286" s="2"/>
      <c r="AA286" s="2"/>
    </row>
    <row r="287" spans="1:27">
      <c r="A287" s="2"/>
      <c r="B287" s="2" t="s">
        <v>1838</v>
      </c>
      <c r="C287" s="3">
        <v>11.3</v>
      </c>
      <c r="D287" s="3">
        <v>0</v>
      </c>
      <c r="E287" s="2"/>
      <c r="F287" s="3">
        <v>1.79164728671689</v>
      </c>
      <c r="G287" s="3">
        <v>0</v>
      </c>
      <c r="H287" s="2"/>
      <c r="I287" s="2"/>
      <c r="J287" s="2"/>
      <c r="K287" s="2"/>
      <c r="L287" s="2"/>
      <c r="M287" s="2"/>
      <c r="N287" s="2"/>
      <c r="O287" s="2"/>
      <c r="P287" s="2"/>
      <c r="Q287" s="2"/>
      <c r="R287" s="2"/>
      <c r="S287" s="2"/>
      <c r="T287" s="2"/>
      <c r="U287" s="2"/>
      <c r="V287" s="2"/>
      <c r="W287" s="2"/>
      <c r="X287" s="2"/>
      <c r="Y287" s="2"/>
      <c r="Z287" s="2"/>
      <c r="AA287" s="2"/>
    </row>
    <row r="288" spans="1:27">
      <c r="A288" s="2"/>
      <c r="B288" s="2" t="s">
        <v>1833</v>
      </c>
      <c r="C288" s="3">
        <v>11.2666666666666</v>
      </c>
      <c r="D288" s="3">
        <v>0</v>
      </c>
      <c r="E288" s="2"/>
      <c r="F288" s="3">
        <v>1.0624918300339401</v>
      </c>
      <c r="G288" s="3">
        <v>0</v>
      </c>
      <c r="H288" s="2"/>
      <c r="I288" s="2"/>
      <c r="J288" s="2"/>
      <c r="K288" s="2"/>
      <c r="L288" s="2"/>
      <c r="M288" s="2"/>
      <c r="N288" s="2"/>
      <c r="O288" s="2"/>
      <c r="P288" s="2"/>
      <c r="Q288" s="2"/>
      <c r="R288" s="2"/>
      <c r="S288" s="2"/>
      <c r="T288" s="2"/>
      <c r="U288" s="2"/>
      <c r="V288" s="2"/>
      <c r="W288" s="2"/>
      <c r="X288" s="2"/>
      <c r="Y288" s="2"/>
      <c r="Z288" s="2"/>
      <c r="AA288" s="2"/>
    </row>
    <row r="289" spans="1:27">
      <c r="A289" s="2"/>
      <c r="B289" s="2" t="s">
        <v>1820</v>
      </c>
      <c r="C289" s="3">
        <v>11.1</v>
      </c>
      <c r="D289" s="3">
        <v>0</v>
      </c>
      <c r="E289" s="2"/>
      <c r="F289" s="3">
        <v>1.92093727122985</v>
      </c>
      <c r="G289" s="3">
        <v>0</v>
      </c>
      <c r="H289" s="2"/>
      <c r="I289" s="2"/>
      <c r="J289" s="2"/>
      <c r="K289" s="2"/>
      <c r="L289" s="2"/>
      <c r="M289" s="2"/>
      <c r="N289" s="2"/>
      <c r="O289" s="2"/>
      <c r="P289" s="2"/>
      <c r="Q289" s="2"/>
      <c r="R289" s="2"/>
      <c r="S289" s="2"/>
      <c r="T289" s="2"/>
      <c r="U289" s="2"/>
      <c r="V289" s="2"/>
      <c r="W289" s="2"/>
      <c r="X289" s="2"/>
      <c r="Y289" s="2"/>
      <c r="Z289" s="2"/>
      <c r="AA289" s="2"/>
    </row>
    <row r="290" spans="1:27">
      <c r="A290" s="2"/>
      <c r="B290" s="2" t="s">
        <v>1802</v>
      </c>
      <c r="C290" s="3">
        <v>11.1</v>
      </c>
      <c r="D290" s="3">
        <v>0</v>
      </c>
      <c r="E290" s="2"/>
      <c r="F290" s="3">
        <v>1.9382122346808801</v>
      </c>
      <c r="G290" s="3">
        <v>0</v>
      </c>
      <c r="H290" s="2"/>
      <c r="I290" s="2"/>
      <c r="J290" s="2"/>
      <c r="K290" s="2"/>
      <c r="L290" s="2"/>
      <c r="M290" s="2"/>
      <c r="N290" s="2"/>
      <c r="O290" s="2"/>
      <c r="P290" s="2"/>
      <c r="Q290" s="2"/>
      <c r="R290" s="2"/>
      <c r="S290" s="2"/>
      <c r="T290" s="2"/>
      <c r="U290" s="2"/>
      <c r="V290" s="2"/>
      <c r="W290" s="2"/>
      <c r="X290" s="2"/>
      <c r="Y290" s="2"/>
      <c r="Z290" s="2"/>
      <c r="AA290" s="2"/>
    </row>
    <row r="291" spans="1:27">
      <c r="A291" s="2"/>
      <c r="B291" s="2" t="s">
        <v>1974</v>
      </c>
      <c r="C291" s="3">
        <v>10.8</v>
      </c>
      <c r="D291" s="3">
        <v>0</v>
      </c>
      <c r="E291" s="2"/>
      <c r="F291" s="3">
        <v>1.8690461025168199</v>
      </c>
      <c r="G291" s="3">
        <v>0</v>
      </c>
      <c r="H291" s="2"/>
      <c r="I291" s="2"/>
      <c r="J291" s="2"/>
      <c r="K291" s="2"/>
      <c r="L291" s="2"/>
      <c r="M291" s="2"/>
      <c r="N291" s="2"/>
      <c r="O291" s="2"/>
      <c r="P291" s="2"/>
      <c r="Q291" s="2"/>
      <c r="R291" s="2"/>
      <c r="S291" s="2"/>
      <c r="T291" s="2"/>
      <c r="U291" s="2"/>
      <c r="V291" s="2"/>
      <c r="W291" s="2"/>
      <c r="X291" s="2"/>
      <c r="Y291" s="2"/>
      <c r="Z291" s="2"/>
      <c r="AA291" s="2"/>
    </row>
    <row r="292" spans="1:27">
      <c r="A292" s="2"/>
      <c r="B292" s="2" t="s">
        <v>1755</v>
      </c>
      <c r="C292" s="3">
        <v>10.6666666666666</v>
      </c>
      <c r="D292" s="3">
        <v>0</v>
      </c>
      <c r="E292" s="2"/>
      <c r="F292" s="3">
        <v>1.5986105077709001</v>
      </c>
      <c r="G292" s="3">
        <v>0</v>
      </c>
      <c r="H292" s="2"/>
      <c r="I292" s="2"/>
      <c r="J292" s="2"/>
      <c r="K292" s="2"/>
      <c r="L292" s="2"/>
      <c r="M292" s="2"/>
      <c r="N292" s="2"/>
      <c r="O292" s="2"/>
      <c r="P292" s="2"/>
      <c r="Q292" s="2"/>
      <c r="R292" s="2"/>
      <c r="S292" s="2"/>
      <c r="T292" s="2"/>
      <c r="U292" s="2"/>
      <c r="V292" s="2"/>
      <c r="W292" s="2"/>
      <c r="X292" s="2"/>
      <c r="Y292" s="2"/>
      <c r="Z292" s="2"/>
      <c r="AA292" s="2"/>
    </row>
    <row r="293" spans="1:27">
      <c r="A293" s="2"/>
      <c r="B293" s="2" t="s">
        <v>1799</v>
      </c>
      <c r="C293" s="3">
        <v>10.4333333333333</v>
      </c>
      <c r="D293" s="3">
        <v>0</v>
      </c>
      <c r="E293" s="2"/>
      <c r="F293" s="3">
        <v>1.9947152400502901</v>
      </c>
      <c r="G293" s="3">
        <v>0</v>
      </c>
      <c r="H293" s="2"/>
      <c r="I293" s="2"/>
      <c r="J293" s="2"/>
      <c r="K293" s="2"/>
      <c r="L293" s="2"/>
      <c r="M293" s="2"/>
      <c r="N293" s="2"/>
      <c r="O293" s="2"/>
      <c r="P293" s="2"/>
      <c r="Q293" s="2"/>
      <c r="R293" s="2"/>
      <c r="S293" s="2"/>
      <c r="T293" s="2"/>
      <c r="U293" s="2"/>
      <c r="V293" s="2"/>
      <c r="W293" s="2"/>
      <c r="X293" s="2"/>
      <c r="Y293" s="2"/>
      <c r="Z293" s="2"/>
      <c r="AA293" s="2"/>
    </row>
    <row r="294" spans="1:27">
      <c r="A294" s="2"/>
      <c r="B294" s="2" t="s">
        <v>1920</v>
      </c>
      <c r="C294" s="3">
        <v>10.4</v>
      </c>
      <c r="D294" s="3">
        <v>0</v>
      </c>
      <c r="E294" s="2"/>
      <c r="F294" s="3">
        <v>1.6451950239004001</v>
      </c>
      <c r="G294" s="3">
        <v>0</v>
      </c>
      <c r="H294" s="2"/>
      <c r="I294" s="2"/>
      <c r="J294" s="2"/>
      <c r="K294" s="2"/>
      <c r="L294" s="2"/>
      <c r="M294" s="2"/>
      <c r="N294" s="2"/>
      <c r="O294" s="2"/>
      <c r="P294" s="2"/>
      <c r="Q294" s="2"/>
      <c r="R294" s="2"/>
      <c r="S294" s="2"/>
      <c r="T294" s="2"/>
      <c r="U294" s="2"/>
      <c r="V294" s="2"/>
      <c r="W294" s="2"/>
      <c r="X294" s="2"/>
      <c r="Y294" s="2"/>
      <c r="Z294" s="2"/>
      <c r="AA294" s="2"/>
    </row>
    <row r="295" spans="1:27">
      <c r="A295" s="2"/>
      <c r="B295" s="2" t="s">
        <v>1942</v>
      </c>
      <c r="C295" s="3">
        <v>10.3666666666666</v>
      </c>
      <c r="D295" s="3">
        <v>0</v>
      </c>
      <c r="E295" s="2"/>
      <c r="F295" s="3">
        <v>1.8882678717691299</v>
      </c>
      <c r="G295" s="3">
        <v>0</v>
      </c>
      <c r="H295" s="2"/>
      <c r="I295" s="2"/>
      <c r="J295" s="2"/>
      <c r="K295" s="2"/>
      <c r="L295" s="2"/>
      <c r="M295" s="2"/>
      <c r="N295" s="2"/>
      <c r="O295" s="2"/>
      <c r="P295" s="2"/>
      <c r="Q295" s="2"/>
      <c r="R295" s="2"/>
      <c r="S295" s="2"/>
      <c r="T295" s="2"/>
      <c r="U295" s="2"/>
      <c r="V295" s="2"/>
      <c r="W295" s="2"/>
      <c r="X295" s="2"/>
      <c r="Y295" s="2"/>
      <c r="Z295" s="2"/>
      <c r="AA295" s="2"/>
    </row>
    <row r="296" spans="1:27">
      <c r="A296" s="2"/>
      <c r="B296" s="2" t="s">
        <v>1852</v>
      </c>
      <c r="C296" s="3">
        <v>10.199999999999999</v>
      </c>
      <c r="D296" s="3">
        <v>0</v>
      </c>
      <c r="E296" s="2"/>
      <c r="F296" s="3">
        <v>1.5790292376435999</v>
      </c>
      <c r="G296" s="3">
        <v>0</v>
      </c>
      <c r="H296" s="2"/>
      <c r="I296" s="2"/>
      <c r="J296" s="2"/>
      <c r="K296" s="2"/>
      <c r="L296" s="2"/>
      <c r="M296" s="2"/>
      <c r="N296" s="2"/>
      <c r="O296" s="2"/>
      <c r="P296" s="2"/>
      <c r="Q296" s="2"/>
      <c r="R296" s="2"/>
      <c r="S296" s="2"/>
      <c r="T296" s="2"/>
      <c r="U296" s="2"/>
      <c r="V296" s="2"/>
      <c r="W296" s="2"/>
      <c r="X296" s="2"/>
      <c r="Y296" s="2"/>
      <c r="Z296" s="2"/>
      <c r="AA296" s="2"/>
    </row>
    <row r="297" spans="1:27">
      <c r="A297" s="2"/>
      <c r="B297" s="2" t="s">
        <v>1926</v>
      </c>
      <c r="C297" s="3">
        <v>9.93333333333333</v>
      </c>
      <c r="D297" s="3">
        <v>0</v>
      </c>
      <c r="E297" s="2"/>
      <c r="F297" s="3">
        <v>1.9652537297311501</v>
      </c>
      <c r="G297" s="3">
        <v>0</v>
      </c>
      <c r="H297" s="2"/>
      <c r="I297" s="2"/>
      <c r="J297" s="2"/>
      <c r="K297" s="2"/>
      <c r="L297" s="2"/>
      <c r="M297" s="2"/>
      <c r="N297" s="2"/>
      <c r="O297" s="2"/>
      <c r="P297" s="2"/>
      <c r="Q297" s="2"/>
      <c r="R297" s="2"/>
      <c r="S297" s="2"/>
      <c r="T297" s="2"/>
      <c r="U297" s="2"/>
      <c r="V297" s="2"/>
      <c r="W297" s="2"/>
      <c r="X297" s="2"/>
      <c r="Y297" s="2"/>
      <c r="Z297" s="2"/>
      <c r="AA297" s="2"/>
    </row>
    <row r="298" spans="1:27">
      <c r="A298" s="2"/>
      <c r="B298" s="2" t="s">
        <v>1810</v>
      </c>
      <c r="C298" s="3">
        <v>9.0333333333333297</v>
      </c>
      <c r="D298" s="3">
        <v>0</v>
      </c>
      <c r="E298" s="2"/>
      <c r="F298" s="3">
        <v>1.79783820802157</v>
      </c>
      <c r="G298" s="3">
        <v>0</v>
      </c>
      <c r="H298" s="2"/>
      <c r="I298" s="2"/>
      <c r="J298" s="2"/>
      <c r="K298" s="2"/>
      <c r="L298" s="2"/>
      <c r="M298" s="2"/>
      <c r="N298" s="2"/>
      <c r="O298" s="2"/>
      <c r="P298" s="2"/>
      <c r="Q298" s="2"/>
      <c r="R298" s="2"/>
      <c r="S298" s="2"/>
      <c r="T298" s="2"/>
      <c r="U298" s="2"/>
      <c r="V298" s="2"/>
      <c r="W298" s="2"/>
      <c r="X298" s="2"/>
      <c r="Y298" s="2"/>
      <c r="Z298" s="2"/>
      <c r="AA298" s="2"/>
    </row>
    <row r="299" spans="1:27">
      <c r="A299" s="2"/>
      <c r="B299" s="2" t="s">
        <v>1733</v>
      </c>
      <c r="C299" s="3">
        <v>8.7666666666666604</v>
      </c>
      <c r="D299" s="3">
        <v>0</v>
      </c>
      <c r="E299" s="2"/>
      <c r="F299" s="3">
        <v>2.84819631033786</v>
      </c>
      <c r="G299" s="3">
        <v>0</v>
      </c>
      <c r="H299" s="2"/>
      <c r="I299" s="2"/>
      <c r="J299" s="2"/>
      <c r="K299" s="2"/>
      <c r="L299" s="2"/>
      <c r="M299" s="2"/>
      <c r="N299" s="2"/>
      <c r="O299" s="2"/>
      <c r="P299" s="2"/>
      <c r="Q299" s="2"/>
      <c r="R299" s="2"/>
      <c r="S299" s="2"/>
      <c r="T299" s="2"/>
      <c r="U299" s="2"/>
      <c r="V299" s="2"/>
      <c r="W299" s="2"/>
      <c r="X299" s="2"/>
      <c r="Y299" s="2"/>
      <c r="Z299" s="2"/>
      <c r="AA299" s="2"/>
    </row>
    <row r="300" spans="1:27">
      <c r="A300" s="2"/>
      <c r="B300" s="2" t="s">
        <v>1841</v>
      </c>
      <c r="C300" s="3">
        <v>8.6999999999999993</v>
      </c>
      <c r="D300" s="3">
        <v>0</v>
      </c>
      <c r="E300" s="2"/>
      <c r="F300" s="3">
        <v>1.9</v>
      </c>
      <c r="G300" s="3">
        <v>0</v>
      </c>
      <c r="H300" s="2"/>
      <c r="I300" s="2"/>
      <c r="J300" s="2"/>
      <c r="K300" s="2"/>
      <c r="L300" s="2"/>
      <c r="M300" s="2"/>
      <c r="N300" s="2"/>
      <c r="O300" s="2"/>
      <c r="P300" s="2"/>
      <c r="Q300" s="2"/>
      <c r="R300" s="2"/>
      <c r="S300" s="2"/>
      <c r="T300" s="2"/>
      <c r="U300" s="2"/>
      <c r="V300" s="2"/>
      <c r="W300" s="2"/>
      <c r="X300" s="2"/>
      <c r="Y300" s="2"/>
      <c r="Z300" s="2"/>
      <c r="AA300" s="2"/>
    </row>
    <row r="301" spans="1:27">
      <c r="A301" s="2"/>
      <c r="B301" s="2" t="s">
        <v>1858</v>
      </c>
      <c r="C301" s="3">
        <v>8.6333333333333293</v>
      </c>
      <c r="D301" s="3">
        <v>0</v>
      </c>
      <c r="E301" s="2"/>
      <c r="F301" s="3">
        <v>1.9405039437103799</v>
      </c>
      <c r="G301" s="3">
        <v>0</v>
      </c>
      <c r="H301" s="2"/>
      <c r="I301" s="2"/>
      <c r="J301" s="2"/>
      <c r="K301" s="2"/>
      <c r="L301" s="2"/>
      <c r="M301" s="2"/>
      <c r="N301" s="2"/>
      <c r="O301" s="2"/>
      <c r="P301" s="2"/>
      <c r="Q301" s="2"/>
      <c r="R301" s="2"/>
      <c r="S301" s="2"/>
      <c r="T301" s="2"/>
      <c r="U301" s="2"/>
      <c r="V301" s="2"/>
      <c r="W301" s="2"/>
      <c r="X301" s="2"/>
      <c r="Y301" s="2"/>
      <c r="Z301" s="2"/>
      <c r="AA301" s="2"/>
    </row>
    <row r="302" spans="1:27">
      <c r="A302" s="2"/>
      <c r="B302" s="2" t="s">
        <v>1836</v>
      </c>
      <c r="C302" s="3">
        <v>8.2333333333333307</v>
      </c>
      <c r="D302" s="3">
        <v>0</v>
      </c>
      <c r="E302" s="2"/>
      <c r="F302" s="3">
        <v>2.0113566455394101</v>
      </c>
      <c r="G302" s="3">
        <v>0</v>
      </c>
      <c r="H302" s="2"/>
      <c r="I302" s="2"/>
      <c r="J302" s="2"/>
      <c r="K302" s="2"/>
      <c r="L302" s="2"/>
      <c r="M302" s="2"/>
      <c r="N302" s="2"/>
      <c r="O302" s="2"/>
      <c r="P302" s="2"/>
      <c r="Q302" s="2"/>
      <c r="R302" s="2"/>
      <c r="S302" s="2"/>
      <c r="T302" s="2"/>
      <c r="U302" s="2"/>
      <c r="V302" s="2"/>
      <c r="W302" s="2"/>
      <c r="X302" s="2"/>
      <c r="Y302" s="2"/>
      <c r="Z302" s="2"/>
      <c r="AA302" s="2"/>
    </row>
    <row r="303" spans="1:27">
      <c r="A303" s="2"/>
      <c r="B303" s="2" t="s">
        <v>1821</v>
      </c>
      <c r="C303" s="3">
        <v>7.0333333333333297</v>
      </c>
      <c r="D303" s="3">
        <v>0</v>
      </c>
      <c r="E303" s="2"/>
      <c r="F303" s="3">
        <v>1.8345450541089301</v>
      </c>
      <c r="G303" s="3">
        <v>0</v>
      </c>
      <c r="H303" s="2"/>
      <c r="I303" s="2"/>
      <c r="J303" s="2"/>
      <c r="K303" s="2"/>
      <c r="L303" s="2"/>
      <c r="M303" s="2"/>
      <c r="N303" s="2"/>
      <c r="O303" s="2"/>
      <c r="P303" s="2"/>
      <c r="Q303" s="2"/>
      <c r="R303" s="2"/>
      <c r="S303" s="2"/>
      <c r="T303" s="2"/>
      <c r="U303" s="2"/>
      <c r="V303" s="2"/>
      <c r="W303" s="2"/>
      <c r="X303" s="2"/>
      <c r="Y303" s="2"/>
      <c r="Z303" s="2"/>
      <c r="AA303" s="2"/>
    </row>
    <row r="304" spans="1:27">
      <c r="A304" s="2"/>
      <c r="B304" s="2" t="s">
        <v>1705</v>
      </c>
      <c r="C304" s="3">
        <v>6.9666666666666597</v>
      </c>
      <c r="D304" s="3">
        <v>0</v>
      </c>
      <c r="E304" s="2"/>
      <c r="F304" s="3">
        <v>1.8705317128797501</v>
      </c>
      <c r="G304" s="3">
        <v>0</v>
      </c>
      <c r="H304" s="2"/>
      <c r="I304" s="2"/>
      <c r="J304" s="2"/>
      <c r="K304" s="2"/>
      <c r="L304" s="2"/>
      <c r="M304" s="2"/>
      <c r="N304" s="2"/>
      <c r="O304" s="2"/>
      <c r="P304" s="2"/>
      <c r="Q304" s="2"/>
      <c r="R304" s="2"/>
      <c r="S304" s="2"/>
      <c r="T304" s="2"/>
      <c r="U304" s="2"/>
      <c r="V304" s="2"/>
      <c r="W304" s="2"/>
      <c r="X304" s="2"/>
      <c r="Y304" s="2"/>
      <c r="Z304" s="2"/>
      <c r="AA304" s="2"/>
    </row>
    <row r="305" spans="1:27">
      <c r="A305" s="2"/>
      <c r="B305" s="2" t="s">
        <v>1900</v>
      </c>
      <c r="C305" s="3">
        <v>6.8</v>
      </c>
      <c r="D305" s="3">
        <v>0</v>
      </c>
      <c r="E305" s="2"/>
      <c r="F305" s="3">
        <v>2.1509687739868899</v>
      </c>
      <c r="G305" s="3">
        <v>0</v>
      </c>
      <c r="H305" s="2"/>
      <c r="I305" s="2"/>
      <c r="J305" s="2"/>
      <c r="K305" s="2"/>
      <c r="L305" s="2"/>
      <c r="M305" s="2"/>
      <c r="N305" s="2"/>
      <c r="O305" s="2"/>
      <c r="P305" s="2"/>
      <c r="Q305" s="2"/>
      <c r="R305" s="2"/>
      <c r="S305" s="2"/>
      <c r="T305" s="2"/>
      <c r="U305" s="2"/>
      <c r="V305" s="2"/>
      <c r="W305" s="2"/>
      <c r="X305" s="2"/>
      <c r="Y305" s="2"/>
      <c r="Z305" s="2"/>
      <c r="AA305" s="2"/>
    </row>
    <row r="306" spans="1:27">
      <c r="A306" s="2"/>
      <c r="B306" s="2" t="s">
        <v>1945</v>
      </c>
      <c r="C306" s="3">
        <v>6.7666666666666604</v>
      </c>
      <c r="D306" s="3">
        <v>0</v>
      </c>
      <c r="E306" s="2"/>
      <c r="F306" s="3">
        <v>1.90933379888262</v>
      </c>
      <c r="G306" s="3">
        <v>0</v>
      </c>
      <c r="H306" s="2"/>
      <c r="I306" s="2"/>
      <c r="J306" s="2"/>
      <c r="K306" s="2"/>
      <c r="L306" s="2"/>
      <c r="M306" s="2"/>
      <c r="N306" s="2"/>
      <c r="O306" s="2"/>
      <c r="P306" s="2"/>
      <c r="Q306" s="2"/>
      <c r="R306" s="2"/>
      <c r="S306" s="2"/>
      <c r="T306" s="2"/>
      <c r="U306" s="2"/>
      <c r="V306" s="2"/>
      <c r="W306" s="2"/>
      <c r="X306" s="2"/>
      <c r="Y306" s="2"/>
      <c r="Z306" s="2"/>
      <c r="AA306" s="2"/>
    </row>
    <row r="307" spans="1:27">
      <c r="A307" s="2"/>
      <c r="B307" s="2" t="s">
        <v>1845</v>
      </c>
      <c r="C307" s="3">
        <v>6.7333333333333298</v>
      </c>
      <c r="D307" s="3">
        <v>0</v>
      </c>
      <c r="E307" s="2"/>
      <c r="F307" s="3">
        <v>1.7688665548562099</v>
      </c>
      <c r="G307" s="3">
        <v>0</v>
      </c>
      <c r="H307" s="2"/>
      <c r="I307" s="2"/>
      <c r="J307" s="2"/>
      <c r="K307" s="2"/>
      <c r="L307" s="2"/>
      <c r="M307" s="2"/>
      <c r="N307" s="2"/>
      <c r="O307" s="2"/>
      <c r="P307" s="2"/>
      <c r="Q307" s="2"/>
      <c r="R307" s="2"/>
      <c r="S307" s="2"/>
      <c r="T307" s="2"/>
      <c r="U307" s="2"/>
      <c r="V307" s="2"/>
      <c r="W307" s="2"/>
      <c r="X307" s="2"/>
      <c r="Y307" s="2"/>
      <c r="Z307" s="2"/>
      <c r="AA307" s="2"/>
    </row>
    <row r="308" spans="1:27">
      <c r="A308" s="2"/>
      <c r="B308" s="2" t="s">
        <v>1934</v>
      </c>
      <c r="C308" s="3">
        <v>6.7</v>
      </c>
      <c r="D308" s="3">
        <v>0</v>
      </c>
      <c r="E308" s="2"/>
      <c r="F308" s="3">
        <v>1.552417469626</v>
      </c>
      <c r="G308" s="3">
        <v>0</v>
      </c>
      <c r="H308" s="2"/>
      <c r="I308" s="2"/>
      <c r="J308" s="2"/>
      <c r="K308" s="2"/>
      <c r="L308" s="2"/>
      <c r="M308" s="2"/>
      <c r="N308" s="2"/>
      <c r="O308" s="2"/>
      <c r="P308" s="2"/>
      <c r="Q308" s="2"/>
      <c r="R308" s="2"/>
      <c r="S308" s="2"/>
      <c r="T308" s="2"/>
      <c r="U308" s="2"/>
      <c r="V308" s="2"/>
      <c r="W308" s="2"/>
      <c r="X308" s="2"/>
      <c r="Y308" s="2"/>
      <c r="Z308" s="2"/>
      <c r="AA308" s="2"/>
    </row>
    <row r="309" spans="1:27">
      <c r="A309" s="2"/>
      <c r="B309" s="2" t="s">
        <v>1883</v>
      </c>
      <c r="C309" s="3">
        <v>6.2333333333333298</v>
      </c>
      <c r="D309" s="3">
        <v>0</v>
      </c>
      <c r="E309" s="2"/>
      <c r="F309" s="3">
        <v>1.56382721409865</v>
      </c>
      <c r="G309" s="3">
        <v>0</v>
      </c>
      <c r="H309" s="2"/>
      <c r="I309" s="2"/>
      <c r="J309" s="2"/>
      <c r="K309" s="2"/>
      <c r="L309" s="2"/>
      <c r="M309" s="2"/>
      <c r="N309" s="2"/>
      <c r="O309" s="2"/>
      <c r="P309" s="2"/>
      <c r="Q309" s="2"/>
      <c r="R309" s="2"/>
      <c r="S309" s="2"/>
      <c r="T309" s="2"/>
      <c r="U309" s="2"/>
      <c r="V309" s="2"/>
      <c r="W309" s="2"/>
      <c r="X309" s="2"/>
      <c r="Y309" s="2"/>
      <c r="Z309" s="2"/>
      <c r="AA309" s="2"/>
    </row>
    <row r="310" spans="1:27">
      <c r="A310" s="2"/>
      <c r="B310" s="2" t="s">
        <v>1914</v>
      </c>
      <c r="C310" s="3">
        <v>6.1333333333333302</v>
      </c>
      <c r="D310" s="3">
        <v>0</v>
      </c>
      <c r="E310" s="2"/>
      <c r="F310" s="3">
        <v>2.2469732728470202</v>
      </c>
      <c r="G310" s="3">
        <v>0</v>
      </c>
      <c r="H310" s="2"/>
      <c r="I310" s="2"/>
      <c r="J310" s="2"/>
      <c r="K310" s="2"/>
      <c r="L310" s="2"/>
      <c r="M310" s="2"/>
      <c r="N310" s="2"/>
      <c r="O310" s="2"/>
      <c r="P310" s="2"/>
      <c r="Q310" s="2"/>
      <c r="R310" s="2"/>
      <c r="S310" s="2"/>
      <c r="T310" s="2"/>
      <c r="U310" s="2"/>
      <c r="V310" s="2"/>
      <c r="W310" s="2"/>
      <c r="X310" s="2"/>
      <c r="Y310" s="2"/>
      <c r="Z310" s="2"/>
      <c r="AA310" s="2"/>
    </row>
    <row r="311" spans="1:27">
      <c r="A311" s="2"/>
      <c r="B311" s="2" t="s">
        <v>2106</v>
      </c>
      <c r="C311" s="3">
        <v>5.6666666666666599</v>
      </c>
      <c r="D311" s="3">
        <v>0</v>
      </c>
      <c r="E311" s="2"/>
      <c r="F311" s="3">
        <v>1.6799470891138799</v>
      </c>
      <c r="G311" s="3">
        <v>0</v>
      </c>
      <c r="H311" s="2"/>
      <c r="I311" s="2"/>
      <c r="J311" s="2"/>
      <c r="K311" s="2"/>
      <c r="L311" s="2"/>
      <c r="M311" s="2"/>
      <c r="N311" s="2"/>
      <c r="O311" s="2"/>
      <c r="P311" s="2"/>
      <c r="Q311" s="2"/>
      <c r="R311" s="2"/>
      <c r="S311" s="2"/>
      <c r="T311" s="2"/>
      <c r="U311" s="2"/>
      <c r="V311" s="2"/>
      <c r="W311" s="2"/>
      <c r="X311" s="2"/>
      <c r="Y311" s="2"/>
      <c r="Z311" s="2"/>
      <c r="AA311" s="2"/>
    </row>
    <row r="312" spans="1:27">
      <c r="A312" s="2"/>
      <c r="B312" s="2" t="s">
        <v>1891</v>
      </c>
      <c r="C312" s="3">
        <v>5.3333333333333304</v>
      </c>
      <c r="D312" s="3">
        <v>0</v>
      </c>
      <c r="E312" s="2"/>
      <c r="F312" s="3">
        <v>1.7763883459298899</v>
      </c>
      <c r="G312" s="3">
        <v>0</v>
      </c>
      <c r="H312" s="2"/>
      <c r="I312" s="2"/>
      <c r="J312" s="2"/>
      <c r="K312" s="2"/>
      <c r="L312" s="2"/>
      <c r="M312" s="2"/>
      <c r="N312" s="2"/>
      <c r="O312" s="2"/>
      <c r="P312" s="2"/>
      <c r="Q312" s="2"/>
      <c r="R312" s="2"/>
      <c r="S312" s="2"/>
      <c r="T312" s="2"/>
      <c r="U312" s="2"/>
      <c r="V312" s="2"/>
      <c r="W312" s="2"/>
      <c r="X312" s="2"/>
      <c r="Y312" s="2"/>
      <c r="Z312" s="2"/>
      <c r="AA312" s="2"/>
    </row>
    <row r="313" spans="1:27">
      <c r="A313" s="2"/>
      <c r="B313" s="2" t="s">
        <v>1917</v>
      </c>
      <c r="C313" s="3">
        <v>5.3</v>
      </c>
      <c r="D313" s="3">
        <v>0</v>
      </c>
      <c r="E313" s="2"/>
      <c r="F313" s="3">
        <v>2.1625602111078099</v>
      </c>
      <c r="G313" s="3">
        <v>0</v>
      </c>
      <c r="H313" s="2"/>
      <c r="I313" s="2"/>
      <c r="J313" s="2"/>
      <c r="K313" s="2"/>
      <c r="L313" s="2"/>
      <c r="M313" s="2"/>
      <c r="N313" s="2"/>
      <c r="O313" s="2"/>
      <c r="P313" s="2"/>
      <c r="Q313" s="2"/>
      <c r="R313" s="2"/>
      <c r="S313" s="2"/>
      <c r="T313" s="2"/>
      <c r="U313" s="2"/>
      <c r="V313" s="2"/>
      <c r="W313" s="2"/>
      <c r="X313" s="2"/>
      <c r="Y313" s="2"/>
      <c r="Z313" s="2"/>
      <c r="AA313" s="2"/>
    </row>
    <row r="314" spans="1:27">
      <c r="A314" s="2"/>
      <c r="B314" s="2" t="s">
        <v>1985</v>
      </c>
      <c r="C314" s="3">
        <v>5.2333333333333298</v>
      </c>
      <c r="D314" s="3">
        <v>0</v>
      </c>
      <c r="E314" s="2"/>
      <c r="F314" s="3">
        <v>1.7451520150277799</v>
      </c>
      <c r="G314" s="3">
        <v>0</v>
      </c>
      <c r="H314" s="2"/>
      <c r="I314" s="2"/>
      <c r="J314" s="2"/>
      <c r="K314" s="2"/>
      <c r="L314" s="2"/>
      <c r="M314" s="2"/>
      <c r="N314" s="2"/>
      <c r="O314" s="2"/>
      <c r="P314" s="2"/>
      <c r="Q314" s="2"/>
      <c r="R314" s="2"/>
      <c r="S314" s="2"/>
      <c r="T314" s="2"/>
      <c r="U314" s="2"/>
      <c r="V314" s="2"/>
      <c r="W314" s="2"/>
      <c r="X314" s="2"/>
      <c r="Y314" s="2"/>
      <c r="Z314" s="2"/>
      <c r="AA314" s="2"/>
    </row>
    <row r="315" spans="1:27">
      <c r="A315" s="2"/>
      <c r="B315" s="2" t="s">
        <v>1923</v>
      </c>
      <c r="C315" s="3">
        <v>5</v>
      </c>
      <c r="D315" s="3">
        <v>0</v>
      </c>
      <c r="E315" s="2"/>
      <c r="F315" s="3">
        <v>1.6931233465600299</v>
      </c>
      <c r="G315" s="3">
        <v>0</v>
      </c>
      <c r="H315" s="2"/>
      <c r="I315" s="2"/>
      <c r="J315" s="2"/>
      <c r="K315" s="2"/>
      <c r="L315" s="2"/>
      <c r="M315" s="2"/>
      <c r="N315" s="2"/>
      <c r="O315" s="2"/>
      <c r="P315" s="2"/>
      <c r="Q315" s="2"/>
      <c r="R315" s="2"/>
      <c r="S315" s="2"/>
      <c r="T315" s="2"/>
      <c r="U315" s="2"/>
      <c r="V315" s="2"/>
      <c r="W315" s="2"/>
      <c r="X315" s="2"/>
      <c r="Y315" s="2"/>
      <c r="Z315" s="2"/>
      <c r="AA315" s="2"/>
    </row>
    <row r="316" spans="1:27">
      <c r="A316" s="2"/>
      <c r="B316" s="2" t="s">
        <v>1960</v>
      </c>
      <c r="C316" s="3">
        <v>4.7333333333333298</v>
      </c>
      <c r="D316" s="3">
        <v>0</v>
      </c>
      <c r="E316" s="2"/>
      <c r="F316" s="3">
        <v>2.2201101073795599</v>
      </c>
      <c r="G316" s="3">
        <v>0</v>
      </c>
      <c r="H316" s="2"/>
      <c r="I316" s="2"/>
      <c r="J316" s="2"/>
      <c r="K316" s="2"/>
      <c r="L316" s="2"/>
      <c r="M316" s="2"/>
      <c r="N316" s="2"/>
      <c r="O316" s="2"/>
      <c r="P316" s="2"/>
      <c r="Q316" s="2"/>
      <c r="R316" s="2"/>
      <c r="S316" s="2"/>
      <c r="T316" s="2"/>
      <c r="U316" s="2"/>
      <c r="V316" s="2"/>
      <c r="W316" s="2"/>
      <c r="X316" s="2"/>
      <c r="Y316" s="2"/>
      <c r="Z316" s="2"/>
      <c r="AA316" s="2"/>
    </row>
    <row r="317" spans="1:27">
      <c r="A317" s="2"/>
      <c r="B317" s="2" t="s">
        <v>1865</v>
      </c>
      <c r="C317" s="3">
        <v>4.6666666666666599</v>
      </c>
      <c r="D317" s="3">
        <v>0</v>
      </c>
      <c r="E317" s="2"/>
      <c r="F317" s="3">
        <v>1.7384539747207</v>
      </c>
      <c r="G317" s="3">
        <v>0</v>
      </c>
      <c r="H317" s="2"/>
      <c r="I317" s="2"/>
      <c r="J317" s="2"/>
      <c r="K317" s="2"/>
      <c r="L317" s="2"/>
      <c r="M317" s="2"/>
      <c r="N317" s="2"/>
      <c r="O317" s="2"/>
      <c r="P317" s="2"/>
      <c r="Q317" s="2"/>
      <c r="R317" s="2"/>
      <c r="S317" s="2"/>
      <c r="T317" s="2"/>
      <c r="U317" s="2"/>
      <c r="V317" s="2"/>
      <c r="W317" s="2"/>
      <c r="X317" s="2"/>
      <c r="Y317" s="2"/>
      <c r="Z317" s="2"/>
      <c r="AA317" s="2"/>
    </row>
    <row r="318" spans="1:27">
      <c r="A318" s="2"/>
      <c r="B318" s="2" t="s">
        <v>1997</v>
      </c>
      <c r="C318" s="3">
        <v>4.5666666666666602</v>
      </c>
      <c r="D318" s="3">
        <v>0</v>
      </c>
      <c r="E318" s="2"/>
      <c r="F318" s="3">
        <v>1.8740923729160699</v>
      </c>
      <c r="G318" s="3">
        <v>0</v>
      </c>
      <c r="H318" s="2"/>
      <c r="I318" s="2"/>
      <c r="J318" s="2"/>
      <c r="K318" s="2"/>
      <c r="L318" s="2"/>
      <c r="M318" s="2"/>
      <c r="N318" s="2"/>
      <c r="O318" s="2"/>
      <c r="P318" s="2"/>
      <c r="Q318" s="2"/>
      <c r="R318" s="2"/>
      <c r="S318" s="2"/>
      <c r="T318" s="2"/>
      <c r="U318" s="2"/>
      <c r="V318" s="2"/>
      <c r="W318" s="2"/>
      <c r="X318" s="2"/>
      <c r="Y318" s="2"/>
      <c r="Z318" s="2"/>
      <c r="AA318" s="2"/>
    </row>
    <row r="319" spans="1:27">
      <c r="A319" s="2"/>
      <c r="B319" s="2" t="s">
        <v>1871</v>
      </c>
      <c r="C319" s="3">
        <v>4.5</v>
      </c>
      <c r="D319" s="3">
        <v>0</v>
      </c>
      <c r="E319" s="2"/>
      <c r="F319" s="3">
        <v>1.78418982547635</v>
      </c>
      <c r="G319" s="3">
        <v>0</v>
      </c>
      <c r="H319" s="2"/>
      <c r="I319" s="2"/>
      <c r="J319" s="2"/>
      <c r="K319" s="2"/>
      <c r="L319" s="2"/>
      <c r="M319" s="2"/>
      <c r="N319" s="2"/>
      <c r="O319" s="2"/>
      <c r="P319" s="2"/>
      <c r="Q319" s="2"/>
      <c r="R319" s="2"/>
      <c r="S319" s="2"/>
      <c r="T319" s="2"/>
      <c r="U319" s="2"/>
      <c r="V319" s="2"/>
      <c r="W319" s="2"/>
      <c r="X319" s="2"/>
      <c r="Y319" s="2"/>
      <c r="Z319" s="2"/>
      <c r="AA319" s="2"/>
    </row>
    <row r="320" spans="1:27">
      <c r="A320" s="2"/>
      <c r="B320" s="2" t="s">
        <v>2099</v>
      </c>
      <c r="C320" s="3">
        <v>4.43333333333333</v>
      </c>
      <c r="D320" s="3">
        <v>0</v>
      </c>
      <c r="E320" s="2"/>
      <c r="F320" s="3">
        <v>1.4067298564006101</v>
      </c>
      <c r="G320" s="3">
        <v>0</v>
      </c>
      <c r="H320" s="2"/>
      <c r="I320" s="2"/>
      <c r="J320" s="2"/>
      <c r="K320" s="2"/>
      <c r="L320" s="2"/>
      <c r="M320" s="2"/>
      <c r="N320" s="2"/>
      <c r="O320" s="2"/>
      <c r="P320" s="2"/>
      <c r="Q320" s="2"/>
      <c r="R320" s="2"/>
      <c r="S320" s="2"/>
      <c r="T320" s="2"/>
      <c r="U320" s="2"/>
      <c r="V320" s="2"/>
      <c r="W320" s="2"/>
      <c r="X320" s="2"/>
      <c r="Y320" s="2"/>
      <c r="Z320" s="2"/>
      <c r="AA320" s="2"/>
    </row>
    <row r="321" spans="1:27">
      <c r="A321" s="2"/>
      <c r="B321" s="2" t="s">
        <v>1868</v>
      </c>
      <c r="C321" s="3">
        <v>4.4000000000000004</v>
      </c>
      <c r="D321" s="3">
        <v>0</v>
      </c>
      <c r="E321" s="2"/>
      <c r="F321" s="3">
        <v>1.7813852287849801</v>
      </c>
      <c r="G321" s="3">
        <v>0</v>
      </c>
      <c r="H321" s="2"/>
      <c r="I321" s="2"/>
      <c r="J321" s="2"/>
      <c r="K321" s="2"/>
      <c r="L321" s="2"/>
      <c r="M321" s="2"/>
      <c r="N321" s="2"/>
      <c r="O321" s="2"/>
      <c r="P321" s="2"/>
      <c r="Q321" s="2"/>
      <c r="R321" s="2"/>
      <c r="S321" s="2"/>
      <c r="T321" s="2"/>
      <c r="U321" s="2"/>
      <c r="V321" s="2"/>
      <c r="W321" s="2"/>
      <c r="X321" s="2"/>
      <c r="Y321" s="2"/>
      <c r="Z321" s="2"/>
      <c r="AA321" s="2"/>
    </row>
    <row r="322" spans="1:27">
      <c r="A322" s="2"/>
      <c r="B322" s="2" t="s">
        <v>1864</v>
      </c>
      <c r="C322" s="3">
        <v>4.0666666666666602</v>
      </c>
      <c r="D322" s="3">
        <v>0</v>
      </c>
      <c r="E322" s="2"/>
      <c r="F322" s="3">
        <v>1.6918103387265999</v>
      </c>
      <c r="G322" s="3">
        <v>0</v>
      </c>
      <c r="H322" s="2"/>
      <c r="I322" s="2"/>
      <c r="J322" s="2"/>
      <c r="K322" s="2"/>
      <c r="L322" s="2"/>
      <c r="M322" s="2"/>
      <c r="N322" s="2"/>
      <c r="O322" s="2"/>
      <c r="P322" s="2"/>
      <c r="Q322" s="2"/>
      <c r="R322" s="2"/>
      <c r="S322" s="2"/>
      <c r="T322" s="2"/>
      <c r="U322" s="2"/>
      <c r="V322" s="2"/>
      <c r="W322" s="2"/>
      <c r="X322" s="2"/>
      <c r="Y322" s="2"/>
      <c r="Z322" s="2"/>
      <c r="AA322" s="2"/>
    </row>
    <row r="323" spans="1:27">
      <c r="A323" s="2"/>
      <c r="B323" s="2" t="s">
        <v>1853</v>
      </c>
      <c r="C323" s="3">
        <v>4.0666666666666602</v>
      </c>
      <c r="D323" s="3">
        <v>0</v>
      </c>
      <c r="E323" s="2"/>
      <c r="F323" s="3">
        <v>1.6719914938645899</v>
      </c>
      <c r="G323" s="3">
        <v>0</v>
      </c>
      <c r="H323" s="2"/>
      <c r="I323" s="2"/>
      <c r="J323" s="2"/>
      <c r="K323" s="2"/>
      <c r="L323" s="2"/>
      <c r="M323" s="2"/>
      <c r="N323" s="2"/>
      <c r="O323" s="2"/>
      <c r="P323" s="2"/>
      <c r="Q323" s="2"/>
      <c r="R323" s="2"/>
      <c r="S323" s="2"/>
      <c r="T323" s="2"/>
      <c r="U323" s="2"/>
      <c r="V323" s="2"/>
      <c r="W323" s="2"/>
      <c r="X323" s="2"/>
      <c r="Y323" s="2"/>
      <c r="Z323" s="2"/>
      <c r="AA323" s="2"/>
    </row>
    <row r="324" spans="1:27">
      <c r="A324" s="2"/>
      <c r="B324" s="2" t="s">
        <v>1866</v>
      </c>
      <c r="C324" s="3">
        <v>4</v>
      </c>
      <c r="D324" s="3">
        <v>0</v>
      </c>
      <c r="E324" s="2"/>
      <c r="F324" s="3">
        <v>1.6931233465600299</v>
      </c>
      <c r="G324" s="3">
        <v>0</v>
      </c>
      <c r="H324" s="2"/>
      <c r="I324" s="2"/>
      <c r="J324" s="2"/>
      <c r="K324" s="2"/>
      <c r="L324" s="2"/>
      <c r="M324" s="2"/>
      <c r="N324" s="2"/>
      <c r="O324" s="2"/>
      <c r="P324" s="2"/>
      <c r="Q324" s="2"/>
      <c r="R324" s="2"/>
      <c r="S324" s="2"/>
      <c r="T324" s="2"/>
      <c r="U324" s="2"/>
      <c r="V324" s="2"/>
      <c r="W324" s="2"/>
      <c r="X324" s="2"/>
      <c r="Y324" s="2"/>
      <c r="Z324" s="2"/>
      <c r="AA324" s="2"/>
    </row>
    <row r="325" spans="1:27">
      <c r="A325" s="2"/>
      <c r="B325" s="2" t="s">
        <v>1882</v>
      </c>
      <c r="C325" s="3">
        <v>3.8</v>
      </c>
      <c r="D325" s="3">
        <v>0</v>
      </c>
      <c r="E325" s="2"/>
      <c r="F325" s="3">
        <v>1.4696938456699</v>
      </c>
      <c r="G325" s="3">
        <v>0</v>
      </c>
      <c r="H325" s="2"/>
      <c r="I325" s="2"/>
      <c r="J325" s="2"/>
      <c r="K325" s="2"/>
      <c r="L325" s="2"/>
      <c r="M325" s="2"/>
      <c r="N325" s="2"/>
      <c r="O325" s="2"/>
      <c r="P325" s="2"/>
      <c r="Q325" s="2"/>
      <c r="R325" s="2"/>
      <c r="S325" s="2"/>
      <c r="T325" s="2"/>
      <c r="U325" s="2"/>
      <c r="V325" s="2"/>
      <c r="W325" s="2"/>
      <c r="X325" s="2"/>
      <c r="Y325" s="2"/>
      <c r="Z325" s="2"/>
      <c r="AA325" s="2"/>
    </row>
    <row r="326" spans="1:27">
      <c r="A326" s="2"/>
      <c r="B326" s="2" t="s">
        <v>1879</v>
      </c>
      <c r="C326" s="3">
        <v>3.5333333333333301</v>
      </c>
      <c r="D326" s="3">
        <v>0</v>
      </c>
      <c r="E326" s="2"/>
      <c r="F326" s="3">
        <v>1.80246744461277</v>
      </c>
      <c r="G326" s="3">
        <v>0</v>
      </c>
      <c r="H326" s="2"/>
      <c r="I326" s="2"/>
      <c r="J326" s="2"/>
      <c r="K326" s="2"/>
      <c r="L326" s="2"/>
      <c r="M326" s="2"/>
      <c r="N326" s="2"/>
      <c r="O326" s="2"/>
      <c r="P326" s="2"/>
      <c r="Q326" s="2"/>
      <c r="R326" s="2"/>
      <c r="S326" s="2"/>
      <c r="T326" s="2"/>
      <c r="U326" s="2"/>
      <c r="V326" s="2"/>
      <c r="W326" s="2"/>
      <c r="X326" s="2"/>
      <c r="Y326" s="2"/>
      <c r="Z326" s="2"/>
      <c r="AA326" s="2"/>
    </row>
    <row r="327" spans="1:27">
      <c r="A327" s="2"/>
      <c r="B327" s="2" t="s">
        <v>1829</v>
      </c>
      <c r="C327" s="3">
        <v>3.5</v>
      </c>
      <c r="D327" s="3">
        <v>0</v>
      </c>
      <c r="E327" s="2"/>
      <c r="F327" s="3">
        <v>1.58640053790543</v>
      </c>
      <c r="G327" s="3">
        <v>0</v>
      </c>
      <c r="H327" s="2"/>
      <c r="I327" s="2"/>
      <c r="J327" s="2"/>
      <c r="K327" s="2"/>
      <c r="L327" s="2"/>
      <c r="M327" s="2"/>
      <c r="N327" s="2"/>
      <c r="O327" s="2"/>
      <c r="P327" s="2"/>
      <c r="Q327" s="2"/>
      <c r="R327" s="2"/>
      <c r="S327" s="2"/>
      <c r="T327" s="2"/>
      <c r="U327" s="2"/>
      <c r="V327" s="2"/>
      <c r="W327" s="2"/>
      <c r="X327" s="2"/>
      <c r="Y327" s="2"/>
      <c r="Z327" s="2"/>
      <c r="AA327" s="2"/>
    </row>
    <row r="328" spans="1:27">
      <c r="A328" s="2"/>
      <c r="B328" s="2" t="s">
        <v>1857</v>
      </c>
      <c r="C328" s="3">
        <v>3.4</v>
      </c>
      <c r="D328" s="3">
        <v>0</v>
      </c>
      <c r="E328" s="2"/>
      <c r="F328" s="3">
        <v>1.40475383371369</v>
      </c>
      <c r="G328" s="3">
        <v>0</v>
      </c>
      <c r="H328" s="2"/>
      <c r="I328" s="2"/>
      <c r="J328" s="2"/>
      <c r="K328" s="2"/>
      <c r="L328" s="2"/>
      <c r="M328" s="2"/>
      <c r="N328" s="2"/>
      <c r="O328" s="2"/>
      <c r="P328" s="2"/>
      <c r="Q328" s="2"/>
      <c r="R328" s="2"/>
      <c r="S328" s="2"/>
      <c r="T328" s="2"/>
      <c r="U328" s="2"/>
      <c r="V328" s="2"/>
      <c r="W328" s="2"/>
      <c r="X328" s="2"/>
      <c r="Y328" s="2"/>
      <c r="Z328" s="2"/>
      <c r="AA328" s="2"/>
    </row>
    <row r="329" spans="1:27">
      <c r="A329" s="2"/>
      <c r="B329" s="2" t="s">
        <v>1789</v>
      </c>
      <c r="C329" s="3">
        <v>3.36666666666666</v>
      </c>
      <c r="D329" s="3">
        <v>0</v>
      </c>
      <c r="E329" s="2"/>
      <c r="F329" s="3">
        <v>1.8345450541089301</v>
      </c>
      <c r="G329" s="3">
        <v>0</v>
      </c>
      <c r="H329" s="2"/>
      <c r="I329" s="2"/>
      <c r="J329" s="2"/>
      <c r="K329" s="2"/>
      <c r="L329" s="2"/>
      <c r="M329" s="2"/>
      <c r="N329" s="2"/>
      <c r="O329" s="2"/>
      <c r="P329" s="2"/>
      <c r="Q329" s="2"/>
      <c r="R329" s="2"/>
      <c r="S329" s="2"/>
      <c r="T329" s="2"/>
      <c r="U329" s="2"/>
      <c r="V329" s="2"/>
      <c r="W329" s="2"/>
      <c r="X329" s="2"/>
      <c r="Y329" s="2"/>
      <c r="Z329" s="2"/>
      <c r="AA329" s="2"/>
    </row>
    <row r="330" spans="1:27">
      <c r="A330" s="2"/>
      <c r="B330" s="2" t="s">
        <v>1869</v>
      </c>
      <c r="C330" s="3">
        <v>3.3333333333333299</v>
      </c>
      <c r="D330" s="3">
        <v>0</v>
      </c>
      <c r="E330" s="2"/>
      <c r="F330" s="3">
        <v>1.2472191289246399</v>
      </c>
      <c r="G330" s="3">
        <v>0</v>
      </c>
      <c r="H330" s="2"/>
      <c r="I330" s="2"/>
      <c r="J330" s="2"/>
      <c r="K330" s="2"/>
      <c r="L330" s="2"/>
      <c r="M330" s="2"/>
      <c r="N330" s="2"/>
      <c r="O330" s="2"/>
      <c r="P330" s="2"/>
      <c r="Q330" s="2"/>
      <c r="R330" s="2"/>
      <c r="S330" s="2"/>
      <c r="T330" s="2"/>
      <c r="U330" s="2"/>
      <c r="V330" s="2"/>
      <c r="W330" s="2"/>
      <c r="X330" s="2"/>
      <c r="Y330" s="2"/>
      <c r="Z330" s="2"/>
      <c r="AA330" s="2"/>
    </row>
    <row r="331" spans="1:27">
      <c r="A331" s="2"/>
      <c r="B331" s="2" t="s">
        <v>2289</v>
      </c>
      <c r="C331" s="3">
        <v>3.2</v>
      </c>
      <c r="D331" s="3">
        <v>0</v>
      </c>
      <c r="E331" s="2"/>
      <c r="F331" s="3">
        <v>1.19443152447792</v>
      </c>
      <c r="G331" s="3">
        <v>0</v>
      </c>
      <c r="H331" s="2"/>
      <c r="I331" s="2"/>
      <c r="J331" s="2"/>
      <c r="K331" s="2"/>
      <c r="L331" s="2"/>
      <c r="M331" s="2"/>
      <c r="N331" s="2"/>
      <c r="O331" s="2"/>
      <c r="P331" s="2"/>
      <c r="Q331" s="2"/>
      <c r="R331" s="2"/>
      <c r="S331" s="2"/>
      <c r="T331" s="2"/>
      <c r="U331" s="2"/>
      <c r="V331" s="2"/>
      <c r="W331" s="2"/>
      <c r="X331" s="2"/>
      <c r="Y331" s="2"/>
      <c r="Z331" s="2"/>
      <c r="AA331" s="2"/>
    </row>
    <row r="332" spans="1:27">
      <c r="A332" s="2"/>
      <c r="B332" s="2" t="s">
        <v>2127</v>
      </c>
      <c r="C332" s="3">
        <v>2.93333333333333</v>
      </c>
      <c r="D332" s="3">
        <v>0</v>
      </c>
      <c r="E332" s="2"/>
      <c r="F332" s="3">
        <v>1.7499206331208901</v>
      </c>
      <c r="G332" s="3">
        <v>0</v>
      </c>
      <c r="H332" s="2"/>
      <c r="I332" s="2"/>
      <c r="J332" s="2"/>
      <c r="K332" s="2"/>
      <c r="L332" s="2"/>
      <c r="M332" s="2"/>
      <c r="N332" s="2"/>
      <c r="O332" s="2"/>
      <c r="P332" s="2"/>
      <c r="Q332" s="2"/>
      <c r="R332" s="2"/>
      <c r="S332" s="2"/>
      <c r="T332" s="2"/>
      <c r="U332" s="2"/>
      <c r="V332" s="2"/>
      <c r="W332" s="2"/>
      <c r="X332" s="2"/>
      <c r="Y332" s="2"/>
      <c r="Z332" s="2"/>
      <c r="AA332" s="2"/>
    </row>
    <row r="333" spans="1:27">
      <c r="A333" s="2"/>
      <c r="B333" s="2" t="s">
        <v>1819</v>
      </c>
      <c r="C333" s="3">
        <v>2.86666666666666</v>
      </c>
      <c r="D333" s="3">
        <v>0</v>
      </c>
      <c r="E333" s="2"/>
      <c r="F333" s="3">
        <v>1.3097921802925601</v>
      </c>
      <c r="G333" s="3">
        <v>0</v>
      </c>
      <c r="H333" s="2"/>
      <c r="I333" s="2"/>
      <c r="J333" s="2"/>
      <c r="K333" s="2"/>
      <c r="L333" s="2"/>
      <c r="M333" s="2"/>
      <c r="N333" s="2"/>
      <c r="O333" s="2"/>
      <c r="P333" s="2"/>
      <c r="Q333" s="2"/>
      <c r="R333" s="2"/>
      <c r="S333" s="2"/>
      <c r="T333" s="2"/>
      <c r="U333" s="2"/>
      <c r="V333" s="2"/>
      <c r="W333" s="2"/>
      <c r="X333" s="2"/>
      <c r="Y333" s="2"/>
      <c r="Z333" s="2"/>
      <c r="AA333" s="2"/>
    </row>
    <row r="334" spans="1:27">
      <c r="A334" s="2"/>
      <c r="B334" s="2" t="s">
        <v>1695</v>
      </c>
      <c r="C334" s="3">
        <v>2.6</v>
      </c>
      <c r="D334" s="3">
        <v>0</v>
      </c>
      <c r="E334" s="2"/>
      <c r="F334" s="3">
        <v>1.2543258481484501</v>
      </c>
      <c r="G334" s="3">
        <v>0</v>
      </c>
      <c r="H334" s="2"/>
      <c r="I334" s="2"/>
      <c r="J334" s="2"/>
      <c r="K334" s="2"/>
      <c r="L334" s="2"/>
      <c r="M334" s="2"/>
      <c r="N334" s="2"/>
      <c r="O334" s="2"/>
      <c r="P334" s="2"/>
      <c r="Q334" s="2"/>
      <c r="R334" s="2"/>
      <c r="S334" s="2"/>
      <c r="T334" s="2"/>
      <c r="U334" s="2"/>
      <c r="V334" s="2"/>
      <c r="W334" s="2"/>
      <c r="X334" s="2"/>
      <c r="Y334" s="2"/>
      <c r="Z334" s="2"/>
      <c r="AA334" s="2"/>
    </row>
    <row r="335" spans="1:27">
      <c r="A335" s="2"/>
      <c r="B335" s="2" t="s">
        <v>1884</v>
      </c>
      <c r="C335" s="3">
        <v>2.6</v>
      </c>
      <c r="D335" s="3">
        <v>0</v>
      </c>
      <c r="E335" s="2"/>
      <c r="F335" s="3">
        <v>1.1430952132988099</v>
      </c>
      <c r="G335" s="3">
        <v>0</v>
      </c>
      <c r="H335" s="2"/>
      <c r="I335" s="2"/>
      <c r="J335" s="2"/>
      <c r="K335" s="2"/>
      <c r="L335" s="2"/>
      <c r="M335" s="2"/>
      <c r="N335" s="2"/>
      <c r="O335" s="2"/>
      <c r="P335" s="2"/>
      <c r="Q335" s="2"/>
      <c r="R335" s="2"/>
      <c r="S335" s="2"/>
      <c r="T335" s="2"/>
      <c r="U335" s="2"/>
      <c r="V335" s="2"/>
      <c r="W335" s="2"/>
      <c r="X335" s="2"/>
      <c r="Y335" s="2"/>
      <c r="Z335" s="2"/>
      <c r="AA335" s="2"/>
    </row>
    <row r="336" spans="1:27">
      <c r="A336" s="2"/>
      <c r="B336" s="2" t="s">
        <v>1827</v>
      </c>
      <c r="C336" s="3">
        <v>2.6</v>
      </c>
      <c r="D336" s="3">
        <v>0</v>
      </c>
      <c r="E336" s="2"/>
      <c r="F336" s="3">
        <v>1.58324561160505</v>
      </c>
      <c r="G336" s="3">
        <v>0</v>
      </c>
      <c r="H336" s="2"/>
      <c r="I336" s="2"/>
      <c r="J336" s="2"/>
      <c r="K336" s="2"/>
      <c r="L336" s="2"/>
      <c r="M336" s="2"/>
      <c r="N336" s="2"/>
      <c r="O336" s="2"/>
      <c r="P336" s="2"/>
      <c r="Q336" s="2"/>
      <c r="R336" s="2"/>
      <c r="S336" s="2"/>
      <c r="T336" s="2"/>
      <c r="U336" s="2"/>
      <c r="V336" s="2"/>
      <c r="W336" s="2"/>
      <c r="X336" s="2"/>
      <c r="Y336" s="2"/>
      <c r="Z336" s="2"/>
      <c r="AA336" s="2"/>
    </row>
    <row r="337" spans="1:27">
      <c r="A337" s="2"/>
      <c r="B337" s="2" t="s">
        <v>2004</v>
      </c>
      <c r="C337" s="3">
        <v>2.5666666666666602</v>
      </c>
      <c r="D337" s="3">
        <v>0</v>
      </c>
      <c r="E337" s="2"/>
      <c r="F337" s="3">
        <v>1.47610598836563</v>
      </c>
      <c r="G337" s="3">
        <v>0</v>
      </c>
      <c r="H337" s="2"/>
      <c r="I337" s="2"/>
      <c r="J337" s="2"/>
      <c r="K337" s="2"/>
      <c r="L337" s="2"/>
      <c r="M337" s="2"/>
      <c r="N337" s="2"/>
      <c r="O337" s="2"/>
      <c r="P337" s="2"/>
      <c r="Q337" s="2"/>
      <c r="R337" s="2"/>
      <c r="S337" s="2"/>
      <c r="T337" s="2"/>
      <c r="U337" s="2"/>
      <c r="V337" s="2"/>
      <c r="W337" s="2"/>
      <c r="X337" s="2"/>
      <c r="Y337" s="2"/>
      <c r="Z337" s="2"/>
      <c r="AA337" s="2"/>
    </row>
    <row r="338" spans="1:27">
      <c r="A338" s="2"/>
      <c r="B338" s="2" t="s">
        <v>1875</v>
      </c>
      <c r="C338" s="3">
        <v>2.5</v>
      </c>
      <c r="D338" s="3">
        <v>0</v>
      </c>
      <c r="E338" s="2"/>
      <c r="F338" s="3">
        <v>1.4083086782851699</v>
      </c>
      <c r="G338" s="3">
        <v>0</v>
      </c>
      <c r="H338" s="2"/>
      <c r="I338" s="2"/>
      <c r="J338" s="2"/>
      <c r="K338" s="2"/>
      <c r="L338" s="2"/>
      <c r="M338" s="2"/>
      <c r="N338" s="2"/>
      <c r="O338" s="2"/>
      <c r="P338" s="2"/>
      <c r="Q338" s="2"/>
      <c r="R338" s="2"/>
      <c r="S338" s="2"/>
      <c r="T338" s="2"/>
      <c r="U338" s="2"/>
      <c r="V338" s="2"/>
      <c r="W338" s="2"/>
      <c r="X338" s="2"/>
      <c r="Y338" s="2"/>
      <c r="Z338" s="2"/>
      <c r="AA338" s="2"/>
    </row>
    <row r="339" spans="1:27">
      <c r="A339" s="2"/>
      <c r="B339" s="2" t="s">
        <v>1990</v>
      </c>
      <c r="C339" s="3">
        <v>2.4666666666666601</v>
      </c>
      <c r="D339" s="3">
        <v>0</v>
      </c>
      <c r="E339" s="2"/>
      <c r="F339" s="3">
        <v>0.92135166407235003</v>
      </c>
      <c r="G339" s="3">
        <v>0</v>
      </c>
      <c r="H339" s="2"/>
      <c r="I339" s="2"/>
      <c r="J339" s="2"/>
      <c r="K339" s="2"/>
      <c r="L339" s="2"/>
      <c r="M339" s="2"/>
      <c r="N339" s="2"/>
      <c r="O339" s="2"/>
      <c r="P339" s="2"/>
      <c r="Q339" s="2"/>
      <c r="R339" s="2"/>
      <c r="S339" s="2"/>
      <c r="T339" s="2"/>
      <c r="U339" s="2"/>
      <c r="V339" s="2"/>
      <c r="W339" s="2"/>
      <c r="X339" s="2"/>
      <c r="Y339" s="2"/>
      <c r="Z339" s="2"/>
      <c r="AA339" s="2"/>
    </row>
    <row r="340" spans="1:27">
      <c r="A340" s="2"/>
      <c r="B340" s="2" t="s">
        <v>1834</v>
      </c>
      <c r="C340" s="3">
        <v>2.4666666666666601</v>
      </c>
      <c r="D340" s="3">
        <v>0</v>
      </c>
      <c r="E340" s="2"/>
      <c r="F340" s="3">
        <v>1.2036980056845099</v>
      </c>
      <c r="G340" s="3">
        <v>0</v>
      </c>
      <c r="H340" s="2"/>
      <c r="I340" s="2"/>
      <c r="J340" s="2"/>
      <c r="K340" s="2"/>
      <c r="L340" s="2"/>
      <c r="M340" s="2"/>
      <c r="N340" s="2"/>
      <c r="O340" s="2"/>
      <c r="P340" s="2"/>
      <c r="Q340" s="2"/>
      <c r="R340" s="2"/>
      <c r="S340" s="2"/>
      <c r="T340" s="2"/>
      <c r="U340" s="2"/>
      <c r="V340" s="2"/>
      <c r="W340" s="2"/>
      <c r="X340" s="2"/>
      <c r="Y340" s="2"/>
      <c r="Z340" s="2"/>
      <c r="AA340" s="2"/>
    </row>
    <row r="341" spans="1:27">
      <c r="A341" s="2"/>
      <c r="B341" s="2" t="s">
        <v>2164</v>
      </c>
      <c r="C341" s="3">
        <v>2.4</v>
      </c>
      <c r="D341" s="3">
        <v>0</v>
      </c>
      <c r="E341" s="2"/>
      <c r="F341" s="3">
        <v>1.2274635093014601</v>
      </c>
      <c r="G341" s="3">
        <v>0</v>
      </c>
      <c r="H341" s="2"/>
      <c r="I341" s="2"/>
      <c r="J341" s="2"/>
      <c r="K341" s="2"/>
      <c r="L341" s="2"/>
      <c r="M341" s="2"/>
      <c r="N341" s="2"/>
      <c r="O341" s="2"/>
      <c r="P341" s="2"/>
      <c r="Q341" s="2"/>
      <c r="R341" s="2"/>
      <c r="S341" s="2"/>
      <c r="T341" s="2"/>
      <c r="U341" s="2"/>
      <c r="V341" s="2"/>
      <c r="W341" s="2"/>
      <c r="X341" s="2"/>
      <c r="Y341" s="2"/>
      <c r="Z341" s="2"/>
      <c r="AA341" s="2"/>
    </row>
    <row r="342" spans="1:27">
      <c r="A342" s="2"/>
      <c r="B342" s="2" t="s">
        <v>1874</v>
      </c>
      <c r="C342" s="3">
        <v>2.36666666666666</v>
      </c>
      <c r="D342" s="3">
        <v>0</v>
      </c>
      <c r="E342" s="2"/>
      <c r="F342" s="3">
        <v>1.3034143197344701</v>
      </c>
      <c r="G342" s="3">
        <v>0</v>
      </c>
      <c r="H342" s="2"/>
      <c r="I342" s="2"/>
      <c r="J342" s="2"/>
      <c r="K342" s="2"/>
      <c r="L342" s="2"/>
      <c r="M342" s="2"/>
      <c r="N342" s="2"/>
      <c r="O342" s="2"/>
      <c r="P342" s="2"/>
      <c r="Q342" s="2"/>
      <c r="R342" s="2"/>
      <c r="S342" s="2"/>
      <c r="T342" s="2"/>
      <c r="U342" s="2"/>
      <c r="V342" s="2"/>
      <c r="W342" s="2"/>
      <c r="X342" s="2"/>
      <c r="Y342" s="2"/>
      <c r="Z342" s="2"/>
      <c r="AA342" s="2"/>
    </row>
    <row r="343" spans="1:27">
      <c r="A343" s="2"/>
      <c r="B343" s="2" t="s">
        <v>1867</v>
      </c>
      <c r="C343" s="3">
        <v>2.36666666666666</v>
      </c>
      <c r="D343" s="3">
        <v>0</v>
      </c>
      <c r="E343" s="2"/>
      <c r="F343" s="3">
        <v>1.3034143197344701</v>
      </c>
      <c r="G343" s="3">
        <v>0</v>
      </c>
      <c r="H343" s="2"/>
      <c r="I343" s="2"/>
      <c r="J343" s="2"/>
      <c r="K343" s="2"/>
      <c r="L343" s="2"/>
      <c r="M343" s="2"/>
      <c r="N343" s="2"/>
      <c r="O343" s="2"/>
      <c r="P343" s="2"/>
      <c r="Q343" s="2"/>
      <c r="R343" s="2"/>
      <c r="S343" s="2"/>
      <c r="T343" s="2"/>
      <c r="U343" s="2"/>
      <c r="V343" s="2"/>
      <c r="W343" s="2"/>
      <c r="X343" s="2"/>
      <c r="Y343" s="2"/>
      <c r="Z343" s="2"/>
      <c r="AA343" s="2"/>
    </row>
    <row r="344" spans="1:27">
      <c r="A344" s="2"/>
      <c r="B344" s="2" t="s">
        <v>1922</v>
      </c>
      <c r="C344" s="3">
        <v>2.2999999999999998</v>
      </c>
      <c r="D344" s="3">
        <v>0</v>
      </c>
      <c r="E344" s="2"/>
      <c r="F344" s="3">
        <v>1.4866068747318499</v>
      </c>
      <c r="G344" s="3">
        <v>0</v>
      </c>
      <c r="H344" s="2"/>
      <c r="I344" s="2"/>
      <c r="J344" s="2"/>
      <c r="K344" s="2"/>
      <c r="L344" s="2"/>
      <c r="M344" s="2"/>
      <c r="N344" s="2"/>
      <c r="O344" s="2"/>
      <c r="P344" s="2"/>
      <c r="Q344" s="2"/>
      <c r="R344" s="2"/>
      <c r="S344" s="2"/>
      <c r="T344" s="2"/>
      <c r="U344" s="2"/>
      <c r="V344" s="2"/>
      <c r="W344" s="2"/>
      <c r="X344" s="2"/>
      <c r="Y344" s="2"/>
      <c r="Z344" s="2"/>
      <c r="AA344" s="2"/>
    </row>
    <row r="345" spans="1:27">
      <c r="A345" s="2"/>
      <c r="B345" s="2" t="s">
        <v>2045</v>
      </c>
      <c r="C345" s="3">
        <v>2.1333333333333302</v>
      </c>
      <c r="D345" s="3">
        <v>0</v>
      </c>
      <c r="E345" s="2"/>
      <c r="F345" s="3">
        <v>1.2840906856172101</v>
      </c>
      <c r="G345" s="3">
        <v>0</v>
      </c>
      <c r="H345" s="2"/>
      <c r="I345" s="2"/>
      <c r="J345" s="2"/>
      <c r="K345" s="2"/>
      <c r="L345" s="2"/>
      <c r="M345" s="2"/>
      <c r="N345" s="2"/>
      <c r="O345" s="2"/>
      <c r="P345" s="2"/>
      <c r="Q345" s="2"/>
      <c r="R345" s="2"/>
      <c r="S345" s="2"/>
      <c r="T345" s="2"/>
      <c r="U345" s="2"/>
      <c r="V345" s="2"/>
      <c r="W345" s="2"/>
      <c r="X345" s="2"/>
      <c r="Y345" s="2"/>
      <c r="Z345" s="2"/>
      <c r="AA345" s="2"/>
    </row>
    <row r="346" spans="1:27">
      <c r="A346" s="2"/>
      <c r="B346" s="2" t="s">
        <v>2034</v>
      </c>
      <c r="C346" s="3">
        <v>2.1333333333333302</v>
      </c>
      <c r="D346" s="3">
        <v>0</v>
      </c>
      <c r="E346" s="2"/>
      <c r="F346" s="3">
        <v>1.60692943909252</v>
      </c>
      <c r="G346" s="3">
        <v>0</v>
      </c>
      <c r="H346" s="2"/>
      <c r="I346" s="2"/>
      <c r="J346" s="2"/>
      <c r="K346" s="2"/>
      <c r="L346" s="2"/>
      <c r="M346" s="2"/>
      <c r="N346" s="2"/>
      <c r="O346" s="2"/>
      <c r="P346" s="2"/>
      <c r="Q346" s="2"/>
      <c r="R346" s="2"/>
      <c r="S346" s="2"/>
      <c r="T346" s="2"/>
      <c r="U346" s="2"/>
      <c r="V346" s="2"/>
      <c r="W346" s="2"/>
      <c r="X346" s="2"/>
      <c r="Y346" s="2"/>
      <c r="Z346" s="2"/>
      <c r="AA346" s="2"/>
    </row>
    <row r="347" spans="1:27">
      <c r="A347" s="2"/>
      <c r="B347" s="2" t="s">
        <v>2038</v>
      </c>
      <c r="C347" s="3">
        <v>2.0666666666666602</v>
      </c>
      <c r="D347" s="3">
        <v>0</v>
      </c>
      <c r="E347" s="2"/>
      <c r="F347" s="3">
        <v>2.4621580416825801</v>
      </c>
      <c r="G347" s="3">
        <v>0</v>
      </c>
      <c r="H347" s="2"/>
      <c r="I347" s="2"/>
      <c r="J347" s="2"/>
      <c r="K347" s="2"/>
      <c r="L347" s="2"/>
      <c r="M347" s="2"/>
      <c r="N347" s="2"/>
      <c r="O347" s="2"/>
      <c r="P347" s="2"/>
      <c r="Q347" s="2"/>
      <c r="R347" s="2"/>
      <c r="S347" s="2"/>
      <c r="T347" s="2"/>
      <c r="U347" s="2"/>
      <c r="V347" s="2"/>
      <c r="W347" s="2"/>
      <c r="X347" s="2"/>
      <c r="Y347" s="2"/>
      <c r="Z347" s="2"/>
      <c r="AA347" s="2"/>
    </row>
    <row r="348" spans="1:27">
      <c r="A348" s="2"/>
      <c r="B348" s="2" t="s">
        <v>1806</v>
      </c>
      <c r="C348" s="3">
        <v>2</v>
      </c>
      <c r="D348" s="3">
        <v>0</v>
      </c>
      <c r="E348" s="2"/>
      <c r="F348" s="3">
        <v>1.3662601021279399</v>
      </c>
      <c r="G348" s="3">
        <v>0</v>
      </c>
      <c r="H348" s="2"/>
      <c r="I348" s="2"/>
      <c r="J348" s="2"/>
      <c r="K348" s="2"/>
      <c r="L348" s="2"/>
      <c r="M348" s="2"/>
      <c r="N348" s="2"/>
      <c r="O348" s="2"/>
      <c r="P348" s="2"/>
      <c r="Q348" s="2"/>
      <c r="R348" s="2"/>
      <c r="S348" s="2"/>
      <c r="T348" s="2"/>
      <c r="U348" s="2"/>
      <c r="V348" s="2"/>
      <c r="W348" s="2"/>
      <c r="X348" s="2"/>
      <c r="Y348" s="2"/>
      <c r="Z348" s="2"/>
      <c r="AA348" s="2"/>
    </row>
    <row r="349" spans="1:27">
      <c r="A349" s="2"/>
      <c r="B349" s="2" t="s">
        <v>1817</v>
      </c>
      <c r="C349" s="3">
        <v>1.93333333333333</v>
      </c>
      <c r="D349" s="3">
        <v>0</v>
      </c>
      <c r="E349" s="2"/>
      <c r="F349" s="3">
        <v>1.2092238098144701</v>
      </c>
      <c r="G349" s="3">
        <v>0</v>
      </c>
      <c r="H349" s="2"/>
      <c r="I349" s="2"/>
      <c r="J349" s="2"/>
      <c r="K349" s="2"/>
      <c r="L349" s="2"/>
      <c r="M349" s="2"/>
      <c r="N349" s="2"/>
      <c r="O349" s="2"/>
      <c r="P349" s="2"/>
      <c r="Q349" s="2"/>
      <c r="R349" s="2"/>
      <c r="S349" s="2"/>
      <c r="T349" s="2"/>
      <c r="U349" s="2"/>
      <c r="V349" s="2"/>
      <c r="W349" s="2"/>
      <c r="X349" s="2"/>
      <c r="Y349" s="2"/>
      <c r="Z349" s="2"/>
      <c r="AA349" s="2"/>
    </row>
    <row r="350" spans="1:27">
      <c r="A350" s="2"/>
      <c r="B350" s="2" t="s">
        <v>2134</v>
      </c>
      <c r="C350" s="3">
        <v>1.93333333333333</v>
      </c>
      <c r="D350" s="3">
        <v>0</v>
      </c>
      <c r="E350" s="2"/>
      <c r="F350" s="3">
        <v>1.18133634311129</v>
      </c>
      <c r="G350" s="3">
        <v>0</v>
      </c>
      <c r="H350" s="2"/>
      <c r="I350" s="2"/>
      <c r="J350" s="2"/>
      <c r="K350" s="2"/>
      <c r="L350" s="2"/>
      <c r="M350" s="2"/>
      <c r="N350" s="2"/>
      <c r="O350" s="2"/>
      <c r="P350" s="2"/>
      <c r="Q350" s="2"/>
      <c r="R350" s="2"/>
      <c r="S350" s="2"/>
      <c r="T350" s="2"/>
      <c r="U350" s="2"/>
      <c r="V350" s="2"/>
      <c r="W350" s="2"/>
      <c r="X350" s="2"/>
      <c r="Y350" s="2"/>
      <c r="Z350" s="2"/>
      <c r="AA350" s="2"/>
    </row>
    <row r="351" spans="1:27">
      <c r="A351" s="2"/>
      <c r="B351" s="2" t="s">
        <v>1936</v>
      </c>
      <c r="C351" s="3">
        <v>1.9</v>
      </c>
      <c r="D351" s="3">
        <v>0</v>
      </c>
      <c r="E351" s="2"/>
      <c r="F351" s="3">
        <v>1.57797338380595</v>
      </c>
      <c r="G351" s="3">
        <v>0</v>
      </c>
      <c r="H351" s="2"/>
      <c r="I351" s="2"/>
      <c r="J351" s="2"/>
      <c r="K351" s="2"/>
      <c r="L351" s="2"/>
      <c r="M351" s="2"/>
      <c r="N351" s="2"/>
      <c r="O351" s="2"/>
      <c r="P351" s="2"/>
      <c r="Q351" s="2"/>
      <c r="R351" s="2"/>
      <c r="S351" s="2"/>
      <c r="T351" s="2"/>
      <c r="U351" s="2"/>
      <c r="V351" s="2"/>
      <c r="W351" s="2"/>
      <c r="X351" s="2"/>
      <c r="Y351" s="2"/>
      <c r="Z351" s="2"/>
      <c r="AA351" s="2"/>
    </row>
    <row r="352" spans="1:27">
      <c r="A352" s="2"/>
      <c r="B352" s="2" t="s">
        <v>2101</v>
      </c>
      <c r="C352" s="3">
        <v>1.86666666666666</v>
      </c>
      <c r="D352" s="3">
        <v>0</v>
      </c>
      <c r="E352" s="2"/>
      <c r="F352" s="3">
        <v>1.14697670227235</v>
      </c>
      <c r="G352" s="3">
        <v>0</v>
      </c>
      <c r="H352" s="2"/>
      <c r="I352" s="2"/>
      <c r="J352" s="2"/>
      <c r="K352" s="2"/>
      <c r="L352" s="2"/>
      <c r="M352" s="2"/>
      <c r="N352" s="2"/>
      <c r="O352" s="2"/>
      <c r="P352" s="2"/>
      <c r="Q352" s="2"/>
      <c r="R352" s="2"/>
      <c r="S352" s="2"/>
      <c r="T352" s="2"/>
      <c r="U352" s="2"/>
      <c r="V352" s="2"/>
      <c r="W352" s="2"/>
      <c r="X352" s="2"/>
      <c r="Y352" s="2"/>
      <c r="Z352" s="2"/>
      <c r="AA352" s="2"/>
    </row>
    <row r="353" spans="1:27">
      <c r="A353" s="2"/>
      <c r="B353" s="2" t="s">
        <v>2074</v>
      </c>
      <c r="C353" s="3">
        <v>1.86666666666666</v>
      </c>
      <c r="D353" s="3">
        <v>0</v>
      </c>
      <c r="E353" s="2"/>
      <c r="F353" s="3">
        <v>1.38403596613511</v>
      </c>
      <c r="G353" s="3">
        <v>0</v>
      </c>
      <c r="H353" s="2"/>
      <c r="I353" s="2"/>
      <c r="J353" s="2"/>
      <c r="K353" s="2"/>
      <c r="L353" s="2"/>
      <c r="M353" s="2"/>
      <c r="N353" s="2"/>
      <c r="O353" s="2"/>
      <c r="P353" s="2"/>
      <c r="Q353" s="2"/>
      <c r="R353" s="2"/>
      <c r="S353" s="2"/>
      <c r="T353" s="2"/>
      <c r="U353" s="2"/>
      <c r="V353" s="2"/>
      <c r="W353" s="2"/>
      <c r="X353" s="2"/>
      <c r="Y353" s="2"/>
      <c r="Z353" s="2"/>
      <c r="AA353" s="2"/>
    </row>
    <row r="354" spans="1:27">
      <c r="A354" s="2"/>
      <c r="B354" s="2" t="s">
        <v>1965</v>
      </c>
      <c r="C354" s="3">
        <v>1.8333333333333299</v>
      </c>
      <c r="D354" s="3">
        <v>0</v>
      </c>
      <c r="E354" s="2"/>
      <c r="F354" s="3">
        <v>1.0979779394667</v>
      </c>
      <c r="G354" s="3">
        <v>0</v>
      </c>
      <c r="H354" s="2"/>
      <c r="I354" s="2"/>
      <c r="J354" s="2"/>
      <c r="K354" s="2"/>
      <c r="L354" s="2"/>
      <c r="M354" s="2"/>
      <c r="N354" s="2"/>
      <c r="O354" s="2"/>
      <c r="P354" s="2"/>
      <c r="Q354" s="2"/>
      <c r="R354" s="2"/>
      <c r="S354" s="2"/>
      <c r="T354" s="2"/>
      <c r="U354" s="2"/>
      <c r="V354" s="2"/>
      <c r="W354" s="2"/>
      <c r="X354" s="2"/>
      <c r="Y354" s="2"/>
      <c r="Z354" s="2"/>
      <c r="AA354" s="2"/>
    </row>
    <row r="355" spans="1:27">
      <c r="A355" s="2"/>
      <c r="B355" s="2" t="s">
        <v>2225</v>
      </c>
      <c r="C355" s="3">
        <v>1.8</v>
      </c>
      <c r="D355" s="3">
        <v>0</v>
      </c>
      <c r="E355" s="2"/>
      <c r="F355" s="3">
        <v>1.04562580942387</v>
      </c>
      <c r="G355" s="3">
        <v>0</v>
      </c>
      <c r="H355" s="2"/>
      <c r="I355" s="2"/>
      <c r="J355" s="2"/>
      <c r="K355" s="2"/>
      <c r="L355" s="2"/>
      <c r="M355" s="2"/>
      <c r="N355" s="2"/>
      <c r="O355" s="2"/>
      <c r="P355" s="2"/>
      <c r="Q355" s="2"/>
      <c r="R355" s="2"/>
      <c r="S355" s="2"/>
      <c r="T355" s="2"/>
      <c r="U355" s="2"/>
      <c r="V355" s="2"/>
      <c r="W355" s="2"/>
      <c r="X355" s="2"/>
      <c r="Y355" s="2"/>
      <c r="Z355" s="2"/>
      <c r="AA355" s="2"/>
    </row>
    <row r="356" spans="1:27">
      <c r="A356" s="2"/>
      <c r="B356" s="2" t="s">
        <v>2304</v>
      </c>
      <c r="C356" s="3">
        <v>1.63333333333333</v>
      </c>
      <c r="D356" s="3">
        <v>0</v>
      </c>
      <c r="E356" s="2"/>
      <c r="F356" s="3">
        <v>1.0796089827134401</v>
      </c>
      <c r="G356" s="3">
        <v>0</v>
      </c>
      <c r="H356" s="2"/>
      <c r="I356" s="2"/>
      <c r="J356" s="2"/>
      <c r="K356" s="2"/>
      <c r="L356" s="2"/>
      <c r="M356" s="2"/>
      <c r="N356" s="2"/>
      <c r="O356" s="2"/>
      <c r="P356" s="2"/>
      <c r="Q356" s="2"/>
      <c r="R356" s="2"/>
      <c r="S356" s="2"/>
      <c r="T356" s="2"/>
      <c r="U356" s="2"/>
      <c r="V356" s="2"/>
      <c r="W356" s="2"/>
      <c r="X356" s="2"/>
      <c r="Y356" s="2"/>
      <c r="Z356" s="2"/>
      <c r="AA356" s="2"/>
    </row>
    <row r="357" spans="1:27">
      <c r="A357" s="2"/>
      <c r="B357" s="2" t="s">
        <v>1971</v>
      </c>
      <c r="C357" s="3">
        <v>1.63333333333333</v>
      </c>
      <c r="D357" s="3">
        <v>0</v>
      </c>
      <c r="E357" s="2"/>
      <c r="F357" s="3">
        <v>1.4715826703096</v>
      </c>
      <c r="G357" s="3">
        <v>0</v>
      </c>
      <c r="H357" s="2"/>
      <c r="I357" s="2"/>
      <c r="J357" s="2"/>
      <c r="K357" s="2"/>
      <c r="L357" s="2"/>
      <c r="M357" s="2"/>
      <c r="N357" s="2"/>
      <c r="O357" s="2"/>
      <c r="P357" s="2"/>
      <c r="Q357" s="2"/>
      <c r="R357" s="2"/>
      <c r="S357" s="2"/>
      <c r="T357" s="2"/>
      <c r="U357" s="2"/>
      <c r="V357" s="2"/>
      <c r="W357" s="2"/>
      <c r="X357" s="2"/>
      <c r="Y357" s="2"/>
      <c r="Z357" s="2"/>
      <c r="AA357" s="2"/>
    </row>
    <row r="358" spans="1:27">
      <c r="A358" s="2"/>
      <c r="B358" s="2" t="s">
        <v>1964</v>
      </c>
      <c r="C358" s="3">
        <v>1.4666666666666599</v>
      </c>
      <c r="D358" s="3">
        <v>0</v>
      </c>
      <c r="E358" s="2"/>
      <c r="F358" s="3">
        <v>1.2036980056845099</v>
      </c>
      <c r="G358" s="3">
        <v>0</v>
      </c>
      <c r="H358" s="2"/>
      <c r="I358" s="2"/>
      <c r="J358" s="2"/>
      <c r="K358" s="2"/>
      <c r="L358" s="2"/>
      <c r="M358" s="2"/>
      <c r="N358" s="2"/>
      <c r="O358" s="2"/>
      <c r="P358" s="2"/>
      <c r="Q358" s="2"/>
      <c r="R358" s="2"/>
      <c r="S358" s="2"/>
      <c r="T358" s="2"/>
      <c r="U358" s="2"/>
      <c r="V358" s="2"/>
      <c r="W358" s="2"/>
      <c r="X358" s="2"/>
      <c r="Y358" s="2"/>
      <c r="Z358" s="2"/>
      <c r="AA358" s="2"/>
    </row>
    <row r="359" spans="1:27">
      <c r="A359" s="2"/>
      <c r="B359" s="2" t="s">
        <v>1873</v>
      </c>
      <c r="C359" s="3">
        <v>1.43333333333333</v>
      </c>
      <c r="D359" s="3">
        <v>0</v>
      </c>
      <c r="E359" s="2"/>
      <c r="F359" s="3">
        <v>0.95510325212629299</v>
      </c>
      <c r="G359" s="3">
        <v>0</v>
      </c>
      <c r="H359" s="2"/>
      <c r="I359" s="2"/>
      <c r="J359" s="2"/>
      <c r="K359" s="2"/>
      <c r="L359" s="2"/>
      <c r="M359" s="2"/>
      <c r="N359" s="2"/>
      <c r="O359" s="2"/>
      <c r="P359" s="2"/>
      <c r="Q359" s="2"/>
      <c r="R359" s="2"/>
      <c r="S359" s="2"/>
      <c r="T359" s="2"/>
      <c r="U359" s="2"/>
      <c r="V359" s="2"/>
      <c r="W359" s="2"/>
      <c r="X359" s="2"/>
      <c r="Y359" s="2"/>
      <c r="Z359" s="2"/>
      <c r="AA359" s="2"/>
    </row>
    <row r="360" spans="1:27">
      <c r="A360" s="2"/>
      <c r="B360" s="2" t="s">
        <v>2129</v>
      </c>
      <c r="C360" s="3">
        <v>1.4</v>
      </c>
      <c r="D360" s="3">
        <v>0</v>
      </c>
      <c r="E360" s="2"/>
      <c r="F360" s="3">
        <v>0.98657657246324904</v>
      </c>
      <c r="G360" s="3">
        <v>0</v>
      </c>
      <c r="H360" s="2"/>
      <c r="I360" s="2"/>
      <c r="J360" s="2"/>
      <c r="K360" s="2"/>
      <c r="L360" s="2"/>
      <c r="M360" s="2"/>
      <c r="N360" s="2"/>
      <c r="O360" s="2"/>
      <c r="P360" s="2"/>
      <c r="Q360" s="2"/>
      <c r="R360" s="2"/>
      <c r="S360" s="2"/>
      <c r="T360" s="2"/>
      <c r="U360" s="2"/>
      <c r="V360" s="2"/>
      <c r="W360" s="2"/>
      <c r="X360" s="2"/>
      <c r="Y360" s="2"/>
      <c r="Z360" s="2"/>
      <c r="AA360" s="2"/>
    </row>
    <row r="361" spans="1:27">
      <c r="A361" s="2"/>
      <c r="B361" s="2" t="s">
        <v>1729</v>
      </c>
      <c r="C361" s="3">
        <v>1.3</v>
      </c>
      <c r="D361" s="3">
        <v>0</v>
      </c>
      <c r="E361" s="2"/>
      <c r="F361" s="3">
        <v>1.0049875621120801</v>
      </c>
      <c r="G361" s="3">
        <v>0</v>
      </c>
      <c r="H361" s="2"/>
      <c r="I361" s="2"/>
      <c r="J361" s="2"/>
      <c r="K361" s="2"/>
      <c r="L361" s="2"/>
      <c r="M361" s="2"/>
      <c r="N361" s="2"/>
      <c r="O361" s="2"/>
      <c r="P361" s="2"/>
      <c r="Q361" s="2"/>
      <c r="R361" s="2"/>
      <c r="S361" s="2"/>
      <c r="T361" s="2"/>
      <c r="U361" s="2"/>
      <c r="V361" s="2"/>
      <c r="W361" s="2"/>
      <c r="X361" s="2"/>
      <c r="Y361" s="2"/>
      <c r="Z361" s="2"/>
      <c r="AA361" s="2"/>
    </row>
    <row r="362" spans="1:27">
      <c r="A362" s="2"/>
      <c r="B362" s="2" t="s">
        <v>2056</v>
      </c>
      <c r="C362" s="3">
        <v>1.2333333333333301</v>
      </c>
      <c r="D362" s="3">
        <v>0</v>
      </c>
      <c r="E362" s="2"/>
      <c r="F362" s="3">
        <v>0.80346471954626297</v>
      </c>
      <c r="G362" s="3">
        <v>0</v>
      </c>
      <c r="H362" s="2"/>
      <c r="I362" s="2"/>
      <c r="J362" s="2"/>
      <c r="K362" s="2"/>
      <c r="L362" s="2"/>
      <c r="M362" s="2"/>
      <c r="N362" s="2"/>
      <c r="O362" s="2"/>
      <c r="P362" s="2"/>
      <c r="Q362" s="2"/>
      <c r="R362" s="2"/>
      <c r="S362" s="2"/>
      <c r="T362" s="2"/>
      <c r="U362" s="2"/>
      <c r="V362" s="2"/>
      <c r="W362" s="2"/>
      <c r="X362" s="2"/>
      <c r="Y362" s="2"/>
      <c r="Z362" s="2"/>
      <c r="AA362" s="2"/>
    </row>
    <row r="363" spans="1:27">
      <c r="A363" s="2"/>
      <c r="B363" s="2" t="s">
        <v>1822</v>
      </c>
      <c r="C363" s="3">
        <v>1.13333333333333</v>
      </c>
      <c r="D363" s="3">
        <v>0</v>
      </c>
      <c r="E363" s="2"/>
      <c r="F363" s="3">
        <v>0.80553639823963796</v>
      </c>
      <c r="G363" s="3">
        <v>0</v>
      </c>
      <c r="H363" s="2"/>
      <c r="I363" s="2"/>
      <c r="J363" s="2"/>
      <c r="K363" s="2"/>
      <c r="L363" s="2"/>
      <c r="M363" s="2"/>
      <c r="N363" s="2"/>
      <c r="O363" s="2"/>
      <c r="P363" s="2"/>
      <c r="Q363" s="2"/>
      <c r="R363" s="2"/>
      <c r="S363" s="2"/>
      <c r="T363" s="2"/>
      <c r="U363" s="2"/>
      <c r="V363" s="2"/>
      <c r="W363" s="2"/>
      <c r="X363" s="2"/>
      <c r="Y363" s="2"/>
      <c r="Z363" s="2"/>
      <c r="AA363" s="2"/>
    </row>
    <row r="364" spans="1:27">
      <c r="A364" s="2"/>
      <c r="B364" s="2" t="s">
        <v>1930</v>
      </c>
      <c r="C364" s="3">
        <v>1.1000000000000001</v>
      </c>
      <c r="D364" s="3">
        <v>0</v>
      </c>
      <c r="E364" s="2"/>
      <c r="F364" s="3">
        <v>1.04403065089105</v>
      </c>
      <c r="G364" s="3">
        <v>0</v>
      </c>
      <c r="H364" s="2"/>
      <c r="I364" s="2"/>
      <c r="J364" s="2"/>
      <c r="K364" s="2"/>
      <c r="L364" s="2"/>
      <c r="M364" s="2"/>
      <c r="N364" s="2"/>
      <c r="O364" s="2"/>
      <c r="P364" s="2"/>
      <c r="Q364" s="2"/>
      <c r="R364" s="2"/>
      <c r="S364" s="2"/>
      <c r="T364" s="2"/>
      <c r="U364" s="2"/>
      <c r="V364" s="2"/>
      <c r="W364" s="2"/>
      <c r="X364" s="2"/>
      <c r="Y364" s="2"/>
      <c r="Z364" s="2"/>
      <c r="AA364" s="2"/>
    </row>
    <row r="365" spans="1:27">
      <c r="A365" s="2"/>
      <c r="B365" s="2" t="s">
        <v>2019</v>
      </c>
      <c r="C365" s="3">
        <v>1.06666666666666</v>
      </c>
      <c r="D365" s="3">
        <v>0</v>
      </c>
      <c r="E365" s="2"/>
      <c r="F365" s="3">
        <v>0.35901098714230001</v>
      </c>
      <c r="G365" s="3">
        <v>0</v>
      </c>
      <c r="H365" s="2"/>
      <c r="I365" s="2"/>
      <c r="J365" s="2"/>
      <c r="K365" s="2"/>
      <c r="L365" s="2"/>
      <c r="M365" s="2"/>
      <c r="N365" s="2"/>
      <c r="O365" s="2"/>
      <c r="P365" s="2"/>
      <c r="Q365" s="2"/>
      <c r="R365" s="2"/>
      <c r="S365" s="2"/>
      <c r="T365" s="2"/>
      <c r="U365" s="2"/>
      <c r="V365" s="2"/>
      <c r="W365" s="2"/>
      <c r="X365" s="2"/>
      <c r="Y365" s="2"/>
      <c r="Z365" s="2"/>
      <c r="AA365" s="2"/>
    </row>
    <row r="366" spans="1:27">
      <c r="A366" s="2"/>
      <c r="B366" s="2" t="s">
        <v>2298</v>
      </c>
      <c r="C366" s="3">
        <v>1.06666666666666</v>
      </c>
      <c r="D366" s="3">
        <v>0</v>
      </c>
      <c r="E366" s="2"/>
      <c r="F366" s="3">
        <v>0.77172246018601498</v>
      </c>
      <c r="G366" s="3">
        <v>0</v>
      </c>
      <c r="H366" s="2"/>
      <c r="I366" s="2"/>
      <c r="J366" s="2"/>
      <c r="K366" s="2"/>
      <c r="L366" s="2"/>
      <c r="M366" s="2"/>
      <c r="N366" s="2"/>
      <c r="O366" s="2"/>
      <c r="P366" s="2"/>
      <c r="Q366" s="2"/>
      <c r="R366" s="2"/>
      <c r="S366" s="2"/>
      <c r="T366" s="2"/>
      <c r="U366" s="2"/>
      <c r="V366" s="2"/>
      <c r="W366" s="2"/>
      <c r="X366" s="2"/>
      <c r="Y366" s="2"/>
      <c r="Z366" s="2"/>
      <c r="AA366" s="2"/>
    </row>
    <row r="367" spans="1:27">
      <c r="A367" s="2"/>
      <c r="B367" s="2" t="s">
        <v>2003</v>
      </c>
      <c r="C367" s="3">
        <v>1.06666666666666</v>
      </c>
      <c r="D367" s="3">
        <v>0</v>
      </c>
      <c r="E367" s="2"/>
      <c r="F367" s="3">
        <v>0.96378881965339702</v>
      </c>
      <c r="G367" s="3">
        <v>0</v>
      </c>
      <c r="H367" s="2"/>
      <c r="I367" s="2"/>
      <c r="J367" s="2"/>
      <c r="K367" s="2"/>
      <c r="L367" s="2"/>
      <c r="M367" s="2"/>
      <c r="N367" s="2"/>
      <c r="O367" s="2"/>
      <c r="P367" s="2"/>
      <c r="Q367" s="2"/>
      <c r="R367" s="2"/>
      <c r="S367" s="2"/>
      <c r="T367" s="2"/>
      <c r="U367" s="2"/>
      <c r="V367" s="2"/>
      <c r="W367" s="2"/>
      <c r="X367" s="2"/>
      <c r="Y367" s="2"/>
      <c r="Z367" s="2"/>
      <c r="AA367" s="2"/>
    </row>
    <row r="368" spans="1:27">
      <c r="A368" s="2"/>
      <c r="B368" s="2" t="s">
        <v>1972</v>
      </c>
      <c r="C368" s="3">
        <v>1</v>
      </c>
      <c r="D368" s="3">
        <v>0</v>
      </c>
      <c r="E368" s="2"/>
      <c r="F368" s="3">
        <v>0.81649658092772603</v>
      </c>
      <c r="G368" s="3">
        <v>0</v>
      </c>
      <c r="H368" s="2"/>
      <c r="I368" s="2"/>
      <c r="J368" s="2"/>
      <c r="K368" s="2"/>
      <c r="L368" s="2"/>
      <c r="M368" s="2"/>
      <c r="N368" s="2"/>
      <c r="O368" s="2"/>
      <c r="P368" s="2"/>
      <c r="Q368" s="2"/>
      <c r="R368" s="2"/>
      <c r="S368" s="2"/>
      <c r="T368" s="2"/>
      <c r="U368" s="2"/>
      <c r="V368" s="2"/>
      <c r="W368" s="2"/>
      <c r="X368" s="2"/>
      <c r="Y368" s="2"/>
      <c r="Z368" s="2"/>
      <c r="AA368" s="2"/>
    </row>
    <row r="369" spans="1:27">
      <c r="A369" s="2"/>
      <c r="B369" s="2" t="s">
        <v>2286</v>
      </c>
      <c r="C369" s="3">
        <v>1</v>
      </c>
      <c r="D369" s="3">
        <v>0</v>
      </c>
      <c r="E369" s="2"/>
      <c r="F369" s="3">
        <v>0.73029674334022099</v>
      </c>
      <c r="G369" s="3">
        <v>0</v>
      </c>
      <c r="H369" s="2"/>
      <c r="I369" s="2"/>
      <c r="J369" s="2"/>
      <c r="K369" s="2"/>
      <c r="L369" s="2"/>
      <c r="M369" s="2"/>
      <c r="N369" s="2"/>
      <c r="O369" s="2"/>
      <c r="P369" s="2"/>
      <c r="Q369" s="2"/>
      <c r="R369" s="2"/>
      <c r="S369" s="2"/>
      <c r="T369" s="2"/>
      <c r="U369" s="2"/>
      <c r="V369" s="2"/>
      <c r="W369" s="2"/>
      <c r="X369" s="2"/>
      <c r="Y369" s="2"/>
      <c r="Z369" s="2"/>
      <c r="AA369" s="2"/>
    </row>
    <row r="370" spans="1:27">
      <c r="A370" s="2"/>
      <c r="B370" s="2" t="s">
        <v>2287</v>
      </c>
      <c r="C370" s="3">
        <v>1</v>
      </c>
      <c r="D370" s="3">
        <v>0</v>
      </c>
      <c r="E370" s="2"/>
      <c r="F370" s="3">
        <v>0.73029674334022099</v>
      </c>
      <c r="G370" s="3">
        <v>0</v>
      </c>
      <c r="H370" s="2"/>
      <c r="I370" s="2"/>
      <c r="J370" s="2"/>
      <c r="K370" s="2"/>
      <c r="L370" s="2"/>
      <c r="M370" s="2"/>
      <c r="N370" s="2"/>
      <c r="O370" s="2"/>
      <c r="P370" s="2"/>
      <c r="Q370" s="2"/>
      <c r="R370" s="2"/>
      <c r="S370" s="2"/>
      <c r="T370" s="2"/>
      <c r="U370" s="2"/>
      <c r="V370" s="2"/>
      <c r="W370" s="2"/>
      <c r="X370" s="2"/>
      <c r="Y370" s="2"/>
      <c r="Z370" s="2"/>
      <c r="AA370" s="2"/>
    </row>
    <row r="371" spans="1:27">
      <c r="A371" s="2"/>
      <c r="B371" s="2" t="s">
        <v>2294</v>
      </c>
      <c r="C371" s="3">
        <v>1</v>
      </c>
      <c r="D371" s="3">
        <v>0</v>
      </c>
      <c r="E371" s="2"/>
      <c r="F371" s="3">
        <v>0.73029674334022099</v>
      </c>
      <c r="G371" s="3">
        <v>0</v>
      </c>
      <c r="H371" s="2"/>
      <c r="I371" s="2"/>
      <c r="J371" s="2"/>
      <c r="K371" s="2"/>
      <c r="L371" s="2"/>
      <c r="M371" s="2"/>
      <c r="N371" s="2"/>
      <c r="O371" s="2"/>
      <c r="P371" s="2"/>
      <c r="Q371" s="2"/>
      <c r="R371" s="2"/>
      <c r="S371" s="2"/>
      <c r="T371" s="2"/>
      <c r="U371" s="2"/>
      <c r="V371" s="2"/>
      <c r="W371" s="2"/>
      <c r="X371" s="2"/>
      <c r="Y371" s="2"/>
      <c r="Z371" s="2"/>
      <c r="AA371" s="2"/>
    </row>
    <row r="372" spans="1:27">
      <c r="A372" s="2"/>
      <c r="B372" s="2" t="s">
        <v>2295</v>
      </c>
      <c r="C372" s="3">
        <v>1</v>
      </c>
      <c r="D372" s="3">
        <v>0</v>
      </c>
      <c r="E372" s="2"/>
      <c r="F372" s="3">
        <v>0.73029674334022099</v>
      </c>
      <c r="G372" s="3">
        <v>0</v>
      </c>
      <c r="H372" s="2"/>
      <c r="I372" s="2"/>
      <c r="J372" s="2"/>
      <c r="K372" s="2"/>
      <c r="L372" s="2"/>
      <c r="M372" s="2"/>
      <c r="N372" s="2"/>
      <c r="O372" s="2"/>
      <c r="P372" s="2"/>
      <c r="Q372" s="2"/>
      <c r="R372" s="2"/>
      <c r="S372" s="2"/>
      <c r="T372" s="2"/>
      <c r="U372" s="2"/>
      <c r="V372" s="2"/>
      <c r="W372" s="2"/>
      <c r="X372" s="2"/>
      <c r="Y372" s="2"/>
      <c r="Z372" s="2"/>
      <c r="AA372" s="2"/>
    </row>
    <row r="373" spans="1:27">
      <c r="A373" s="2"/>
      <c r="B373" s="2" t="s">
        <v>2296</v>
      </c>
      <c r="C373" s="3">
        <v>1</v>
      </c>
      <c r="D373" s="3">
        <v>0</v>
      </c>
      <c r="E373" s="2"/>
      <c r="F373" s="3">
        <v>0.73029674334022099</v>
      </c>
      <c r="G373" s="3">
        <v>0</v>
      </c>
      <c r="H373" s="2"/>
      <c r="I373" s="2"/>
      <c r="J373" s="2"/>
      <c r="K373" s="2"/>
      <c r="L373" s="2"/>
      <c r="M373" s="2"/>
      <c r="N373" s="2"/>
      <c r="O373" s="2"/>
      <c r="P373" s="2"/>
      <c r="Q373" s="2"/>
      <c r="R373" s="2"/>
      <c r="S373" s="2"/>
      <c r="T373" s="2"/>
      <c r="U373" s="2"/>
      <c r="V373" s="2"/>
      <c r="W373" s="2"/>
      <c r="X373" s="2"/>
      <c r="Y373" s="2"/>
      <c r="Z373" s="2"/>
      <c r="AA373" s="2"/>
    </row>
    <row r="374" spans="1:27">
      <c r="A374" s="2"/>
      <c r="B374" s="2" t="s">
        <v>2297</v>
      </c>
      <c r="C374" s="3">
        <v>1</v>
      </c>
      <c r="D374" s="3">
        <v>0</v>
      </c>
      <c r="E374" s="2"/>
      <c r="F374" s="3">
        <v>0.73029674334022099</v>
      </c>
      <c r="G374" s="3">
        <v>0</v>
      </c>
      <c r="H374" s="2"/>
      <c r="I374" s="2"/>
      <c r="J374" s="2"/>
      <c r="K374" s="2"/>
      <c r="L374" s="2"/>
      <c r="M374" s="2"/>
      <c r="N374" s="2"/>
      <c r="O374" s="2"/>
      <c r="P374" s="2"/>
      <c r="Q374" s="2"/>
      <c r="R374" s="2"/>
      <c r="S374" s="2"/>
      <c r="T374" s="2"/>
      <c r="U374" s="2"/>
      <c r="V374" s="2"/>
      <c r="W374" s="2"/>
      <c r="X374" s="2"/>
      <c r="Y374" s="2"/>
      <c r="Z374" s="2"/>
      <c r="AA374" s="2"/>
    </row>
    <row r="375" spans="1:27">
      <c r="A375" s="2"/>
      <c r="B375" s="2" t="s">
        <v>2303</v>
      </c>
      <c r="C375" s="3">
        <v>1</v>
      </c>
      <c r="D375" s="3">
        <v>0</v>
      </c>
      <c r="E375" s="2"/>
      <c r="F375" s="3">
        <v>0.73029674334022099</v>
      </c>
      <c r="G375" s="3">
        <v>0</v>
      </c>
      <c r="H375" s="2"/>
      <c r="I375" s="2"/>
      <c r="J375" s="2"/>
      <c r="K375" s="2"/>
      <c r="L375" s="2"/>
      <c r="M375" s="2"/>
      <c r="N375" s="2"/>
      <c r="O375" s="2"/>
      <c r="P375" s="2"/>
      <c r="Q375" s="2"/>
      <c r="R375" s="2"/>
      <c r="S375" s="2"/>
      <c r="T375" s="2"/>
      <c r="U375" s="2"/>
      <c r="V375" s="2"/>
      <c r="W375" s="2"/>
      <c r="X375" s="2"/>
      <c r="Y375" s="2"/>
      <c r="Z375" s="2"/>
      <c r="AA375" s="2"/>
    </row>
    <row r="376" spans="1:27">
      <c r="A376" s="2"/>
      <c r="B376" s="2" t="s">
        <v>2306</v>
      </c>
      <c r="C376" s="3">
        <v>1</v>
      </c>
      <c r="D376" s="3">
        <v>0</v>
      </c>
      <c r="E376" s="2"/>
      <c r="F376" s="3">
        <v>0.73029674334022099</v>
      </c>
      <c r="G376" s="3">
        <v>0</v>
      </c>
      <c r="H376" s="2"/>
      <c r="I376" s="2"/>
      <c r="J376" s="2"/>
      <c r="K376" s="2"/>
      <c r="L376" s="2"/>
      <c r="M376" s="2"/>
      <c r="N376" s="2"/>
      <c r="O376" s="2"/>
      <c r="P376" s="2"/>
      <c r="Q376" s="2"/>
      <c r="R376" s="2"/>
      <c r="S376" s="2"/>
      <c r="T376" s="2"/>
      <c r="U376" s="2"/>
      <c r="V376" s="2"/>
      <c r="W376" s="2"/>
      <c r="X376" s="2"/>
      <c r="Y376" s="2"/>
      <c r="Z376" s="2"/>
      <c r="AA376" s="2"/>
    </row>
    <row r="377" spans="1:27">
      <c r="A377" s="2"/>
      <c r="B377" s="2" t="s">
        <v>2309</v>
      </c>
      <c r="C377" s="3">
        <v>1</v>
      </c>
      <c r="D377" s="3">
        <v>0</v>
      </c>
      <c r="E377" s="2"/>
      <c r="F377" s="3">
        <v>0.73029674334022099</v>
      </c>
      <c r="G377" s="3">
        <v>0</v>
      </c>
      <c r="H377" s="2"/>
      <c r="I377" s="2"/>
      <c r="J377" s="2"/>
      <c r="K377" s="2"/>
      <c r="L377" s="2"/>
      <c r="M377" s="2"/>
      <c r="N377" s="2"/>
      <c r="O377" s="2"/>
      <c r="P377" s="2"/>
      <c r="Q377" s="2"/>
      <c r="R377" s="2"/>
      <c r="S377" s="2"/>
      <c r="T377" s="2"/>
      <c r="U377" s="2"/>
      <c r="V377" s="2"/>
      <c r="W377" s="2"/>
      <c r="X377" s="2"/>
      <c r="Y377" s="2"/>
      <c r="Z377" s="2"/>
      <c r="AA377" s="2"/>
    </row>
    <row r="378" spans="1:27">
      <c r="A378" s="2"/>
      <c r="B378" s="2" t="s">
        <v>2310</v>
      </c>
      <c r="C378" s="3">
        <v>1</v>
      </c>
      <c r="D378" s="3">
        <v>0</v>
      </c>
      <c r="E378" s="2"/>
      <c r="F378" s="3">
        <v>0.73029674334022099</v>
      </c>
      <c r="G378" s="3">
        <v>0</v>
      </c>
      <c r="H378" s="2"/>
      <c r="I378" s="2"/>
      <c r="J378" s="2"/>
      <c r="K378" s="2"/>
      <c r="L378" s="2"/>
      <c r="M378" s="2"/>
      <c r="N378" s="2"/>
      <c r="O378" s="2"/>
      <c r="P378" s="2"/>
      <c r="Q378" s="2"/>
      <c r="R378" s="2"/>
      <c r="S378" s="2"/>
      <c r="T378" s="2"/>
      <c r="U378" s="2"/>
      <c r="V378" s="2"/>
      <c r="W378" s="2"/>
      <c r="X378" s="2"/>
      <c r="Y378" s="2"/>
      <c r="Z378" s="2"/>
      <c r="AA378" s="2"/>
    </row>
    <row r="379" spans="1:27">
      <c r="A379" s="2"/>
      <c r="B379" s="2" t="s">
        <v>2311</v>
      </c>
      <c r="C379" s="3">
        <v>1</v>
      </c>
      <c r="D379" s="3">
        <v>0</v>
      </c>
      <c r="E379" s="2"/>
      <c r="F379" s="3">
        <v>0.73029674334022099</v>
      </c>
      <c r="G379" s="3">
        <v>0</v>
      </c>
      <c r="H379" s="2"/>
      <c r="I379" s="2"/>
      <c r="J379" s="2"/>
      <c r="K379" s="2"/>
      <c r="L379" s="2"/>
      <c r="M379" s="2"/>
      <c r="N379" s="2"/>
      <c r="O379" s="2"/>
      <c r="P379" s="2"/>
      <c r="Q379" s="2"/>
      <c r="R379" s="2"/>
      <c r="S379" s="2"/>
      <c r="T379" s="2"/>
      <c r="U379" s="2"/>
      <c r="V379" s="2"/>
      <c r="W379" s="2"/>
      <c r="X379" s="2"/>
      <c r="Y379" s="2"/>
      <c r="Z379" s="2"/>
      <c r="AA379" s="2"/>
    </row>
    <row r="380" spans="1:27">
      <c r="A380" s="2"/>
      <c r="B380" s="2" t="s">
        <v>2285</v>
      </c>
      <c r="C380" s="3">
        <v>0.96666666666666601</v>
      </c>
      <c r="D380" s="3">
        <v>0</v>
      </c>
      <c r="E380" s="2"/>
      <c r="F380" s="3">
        <v>0.75203427817856505</v>
      </c>
      <c r="G380" s="3">
        <v>0</v>
      </c>
      <c r="H380" s="2"/>
      <c r="I380" s="2"/>
      <c r="J380" s="2"/>
      <c r="K380" s="2"/>
      <c r="L380" s="2"/>
      <c r="M380" s="2"/>
      <c r="N380" s="2"/>
      <c r="O380" s="2"/>
      <c r="P380" s="2"/>
      <c r="Q380" s="2"/>
      <c r="R380" s="2"/>
      <c r="S380" s="2"/>
      <c r="T380" s="2"/>
      <c r="U380" s="2"/>
      <c r="V380" s="2"/>
      <c r="W380" s="2"/>
      <c r="X380" s="2"/>
      <c r="Y380" s="2"/>
      <c r="Z380" s="2"/>
      <c r="AA380" s="2"/>
    </row>
    <row r="381" spans="1:27">
      <c r="A381" s="2"/>
      <c r="B381" s="2" t="s">
        <v>1731</v>
      </c>
      <c r="C381" s="3">
        <v>0.96666666666666601</v>
      </c>
      <c r="D381" s="3">
        <v>0</v>
      </c>
      <c r="E381" s="2"/>
      <c r="F381" s="3">
        <v>0.83599574693229595</v>
      </c>
      <c r="G381" s="3">
        <v>0</v>
      </c>
      <c r="H381" s="2"/>
      <c r="I381" s="2"/>
      <c r="J381" s="2"/>
      <c r="K381" s="2"/>
      <c r="L381" s="2"/>
      <c r="M381" s="2"/>
      <c r="N381" s="2"/>
      <c r="O381" s="2"/>
      <c r="P381" s="2"/>
      <c r="Q381" s="2"/>
      <c r="R381" s="2"/>
      <c r="S381" s="2"/>
      <c r="T381" s="2"/>
      <c r="U381" s="2"/>
      <c r="V381" s="2"/>
      <c r="W381" s="2"/>
      <c r="X381" s="2"/>
      <c r="Y381" s="2"/>
      <c r="Z381" s="2"/>
      <c r="AA381" s="2"/>
    </row>
    <row r="382" spans="1:27">
      <c r="A382" s="2"/>
      <c r="B382" s="2" t="s">
        <v>1938</v>
      </c>
      <c r="C382" s="3">
        <v>0.9</v>
      </c>
      <c r="D382" s="3">
        <v>0</v>
      </c>
      <c r="E382" s="2"/>
      <c r="F382" s="3">
        <v>0.94339811320566003</v>
      </c>
      <c r="G382" s="3">
        <v>0</v>
      </c>
      <c r="H382" s="2"/>
      <c r="I382" s="2"/>
      <c r="J382" s="2"/>
      <c r="K382" s="2"/>
      <c r="L382" s="2"/>
      <c r="M382" s="2"/>
      <c r="N382" s="2"/>
      <c r="O382" s="2"/>
      <c r="P382" s="2"/>
      <c r="Q382" s="2"/>
      <c r="R382" s="2"/>
      <c r="S382" s="2"/>
      <c r="T382" s="2"/>
      <c r="U382" s="2"/>
      <c r="V382" s="2"/>
      <c r="W382" s="2"/>
      <c r="X382" s="2"/>
      <c r="Y382" s="2"/>
      <c r="Z382" s="2"/>
      <c r="AA382" s="2"/>
    </row>
    <row r="383" spans="1:27">
      <c r="A383" s="2"/>
      <c r="B383" s="2" t="s">
        <v>2256</v>
      </c>
      <c r="C383" s="3">
        <v>0.9</v>
      </c>
      <c r="D383" s="3">
        <v>0</v>
      </c>
      <c r="E383" s="2"/>
      <c r="F383" s="3">
        <v>0.78951461882179996</v>
      </c>
      <c r="G383" s="3">
        <v>0</v>
      </c>
      <c r="H383" s="2"/>
      <c r="I383" s="2"/>
      <c r="J383" s="2"/>
      <c r="K383" s="2"/>
      <c r="L383" s="2"/>
      <c r="M383" s="2"/>
      <c r="N383" s="2"/>
      <c r="O383" s="2"/>
      <c r="P383" s="2"/>
      <c r="Q383" s="2"/>
      <c r="R383" s="2"/>
      <c r="S383" s="2"/>
      <c r="T383" s="2"/>
      <c r="U383" s="2"/>
      <c r="V383" s="2"/>
      <c r="W383" s="2"/>
      <c r="X383" s="2"/>
      <c r="Y383" s="2"/>
      <c r="Z383" s="2"/>
      <c r="AA383" s="2"/>
    </row>
    <row r="384" spans="1:27">
      <c r="A384" s="2"/>
      <c r="B384" s="2" t="s">
        <v>2143</v>
      </c>
      <c r="C384" s="3">
        <v>0.83333333333333304</v>
      </c>
      <c r="D384" s="3">
        <v>0</v>
      </c>
      <c r="E384" s="2"/>
      <c r="F384" s="3">
        <v>0.93392838174145898</v>
      </c>
      <c r="G384" s="3">
        <v>0</v>
      </c>
      <c r="H384" s="2"/>
      <c r="I384" s="2"/>
      <c r="J384" s="2"/>
      <c r="K384" s="2"/>
      <c r="L384" s="2"/>
      <c r="M384" s="2"/>
      <c r="N384" s="2"/>
      <c r="O384" s="2"/>
      <c r="P384" s="2"/>
      <c r="Q384" s="2"/>
      <c r="R384" s="2"/>
      <c r="S384" s="2"/>
      <c r="T384" s="2"/>
      <c r="U384" s="2"/>
      <c r="V384" s="2"/>
      <c r="W384" s="2"/>
      <c r="X384" s="2"/>
      <c r="Y384" s="2"/>
      <c r="Z384" s="2"/>
      <c r="AA384" s="2"/>
    </row>
    <row r="385" spans="1:27">
      <c r="A385" s="2"/>
      <c r="B385" s="2" t="s">
        <v>2302</v>
      </c>
      <c r="C385" s="3">
        <v>0.83333333333333304</v>
      </c>
      <c r="D385" s="3">
        <v>0</v>
      </c>
      <c r="E385" s="2"/>
      <c r="F385" s="3">
        <v>0.96896279024990795</v>
      </c>
      <c r="G385" s="3">
        <v>0</v>
      </c>
      <c r="H385" s="2"/>
      <c r="I385" s="2"/>
      <c r="J385" s="2"/>
      <c r="K385" s="2"/>
      <c r="L385" s="2"/>
      <c r="M385" s="2"/>
      <c r="N385" s="2"/>
      <c r="O385" s="2"/>
      <c r="P385" s="2"/>
      <c r="Q385" s="2"/>
      <c r="R385" s="2"/>
      <c r="S385" s="2"/>
      <c r="T385" s="2"/>
      <c r="U385" s="2"/>
      <c r="V385" s="2"/>
      <c r="W385" s="2"/>
      <c r="X385" s="2"/>
      <c r="Y385" s="2"/>
      <c r="Z385" s="2"/>
      <c r="AA385" s="2"/>
    </row>
    <row r="386" spans="1:27">
      <c r="A386" s="2"/>
      <c r="B386" s="2" t="s">
        <v>1686</v>
      </c>
      <c r="C386" s="3">
        <v>0.83333333333333304</v>
      </c>
      <c r="D386" s="3">
        <v>0</v>
      </c>
      <c r="E386" s="2"/>
      <c r="F386" s="3">
        <v>0.73409051818484095</v>
      </c>
      <c r="G386" s="3">
        <v>0</v>
      </c>
      <c r="H386" s="2"/>
      <c r="I386" s="2"/>
      <c r="J386" s="2"/>
      <c r="K386" s="2"/>
      <c r="L386" s="2"/>
      <c r="M386" s="2"/>
      <c r="N386" s="2"/>
      <c r="O386" s="2"/>
      <c r="P386" s="2"/>
      <c r="Q386" s="2"/>
      <c r="R386" s="2"/>
      <c r="S386" s="2"/>
      <c r="T386" s="2"/>
      <c r="U386" s="2"/>
      <c r="V386" s="2"/>
      <c r="W386" s="2"/>
      <c r="X386" s="2"/>
      <c r="Y386" s="2"/>
      <c r="Z386" s="2"/>
      <c r="AA386" s="2"/>
    </row>
    <row r="387" spans="1:27">
      <c r="A387" s="2"/>
      <c r="B387" s="2" t="s">
        <v>1977</v>
      </c>
      <c r="C387" s="3">
        <v>0.76666666666666605</v>
      </c>
      <c r="D387" s="3">
        <v>0</v>
      </c>
      <c r="E387" s="2"/>
      <c r="F387" s="3">
        <v>0.80346471954626297</v>
      </c>
      <c r="G387" s="3">
        <v>0</v>
      </c>
      <c r="H387" s="2"/>
      <c r="I387" s="2"/>
      <c r="J387" s="2"/>
      <c r="K387" s="2"/>
      <c r="L387" s="2"/>
      <c r="M387" s="2"/>
      <c r="N387" s="2"/>
      <c r="O387" s="2"/>
      <c r="P387" s="2"/>
      <c r="Q387" s="2"/>
      <c r="R387" s="2"/>
      <c r="S387" s="2"/>
      <c r="T387" s="2"/>
      <c r="U387" s="2"/>
      <c r="V387" s="2"/>
      <c r="W387" s="2"/>
      <c r="X387" s="2"/>
      <c r="Y387" s="2"/>
      <c r="Z387" s="2"/>
      <c r="AA387" s="2"/>
    </row>
    <row r="388" spans="1:27">
      <c r="A388" s="2"/>
      <c r="B388" s="2" t="s">
        <v>2292</v>
      </c>
      <c r="C388" s="3">
        <v>0.73333333333333295</v>
      </c>
      <c r="D388" s="3">
        <v>0</v>
      </c>
      <c r="E388" s="2"/>
      <c r="F388" s="3">
        <v>0.89193921068397597</v>
      </c>
      <c r="G388" s="3">
        <v>0</v>
      </c>
      <c r="H388" s="2"/>
      <c r="I388" s="2"/>
      <c r="J388" s="2"/>
      <c r="K388" s="2"/>
      <c r="L388" s="2"/>
      <c r="M388" s="2"/>
      <c r="N388" s="2"/>
      <c r="O388" s="2"/>
      <c r="P388" s="2"/>
      <c r="Q388" s="2"/>
      <c r="R388" s="2"/>
      <c r="S388" s="2"/>
      <c r="T388" s="2"/>
      <c r="U388" s="2"/>
      <c r="V388" s="2"/>
      <c r="W388" s="2"/>
      <c r="X388" s="2"/>
      <c r="Y388" s="2"/>
      <c r="Z388" s="2"/>
      <c r="AA388" s="2"/>
    </row>
    <row r="389" spans="1:27">
      <c r="A389" s="2"/>
      <c r="B389" s="2" t="s">
        <v>2110</v>
      </c>
      <c r="C389" s="3">
        <v>0.73333333333333295</v>
      </c>
      <c r="D389" s="3">
        <v>0</v>
      </c>
      <c r="E389" s="2"/>
      <c r="F389" s="3">
        <v>0.81377037438224598</v>
      </c>
      <c r="G389" s="3">
        <v>0</v>
      </c>
      <c r="H389" s="2"/>
      <c r="I389" s="2"/>
      <c r="J389" s="2"/>
      <c r="K389" s="2"/>
      <c r="L389" s="2"/>
      <c r="M389" s="2"/>
      <c r="N389" s="2"/>
      <c r="O389" s="2"/>
      <c r="P389" s="2"/>
      <c r="Q389" s="2"/>
      <c r="R389" s="2"/>
      <c r="S389" s="2"/>
      <c r="T389" s="2"/>
      <c r="U389" s="2"/>
      <c r="V389" s="2"/>
      <c r="W389" s="2"/>
      <c r="X389" s="2"/>
      <c r="Y389" s="2"/>
      <c r="Z389" s="2"/>
      <c r="AA389" s="2"/>
    </row>
    <row r="390" spans="1:27">
      <c r="A390" s="2"/>
      <c r="B390" s="2" t="s">
        <v>2032</v>
      </c>
      <c r="C390" s="3">
        <v>0.7</v>
      </c>
      <c r="D390" s="3">
        <v>0</v>
      </c>
      <c r="E390" s="2"/>
      <c r="F390" s="3">
        <v>0.737111479583199</v>
      </c>
      <c r="G390" s="3">
        <v>0</v>
      </c>
      <c r="H390" s="2"/>
      <c r="I390" s="2"/>
      <c r="J390" s="2"/>
      <c r="K390" s="2"/>
      <c r="L390" s="2"/>
      <c r="M390" s="2"/>
      <c r="N390" s="2"/>
      <c r="O390" s="2"/>
      <c r="P390" s="2"/>
      <c r="Q390" s="2"/>
      <c r="R390" s="2"/>
      <c r="S390" s="2"/>
      <c r="T390" s="2"/>
      <c r="U390" s="2"/>
      <c r="V390" s="2"/>
      <c r="W390" s="2"/>
      <c r="X390" s="2"/>
      <c r="Y390" s="2"/>
      <c r="Z390" s="2"/>
      <c r="AA390" s="2"/>
    </row>
    <row r="391" spans="1:27">
      <c r="A391" s="2"/>
      <c r="B391" s="2" t="s">
        <v>1975</v>
      </c>
      <c r="C391" s="3">
        <v>0.7</v>
      </c>
      <c r="D391" s="3">
        <v>0</v>
      </c>
      <c r="E391" s="2"/>
      <c r="F391" s="3">
        <v>0.737111479583199</v>
      </c>
      <c r="G391" s="3">
        <v>0</v>
      </c>
      <c r="H391" s="2"/>
      <c r="I391" s="2"/>
      <c r="J391" s="2"/>
      <c r="K391" s="2"/>
      <c r="L391" s="2"/>
      <c r="M391" s="2"/>
      <c r="N391" s="2"/>
      <c r="O391" s="2"/>
      <c r="P391" s="2"/>
      <c r="Q391" s="2"/>
      <c r="R391" s="2"/>
      <c r="S391" s="2"/>
      <c r="T391" s="2"/>
      <c r="U391" s="2"/>
      <c r="V391" s="2"/>
      <c r="W391" s="2"/>
      <c r="X391" s="2"/>
      <c r="Y391" s="2"/>
      <c r="Z391" s="2"/>
      <c r="AA391" s="2"/>
    </row>
    <row r="392" spans="1:27">
      <c r="A392" s="2"/>
      <c r="B392" s="2" t="s">
        <v>1976</v>
      </c>
      <c r="C392" s="3">
        <v>0.7</v>
      </c>
      <c r="D392" s="3">
        <v>0</v>
      </c>
      <c r="E392" s="2"/>
      <c r="F392" s="3">
        <v>0.69041050590693198</v>
      </c>
      <c r="G392" s="3">
        <v>0</v>
      </c>
      <c r="H392" s="2"/>
      <c r="I392" s="2"/>
      <c r="J392" s="2"/>
      <c r="K392" s="2"/>
      <c r="L392" s="2"/>
      <c r="M392" s="2"/>
      <c r="N392" s="2"/>
      <c r="O392" s="2"/>
      <c r="P392" s="2"/>
      <c r="Q392" s="2"/>
      <c r="R392" s="2"/>
      <c r="S392" s="2"/>
      <c r="T392" s="2"/>
      <c r="U392" s="2"/>
      <c r="V392" s="2"/>
      <c r="W392" s="2"/>
      <c r="X392" s="2"/>
      <c r="Y392" s="2"/>
      <c r="Z392" s="2"/>
      <c r="AA392" s="2"/>
    </row>
    <row r="393" spans="1:27">
      <c r="A393" s="2"/>
      <c r="B393" s="2" t="s">
        <v>2078</v>
      </c>
      <c r="C393" s="3">
        <v>0.66666666666666596</v>
      </c>
      <c r="D393" s="3">
        <v>0</v>
      </c>
      <c r="E393" s="2"/>
      <c r="F393" s="3">
        <v>1.1352924243950899</v>
      </c>
      <c r="G393" s="3">
        <v>0</v>
      </c>
      <c r="H393" s="2"/>
      <c r="I393" s="2"/>
      <c r="J393" s="2"/>
      <c r="K393" s="2"/>
      <c r="L393" s="2"/>
      <c r="M393" s="2"/>
      <c r="N393" s="2"/>
      <c r="O393" s="2"/>
      <c r="P393" s="2"/>
      <c r="Q393" s="2"/>
      <c r="R393" s="2"/>
      <c r="S393" s="2"/>
      <c r="T393" s="2"/>
      <c r="U393" s="2"/>
      <c r="V393" s="2"/>
      <c r="W393" s="2"/>
      <c r="X393" s="2"/>
      <c r="Y393" s="2"/>
      <c r="Z393" s="2"/>
      <c r="AA393" s="2"/>
    </row>
    <row r="394" spans="1:27">
      <c r="A394" s="2"/>
      <c r="B394" s="2" t="s">
        <v>1956</v>
      </c>
      <c r="C394" s="3">
        <v>0.66666666666666596</v>
      </c>
      <c r="D394" s="3">
        <v>0</v>
      </c>
      <c r="E394" s="2"/>
      <c r="F394" s="3">
        <v>0.78881063774661497</v>
      </c>
      <c r="G394" s="3">
        <v>0</v>
      </c>
      <c r="H394" s="2"/>
      <c r="I394" s="2"/>
      <c r="J394" s="2"/>
      <c r="K394" s="2"/>
      <c r="L394" s="2"/>
      <c r="M394" s="2"/>
      <c r="N394" s="2"/>
      <c r="O394" s="2"/>
      <c r="P394" s="2"/>
      <c r="Q394" s="2"/>
      <c r="R394" s="2"/>
      <c r="S394" s="2"/>
      <c r="T394" s="2"/>
      <c r="U394" s="2"/>
      <c r="V394" s="2"/>
      <c r="W394" s="2"/>
      <c r="X394" s="2"/>
      <c r="Y394" s="2"/>
      <c r="Z394" s="2"/>
      <c r="AA394" s="2"/>
    </row>
    <row r="395" spans="1:27">
      <c r="A395" s="2"/>
      <c r="B395" s="2" t="s">
        <v>1969</v>
      </c>
      <c r="C395" s="3">
        <v>0.63333333333333297</v>
      </c>
      <c r="D395" s="3">
        <v>0</v>
      </c>
      <c r="E395" s="2"/>
      <c r="F395" s="3">
        <v>0.83599574693229595</v>
      </c>
      <c r="G395" s="3">
        <v>0</v>
      </c>
      <c r="H395" s="2"/>
      <c r="I395" s="2"/>
      <c r="J395" s="2"/>
      <c r="K395" s="2"/>
      <c r="L395" s="2"/>
      <c r="M395" s="2"/>
      <c r="N395" s="2"/>
      <c r="O395" s="2"/>
      <c r="P395" s="2"/>
      <c r="Q395" s="2"/>
      <c r="R395" s="2"/>
      <c r="S395" s="2"/>
      <c r="T395" s="2"/>
      <c r="U395" s="2"/>
      <c r="V395" s="2"/>
      <c r="W395" s="2"/>
      <c r="X395" s="2"/>
      <c r="Y395" s="2"/>
      <c r="Z395" s="2"/>
      <c r="AA395" s="2"/>
    </row>
    <row r="396" spans="1:27">
      <c r="A396" s="2"/>
      <c r="B396" s="2" t="s">
        <v>1704</v>
      </c>
      <c r="C396" s="3">
        <v>0.6</v>
      </c>
      <c r="D396" s="3">
        <v>0</v>
      </c>
      <c r="E396" s="2"/>
      <c r="F396" s="3">
        <v>0.87939373055152703</v>
      </c>
      <c r="G396" s="3">
        <v>0</v>
      </c>
      <c r="H396" s="2"/>
      <c r="I396" s="2"/>
      <c r="J396" s="2"/>
      <c r="K396" s="2"/>
      <c r="L396" s="2"/>
      <c r="M396" s="2"/>
      <c r="N396" s="2"/>
      <c r="O396" s="2"/>
      <c r="P396" s="2"/>
      <c r="Q396" s="2"/>
      <c r="R396" s="2"/>
      <c r="S396" s="2"/>
      <c r="T396" s="2"/>
      <c r="U396" s="2"/>
      <c r="V396" s="2"/>
      <c r="W396" s="2"/>
      <c r="X396" s="2"/>
      <c r="Y396" s="2"/>
      <c r="Z396" s="2"/>
      <c r="AA396" s="2"/>
    </row>
    <row r="397" spans="1:27">
      <c r="A397" s="2"/>
      <c r="B397" s="2" t="s">
        <v>1909</v>
      </c>
      <c r="C397" s="3">
        <v>0.6</v>
      </c>
      <c r="D397" s="3">
        <v>0</v>
      </c>
      <c r="E397" s="2"/>
      <c r="F397" s="3">
        <v>0.66332495807107905</v>
      </c>
      <c r="G397" s="3">
        <v>0</v>
      </c>
      <c r="H397" s="2"/>
      <c r="I397" s="2"/>
      <c r="J397" s="2"/>
      <c r="K397" s="2"/>
      <c r="L397" s="2"/>
      <c r="M397" s="2"/>
      <c r="N397" s="2"/>
      <c r="O397" s="2"/>
      <c r="P397" s="2"/>
      <c r="Q397" s="2"/>
      <c r="R397" s="2"/>
      <c r="S397" s="2"/>
      <c r="T397" s="2"/>
      <c r="U397" s="2"/>
      <c r="V397" s="2"/>
      <c r="W397" s="2"/>
      <c r="X397" s="2"/>
      <c r="Y397" s="2"/>
      <c r="Z397" s="2"/>
      <c r="AA397" s="2"/>
    </row>
    <row r="398" spans="1:27">
      <c r="A398" s="2"/>
      <c r="B398" s="2" t="s">
        <v>1921</v>
      </c>
      <c r="C398" s="3">
        <v>0.6</v>
      </c>
      <c r="D398" s="3">
        <v>0</v>
      </c>
      <c r="E398" s="2"/>
      <c r="F398" s="3">
        <v>0.75718777944003601</v>
      </c>
      <c r="G398" s="3">
        <v>0</v>
      </c>
      <c r="H398" s="2"/>
      <c r="I398" s="2"/>
      <c r="J398" s="2"/>
      <c r="K398" s="2"/>
      <c r="L398" s="2"/>
      <c r="M398" s="2"/>
      <c r="N398" s="2"/>
      <c r="O398" s="2"/>
      <c r="P398" s="2"/>
      <c r="Q398" s="2"/>
      <c r="R398" s="2"/>
      <c r="S398" s="2"/>
      <c r="T398" s="2"/>
      <c r="U398" s="2"/>
      <c r="V398" s="2"/>
      <c r="W398" s="2"/>
      <c r="X398" s="2"/>
      <c r="Y398" s="2"/>
      <c r="Z398" s="2"/>
      <c r="AA398" s="2"/>
    </row>
    <row r="399" spans="1:27">
      <c r="A399" s="2"/>
      <c r="B399" s="2" t="s">
        <v>2189</v>
      </c>
      <c r="C399" s="3">
        <v>0.6</v>
      </c>
      <c r="D399" s="3">
        <v>0</v>
      </c>
      <c r="E399" s="2"/>
      <c r="F399" s="3">
        <v>0.71180521680208697</v>
      </c>
      <c r="G399" s="3">
        <v>0</v>
      </c>
      <c r="H399" s="2"/>
      <c r="I399" s="2"/>
      <c r="J399" s="2"/>
      <c r="K399" s="2"/>
      <c r="L399" s="2"/>
      <c r="M399" s="2"/>
      <c r="N399" s="2"/>
      <c r="O399" s="2"/>
      <c r="P399" s="2"/>
      <c r="Q399" s="2"/>
      <c r="R399" s="2"/>
      <c r="S399" s="2"/>
      <c r="T399" s="2"/>
      <c r="U399" s="2"/>
      <c r="V399" s="2"/>
      <c r="W399" s="2"/>
      <c r="X399" s="2"/>
      <c r="Y399" s="2"/>
      <c r="Z399" s="2"/>
      <c r="AA399" s="2"/>
    </row>
    <row r="400" spans="1:27">
      <c r="A400" s="2"/>
      <c r="B400" s="2" t="s">
        <v>1993</v>
      </c>
      <c r="C400" s="3">
        <v>0.56666666666666599</v>
      </c>
      <c r="D400" s="3">
        <v>0</v>
      </c>
      <c r="E400" s="2"/>
      <c r="F400" s="3">
        <v>0.49553562491061598</v>
      </c>
      <c r="G400" s="3">
        <v>0</v>
      </c>
      <c r="H400" s="2"/>
      <c r="I400" s="2"/>
      <c r="J400" s="2"/>
      <c r="K400" s="2"/>
      <c r="L400" s="2"/>
      <c r="M400" s="2"/>
      <c r="N400" s="2"/>
      <c r="O400" s="2"/>
      <c r="P400" s="2"/>
      <c r="Q400" s="2"/>
      <c r="R400" s="2"/>
      <c r="S400" s="2"/>
      <c r="T400" s="2"/>
      <c r="U400" s="2"/>
      <c r="V400" s="2"/>
      <c r="W400" s="2"/>
      <c r="X400" s="2"/>
      <c r="Y400" s="2"/>
      <c r="Z400" s="2"/>
      <c r="AA400" s="2"/>
    </row>
    <row r="401" spans="1:27">
      <c r="A401" s="2"/>
      <c r="B401" s="2" t="s">
        <v>1940</v>
      </c>
      <c r="C401" s="3">
        <v>0.56666666666666599</v>
      </c>
      <c r="D401" s="3">
        <v>0</v>
      </c>
      <c r="E401" s="2"/>
      <c r="F401" s="3">
        <v>0.76084748070088803</v>
      </c>
      <c r="G401" s="3">
        <v>0</v>
      </c>
      <c r="H401" s="2"/>
      <c r="I401" s="2"/>
      <c r="J401" s="2"/>
      <c r="K401" s="2"/>
      <c r="L401" s="2"/>
      <c r="M401" s="2"/>
      <c r="N401" s="2"/>
      <c r="O401" s="2"/>
      <c r="P401" s="2"/>
      <c r="Q401" s="2"/>
      <c r="R401" s="2"/>
      <c r="S401" s="2"/>
      <c r="T401" s="2"/>
      <c r="U401" s="2"/>
      <c r="V401" s="2"/>
      <c r="W401" s="2"/>
      <c r="X401" s="2"/>
      <c r="Y401" s="2"/>
      <c r="Z401" s="2"/>
      <c r="AA401" s="2"/>
    </row>
    <row r="402" spans="1:27">
      <c r="A402" s="2"/>
      <c r="B402" s="2" t="s">
        <v>1738</v>
      </c>
      <c r="C402" s="3">
        <v>0.56666666666666599</v>
      </c>
      <c r="D402" s="3">
        <v>0</v>
      </c>
      <c r="E402" s="2"/>
      <c r="F402" s="3">
        <v>0.667499479816692</v>
      </c>
      <c r="G402" s="3">
        <v>0</v>
      </c>
      <c r="H402" s="2"/>
      <c r="I402" s="2"/>
      <c r="J402" s="2"/>
      <c r="K402" s="2"/>
      <c r="L402" s="2"/>
      <c r="M402" s="2"/>
      <c r="N402" s="2"/>
      <c r="O402" s="2"/>
      <c r="P402" s="2"/>
      <c r="Q402" s="2"/>
      <c r="R402" s="2"/>
      <c r="S402" s="2"/>
      <c r="T402" s="2"/>
      <c r="U402" s="2"/>
      <c r="V402" s="2"/>
      <c r="W402" s="2"/>
      <c r="X402" s="2"/>
      <c r="Y402" s="2"/>
      <c r="Z402" s="2"/>
      <c r="AA402" s="2"/>
    </row>
    <row r="403" spans="1:27">
      <c r="A403" s="2"/>
      <c r="B403" s="2" t="s">
        <v>2001</v>
      </c>
      <c r="C403" s="3">
        <v>0.53333333333333299</v>
      </c>
      <c r="D403" s="3">
        <v>0</v>
      </c>
      <c r="E403" s="2"/>
      <c r="F403" s="3">
        <v>0.56174331821175705</v>
      </c>
      <c r="G403" s="3">
        <v>0</v>
      </c>
      <c r="H403" s="2"/>
      <c r="I403" s="2"/>
      <c r="J403" s="2"/>
      <c r="K403" s="2"/>
      <c r="L403" s="2"/>
      <c r="M403" s="2"/>
      <c r="N403" s="2"/>
      <c r="O403" s="2"/>
      <c r="P403" s="2"/>
      <c r="Q403" s="2"/>
      <c r="R403" s="2"/>
      <c r="S403" s="2"/>
      <c r="T403" s="2"/>
      <c r="U403" s="2"/>
      <c r="V403" s="2"/>
      <c r="W403" s="2"/>
      <c r="X403" s="2"/>
      <c r="Y403" s="2"/>
      <c r="Z403" s="2"/>
      <c r="AA403" s="2"/>
    </row>
    <row r="404" spans="1:27">
      <c r="A404" s="2"/>
      <c r="B404" s="2" t="s">
        <v>2033</v>
      </c>
      <c r="C404" s="3">
        <v>0.53333333333333299</v>
      </c>
      <c r="D404" s="3">
        <v>0</v>
      </c>
      <c r="E404" s="2"/>
      <c r="F404" s="3">
        <v>0.61824123303304701</v>
      </c>
      <c r="G404" s="3">
        <v>0</v>
      </c>
      <c r="H404" s="2"/>
      <c r="I404" s="2"/>
      <c r="J404" s="2"/>
      <c r="K404" s="2"/>
      <c r="L404" s="2"/>
      <c r="M404" s="2"/>
      <c r="N404" s="2"/>
      <c r="O404" s="2"/>
      <c r="P404" s="2"/>
      <c r="Q404" s="2"/>
      <c r="R404" s="2"/>
      <c r="S404" s="2"/>
      <c r="T404" s="2"/>
      <c r="U404" s="2"/>
      <c r="V404" s="2"/>
      <c r="W404" s="2"/>
      <c r="X404" s="2"/>
      <c r="Y404" s="2"/>
      <c r="Z404" s="2"/>
      <c r="AA404" s="2"/>
    </row>
    <row r="405" spans="1:27">
      <c r="A405" s="2"/>
      <c r="B405" s="2" t="s">
        <v>2121</v>
      </c>
      <c r="C405" s="3">
        <v>0.5</v>
      </c>
      <c r="D405" s="3">
        <v>0</v>
      </c>
      <c r="E405" s="2"/>
      <c r="F405" s="3">
        <v>0.67082039324993603</v>
      </c>
      <c r="G405" s="3">
        <v>0</v>
      </c>
      <c r="H405" s="2"/>
      <c r="I405" s="2"/>
      <c r="J405" s="2"/>
      <c r="K405" s="2"/>
      <c r="L405" s="2"/>
      <c r="M405" s="2"/>
      <c r="N405" s="2"/>
      <c r="O405" s="2"/>
      <c r="P405" s="2"/>
      <c r="Q405" s="2"/>
      <c r="R405" s="2"/>
      <c r="S405" s="2"/>
      <c r="T405" s="2"/>
      <c r="U405" s="2"/>
      <c r="V405" s="2"/>
      <c r="W405" s="2"/>
      <c r="X405" s="2"/>
      <c r="Y405" s="2"/>
      <c r="Z405" s="2"/>
      <c r="AA405" s="2"/>
    </row>
    <row r="406" spans="1:27">
      <c r="A406" s="2"/>
      <c r="B406" s="2" t="s">
        <v>1851</v>
      </c>
      <c r="C406" s="3">
        <v>0.5</v>
      </c>
      <c r="D406" s="3">
        <v>0</v>
      </c>
      <c r="E406" s="2"/>
      <c r="F406" s="3">
        <v>0.61913918736689</v>
      </c>
      <c r="G406" s="3">
        <v>0</v>
      </c>
      <c r="H406" s="2"/>
      <c r="I406" s="2"/>
      <c r="J406" s="2"/>
      <c r="K406" s="2"/>
      <c r="L406" s="2"/>
      <c r="M406" s="2"/>
      <c r="N406" s="2"/>
      <c r="O406" s="2"/>
      <c r="P406" s="2"/>
      <c r="Q406" s="2"/>
      <c r="R406" s="2"/>
      <c r="S406" s="2"/>
      <c r="T406" s="2"/>
      <c r="U406" s="2"/>
      <c r="V406" s="2"/>
      <c r="W406" s="2"/>
      <c r="X406" s="2"/>
      <c r="Y406" s="2"/>
      <c r="Z406" s="2"/>
      <c r="AA406" s="2"/>
    </row>
    <row r="407" spans="1:27">
      <c r="A407" s="2"/>
      <c r="B407" s="2" t="s">
        <v>2141</v>
      </c>
      <c r="C407" s="3">
        <v>0.5</v>
      </c>
      <c r="D407" s="3">
        <v>0</v>
      </c>
      <c r="E407" s="2"/>
      <c r="F407" s="3">
        <v>0.71879528842826002</v>
      </c>
      <c r="G407" s="3">
        <v>0</v>
      </c>
      <c r="H407" s="2"/>
      <c r="I407" s="2"/>
      <c r="J407" s="2"/>
      <c r="K407" s="2"/>
      <c r="L407" s="2"/>
      <c r="M407" s="2"/>
      <c r="N407" s="2"/>
      <c r="O407" s="2"/>
      <c r="P407" s="2"/>
      <c r="Q407" s="2"/>
      <c r="R407" s="2"/>
      <c r="S407" s="2"/>
      <c r="T407" s="2"/>
      <c r="U407" s="2"/>
      <c r="V407" s="2"/>
      <c r="W407" s="2"/>
      <c r="X407" s="2"/>
      <c r="Y407" s="2"/>
      <c r="Z407" s="2"/>
      <c r="AA407" s="2"/>
    </row>
    <row r="408" spans="1:27">
      <c r="A408" s="2"/>
      <c r="B408" s="2" t="s">
        <v>1955</v>
      </c>
      <c r="C408" s="3">
        <v>0.46666666666666601</v>
      </c>
      <c r="D408" s="3">
        <v>0</v>
      </c>
      <c r="E408" s="2"/>
      <c r="F408" s="3">
        <v>0.76303487615063903</v>
      </c>
      <c r="G408" s="3">
        <v>0</v>
      </c>
      <c r="H408" s="2"/>
      <c r="I408" s="2"/>
      <c r="J408" s="2"/>
      <c r="K408" s="2"/>
      <c r="L408" s="2"/>
      <c r="M408" s="2"/>
      <c r="N408" s="2"/>
      <c r="O408" s="2"/>
      <c r="P408" s="2"/>
      <c r="Q408" s="2"/>
      <c r="R408" s="2"/>
      <c r="S408" s="2"/>
      <c r="T408" s="2"/>
      <c r="U408" s="2"/>
      <c r="V408" s="2"/>
      <c r="W408" s="2"/>
      <c r="X408" s="2"/>
      <c r="Y408" s="2"/>
      <c r="Z408" s="2"/>
      <c r="AA408" s="2"/>
    </row>
    <row r="409" spans="1:27">
      <c r="A409" s="2"/>
      <c r="B409" s="2" t="s">
        <v>2307</v>
      </c>
      <c r="C409" s="3">
        <v>0.46666666666666601</v>
      </c>
      <c r="D409" s="3">
        <v>0</v>
      </c>
      <c r="E409" s="2"/>
      <c r="F409" s="3">
        <v>0.56174331821175705</v>
      </c>
      <c r="G409" s="3">
        <v>0</v>
      </c>
      <c r="H409" s="2"/>
      <c r="I409" s="2"/>
      <c r="J409" s="2"/>
      <c r="K409" s="2"/>
      <c r="L409" s="2"/>
      <c r="M409" s="2"/>
      <c r="N409" s="2"/>
      <c r="O409" s="2"/>
      <c r="P409" s="2"/>
      <c r="Q409" s="2"/>
      <c r="R409" s="2"/>
      <c r="S409" s="2"/>
      <c r="T409" s="2"/>
      <c r="U409" s="2"/>
      <c r="V409" s="2"/>
      <c r="W409" s="2"/>
      <c r="X409" s="2"/>
      <c r="Y409" s="2"/>
      <c r="Z409" s="2"/>
      <c r="AA409" s="2"/>
    </row>
    <row r="410" spans="1:27">
      <c r="A410" s="2"/>
      <c r="B410" s="2" t="s">
        <v>2291</v>
      </c>
      <c r="C410" s="3">
        <v>0.43333333333333302</v>
      </c>
      <c r="D410" s="3">
        <v>0</v>
      </c>
      <c r="E410" s="2"/>
      <c r="F410" s="3">
        <v>0.55876848714133998</v>
      </c>
      <c r="G410" s="3">
        <v>0</v>
      </c>
      <c r="H410" s="2"/>
      <c r="I410" s="2"/>
      <c r="J410" s="2"/>
      <c r="K410" s="2"/>
      <c r="L410" s="2"/>
      <c r="M410" s="2"/>
      <c r="N410" s="2"/>
      <c r="O410" s="2"/>
      <c r="P410" s="2"/>
      <c r="Q410" s="2"/>
      <c r="R410" s="2"/>
      <c r="S410" s="2"/>
      <c r="T410" s="2"/>
      <c r="U410" s="2"/>
      <c r="V410" s="2"/>
      <c r="W410" s="2"/>
      <c r="X410" s="2"/>
      <c r="Y410" s="2"/>
      <c r="Z410" s="2"/>
      <c r="AA410" s="2"/>
    </row>
    <row r="411" spans="1:27">
      <c r="A411" s="2"/>
      <c r="B411" s="2" t="s">
        <v>1815</v>
      </c>
      <c r="C411" s="3">
        <v>0.43333333333333302</v>
      </c>
      <c r="D411" s="3">
        <v>0</v>
      </c>
      <c r="E411" s="2"/>
      <c r="F411" s="3">
        <v>0.667499479816692</v>
      </c>
      <c r="G411" s="3">
        <v>0</v>
      </c>
      <c r="H411" s="2"/>
      <c r="I411" s="2"/>
      <c r="J411" s="2"/>
      <c r="K411" s="2"/>
      <c r="L411" s="2"/>
      <c r="M411" s="2"/>
      <c r="N411" s="2"/>
      <c r="O411" s="2"/>
      <c r="P411" s="2"/>
      <c r="Q411" s="2"/>
      <c r="R411" s="2"/>
      <c r="S411" s="2"/>
      <c r="T411" s="2"/>
      <c r="U411" s="2"/>
      <c r="V411" s="2"/>
      <c r="W411" s="2"/>
      <c r="X411" s="2"/>
      <c r="Y411" s="2"/>
      <c r="Z411" s="2"/>
      <c r="AA411" s="2"/>
    </row>
    <row r="412" spans="1:27">
      <c r="A412" s="2"/>
      <c r="B412" s="2" t="s">
        <v>1959</v>
      </c>
      <c r="C412" s="3">
        <v>0.43333333333333302</v>
      </c>
      <c r="D412" s="3">
        <v>0</v>
      </c>
      <c r="E412" s="2"/>
      <c r="F412" s="3">
        <v>0.55876848714133998</v>
      </c>
      <c r="G412" s="3">
        <v>0</v>
      </c>
      <c r="H412" s="2"/>
      <c r="I412" s="2"/>
      <c r="J412" s="2"/>
      <c r="K412" s="2"/>
      <c r="L412" s="2"/>
      <c r="M412" s="2"/>
      <c r="N412" s="2"/>
      <c r="O412" s="2"/>
      <c r="P412" s="2"/>
      <c r="Q412" s="2"/>
      <c r="R412" s="2"/>
      <c r="S412" s="2"/>
      <c r="T412" s="2"/>
      <c r="U412" s="2"/>
      <c r="V412" s="2"/>
      <c r="W412" s="2"/>
      <c r="X412" s="2"/>
      <c r="Y412" s="2"/>
      <c r="Z412" s="2"/>
      <c r="AA412" s="2"/>
    </row>
    <row r="413" spans="1:27">
      <c r="A413" s="2"/>
      <c r="B413" s="2" t="s">
        <v>2052</v>
      </c>
      <c r="C413" s="3">
        <v>0.4</v>
      </c>
      <c r="D413" s="3">
        <v>0</v>
      </c>
      <c r="E413" s="2"/>
      <c r="F413" s="3">
        <v>0.553774924194538</v>
      </c>
      <c r="G413" s="3">
        <v>0</v>
      </c>
      <c r="H413" s="2"/>
      <c r="I413" s="2"/>
      <c r="J413" s="2"/>
      <c r="K413" s="2"/>
      <c r="L413" s="2"/>
      <c r="M413" s="2"/>
      <c r="N413" s="2"/>
      <c r="O413" s="2"/>
      <c r="P413" s="2"/>
      <c r="Q413" s="2"/>
      <c r="R413" s="2"/>
      <c r="S413" s="2"/>
      <c r="T413" s="2"/>
      <c r="U413" s="2"/>
      <c r="V413" s="2"/>
      <c r="W413" s="2"/>
      <c r="X413" s="2"/>
      <c r="Y413" s="2"/>
      <c r="Z413" s="2"/>
      <c r="AA413" s="2"/>
    </row>
    <row r="414" spans="1:27">
      <c r="A414" s="2"/>
      <c r="B414" s="2" t="s">
        <v>1970</v>
      </c>
      <c r="C414" s="3">
        <v>0.4</v>
      </c>
      <c r="D414" s="3">
        <v>0</v>
      </c>
      <c r="E414" s="2"/>
      <c r="F414" s="3">
        <v>0.553774924194538</v>
      </c>
      <c r="G414" s="3">
        <v>0</v>
      </c>
      <c r="H414" s="2"/>
      <c r="I414" s="2"/>
      <c r="J414" s="2"/>
      <c r="K414" s="2"/>
      <c r="L414" s="2"/>
      <c r="M414" s="2"/>
      <c r="N414" s="2"/>
      <c r="O414" s="2"/>
      <c r="P414" s="2"/>
      <c r="Q414" s="2"/>
      <c r="R414" s="2"/>
      <c r="S414" s="2"/>
      <c r="T414" s="2"/>
      <c r="U414" s="2"/>
      <c r="V414" s="2"/>
      <c r="W414" s="2"/>
      <c r="X414" s="2"/>
      <c r="Y414" s="2"/>
      <c r="Z414" s="2"/>
      <c r="AA414" s="2"/>
    </row>
    <row r="415" spans="1:27">
      <c r="A415" s="2"/>
      <c r="B415" s="2" t="s">
        <v>1793</v>
      </c>
      <c r="C415" s="3">
        <v>0.36666666666666597</v>
      </c>
      <c r="D415" s="3">
        <v>0</v>
      </c>
      <c r="E415" s="2"/>
      <c r="F415" s="3">
        <v>0.54670731556189001</v>
      </c>
      <c r="G415" s="3">
        <v>0</v>
      </c>
      <c r="H415" s="2"/>
      <c r="I415" s="2"/>
      <c r="J415" s="2"/>
      <c r="K415" s="2"/>
      <c r="L415" s="2"/>
      <c r="M415" s="2"/>
      <c r="N415" s="2"/>
      <c r="O415" s="2"/>
      <c r="P415" s="2"/>
      <c r="Q415" s="2"/>
      <c r="R415" s="2"/>
      <c r="S415" s="2"/>
      <c r="T415" s="2"/>
      <c r="U415" s="2"/>
      <c r="V415" s="2"/>
      <c r="W415" s="2"/>
      <c r="X415" s="2"/>
      <c r="Y415" s="2"/>
      <c r="Z415" s="2"/>
      <c r="AA415" s="2"/>
    </row>
    <row r="416" spans="1:27">
      <c r="A416" s="2"/>
      <c r="B416" s="2" t="s">
        <v>1963</v>
      </c>
      <c r="C416" s="3">
        <v>0.36666666666666597</v>
      </c>
      <c r="D416" s="3">
        <v>0</v>
      </c>
      <c r="E416" s="2"/>
      <c r="F416" s="3">
        <v>0.657436097443867</v>
      </c>
      <c r="G416" s="3">
        <v>0</v>
      </c>
      <c r="H416" s="2"/>
      <c r="I416" s="2"/>
      <c r="J416" s="2"/>
      <c r="K416" s="2"/>
      <c r="L416" s="2"/>
      <c r="M416" s="2"/>
      <c r="N416" s="2"/>
      <c r="O416" s="2"/>
      <c r="P416" s="2"/>
      <c r="Q416" s="2"/>
      <c r="R416" s="2"/>
      <c r="S416" s="2"/>
      <c r="T416" s="2"/>
      <c r="U416" s="2"/>
      <c r="V416" s="2"/>
      <c r="W416" s="2"/>
      <c r="X416" s="2"/>
      <c r="Y416" s="2"/>
      <c r="Z416" s="2"/>
      <c r="AA416" s="2"/>
    </row>
    <row r="417" spans="1:27">
      <c r="A417" s="2"/>
      <c r="B417" s="2" t="s">
        <v>1910</v>
      </c>
      <c r="C417" s="3">
        <v>0.36666666666666597</v>
      </c>
      <c r="D417" s="3">
        <v>0</v>
      </c>
      <c r="E417" s="2"/>
      <c r="F417" s="3">
        <v>0.657436097443867</v>
      </c>
      <c r="G417" s="3">
        <v>0</v>
      </c>
      <c r="H417" s="2"/>
      <c r="I417" s="2"/>
      <c r="J417" s="2"/>
      <c r="K417" s="2"/>
      <c r="L417" s="2"/>
      <c r="M417" s="2"/>
      <c r="N417" s="2"/>
      <c r="O417" s="2"/>
      <c r="P417" s="2"/>
      <c r="Q417" s="2"/>
      <c r="R417" s="2"/>
      <c r="S417" s="2"/>
      <c r="T417" s="2"/>
      <c r="U417" s="2"/>
      <c r="V417" s="2"/>
      <c r="W417" s="2"/>
      <c r="X417" s="2"/>
      <c r="Y417" s="2"/>
      <c r="Z417" s="2"/>
      <c r="AA417" s="2"/>
    </row>
    <row r="418" spans="1:27">
      <c r="A418" s="2"/>
      <c r="B418" s="2" t="s">
        <v>2155</v>
      </c>
      <c r="C418" s="3">
        <v>0.33333333333333298</v>
      </c>
      <c r="D418" s="3">
        <v>0</v>
      </c>
      <c r="E418" s="2"/>
      <c r="F418" s="3">
        <v>0.53748384988656905</v>
      </c>
      <c r="G418" s="3">
        <v>0</v>
      </c>
      <c r="H418" s="2"/>
      <c r="I418" s="2"/>
      <c r="J418" s="2"/>
      <c r="K418" s="2"/>
      <c r="L418" s="2"/>
      <c r="M418" s="2"/>
      <c r="N418" s="2"/>
      <c r="O418" s="2"/>
      <c r="P418" s="2"/>
      <c r="Q418" s="2"/>
      <c r="R418" s="2"/>
      <c r="S418" s="2"/>
      <c r="T418" s="2"/>
      <c r="U418" s="2"/>
      <c r="V418" s="2"/>
      <c r="W418" s="2"/>
      <c r="X418" s="2"/>
      <c r="Y418" s="2"/>
      <c r="Z418" s="2"/>
      <c r="AA418" s="2"/>
    </row>
    <row r="419" spans="1:27">
      <c r="A419" s="2"/>
      <c r="B419" s="2" t="s">
        <v>2151</v>
      </c>
      <c r="C419" s="3">
        <v>0.33333333333333298</v>
      </c>
      <c r="D419" s="3">
        <v>0</v>
      </c>
      <c r="E419" s="2"/>
      <c r="F419" s="3">
        <v>0.53748384988656905</v>
      </c>
      <c r="G419" s="3">
        <v>0</v>
      </c>
      <c r="H419" s="2"/>
      <c r="I419" s="2"/>
      <c r="J419" s="2"/>
      <c r="K419" s="2"/>
      <c r="L419" s="2"/>
      <c r="M419" s="2"/>
      <c r="N419" s="2"/>
      <c r="O419" s="2"/>
      <c r="P419" s="2"/>
      <c r="Q419" s="2"/>
      <c r="R419" s="2"/>
      <c r="S419" s="2"/>
      <c r="T419" s="2"/>
      <c r="U419" s="2"/>
      <c r="V419" s="2"/>
      <c r="W419" s="2"/>
      <c r="X419" s="2"/>
      <c r="Y419" s="2"/>
      <c r="Z419" s="2"/>
      <c r="AA419" s="2"/>
    </row>
    <row r="420" spans="1:27">
      <c r="A420" s="2"/>
      <c r="B420" s="2" t="s">
        <v>2130</v>
      </c>
      <c r="C420" s="3">
        <v>0.3</v>
      </c>
      <c r="D420" s="3">
        <v>0</v>
      </c>
      <c r="E420" s="2"/>
      <c r="F420" s="3">
        <v>0.45825756949558399</v>
      </c>
      <c r="G420" s="3">
        <v>0</v>
      </c>
      <c r="H420" s="2"/>
      <c r="I420" s="2"/>
      <c r="J420" s="2"/>
      <c r="K420" s="2"/>
      <c r="L420" s="2"/>
      <c r="M420" s="2"/>
      <c r="N420" s="2"/>
      <c r="O420" s="2"/>
      <c r="P420" s="2"/>
      <c r="Q420" s="2"/>
      <c r="R420" s="2"/>
      <c r="S420" s="2"/>
      <c r="T420" s="2"/>
      <c r="U420" s="2"/>
      <c r="V420" s="2"/>
      <c r="W420" s="2"/>
      <c r="X420" s="2"/>
      <c r="Y420" s="2"/>
      <c r="Z420" s="2"/>
      <c r="AA420" s="2"/>
    </row>
    <row r="421" spans="1:27">
      <c r="A421" s="2"/>
      <c r="B421" s="2" t="s">
        <v>2233</v>
      </c>
      <c r="C421" s="3">
        <v>0.266666666666666</v>
      </c>
      <c r="D421" s="3">
        <v>0</v>
      </c>
      <c r="E421" s="2"/>
      <c r="F421" s="3">
        <v>0.44221663871405298</v>
      </c>
      <c r="G421" s="3">
        <v>0</v>
      </c>
      <c r="H421" s="2"/>
      <c r="I421" s="2"/>
      <c r="J421" s="2"/>
      <c r="K421" s="2"/>
      <c r="L421" s="2"/>
      <c r="M421" s="2"/>
      <c r="N421" s="2"/>
      <c r="O421" s="2"/>
      <c r="P421" s="2"/>
      <c r="Q421" s="2"/>
      <c r="R421" s="2"/>
      <c r="S421" s="2"/>
      <c r="T421" s="2"/>
      <c r="U421" s="2"/>
      <c r="V421" s="2"/>
      <c r="W421" s="2"/>
      <c r="X421" s="2"/>
      <c r="Y421" s="2"/>
      <c r="Z421" s="2"/>
      <c r="AA421" s="2"/>
    </row>
    <row r="422" spans="1:27">
      <c r="A422" s="2"/>
      <c r="B422" s="2" t="s">
        <v>2322</v>
      </c>
      <c r="C422" s="3">
        <v>0.266666666666666</v>
      </c>
      <c r="D422" s="3">
        <v>0</v>
      </c>
      <c r="E422" s="2"/>
      <c r="F422" s="3">
        <v>0.44221663871405298</v>
      </c>
      <c r="G422" s="3">
        <v>0</v>
      </c>
      <c r="H422" s="2"/>
      <c r="I422" s="2"/>
      <c r="J422" s="2"/>
      <c r="K422" s="2"/>
      <c r="L422" s="2"/>
      <c r="M422" s="2"/>
      <c r="N422" s="2"/>
      <c r="O422" s="2"/>
      <c r="P422" s="2"/>
      <c r="Q422" s="2"/>
      <c r="R422" s="2"/>
      <c r="S422" s="2"/>
      <c r="T422" s="2"/>
      <c r="U422" s="2"/>
      <c r="V422" s="2"/>
      <c r="W422" s="2"/>
      <c r="X422" s="2"/>
      <c r="Y422" s="2"/>
      <c r="Z422" s="2"/>
      <c r="AA422" s="2"/>
    </row>
    <row r="423" spans="1:27">
      <c r="A423" s="2"/>
      <c r="B423" s="2" t="s">
        <v>2323</v>
      </c>
      <c r="C423" s="3">
        <v>0.266666666666666</v>
      </c>
      <c r="D423" s="3">
        <v>0</v>
      </c>
      <c r="E423" s="2"/>
      <c r="F423" s="3">
        <v>0.51207638319124005</v>
      </c>
      <c r="G423" s="3">
        <v>0</v>
      </c>
      <c r="H423" s="2"/>
      <c r="I423" s="2"/>
      <c r="J423" s="2"/>
      <c r="K423" s="2"/>
      <c r="L423" s="2"/>
      <c r="M423" s="2"/>
      <c r="N423" s="2"/>
      <c r="O423" s="2"/>
      <c r="P423" s="2"/>
      <c r="Q423" s="2"/>
      <c r="R423" s="2"/>
      <c r="S423" s="2"/>
      <c r="T423" s="2"/>
      <c r="U423" s="2"/>
      <c r="V423" s="2"/>
      <c r="W423" s="2"/>
      <c r="X423" s="2"/>
      <c r="Y423" s="2"/>
      <c r="Z423" s="2"/>
      <c r="AA423" s="2"/>
    </row>
    <row r="424" spans="1:27">
      <c r="A424" s="2"/>
      <c r="B424" s="2" t="s">
        <v>2157</v>
      </c>
      <c r="C424" s="3">
        <v>0.2</v>
      </c>
      <c r="D424" s="3">
        <v>0</v>
      </c>
      <c r="E424" s="2"/>
      <c r="F424" s="3">
        <v>0.4</v>
      </c>
      <c r="G424" s="3">
        <v>0</v>
      </c>
      <c r="H424" s="2"/>
      <c r="I424" s="2"/>
      <c r="J424" s="2"/>
      <c r="K424" s="2"/>
      <c r="L424" s="2"/>
      <c r="M424" s="2"/>
      <c r="N424" s="2"/>
      <c r="O424" s="2"/>
      <c r="P424" s="2"/>
      <c r="Q424" s="2"/>
      <c r="R424" s="2"/>
      <c r="S424" s="2"/>
      <c r="T424" s="2"/>
      <c r="U424" s="2"/>
      <c r="V424" s="2"/>
      <c r="W424" s="2"/>
      <c r="X424" s="2"/>
      <c r="Y424" s="2"/>
      <c r="Z424" s="2"/>
      <c r="AA424" s="2"/>
    </row>
    <row r="425" spans="1:27">
      <c r="A425" s="2"/>
      <c r="B425" s="2" t="s">
        <v>2105</v>
      </c>
      <c r="C425" s="3">
        <v>0.2</v>
      </c>
      <c r="D425" s="3">
        <v>0</v>
      </c>
      <c r="E425" s="2"/>
      <c r="F425" s="3">
        <v>0.4</v>
      </c>
      <c r="G425" s="3">
        <v>0</v>
      </c>
      <c r="H425" s="2"/>
      <c r="I425" s="2"/>
      <c r="J425" s="2"/>
      <c r="K425" s="2"/>
      <c r="L425" s="2"/>
      <c r="M425" s="2"/>
      <c r="N425" s="2"/>
      <c r="O425" s="2"/>
      <c r="P425" s="2"/>
      <c r="Q425" s="2"/>
      <c r="R425" s="2"/>
      <c r="S425" s="2"/>
      <c r="T425" s="2"/>
      <c r="U425" s="2"/>
      <c r="V425" s="2"/>
      <c r="W425" s="2"/>
      <c r="X425" s="2"/>
      <c r="Y425" s="2"/>
      <c r="Z425" s="2"/>
      <c r="AA425" s="2"/>
    </row>
    <row r="426" spans="1:27">
      <c r="A426" s="2"/>
      <c r="B426" s="2" t="s">
        <v>2036</v>
      </c>
      <c r="C426" s="3">
        <v>0.16666666666666599</v>
      </c>
      <c r="D426" s="3">
        <v>0</v>
      </c>
      <c r="E426" s="2"/>
      <c r="F426" s="3">
        <v>0.37267799624996401</v>
      </c>
      <c r="G426" s="3">
        <v>0</v>
      </c>
      <c r="H426" s="2"/>
      <c r="I426" s="2"/>
      <c r="J426" s="2"/>
      <c r="K426" s="2"/>
      <c r="L426" s="2"/>
      <c r="M426" s="2"/>
      <c r="N426" s="2"/>
      <c r="O426" s="2"/>
      <c r="P426" s="2"/>
      <c r="Q426" s="2"/>
      <c r="R426" s="2"/>
      <c r="S426" s="2"/>
      <c r="T426" s="2"/>
      <c r="U426" s="2"/>
      <c r="V426" s="2"/>
      <c r="W426" s="2"/>
      <c r="X426" s="2"/>
      <c r="Y426" s="2"/>
      <c r="Z426" s="2"/>
      <c r="AA426" s="2"/>
    </row>
    <row r="427" spans="1:27">
      <c r="A427" s="2"/>
      <c r="B427" s="2" t="s">
        <v>2048</v>
      </c>
      <c r="C427" s="3">
        <v>0.16666666666666599</v>
      </c>
      <c r="D427" s="3">
        <v>0</v>
      </c>
      <c r="E427" s="2"/>
      <c r="F427" s="3">
        <v>0.37267799624996401</v>
      </c>
      <c r="G427" s="3">
        <v>0</v>
      </c>
      <c r="H427" s="2"/>
      <c r="I427" s="2"/>
      <c r="J427" s="2"/>
      <c r="K427" s="2"/>
      <c r="L427" s="2"/>
      <c r="M427" s="2"/>
      <c r="N427" s="2"/>
      <c r="O427" s="2"/>
      <c r="P427" s="2"/>
      <c r="Q427" s="2"/>
      <c r="R427" s="2"/>
      <c r="S427" s="2"/>
      <c r="T427" s="2"/>
      <c r="U427" s="2"/>
      <c r="V427" s="2"/>
      <c r="W427" s="2"/>
      <c r="X427" s="2"/>
      <c r="Y427" s="2"/>
      <c r="Z427" s="2"/>
      <c r="AA427" s="2"/>
    </row>
    <row r="428" spans="1:27">
      <c r="A428" s="2"/>
      <c r="B428" s="2" t="s">
        <v>2208</v>
      </c>
      <c r="C428" s="3">
        <v>0.16666666666666599</v>
      </c>
      <c r="D428" s="3">
        <v>0</v>
      </c>
      <c r="E428" s="2"/>
      <c r="F428" s="3">
        <v>0.37267799624996401</v>
      </c>
      <c r="G428" s="3">
        <v>0</v>
      </c>
      <c r="H428" s="2"/>
      <c r="I428" s="2"/>
      <c r="J428" s="2"/>
      <c r="K428" s="2"/>
      <c r="L428" s="2"/>
      <c r="M428" s="2"/>
      <c r="N428" s="2"/>
      <c r="O428" s="2"/>
      <c r="P428" s="2"/>
      <c r="Q428" s="2"/>
      <c r="R428" s="2"/>
      <c r="S428" s="2"/>
      <c r="T428" s="2"/>
      <c r="U428" s="2"/>
      <c r="V428" s="2"/>
      <c r="W428" s="2"/>
      <c r="X428" s="2"/>
      <c r="Y428" s="2"/>
      <c r="Z428" s="2"/>
      <c r="AA428" s="2"/>
    </row>
    <row r="429" spans="1:27">
      <c r="A429" s="2"/>
      <c r="B429" s="2" t="s">
        <v>1978</v>
      </c>
      <c r="C429" s="3">
        <v>0.133333333333333</v>
      </c>
      <c r="D429" s="3">
        <v>0</v>
      </c>
      <c r="E429" s="2"/>
      <c r="F429" s="3">
        <v>0.33993463423951897</v>
      </c>
      <c r="G429" s="3">
        <v>0</v>
      </c>
      <c r="H429" s="2"/>
      <c r="I429" s="2"/>
      <c r="J429" s="2"/>
      <c r="K429" s="2"/>
      <c r="L429" s="2"/>
      <c r="M429" s="2"/>
      <c r="N429" s="2"/>
      <c r="O429" s="2"/>
      <c r="P429" s="2"/>
      <c r="Q429" s="2"/>
      <c r="R429" s="2"/>
      <c r="S429" s="2"/>
      <c r="T429" s="2"/>
      <c r="U429" s="2"/>
      <c r="V429" s="2"/>
      <c r="W429" s="2"/>
      <c r="X429" s="2"/>
      <c r="Y429" s="2"/>
      <c r="Z429" s="2"/>
      <c r="AA429" s="2"/>
    </row>
    <row r="430" spans="1:27">
      <c r="A430" s="2"/>
      <c r="B430" s="2" t="s">
        <v>2324</v>
      </c>
      <c r="C430" s="3">
        <v>0.133333333333333</v>
      </c>
      <c r="D430" s="3">
        <v>0</v>
      </c>
      <c r="E430" s="2"/>
      <c r="F430" s="3">
        <v>0.33993463423951897</v>
      </c>
      <c r="G430" s="3">
        <v>0</v>
      </c>
      <c r="H430" s="2"/>
      <c r="I430" s="2"/>
      <c r="J430" s="2"/>
      <c r="K430" s="2"/>
      <c r="L430" s="2"/>
      <c r="M430" s="2"/>
      <c r="N430" s="2"/>
      <c r="O430" s="2"/>
      <c r="P430" s="2"/>
      <c r="Q430" s="2"/>
      <c r="R430" s="2"/>
      <c r="S430" s="2"/>
      <c r="T430" s="2"/>
      <c r="U430" s="2"/>
      <c r="V430" s="2"/>
      <c r="W430" s="2"/>
      <c r="X430" s="2"/>
      <c r="Y430" s="2"/>
      <c r="Z430" s="2"/>
      <c r="AA430" s="2"/>
    </row>
    <row r="431" spans="1:27">
      <c r="A431" s="2"/>
      <c r="B431" s="2" t="s">
        <v>2264</v>
      </c>
      <c r="C431" s="3">
        <v>0.133333333333333</v>
      </c>
      <c r="D431" s="3">
        <v>0</v>
      </c>
      <c r="E431" s="2"/>
      <c r="F431" s="3">
        <v>0.42687494916218899</v>
      </c>
      <c r="G431" s="3">
        <v>0</v>
      </c>
      <c r="H431" s="2"/>
      <c r="I431" s="2"/>
      <c r="J431" s="2"/>
      <c r="K431" s="2"/>
      <c r="L431" s="2"/>
      <c r="M431" s="2"/>
      <c r="N431" s="2"/>
      <c r="O431" s="2"/>
      <c r="P431" s="2"/>
      <c r="Q431" s="2"/>
      <c r="R431" s="2"/>
      <c r="S431" s="2"/>
      <c r="T431" s="2"/>
      <c r="U431" s="2"/>
      <c r="V431" s="2"/>
      <c r="W431" s="2"/>
      <c r="X431" s="2"/>
      <c r="Y431" s="2"/>
      <c r="Z431" s="2"/>
      <c r="AA431" s="2"/>
    </row>
    <row r="432" spans="1:27">
      <c r="A432" s="2"/>
      <c r="B432" s="2" t="s">
        <v>2096</v>
      </c>
      <c r="C432" s="3">
        <v>0.133333333333333</v>
      </c>
      <c r="D432" s="3">
        <v>0</v>
      </c>
      <c r="E432" s="2"/>
      <c r="F432" s="3">
        <v>0.33993463423951897</v>
      </c>
      <c r="G432" s="3">
        <v>0</v>
      </c>
      <c r="H432" s="2"/>
      <c r="I432" s="2"/>
      <c r="J432" s="2"/>
      <c r="K432" s="2"/>
      <c r="L432" s="2"/>
      <c r="M432" s="2"/>
      <c r="N432" s="2"/>
      <c r="O432" s="2"/>
      <c r="P432" s="2"/>
      <c r="Q432" s="2"/>
      <c r="R432" s="2"/>
      <c r="S432" s="2"/>
      <c r="T432" s="2"/>
      <c r="U432" s="2"/>
      <c r="V432" s="2"/>
      <c r="W432" s="2"/>
      <c r="X432" s="2"/>
      <c r="Y432" s="2"/>
      <c r="Z432" s="2"/>
      <c r="AA432" s="2"/>
    </row>
    <row r="433" spans="1:27">
      <c r="A433" s="2"/>
      <c r="B433" s="2" t="s">
        <v>2108</v>
      </c>
      <c r="C433" s="3">
        <v>0.1</v>
      </c>
      <c r="D433" s="3">
        <v>0</v>
      </c>
      <c r="E433" s="2"/>
      <c r="F433" s="3">
        <v>0.3</v>
      </c>
      <c r="G433" s="3">
        <v>0</v>
      </c>
      <c r="H433" s="2"/>
      <c r="I433" s="2"/>
      <c r="J433" s="2"/>
      <c r="K433" s="2"/>
      <c r="L433" s="2"/>
      <c r="M433" s="2"/>
      <c r="N433" s="2"/>
      <c r="O433" s="2"/>
      <c r="P433" s="2"/>
      <c r="Q433" s="2"/>
      <c r="R433" s="2"/>
      <c r="S433" s="2"/>
      <c r="T433" s="2"/>
      <c r="U433" s="2"/>
      <c r="V433" s="2"/>
      <c r="W433" s="2"/>
      <c r="X433" s="2"/>
      <c r="Y433" s="2"/>
      <c r="Z433" s="2"/>
      <c r="AA433" s="2"/>
    </row>
    <row r="434" spans="1:27">
      <c r="A434" s="2"/>
      <c r="B434" s="2" t="s">
        <v>1983</v>
      </c>
      <c r="C434" s="3">
        <v>0.1</v>
      </c>
      <c r="D434" s="3">
        <v>0</v>
      </c>
      <c r="E434" s="2"/>
      <c r="F434" s="3">
        <v>0.3</v>
      </c>
      <c r="G434" s="3">
        <v>0</v>
      </c>
      <c r="H434" s="2"/>
      <c r="I434" s="2"/>
      <c r="J434" s="2"/>
      <c r="K434" s="2"/>
      <c r="L434" s="2"/>
      <c r="M434" s="2"/>
      <c r="N434" s="2"/>
      <c r="O434" s="2"/>
      <c r="P434" s="2"/>
      <c r="Q434" s="2"/>
      <c r="R434" s="2"/>
      <c r="S434" s="2"/>
      <c r="T434" s="2"/>
      <c r="U434" s="2"/>
      <c r="V434" s="2"/>
      <c r="W434" s="2"/>
      <c r="X434" s="2"/>
      <c r="Y434" s="2"/>
      <c r="Z434" s="2"/>
      <c r="AA434" s="2"/>
    </row>
    <row r="435" spans="1:27">
      <c r="A435" s="2"/>
      <c r="B435" s="2" t="s">
        <v>2138</v>
      </c>
      <c r="C435" s="3">
        <v>0.1</v>
      </c>
      <c r="D435" s="3">
        <v>0</v>
      </c>
      <c r="E435" s="2"/>
      <c r="F435" s="3">
        <v>0.3</v>
      </c>
      <c r="G435" s="3">
        <v>0</v>
      </c>
      <c r="H435" s="2"/>
      <c r="I435" s="2"/>
      <c r="J435" s="2"/>
      <c r="K435" s="2"/>
      <c r="L435" s="2"/>
      <c r="M435" s="2"/>
      <c r="N435" s="2"/>
      <c r="O435" s="2"/>
      <c r="P435" s="2"/>
      <c r="Q435" s="2"/>
      <c r="R435" s="2"/>
      <c r="S435" s="2"/>
      <c r="T435" s="2"/>
      <c r="U435" s="2"/>
      <c r="V435" s="2"/>
      <c r="W435" s="2"/>
      <c r="X435" s="2"/>
      <c r="Y435" s="2"/>
      <c r="Z435" s="2"/>
      <c r="AA435" s="2"/>
    </row>
    <row r="436" spans="1:27">
      <c r="A436" s="2"/>
      <c r="B436" s="2" t="s">
        <v>2261</v>
      </c>
      <c r="C436" s="3">
        <v>0.1</v>
      </c>
      <c r="D436" s="3">
        <v>0</v>
      </c>
      <c r="E436" s="2"/>
      <c r="F436" s="3">
        <v>0.3</v>
      </c>
      <c r="G436" s="3">
        <v>0</v>
      </c>
      <c r="H436" s="2"/>
      <c r="I436" s="2"/>
      <c r="J436" s="2"/>
      <c r="K436" s="2"/>
      <c r="L436" s="2"/>
      <c r="M436" s="2"/>
      <c r="N436" s="2"/>
      <c r="O436" s="2"/>
      <c r="P436" s="2"/>
      <c r="Q436" s="2"/>
      <c r="R436" s="2"/>
      <c r="S436" s="2"/>
      <c r="T436" s="2"/>
      <c r="U436" s="2"/>
      <c r="V436" s="2"/>
      <c r="W436" s="2"/>
      <c r="X436" s="2"/>
      <c r="Y436" s="2"/>
      <c r="Z436" s="2"/>
      <c r="AA436" s="2"/>
    </row>
    <row r="437" spans="1:27">
      <c r="A437" s="2"/>
      <c r="B437" s="2" t="s">
        <v>2040</v>
      </c>
      <c r="C437" s="3">
        <v>0.1</v>
      </c>
      <c r="D437" s="3">
        <v>0</v>
      </c>
      <c r="E437" s="2"/>
      <c r="F437" s="3">
        <v>0.3</v>
      </c>
      <c r="G437" s="3">
        <v>0</v>
      </c>
      <c r="H437" s="2"/>
      <c r="I437" s="2"/>
      <c r="J437" s="2"/>
      <c r="K437" s="2"/>
      <c r="L437" s="2"/>
      <c r="M437" s="2"/>
      <c r="N437" s="2"/>
      <c r="O437" s="2"/>
      <c r="P437" s="2"/>
      <c r="Q437" s="2"/>
      <c r="R437" s="2"/>
      <c r="S437" s="2"/>
      <c r="T437" s="2"/>
      <c r="U437" s="2"/>
      <c r="V437" s="2"/>
      <c r="W437" s="2"/>
      <c r="X437" s="2"/>
      <c r="Y437" s="2"/>
      <c r="Z437" s="2"/>
      <c r="AA437" s="2"/>
    </row>
    <row r="438" spans="1:27">
      <c r="A438" s="2"/>
      <c r="B438" s="2" t="s">
        <v>2167</v>
      </c>
      <c r="C438" s="3">
        <v>6.6666666666666596E-2</v>
      </c>
      <c r="D438" s="3">
        <v>0</v>
      </c>
      <c r="E438" s="2"/>
      <c r="F438" s="3">
        <v>0.24944382578492899</v>
      </c>
      <c r="G438" s="3">
        <v>0</v>
      </c>
      <c r="H438" s="2"/>
      <c r="I438" s="2"/>
      <c r="J438" s="2"/>
      <c r="K438" s="2"/>
      <c r="L438" s="2"/>
      <c r="M438" s="2"/>
      <c r="N438" s="2"/>
      <c r="O438" s="2"/>
      <c r="P438" s="2"/>
      <c r="Q438" s="2"/>
      <c r="R438" s="2"/>
      <c r="S438" s="2"/>
      <c r="T438" s="2"/>
      <c r="U438" s="2"/>
      <c r="V438" s="2"/>
      <c r="W438" s="2"/>
      <c r="X438" s="2"/>
      <c r="Y438" s="2"/>
      <c r="Z438" s="2"/>
      <c r="AA438" s="2"/>
    </row>
    <row r="439" spans="1:27">
      <c r="A439" s="2"/>
      <c r="B439" s="2" t="s">
        <v>1999</v>
      </c>
      <c r="C439" s="3">
        <v>6.6666666666666596E-2</v>
      </c>
      <c r="D439" s="3">
        <v>0</v>
      </c>
      <c r="E439" s="2"/>
      <c r="F439" s="3">
        <v>0.24944382578492899</v>
      </c>
      <c r="G439" s="3">
        <v>0</v>
      </c>
      <c r="H439" s="2"/>
      <c r="I439" s="2"/>
      <c r="J439" s="2"/>
      <c r="K439" s="2"/>
      <c r="L439" s="2"/>
      <c r="M439" s="2"/>
      <c r="N439" s="2"/>
      <c r="O439" s="2"/>
      <c r="P439" s="2"/>
      <c r="Q439" s="2"/>
      <c r="R439" s="2"/>
      <c r="S439" s="2"/>
      <c r="T439" s="2"/>
      <c r="U439" s="2"/>
      <c r="V439" s="2"/>
      <c r="W439" s="2"/>
      <c r="X439" s="2"/>
      <c r="Y439" s="2"/>
      <c r="Z439" s="2"/>
      <c r="AA439" s="2"/>
    </row>
    <row r="440" spans="1:27">
      <c r="A440" s="2"/>
      <c r="B440" s="2" t="s">
        <v>1876</v>
      </c>
      <c r="C440" s="3">
        <v>6.6666666666666596E-2</v>
      </c>
      <c r="D440" s="3">
        <v>0</v>
      </c>
      <c r="E440" s="2"/>
      <c r="F440" s="3">
        <v>0.24944382578492899</v>
      </c>
      <c r="G440" s="3">
        <v>0</v>
      </c>
      <c r="H440" s="2"/>
      <c r="I440" s="2"/>
      <c r="J440" s="2"/>
      <c r="K440" s="2"/>
      <c r="L440" s="2"/>
      <c r="M440" s="2"/>
      <c r="N440" s="2"/>
      <c r="O440" s="2"/>
      <c r="P440" s="2"/>
      <c r="Q440" s="2"/>
      <c r="R440" s="2"/>
      <c r="S440" s="2"/>
      <c r="T440" s="2"/>
      <c r="U440" s="2"/>
      <c r="V440" s="2"/>
      <c r="W440" s="2"/>
      <c r="X440" s="2"/>
      <c r="Y440" s="2"/>
      <c r="Z440" s="2"/>
      <c r="AA440" s="2"/>
    </row>
    <row r="441" spans="1:27">
      <c r="A441" s="2"/>
      <c r="B441" s="2" t="s">
        <v>1740</v>
      </c>
      <c r="C441" s="3">
        <v>6.6666666666666596E-2</v>
      </c>
      <c r="D441" s="3">
        <v>0</v>
      </c>
      <c r="E441" s="2"/>
      <c r="F441" s="3">
        <v>0.24944382578492899</v>
      </c>
      <c r="G441" s="3">
        <v>0</v>
      </c>
      <c r="H441" s="2"/>
      <c r="I441" s="2"/>
      <c r="J441" s="2"/>
      <c r="K441" s="2"/>
      <c r="L441" s="2"/>
      <c r="M441" s="2"/>
      <c r="N441" s="2"/>
      <c r="O441" s="2"/>
      <c r="P441" s="2"/>
      <c r="Q441" s="2"/>
      <c r="R441" s="2"/>
      <c r="S441" s="2"/>
      <c r="T441" s="2"/>
      <c r="U441" s="2"/>
      <c r="V441" s="2"/>
      <c r="W441" s="2"/>
      <c r="X441" s="2"/>
      <c r="Y441" s="2"/>
      <c r="Z441" s="2"/>
      <c r="AA441" s="2"/>
    </row>
    <row r="442" spans="1:27">
      <c r="A442" s="2"/>
      <c r="B442" s="2" t="s">
        <v>2290</v>
      </c>
      <c r="C442" s="3">
        <v>6.6666666666666596E-2</v>
      </c>
      <c r="D442" s="3">
        <v>0</v>
      </c>
      <c r="E442" s="2"/>
      <c r="F442" s="3">
        <v>0.24944382578492899</v>
      </c>
      <c r="G442" s="3">
        <v>0</v>
      </c>
      <c r="H442" s="2"/>
      <c r="I442" s="2"/>
      <c r="J442" s="2"/>
      <c r="K442" s="2"/>
      <c r="L442" s="2"/>
      <c r="M442" s="2"/>
      <c r="N442" s="2"/>
      <c r="O442" s="2"/>
      <c r="P442" s="2"/>
      <c r="Q442" s="2"/>
      <c r="R442" s="2"/>
      <c r="S442" s="2"/>
      <c r="T442" s="2"/>
      <c r="U442" s="2"/>
      <c r="V442" s="2"/>
      <c r="W442" s="2"/>
      <c r="X442" s="2"/>
      <c r="Y442" s="2"/>
      <c r="Z442" s="2"/>
      <c r="AA442" s="2"/>
    </row>
    <row r="443" spans="1:27">
      <c r="A443" s="2"/>
      <c r="B443" s="2" t="s">
        <v>2131</v>
      </c>
      <c r="C443" s="3">
        <v>6.6666666666666596E-2</v>
      </c>
      <c r="D443" s="3">
        <v>0</v>
      </c>
      <c r="E443" s="2"/>
      <c r="F443" s="3">
        <v>0.24944382578492899</v>
      </c>
      <c r="G443" s="3">
        <v>0</v>
      </c>
      <c r="H443" s="2"/>
      <c r="I443" s="2"/>
      <c r="J443" s="2"/>
      <c r="K443" s="2"/>
      <c r="L443" s="2"/>
      <c r="M443" s="2"/>
      <c r="N443" s="2"/>
      <c r="O443" s="2"/>
      <c r="P443" s="2"/>
      <c r="Q443" s="2"/>
      <c r="R443" s="2"/>
      <c r="S443" s="2"/>
      <c r="T443" s="2"/>
      <c r="U443" s="2"/>
      <c r="V443" s="2"/>
      <c r="W443" s="2"/>
      <c r="X443" s="2"/>
      <c r="Y443" s="2"/>
      <c r="Z443" s="2"/>
      <c r="AA443" s="2"/>
    </row>
    <row r="444" spans="1:27">
      <c r="A444" s="2"/>
      <c r="B444" s="2" t="s">
        <v>2042</v>
      </c>
      <c r="C444" s="3">
        <v>6.6666666666666596E-2</v>
      </c>
      <c r="D444" s="3">
        <v>0</v>
      </c>
      <c r="E444" s="2"/>
      <c r="F444" s="3">
        <v>0.24944382578492899</v>
      </c>
      <c r="G444" s="3">
        <v>0</v>
      </c>
      <c r="H444" s="2"/>
      <c r="I444" s="2"/>
      <c r="J444" s="2"/>
      <c r="K444" s="2"/>
      <c r="L444" s="2"/>
      <c r="M444" s="2"/>
      <c r="N444" s="2"/>
      <c r="O444" s="2"/>
      <c r="P444" s="2"/>
      <c r="Q444" s="2"/>
      <c r="R444" s="2"/>
      <c r="S444" s="2"/>
      <c r="T444" s="2"/>
      <c r="U444" s="2"/>
      <c r="V444" s="2"/>
      <c r="W444" s="2"/>
      <c r="X444" s="2"/>
      <c r="Y444" s="2"/>
      <c r="Z444" s="2"/>
      <c r="AA444" s="2"/>
    </row>
    <row r="445" spans="1:27">
      <c r="A445" s="2"/>
      <c r="B445" s="2" t="s">
        <v>2247</v>
      </c>
      <c r="C445" s="3">
        <v>6.6666666666666596E-2</v>
      </c>
      <c r="D445" s="3">
        <v>0</v>
      </c>
      <c r="E445" s="2"/>
      <c r="F445" s="3">
        <v>0.24944382578492899</v>
      </c>
      <c r="G445" s="3">
        <v>0</v>
      </c>
      <c r="H445" s="2"/>
      <c r="I445" s="2"/>
      <c r="J445" s="2"/>
      <c r="K445" s="2"/>
      <c r="L445" s="2"/>
      <c r="M445" s="2"/>
      <c r="N445" s="2"/>
      <c r="O445" s="2"/>
      <c r="P445" s="2"/>
      <c r="Q445" s="2"/>
      <c r="R445" s="2"/>
      <c r="S445" s="2"/>
      <c r="T445" s="2"/>
      <c r="U445" s="2"/>
      <c r="V445" s="2"/>
      <c r="W445" s="2"/>
      <c r="X445" s="2"/>
      <c r="Y445" s="2"/>
      <c r="Z445" s="2"/>
      <c r="AA445" s="2"/>
    </row>
    <row r="446" spans="1:27">
      <c r="A446" s="2"/>
      <c r="B446" s="2" t="s">
        <v>2102</v>
      </c>
      <c r="C446" s="3">
        <v>6.6666666666666596E-2</v>
      </c>
      <c r="D446" s="3">
        <v>0</v>
      </c>
      <c r="E446" s="2"/>
      <c r="F446" s="3">
        <v>0.24944382578492899</v>
      </c>
      <c r="G446" s="3">
        <v>0</v>
      </c>
      <c r="H446" s="2"/>
      <c r="I446" s="2"/>
      <c r="J446" s="2"/>
      <c r="K446" s="2"/>
      <c r="L446" s="2"/>
      <c r="M446" s="2"/>
      <c r="N446" s="2"/>
      <c r="O446" s="2"/>
      <c r="P446" s="2"/>
      <c r="Q446" s="2"/>
      <c r="R446" s="2"/>
      <c r="S446" s="2"/>
      <c r="T446" s="2"/>
      <c r="U446" s="2"/>
      <c r="V446" s="2"/>
      <c r="W446" s="2"/>
      <c r="X446" s="2"/>
      <c r="Y446" s="2"/>
      <c r="Z446" s="2"/>
      <c r="AA446" s="2"/>
    </row>
    <row r="447" spans="1:27">
      <c r="A447" s="2"/>
      <c r="B447" s="2" t="s">
        <v>2325</v>
      </c>
      <c r="C447" s="3">
        <v>6.6666666666666596E-2</v>
      </c>
      <c r="D447" s="3">
        <v>0</v>
      </c>
      <c r="E447" s="2"/>
      <c r="F447" s="3">
        <v>0.24944382578492899</v>
      </c>
      <c r="G447" s="3">
        <v>0</v>
      </c>
      <c r="H447" s="2"/>
      <c r="I447" s="2"/>
      <c r="J447" s="2"/>
      <c r="K447" s="2"/>
      <c r="L447" s="2"/>
      <c r="M447" s="2"/>
      <c r="N447" s="2"/>
      <c r="O447" s="2"/>
      <c r="P447" s="2"/>
      <c r="Q447" s="2"/>
      <c r="R447" s="2"/>
      <c r="S447" s="2"/>
      <c r="T447" s="2"/>
      <c r="U447" s="2"/>
      <c r="V447" s="2"/>
      <c r="W447" s="2"/>
      <c r="X447" s="2"/>
      <c r="Y447" s="2"/>
      <c r="Z447" s="2"/>
      <c r="AA447" s="2"/>
    </row>
    <row r="448" spans="1:27">
      <c r="A448" s="2"/>
      <c r="B448" s="2" t="s">
        <v>1798</v>
      </c>
      <c r="C448" s="3">
        <v>6.6666666666666596E-2</v>
      </c>
      <c r="D448" s="3">
        <v>0</v>
      </c>
      <c r="E448" s="2"/>
      <c r="F448" s="3">
        <v>0.24944382578492899</v>
      </c>
      <c r="G448" s="3">
        <v>0</v>
      </c>
      <c r="H448" s="2"/>
      <c r="I448" s="2"/>
      <c r="J448" s="2"/>
      <c r="K448" s="2"/>
      <c r="L448" s="2"/>
      <c r="M448" s="2"/>
      <c r="N448" s="2"/>
      <c r="O448" s="2"/>
      <c r="P448" s="2"/>
      <c r="Q448" s="2"/>
      <c r="R448" s="2"/>
      <c r="S448" s="2"/>
      <c r="T448" s="2"/>
      <c r="U448" s="2"/>
      <c r="V448" s="2"/>
      <c r="W448" s="2"/>
      <c r="X448" s="2"/>
      <c r="Y448" s="2"/>
      <c r="Z448" s="2"/>
      <c r="AA448" s="2"/>
    </row>
    <row r="449" spans="1:27">
      <c r="A449" s="2"/>
      <c r="B449" s="2" t="s">
        <v>2199</v>
      </c>
      <c r="C449" s="3">
        <v>6.6666666666666596E-2</v>
      </c>
      <c r="D449" s="3">
        <v>0</v>
      </c>
      <c r="E449" s="2"/>
      <c r="F449" s="3">
        <v>0.24944382578492899</v>
      </c>
      <c r="G449" s="3">
        <v>0</v>
      </c>
      <c r="H449" s="2"/>
      <c r="I449" s="2"/>
      <c r="J449" s="2"/>
      <c r="K449" s="2"/>
      <c r="L449" s="2"/>
      <c r="M449" s="2"/>
      <c r="N449" s="2"/>
      <c r="O449" s="2"/>
      <c r="P449" s="2"/>
      <c r="Q449" s="2"/>
      <c r="R449" s="2"/>
      <c r="S449" s="2"/>
      <c r="T449" s="2"/>
      <c r="U449" s="2"/>
      <c r="V449" s="2"/>
      <c r="W449" s="2"/>
      <c r="X449" s="2"/>
      <c r="Y449" s="2"/>
      <c r="Z449" s="2"/>
      <c r="AA449" s="2"/>
    </row>
    <row r="450" spans="1:27">
      <c r="A450" s="2"/>
      <c r="B450" s="2" t="s">
        <v>1763</v>
      </c>
      <c r="C450" s="3">
        <v>3.3333333333333298E-2</v>
      </c>
      <c r="D450" s="3">
        <v>0</v>
      </c>
      <c r="E450" s="2"/>
      <c r="F450" s="3">
        <v>0.17950549357115</v>
      </c>
      <c r="G450" s="3">
        <v>0</v>
      </c>
      <c r="H450" s="2"/>
      <c r="I450" s="2"/>
      <c r="J450" s="2"/>
      <c r="K450" s="2"/>
      <c r="L450" s="2"/>
      <c r="M450" s="2"/>
      <c r="N450" s="2"/>
      <c r="O450" s="2"/>
      <c r="P450" s="2"/>
      <c r="Q450" s="2"/>
      <c r="R450" s="2"/>
      <c r="S450" s="2"/>
      <c r="T450" s="2"/>
      <c r="U450" s="2"/>
      <c r="V450" s="2"/>
      <c r="W450" s="2"/>
      <c r="X450" s="2"/>
      <c r="Y450" s="2"/>
      <c r="Z450" s="2"/>
      <c r="AA450" s="2"/>
    </row>
    <row r="451" spans="1:27">
      <c r="A451" s="2"/>
      <c r="B451" s="2" t="s">
        <v>2326</v>
      </c>
      <c r="C451" s="3">
        <v>3.3333333333333298E-2</v>
      </c>
      <c r="D451" s="3">
        <v>0</v>
      </c>
      <c r="E451" s="2"/>
      <c r="F451" s="3">
        <v>0.17950549357115</v>
      </c>
      <c r="G451" s="3">
        <v>0</v>
      </c>
      <c r="H451" s="2"/>
      <c r="I451" s="2"/>
      <c r="J451" s="2"/>
      <c r="K451" s="2"/>
      <c r="L451" s="2"/>
      <c r="M451" s="2"/>
      <c r="N451" s="2"/>
      <c r="O451" s="2"/>
      <c r="P451" s="2"/>
      <c r="Q451" s="2"/>
      <c r="R451" s="2"/>
      <c r="S451" s="2"/>
      <c r="T451" s="2"/>
      <c r="U451" s="2"/>
      <c r="V451" s="2"/>
      <c r="W451" s="2"/>
      <c r="X451" s="2"/>
      <c r="Y451" s="2"/>
      <c r="Z451" s="2"/>
      <c r="AA451" s="2"/>
    </row>
    <row r="452" spans="1:27">
      <c r="A452" s="2"/>
      <c r="B452" s="2" t="s">
        <v>2037</v>
      </c>
      <c r="C452" s="3">
        <v>3.3333333333333298E-2</v>
      </c>
      <c r="D452" s="3">
        <v>0</v>
      </c>
      <c r="E452" s="2"/>
      <c r="F452" s="3">
        <v>0.17950549357115</v>
      </c>
      <c r="G452" s="3">
        <v>0</v>
      </c>
      <c r="H452" s="2"/>
      <c r="I452" s="2"/>
      <c r="J452" s="2"/>
      <c r="K452" s="2"/>
      <c r="L452" s="2"/>
      <c r="M452" s="2"/>
      <c r="N452" s="2"/>
      <c r="O452" s="2"/>
      <c r="P452" s="2"/>
      <c r="Q452" s="2"/>
      <c r="R452" s="2"/>
      <c r="S452" s="2"/>
      <c r="T452" s="2"/>
      <c r="U452" s="2"/>
      <c r="V452" s="2"/>
      <c r="W452" s="2"/>
      <c r="X452" s="2"/>
      <c r="Y452" s="2"/>
      <c r="Z452" s="2"/>
      <c r="AA452" s="2"/>
    </row>
    <row r="453" spans="1:27">
      <c r="A453" s="2"/>
      <c r="B453" s="2" t="s">
        <v>2156</v>
      </c>
      <c r="C453" s="3">
        <v>3.3333333333333298E-2</v>
      </c>
      <c r="D453" s="3">
        <v>0</v>
      </c>
      <c r="E453" s="2"/>
      <c r="F453" s="3">
        <v>0.17950549357115</v>
      </c>
      <c r="G453" s="3">
        <v>0</v>
      </c>
      <c r="H453" s="2"/>
      <c r="I453" s="2"/>
      <c r="J453" s="2"/>
      <c r="K453" s="2"/>
      <c r="L453" s="2"/>
      <c r="M453" s="2"/>
      <c r="N453" s="2"/>
      <c r="O453" s="2"/>
      <c r="P453" s="2"/>
      <c r="Q453" s="2"/>
      <c r="R453" s="2"/>
      <c r="S453" s="2"/>
      <c r="T453" s="2"/>
      <c r="U453" s="2"/>
      <c r="V453" s="2"/>
      <c r="W453" s="2"/>
      <c r="X453" s="2"/>
      <c r="Y453" s="2"/>
      <c r="Z453" s="2"/>
      <c r="AA453" s="2"/>
    </row>
    <row r="454" spans="1:27">
      <c r="A454" s="2"/>
      <c r="B454" s="2" t="s">
        <v>2212</v>
      </c>
      <c r="C454" s="3">
        <v>3.3333333333333298E-2</v>
      </c>
      <c r="D454" s="3">
        <v>0</v>
      </c>
      <c r="E454" s="2"/>
      <c r="F454" s="3">
        <v>0.17950549357115</v>
      </c>
      <c r="G454" s="3">
        <v>0</v>
      </c>
      <c r="H454" s="2"/>
      <c r="I454" s="2"/>
      <c r="J454" s="2"/>
      <c r="K454" s="2"/>
      <c r="L454" s="2"/>
      <c r="M454" s="2"/>
      <c r="N454" s="2"/>
      <c r="O454" s="2"/>
      <c r="P454" s="2"/>
      <c r="Q454" s="2"/>
      <c r="R454" s="2"/>
      <c r="S454" s="2"/>
      <c r="T454" s="2"/>
      <c r="U454" s="2"/>
      <c r="V454" s="2"/>
      <c r="W454" s="2"/>
      <c r="X454" s="2"/>
      <c r="Y454" s="2"/>
      <c r="Z454" s="2"/>
      <c r="AA454" s="2"/>
    </row>
    <row r="455" spans="1:27">
      <c r="A455" s="2"/>
      <c r="B455" s="2" t="s">
        <v>2009</v>
      </c>
      <c r="C455" s="3">
        <v>3.3333333333333298E-2</v>
      </c>
      <c r="D455" s="3">
        <v>0</v>
      </c>
      <c r="E455" s="2"/>
      <c r="F455" s="3">
        <v>0.17950549357115</v>
      </c>
      <c r="G455" s="3">
        <v>0</v>
      </c>
      <c r="H455" s="2"/>
      <c r="I455" s="2"/>
      <c r="J455" s="2"/>
      <c r="K455" s="2"/>
      <c r="L455" s="2"/>
      <c r="M455" s="2"/>
      <c r="N455" s="2"/>
      <c r="O455" s="2"/>
      <c r="P455" s="2"/>
      <c r="Q455" s="2"/>
      <c r="R455" s="2"/>
      <c r="S455" s="2"/>
      <c r="T455" s="2"/>
      <c r="U455" s="2"/>
      <c r="V455" s="2"/>
      <c r="W455" s="2"/>
      <c r="X455" s="2"/>
      <c r="Y455" s="2"/>
      <c r="Z455" s="2"/>
      <c r="AA455" s="2"/>
    </row>
    <row r="456" spans="1:27">
      <c r="A456" s="2"/>
      <c r="B456" s="2" t="s">
        <v>2020</v>
      </c>
      <c r="C456" s="3">
        <v>3.3333333333333298E-2</v>
      </c>
      <c r="D456" s="3">
        <v>0</v>
      </c>
      <c r="E456" s="2"/>
      <c r="F456" s="3">
        <v>0.17950549357115</v>
      </c>
      <c r="G456" s="3">
        <v>0</v>
      </c>
      <c r="H456" s="2"/>
      <c r="I456" s="2"/>
      <c r="J456" s="2"/>
      <c r="K456" s="2"/>
      <c r="L456" s="2"/>
      <c r="M456" s="2"/>
      <c r="N456" s="2"/>
      <c r="O456" s="2"/>
      <c r="P456" s="2"/>
      <c r="Q456" s="2"/>
      <c r="R456" s="2"/>
      <c r="S456" s="2"/>
      <c r="T456" s="2"/>
      <c r="U456" s="2"/>
      <c r="V456" s="2"/>
      <c r="W456" s="2"/>
      <c r="X456" s="2"/>
      <c r="Y456" s="2"/>
      <c r="Z456" s="2"/>
      <c r="AA456" s="2"/>
    </row>
    <row r="457" spans="1:27">
      <c r="A457" s="2"/>
      <c r="B457" s="2" t="s">
        <v>1897</v>
      </c>
      <c r="C457" s="3">
        <v>3.3333333333333298E-2</v>
      </c>
      <c r="D457" s="3">
        <v>0</v>
      </c>
      <c r="E457" s="2"/>
      <c r="F457" s="3">
        <v>0.17950549357115</v>
      </c>
      <c r="G457" s="3">
        <v>0</v>
      </c>
      <c r="H457" s="2"/>
      <c r="I457" s="2"/>
      <c r="J457" s="2"/>
      <c r="K457" s="2"/>
      <c r="L457" s="2"/>
      <c r="M457" s="2"/>
      <c r="N457" s="2"/>
      <c r="O457" s="2"/>
      <c r="P457" s="2"/>
      <c r="Q457" s="2"/>
      <c r="R457" s="2"/>
      <c r="S457" s="2"/>
      <c r="T457" s="2"/>
      <c r="U457" s="2"/>
      <c r="V457" s="2"/>
      <c r="W457" s="2"/>
      <c r="X457" s="2"/>
      <c r="Y457" s="2"/>
      <c r="Z457" s="2"/>
      <c r="AA457" s="2"/>
    </row>
    <row r="458" spans="1:27">
      <c r="A458" s="2"/>
      <c r="B458" s="2" t="s">
        <v>2119</v>
      </c>
      <c r="C458" s="3">
        <v>3.3333333333333298E-2</v>
      </c>
      <c r="D458" s="3">
        <v>0</v>
      </c>
      <c r="E458" s="2"/>
      <c r="F458" s="3">
        <v>0.17950549357115</v>
      </c>
      <c r="G458" s="3">
        <v>0</v>
      </c>
      <c r="H458" s="2"/>
      <c r="I458" s="2"/>
      <c r="J458" s="2"/>
      <c r="K458" s="2"/>
      <c r="L458" s="2"/>
      <c r="M458" s="2"/>
      <c r="N458" s="2"/>
      <c r="O458" s="2"/>
      <c r="P458" s="2"/>
      <c r="Q458" s="2"/>
      <c r="R458" s="2"/>
      <c r="S458" s="2"/>
      <c r="T458" s="2"/>
      <c r="U458" s="2"/>
      <c r="V458" s="2"/>
      <c r="W458" s="2"/>
      <c r="X458" s="2"/>
      <c r="Y458" s="2"/>
      <c r="Z458" s="2"/>
      <c r="AA458" s="2"/>
    </row>
    <row r="459" spans="1:27">
      <c r="A459" s="2"/>
      <c r="B459" s="2" t="s">
        <v>1988</v>
      </c>
      <c r="C459" s="3">
        <v>3.3333333333333298E-2</v>
      </c>
      <c r="D459" s="3">
        <v>0</v>
      </c>
      <c r="E459" s="2"/>
      <c r="F459" s="3">
        <v>0.17950549357115</v>
      </c>
      <c r="G459" s="3">
        <v>0</v>
      </c>
      <c r="H459" s="2"/>
      <c r="I459" s="2"/>
      <c r="J459" s="2"/>
      <c r="K459" s="2"/>
      <c r="L459" s="2"/>
      <c r="M459" s="2"/>
      <c r="N459" s="2"/>
      <c r="O459" s="2"/>
      <c r="P459" s="2"/>
      <c r="Q459" s="2"/>
      <c r="R459" s="2"/>
      <c r="S459" s="2"/>
      <c r="T459" s="2"/>
      <c r="U459" s="2"/>
      <c r="V459" s="2"/>
      <c r="W459" s="2"/>
      <c r="X459" s="2"/>
      <c r="Y459" s="2"/>
      <c r="Z459" s="2"/>
      <c r="AA459" s="2"/>
    </row>
    <row r="460" spans="1:27">
      <c r="A460" s="2"/>
      <c r="B460" s="2" t="s">
        <v>2122</v>
      </c>
      <c r="C460" s="3">
        <v>3.3333333333333298E-2</v>
      </c>
      <c r="D460" s="3">
        <v>0</v>
      </c>
      <c r="E460" s="2"/>
      <c r="F460" s="3">
        <v>0.17950549357115</v>
      </c>
      <c r="G460" s="3">
        <v>0</v>
      </c>
      <c r="H460" s="2"/>
      <c r="I460" s="2"/>
      <c r="J460" s="2"/>
      <c r="K460" s="2"/>
      <c r="L460" s="2"/>
      <c r="M460" s="2"/>
      <c r="N460" s="2"/>
      <c r="O460" s="2"/>
      <c r="P460" s="2"/>
      <c r="Q460" s="2"/>
      <c r="R460" s="2"/>
      <c r="S460" s="2"/>
      <c r="T460" s="2"/>
      <c r="U460" s="2"/>
      <c r="V460" s="2"/>
      <c r="W460" s="2"/>
      <c r="X460" s="2"/>
      <c r="Y460" s="2"/>
      <c r="Z460" s="2"/>
      <c r="AA460" s="2"/>
    </row>
    <row r="461" spans="1:27">
      <c r="A461" s="2"/>
      <c r="B461" s="2" t="s">
        <v>2194</v>
      </c>
      <c r="C461" s="3">
        <v>3.3333333333333298E-2</v>
      </c>
      <c r="D461" s="3">
        <v>0</v>
      </c>
      <c r="E461" s="2"/>
      <c r="F461" s="3">
        <v>0.17950549357115</v>
      </c>
      <c r="G461" s="3">
        <v>0</v>
      </c>
      <c r="H461" s="2"/>
      <c r="I461" s="2"/>
      <c r="J461" s="2"/>
      <c r="K461" s="2"/>
      <c r="L461" s="2"/>
      <c r="M461" s="2"/>
      <c r="N461" s="2"/>
      <c r="O461" s="2"/>
      <c r="P461" s="2"/>
      <c r="Q461" s="2"/>
      <c r="R461" s="2"/>
      <c r="S461" s="2"/>
      <c r="T461" s="2"/>
      <c r="U461" s="2"/>
      <c r="V461" s="2"/>
      <c r="W461" s="2"/>
      <c r="X461" s="2"/>
      <c r="Y461" s="2"/>
      <c r="Z461" s="2"/>
      <c r="AA461" s="2"/>
    </row>
    <row r="462" spans="1:27">
      <c r="A462" s="2"/>
      <c r="B462" s="2" t="s">
        <v>2067</v>
      </c>
      <c r="C462" s="3">
        <v>3.3333333333333298E-2</v>
      </c>
      <c r="D462" s="3">
        <v>0</v>
      </c>
      <c r="E462" s="2"/>
      <c r="F462" s="3">
        <v>0.17950549357115</v>
      </c>
      <c r="G462" s="3">
        <v>0</v>
      </c>
      <c r="H462" s="2"/>
      <c r="I462" s="2"/>
      <c r="J462" s="2"/>
      <c r="K462" s="2"/>
      <c r="L462" s="2"/>
      <c r="M462" s="2"/>
      <c r="N462" s="2"/>
      <c r="O462" s="2"/>
      <c r="P462" s="2"/>
      <c r="Q462" s="2"/>
      <c r="R462" s="2"/>
      <c r="S462" s="2"/>
      <c r="T462" s="2"/>
      <c r="U462" s="2"/>
      <c r="V462" s="2"/>
      <c r="W462" s="2"/>
      <c r="X462" s="2"/>
      <c r="Y462" s="2"/>
      <c r="Z462" s="2"/>
      <c r="AA462" s="2"/>
    </row>
    <row r="463" spans="1:27">
      <c r="A463" s="2"/>
      <c r="B463" s="2" t="s">
        <v>2327</v>
      </c>
      <c r="C463" s="3">
        <v>3.3333333333333298E-2</v>
      </c>
      <c r="D463" s="3">
        <v>0</v>
      </c>
      <c r="E463" s="2"/>
      <c r="F463" s="3">
        <v>0.17950549357115</v>
      </c>
      <c r="G463" s="3">
        <v>0</v>
      </c>
      <c r="H463" s="2"/>
      <c r="I463" s="2"/>
      <c r="J463" s="2"/>
      <c r="K463" s="2"/>
      <c r="L463" s="2"/>
      <c r="M463" s="2"/>
      <c r="N463" s="2"/>
      <c r="O463" s="2"/>
      <c r="P463" s="2"/>
      <c r="Q463" s="2"/>
      <c r="R463" s="2"/>
      <c r="S463" s="2"/>
      <c r="T463" s="2"/>
      <c r="U463" s="2"/>
      <c r="V463" s="2"/>
      <c r="W463" s="2"/>
      <c r="X463" s="2"/>
      <c r="Y463" s="2"/>
      <c r="Z463" s="2"/>
      <c r="AA463" s="2"/>
    </row>
    <row r="464" spans="1:27">
      <c r="A464" s="2"/>
      <c r="B464" s="2" t="s">
        <v>2176</v>
      </c>
      <c r="C464" s="3">
        <v>3.3333333333333298E-2</v>
      </c>
      <c r="D464" s="3">
        <v>0</v>
      </c>
      <c r="E464" s="2"/>
      <c r="F464" s="3">
        <v>0.17950549357115</v>
      </c>
      <c r="G464" s="3">
        <v>0</v>
      </c>
      <c r="H464" s="2"/>
      <c r="I464" s="2"/>
      <c r="J464" s="2"/>
      <c r="K464" s="2"/>
      <c r="L464" s="2"/>
      <c r="M464" s="2"/>
      <c r="N464" s="2"/>
      <c r="O464" s="2"/>
      <c r="P464" s="2"/>
      <c r="Q464" s="2"/>
      <c r="R464" s="2"/>
      <c r="S464" s="2"/>
      <c r="T464" s="2"/>
      <c r="U464" s="2"/>
      <c r="V464" s="2"/>
      <c r="W464" s="2"/>
      <c r="X464" s="2"/>
      <c r="Y464" s="2"/>
      <c r="Z464" s="2"/>
      <c r="AA464" s="2"/>
    </row>
    <row r="465" spans="1:27">
      <c r="A465" s="2"/>
      <c r="B465" s="2" t="s">
        <v>2328</v>
      </c>
      <c r="C465" s="3">
        <v>3.3333333333333298E-2</v>
      </c>
      <c r="D465" s="3">
        <v>0</v>
      </c>
      <c r="E465" s="2"/>
      <c r="F465" s="3">
        <v>0.17950549357115</v>
      </c>
      <c r="G465" s="3">
        <v>0</v>
      </c>
      <c r="H465" s="2"/>
      <c r="I465" s="2"/>
      <c r="J465" s="2"/>
      <c r="K465" s="2"/>
      <c r="L465" s="2"/>
      <c r="M465" s="2"/>
      <c r="N465" s="2"/>
      <c r="O465" s="2"/>
      <c r="P465" s="2"/>
      <c r="Q465" s="2"/>
      <c r="R465" s="2"/>
      <c r="S465" s="2"/>
      <c r="T465" s="2"/>
      <c r="U465" s="2"/>
      <c r="V465" s="2"/>
      <c r="W465" s="2"/>
      <c r="X465" s="2"/>
      <c r="Y465" s="2"/>
      <c r="Z465" s="2"/>
      <c r="AA465" s="2"/>
    </row>
    <row r="466" spans="1:27">
      <c r="A466" s="2"/>
      <c r="B466" s="2" t="s">
        <v>2263</v>
      </c>
      <c r="C466" s="3">
        <v>3.3333333333333298E-2</v>
      </c>
      <c r="D466" s="3">
        <v>0</v>
      </c>
      <c r="E466" s="2"/>
      <c r="F466" s="3">
        <v>0.17950549357115</v>
      </c>
      <c r="G466" s="3">
        <v>0</v>
      </c>
      <c r="H466" s="2"/>
      <c r="I466" s="2"/>
      <c r="J466" s="2"/>
      <c r="K466" s="2"/>
      <c r="L466" s="2"/>
      <c r="M466" s="2"/>
      <c r="N466" s="2"/>
      <c r="O466" s="2"/>
      <c r="P466" s="2"/>
      <c r="Q466" s="2"/>
      <c r="R466" s="2"/>
      <c r="S466" s="2"/>
      <c r="T466" s="2"/>
      <c r="U466" s="2"/>
      <c r="V466" s="2"/>
      <c r="W466" s="2"/>
      <c r="X466" s="2"/>
      <c r="Y466" s="2"/>
      <c r="Z466" s="2"/>
      <c r="AA466" s="2"/>
    </row>
    <row r="467" spans="1:27">
      <c r="A467" s="2"/>
      <c r="B467" s="2" t="s">
        <v>2077</v>
      </c>
      <c r="C467" s="3">
        <v>3.3333333333333298E-2</v>
      </c>
      <c r="D467" s="3">
        <v>0</v>
      </c>
      <c r="E467" s="2"/>
      <c r="F467" s="3">
        <v>0.17950549357115</v>
      </c>
      <c r="G467" s="3">
        <v>0</v>
      </c>
      <c r="H467" s="2"/>
      <c r="I467" s="2"/>
      <c r="J467" s="2"/>
      <c r="K467" s="2"/>
      <c r="L467" s="2"/>
      <c r="M467" s="2"/>
      <c r="N467" s="2"/>
      <c r="O467" s="2"/>
      <c r="P467" s="2"/>
      <c r="Q467" s="2"/>
      <c r="R467" s="2"/>
      <c r="S467" s="2"/>
      <c r="T467" s="2"/>
      <c r="U467" s="2"/>
      <c r="V467" s="2"/>
      <c r="W467" s="2"/>
      <c r="X467" s="2"/>
      <c r="Y467" s="2"/>
      <c r="Z467" s="2"/>
      <c r="AA467" s="2"/>
    </row>
    <row r="468" spans="1:27">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G19"/>
  <sheetViews>
    <sheetView workbookViewId="0"/>
  </sheetViews>
  <sheetFormatPr defaultColWidth="12.6640625" defaultRowHeight="15.75" customHeight="1"/>
  <sheetData>
    <row r="1" spans="1:7">
      <c r="A1" s="2" t="s">
        <v>2329</v>
      </c>
      <c r="B1" s="2" t="s">
        <v>2330</v>
      </c>
      <c r="C1" s="2" t="s">
        <v>2331</v>
      </c>
      <c r="D1" s="2" t="s">
        <v>2332</v>
      </c>
      <c r="E1" s="2" t="s">
        <v>2333</v>
      </c>
      <c r="F1" s="2" t="s">
        <v>2334</v>
      </c>
      <c r="G1" s="2" t="s">
        <v>2335</v>
      </c>
    </row>
    <row r="2" spans="1:7">
      <c r="A2" s="2" t="s">
        <v>2336</v>
      </c>
      <c r="B2" s="3">
        <v>28</v>
      </c>
      <c r="C2" s="3">
        <v>28</v>
      </c>
      <c r="D2" s="3">
        <v>24</v>
      </c>
      <c r="E2" s="3">
        <v>21</v>
      </c>
      <c r="F2" s="3">
        <v>26</v>
      </c>
      <c r="G2" s="3">
        <v>3</v>
      </c>
    </row>
    <row r="3" spans="1:7">
      <c r="A3" s="2" t="s">
        <v>2337</v>
      </c>
      <c r="B3" s="3">
        <v>30</v>
      </c>
      <c r="C3" s="3">
        <v>30</v>
      </c>
      <c r="D3" s="3">
        <v>30</v>
      </c>
      <c r="E3" s="3">
        <v>30</v>
      </c>
      <c r="F3" s="3">
        <v>30</v>
      </c>
      <c r="G3" s="3">
        <v>30</v>
      </c>
    </row>
    <row r="4" spans="1:7">
      <c r="A4" s="2"/>
      <c r="B4" s="2"/>
      <c r="C4" s="2"/>
      <c r="D4" s="2"/>
      <c r="E4" s="2"/>
      <c r="F4" s="2"/>
      <c r="G4" s="2"/>
    </row>
    <row r="5" spans="1:7">
      <c r="A5" s="2" t="s">
        <v>2338</v>
      </c>
      <c r="B5" s="2" t="s">
        <v>2330</v>
      </c>
      <c r="C5" s="2" t="s">
        <v>2331</v>
      </c>
      <c r="D5" s="2" t="s">
        <v>2339</v>
      </c>
      <c r="E5" s="2" t="s">
        <v>2340</v>
      </c>
      <c r="F5" s="2" t="s">
        <v>2341</v>
      </c>
      <c r="G5" s="2" t="s">
        <v>2342</v>
      </c>
    </row>
    <row r="6" spans="1:7">
      <c r="A6" s="2" t="s">
        <v>2336</v>
      </c>
      <c r="B6" s="3">
        <v>28</v>
      </c>
      <c r="C6" s="3">
        <v>28</v>
      </c>
      <c r="D6" s="3">
        <v>31</v>
      </c>
      <c r="E6" s="3">
        <v>30</v>
      </c>
      <c r="F6" s="3">
        <v>24</v>
      </c>
      <c r="G6" s="3">
        <v>3</v>
      </c>
    </row>
    <row r="7" spans="1:7">
      <c r="A7" s="2" t="s">
        <v>2337</v>
      </c>
      <c r="B7" s="3">
        <v>30</v>
      </c>
      <c r="C7" s="3">
        <v>30</v>
      </c>
      <c r="D7" s="3">
        <v>32</v>
      </c>
      <c r="E7" s="3">
        <v>32</v>
      </c>
      <c r="F7" s="3">
        <v>26</v>
      </c>
      <c r="G7" s="3">
        <v>26</v>
      </c>
    </row>
    <row r="8" spans="1:7">
      <c r="A8" s="2"/>
      <c r="B8" s="2"/>
      <c r="C8" s="2"/>
      <c r="D8" s="2"/>
      <c r="E8" s="2"/>
      <c r="F8" s="2"/>
      <c r="G8" s="2"/>
    </row>
    <row r="9" spans="1:7">
      <c r="A9" s="2" t="s">
        <v>2343</v>
      </c>
      <c r="B9" s="2" t="s">
        <v>2330</v>
      </c>
      <c r="C9" s="2" t="s">
        <v>2331</v>
      </c>
      <c r="D9" s="2" t="s">
        <v>2332</v>
      </c>
      <c r="E9" s="2" t="s">
        <v>2333</v>
      </c>
      <c r="F9" s="2" t="s">
        <v>2334</v>
      </c>
      <c r="G9" s="2" t="s">
        <v>2335</v>
      </c>
    </row>
    <row r="10" spans="1:7">
      <c r="A10" s="2" t="s">
        <v>2336</v>
      </c>
      <c r="B10" s="3">
        <v>30</v>
      </c>
      <c r="C10" s="3">
        <v>30</v>
      </c>
      <c r="D10" s="3">
        <v>30</v>
      </c>
      <c r="E10" s="3">
        <v>30</v>
      </c>
      <c r="F10" s="3">
        <v>30</v>
      </c>
      <c r="G10" s="3">
        <v>5</v>
      </c>
    </row>
    <row r="11" spans="1:7">
      <c r="A11" s="2" t="s">
        <v>2337</v>
      </c>
      <c r="B11" s="3">
        <v>30</v>
      </c>
      <c r="C11" s="3">
        <v>30</v>
      </c>
      <c r="D11" s="3">
        <v>30</v>
      </c>
      <c r="E11" s="3">
        <v>30</v>
      </c>
      <c r="F11" s="3">
        <v>30</v>
      </c>
      <c r="G11" s="3">
        <v>30</v>
      </c>
    </row>
    <row r="12" spans="1:7">
      <c r="A12" s="2"/>
      <c r="B12" s="2"/>
      <c r="C12" s="2"/>
      <c r="D12" s="2"/>
      <c r="E12" s="2"/>
      <c r="F12" s="2"/>
      <c r="G12" s="2"/>
    </row>
    <row r="13" spans="1:7">
      <c r="A13" s="2" t="s">
        <v>2344</v>
      </c>
      <c r="B13" s="2" t="s">
        <v>2330</v>
      </c>
      <c r="C13" s="2" t="s">
        <v>2331</v>
      </c>
      <c r="D13" s="2" t="s">
        <v>2339</v>
      </c>
      <c r="E13" s="2" t="s">
        <v>2340</v>
      </c>
      <c r="F13" s="2" t="s">
        <v>2341</v>
      </c>
      <c r="G13" s="2" t="s">
        <v>2342</v>
      </c>
    </row>
    <row r="14" spans="1:7">
      <c r="A14" s="2" t="s">
        <v>2336</v>
      </c>
      <c r="B14" s="3">
        <v>30</v>
      </c>
      <c r="C14" s="3">
        <v>30</v>
      </c>
      <c r="D14" s="3">
        <v>32</v>
      </c>
      <c r="E14" s="3">
        <v>32</v>
      </c>
      <c r="F14" s="3">
        <v>25</v>
      </c>
      <c r="G14" s="3">
        <v>20</v>
      </c>
    </row>
    <row r="15" spans="1:7">
      <c r="A15" s="2" t="s">
        <v>2337</v>
      </c>
      <c r="B15" s="3">
        <v>30</v>
      </c>
      <c r="C15" s="3">
        <v>30</v>
      </c>
      <c r="D15" s="3">
        <v>32</v>
      </c>
      <c r="E15" s="3">
        <v>32</v>
      </c>
      <c r="F15" s="3">
        <v>26</v>
      </c>
      <c r="G15" s="3">
        <v>26</v>
      </c>
    </row>
    <row r="16" spans="1:7">
      <c r="A16" s="2"/>
      <c r="B16" s="2"/>
      <c r="C16" s="2"/>
      <c r="D16" s="2"/>
      <c r="E16" s="2"/>
      <c r="F16" s="2"/>
      <c r="G16" s="2"/>
    </row>
    <row r="17" spans="1:4">
      <c r="A17" s="19" t="s">
        <v>2345</v>
      </c>
      <c r="B17" s="19" t="s">
        <v>2346</v>
      </c>
      <c r="C17" s="19" t="s">
        <v>2347</v>
      </c>
      <c r="D17" s="19" t="s">
        <v>2348</v>
      </c>
    </row>
    <row r="18" spans="1:4">
      <c r="A18" s="2" t="s">
        <v>2336</v>
      </c>
      <c r="B18" s="19">
        <v>21</v>
      </c>
      <c r="C18" s="19">
        <v>30</v>
      </c>
      <c r="D18" s="19">
        <v>9</v>
      </c>
    </row>
    <row r="19" spans="1:4">
      <c r="A19" s="2" t="s">
        <v>2337</v>
      </c>
      <c r="B19" s="19">
        <v>50</v>
      </c>
      <c r="C19" s="19">
        <v>50</v>
      </c>
      <c r="D19" s="19">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1000"/>
  <sheetViews>
    <sheetView workbookViewId="0"/>
  </sheetViews>
  <sheetFormatPr defaultColWidth="12.6640625" defaultRowHeight="15.75" customHeight="1"/>
  <cols>
    <col min="1" max="1" width="33.77734375" customWidth="1"/>
    <col min="2" max="2" width="17.6640625" customWidth="1"/>
  </cols>
  <sheetData>
    <row r="1" spans="1:43">
      <c r="A1" s="1" t="s">
        <v>0</v>
      </c>
      <c r="B1" s="1"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1" t="s">
        <v>22</v>
      </c>
      <c r="X1" s="2" t="s">
        <v>2</v>
      </c>
      <c r="Y1" s="2" t="s">
        <v>3</v>
      </c>
      <c r="Z1" s="2" t="s">
        <v>4</v>
      </c>
      <c r="AA1" s="2" t="s">
        <v>5</v>
      </c>
      <c r="AB1" s="2" t="s">
        <v>6</v>
      </c>
      <c r="AC1" s="2" t="s">
        <v>7</v>
      </c>
      <c r="AD1" s="2" t="s">
        <v>8</v>
      </c>
      <c r="AE1" s="2" t="s">
        <v>9</v>
      </c>
      <c r="AF1" s="2" t="s">
        <v>10</v>
      </c>
      <c r="AG1" s="2" t="s">
        <v>11</v>
      </c>
      <c r="AH1" s="2" t="s">
        <v>12</v>
      </c>
      <c r="AI1" s="2" t="s">
        <v>13</v>
      </c>
      <c r="AJ1" s="2" t="s">
        <v>14</v>
      </c>
      <c r="AK1" s="2" t="s">
        <v>15</v>
      </c>
      <c r="AL1" s="2" t="s">
        <v>16</v>
      </c>
      <c r="AM1" s="2" t="s">
        <v>17</v>
      </c>
      <c r="AN1" s="2" t="s">
        <v>18</v>
      </c>
      <c r="AO1" s="2" t="s">
        <v>19</v>
      </c>
      <c r="AP1" s="2" t="s">
        <v>20</v>
      </c>
      <c r="AQ1" s="2" t="s">
        <v>21</v>
      </c>
    </row>
    <row r="2" spans="1:43">
      <c r="A2" s="2" t="s">
        <v>23</v>
      </c>
      <c r="B2" s="2" t="s">
        <v>24</v>
      </c>
      <c r="C2" s="3">
        <v>10.5</v>
      </c>
      <c r="D2" s="3">
        <v>20.399999999999999</v>
      </c>
      <c r="E2" s="3">
        <v>29.233333333333299</v>
      </c>
      <c r="F2" s="3">
        <v>39.433333333333302</v>
      </c>
      <c r="G2" s="3">
        <v>48.966666666666598</v>
      </c>
      <c r="H2" s="3">
        <v>60.033333333333303</v>
      </c>
      <c r="I2" s="3">
        <v>73.5</v>
      </c>
      <c r="J2" s="3">
        <v>79.933333333333294</v>
      </c>
      <c r="K2" s="3">
        <v>91.733333333333306</v>
      </c>
      <c r="L2" s="3">
        <v>98.266666666666595</v>
      </c>
      <c r="M2" s="3">
        <v>104.266666666666</v>
      </c>
      <c r="N2" s="3">
        <v>117.5</v>
      </c>
      <c r="O2" s="3">
        <v>124.666666666666</v>
      </c>
      <c r="P2" s="3">
        <v>135.433333333333</v>
      </c>
      <c r="Q2" s="3">
        <v>145.80000000000001</v>
      </c>
      <c r="R2" s="3">
        <v>155.666666666666</v>
      </c>
      <c r="S2" s="3">
        <v>166.933333333333</v>
      </c>
      <c r="T2" s="3">
        <v>179.13333333333301</v>
      </c>
      <c r="U2" s="3">
        <v>186.63333333333301</v>
      </c>
      <c r="V2" s="3">
        <v>198.5</v>
      </c>
      <c r="W2" s="2"/>
      <c r="X2" s="3">
        <v>2.9748949561287001</v>
      </c>
      <c r="Y2" s="3">
        <v>4.3328204824725098</v>
      </c>
      <c r="Z2" s="3">
        <v>5.6076336859280902</v>
      </c>
      <c r="AA2" s="3">
        <v>6.7955050503173702</v>
      </c>
      <c r="AB2" s="3">
        <v>6.0744455622623601</v>
      </c>
      <c r="AC2" s="3">
        <v>8.89000687413807</v>
      </c>
      <c r="AD2" s="3">
        <v>9.0027773492406205</v>
      </c>
      <c r="AE2" s="3">
        <v>6.86019112140632</v>
      </c>
      <c r="AF2" s="3">
        <v>9.3805946269709093</v>
      </c>
      <c r="AG2" s="3">
        <v>9.8113313175237398</v>
      </c>
      <c r="AH2" s="3">
        <v>9.1685452620479602</v>
      </c>
      <c r="AI2" s="3">
        <v>9.5035081241963795</v>
      </c>
      <c r="AJ2" s="3">
        <v>10.4923252374718</v>
      </c>
      <c r="AK2" s="3">
        <v>10.999040362181001</v>
      </c>
      <c r="AL2" s="3">
        <v>8.7307884332783292</v>
      </c>
      <c r="AM2" s="3">
        <v>12.3998207872354</v>
      </c>
      <c r="AN2" s="3">
        <v>13.5374378012318</v>
      </c>
      <c r="AO2" s="3">
        <v>11.943571027497899</v>
      </c>
      <c r="AP2" s="3">
        <v>10.894901967841999</v>
      </c>
      <c r="AQ2" s="3">
        <v>14.3776446842543</v>
      </c>
    </row>
    <row r="3" spans="1:43">
      <c r="A3" s="2" t="s">
        <v>25</v>
      </c>
      <c r="B3" s="2" t="s">
        <v>26</v>
      </c>
      <c r="C3" s="3">
        <v>9.3333333333333304</v>
      </c>
      <c r="D3" s="3">
        <v>20.5</v>
      </c>
      <c r="E3" s="3">
        <v>31.3666666666666</v>
      </c>
      <c r="F3" s="3">
        <v>39.1</v>
      </c>
      <c r="G3" s="3">
        <v>50.8333333333333</v>
      </c>
      <c r="H3" s="3">
        <v>60.566666666666599</v>
      </c>
      <c r="I3" s="3">
        <v>68.400000000000006</v>
      </c>
      <c r="J3" s="3">
        <v>80.5</v>
      </c>
      <c r="K3" s="3">
        <v>91.9</v>
      </c>
      <c r="L3" s="3">
        <v>98.4</v>
      </c>
      <c r="M3" s="3">
        <v>109.73333333333299</v>
      </c>
      <c r="N3" s="3">
        <v>119.36666666666601</v>
      </c>
      <c r="O3" s="3">
        <v>129.03333333333299</v>
      </c>
      <c r="P3" s="3">
        <v>139.03333333333299</v>
      </c>
      <c r="Q3" s="3">
        <v>146.13333333333301</v>
      </c>
      <c r="R3" s="3">
        <v>157.5</v>
      </c>
      <c r="S3" s="3">
        <v>169.56666666666601</v>
      </c>
      <c r="T3" s="3">
        <v>177</v>
      </c>
      <c r="U3" s="3">
        <v>188.266666666666</v>
      </c>
      <c r="V3" s="3">
        <v>198.23333333333301</v>
      </c>
      <c r="W3" s="2"/>
      <c r="X3" s="3">
        <v>3.87585116099963</v>
      </c>
      <c r="Y3" s="3">
        <v>4.0145568456140497</v>
      </c>
      <c r="Z3" s="3">
        <v>5.0098791291695699</v>
      </c>
      <c r="AA3" s="3">
        <v>4.5632590692764001</v>
      </c>
      <c r="AB3" s="3">
        <v>6.28799561775363</v>
      </c>
      <c r="AC3" s="3">
        <v>7.9191048876891497</v>
      </c>
      <c r="AD3" s="3">
        <v>7.7399397069141704</v>
      </c>
      <c r="AE3" s="3">
        <v>8.6245772843272306</v>
      </c>
      <c r="AF3" s="3">
        <v>8.91197695987446</v>
      </c>
      <c r="AG3" s="3">
        <v>8.7924209786990204</v>
      </c>
      <c r="AH3" s="3">
        <v>10.036378275498</v>
      </c>
      <c r="AI3" s="3">
        <v>8.6736510318447895</v>
      </c>
      <c r="AJ3" s="3">
        <v>11.577228607150399</v>
      </c>
      <c r="AK3" s="3">
        <v>11.110005500548599</v>
      </c>
      <c r="AL3" s="3">
        <v>11.1735799495456</v>
      </c>
      <c r="AM3" s="3">
        <v>10.0556783295144</v>
      </c>
      <c r="AN3" s="3">
        <v>13.3483665251179</v>
      </c>
      <c r="AO3" s="3">
        <v>10.6144555520604</v>
      </c>
      <c r="AP3" s="3">
        <v>14.4266728280948</v>
      </c>
      <c r="AQ3" s="3">
        <v>12.584867456151001</v>
      </c>
    </row>
    <row r="4" spans="1:43">
      <c r="A4" s="2" t="s">
        <v>27</v>
      </c>
      <c r="B4" s="2" t="s">
        <v>28</v>
      </c>
      <c r="C4" s="3">
        <v>9.86666666666666</v>
      </c>
      <c r="D4" s="3">
        <v>20</v>
      </c>
      <c r="E4" s="3">
        <v>30.266666666666602</v>
      </c>
      <c r="F4" s="3">
        <v>41.4</v>
      </c>
      <c r="G4" s="3">
        <v>49.766666666666602</v>
      </c>
      <c r="H4" s="3">
        <v>60.466666666666598</v>
      </c>
      <c r="I4" s="3">
        <v>71.2</v>
      </c>
      <c r="J4" s="3">
        <v>81.7</v>
      </c>
      <c r="K4" s="3">
        <v>88.766666666666595</v>
      </c>
      <c r="L4" s="3">
        <v>99.966666666666598</v>
      </c>
      <c r="M4" s="3">
        <v>107.86666666666601</v>
      </c>
      <c r="N4" s="3">
        <v>119.633333333333</v>
      </c>
      <c r="O4" s="3">
        <v>127.266666666666</v>
      </c>
      <c r="P4" s="3">
        <v>141.53333333333299</v>
      </c>
      <c r="Q4" s="3">
        <v>149.433333333333</v>
      </c>
      <c r="R4" s="3">
        <v>157.63333333333301</v>
      </c>
      <c r="S4" s="3">
        <v>170.13333333333301</v>
      </c>
      <c r="T4" s="3">
        <v>176.433333333333</v>
      </c>
      <c r="U4" s="3">
        <v>189.5</v>
      </c>
      <c r="V4" s="3">
        <v>197.73333333333301</v>
      </c>
      <c r="W4" s="2"/>
      <c r="X4" s="3">
        <v>3.60308509783244</v>
      </c>
      <c r="Y4" s="3">
        <v>4.4497190922573902</v>
      </c>
      <c r="Z4" s="3">
        <v>5.6917093702643902</v>
      </c>
      <c r="AA4" s="3">
        <v>7.1348907957071503</v>
      </c>
      <c r="AB4" s="3">
        <v>6.4945276109112697</v>
      </c>
      <c r="AC4" s="3">
        <v>6.5662436411966496</v>
      </c>
      <c r="AD4" s="3">
        <v>8.4947042326381208</v>
      </c>
      <c r="AE4" s="3">
        <v>7.5637292389402697</v>
      </c>
      <c r="AF4" s="3">
        <v>7.9610859114123897</v>
      </c>
      <c r="AG4" s="3">
        <v>10.467356665154499</v>
      </c>
      <c r="AH4" s="3">
        <v>9.0874761194856593</v>
      </c>
      <c r="AI4" s="3">
        <v>10.709756714738599</v>
      </c>
      <c r="AJ4" s="3">
        <v>8.9104183715219296</v>
      </c>
      <c r="AK4" s="3">
        <v>9.7629685831490498</v>
      </c>
      <c r="AL4" s="3">
        <v>11.6209102722444</v>
      </c>
      <c r="AM4" s="3">
        <v>10.6629681087813</v>
      </c>
      <c r="AN4" s="3">
        <v>15.882345194866099</v>
      </c>
      <c r="AO4" s="3">
        <v>13.373315054822999</v>
      </c>
      <c r="AP4" s="3">
        <v>13.027534942062699</v>
      </c>
      <c r="AQ4" s="3">
        <v>12.306998912091499</v>
      </c>
    </row>
    <row r="5" spans="1:43">
      <c r="A5" s="2" t="s">
        <v>29</v>
      </c>
      <c r="B5" s="2" t="s">
        <v>30</v>
      </c>
      <c r="C5" s="3">
        <v>10</v>
      </c>
      <c r="D5" s="3">
        <v>20.6666666666666</v>
      </c>
      <c r="E5" s="3">
        <v>29.8</v>
      </c>
      <c r="F5" s="3">
        <v>40.3333333333333</v>
      </c>
      <c r="G5" s="3">
        <v>47.8</v>
      </c>
      <c r="H5" s="3">
        <v>60.9</v>
      </c>
      <c r="I5" s="3">
        <v>69.8</v>
      </c>
      <c r="J5" s="3">
        <v>77.566666666666606</v>
      </c>
      <c r="K5" s="3">
        <v>89.1666666666666</v>
      </c>
      <c r="L5" s="3">
        <v>98.8</v>
      </c>
      <c r="M5" s="3">
        <v>107.633333333333</v>
      </c>
      <c r="N5" s="3">
        <v>119</v>
      </c>
      <c r="O5" s="3">
        <v>127.56666666666599</v>
      </c>
      <c r="P5" s="3">
        <v>137.63333333333301</v>
      </c>
      <c r="Q5" s="3">
        <v>151.80000000000001</v>
      </c>
      <c r="R5" s="3">
        <v>158.166666666666</v>
      </c>
      <c r="S5" s="3">
        <v>170.666666666666</v>
      </c>
      <c r="T5" s="3">
        <v>175</v>
      </c>
      <c r="U5" s="3">
        <v>187.9</v>
      </c>
      <c r="V5" s="3">
        <v>197.266666666666</v>
      </c>
      <c r="W5" s="2"/>
      <c r="X5" s="3">
        <v>2.6457513110645898</v>
      </c>
      <c r="Y5" s="3">
        <v>5.2683541600347503</v>
      </c>
      <c r="Z5" s="3">
        <v>5.9070579253409496</v>
      </c>
      <c r="AA5" s="3">
        <v>5.3312495929399297</v>
      </c>
      <c r="AB5" s="3">
        <v>5.8731025304631999</v>
      </c>
      <c r="AC5" s="3">
        <v>5.9685285735542299</v>
      </c>
      <c r="AD5" s="3">
        <v>8.1379768165476207</v>
      </c>
      <c r="AE5" s="3">
        <v>7.8216934796045798</v>
      </c>
      <c r="AF5" s="3">
        <v>11.2962629021971</v>
      </c>
      <c r="AG5" s="3">
        <v>9.0715673030261605</v>
      </c>
      <c r="AH5" s="3">
        <v>11.142959909986001</v>
      </c>
      <c r="AI5" s="3">
        <v>12.088562087086</v>
      </c>
      <c r="AJ5" s="3">
        <v>10.131414291971</v>
      </c>
      <c r="AK5" s="3">
        <v>8.2683466034967008</v>
      </c>
      <c r="AL5" s="3">
        <v>11.440862438353699</v>
      </c>
      <c r="AM5" s="3">
        <v>11.4951680670135</v>
      </c>
      <c r="AN5" s="3">
        <v>12.3836810179992</v>
      </c>
      <c r="AO5" s="3">
        <v>12.8088511064289</v>
      </c>
      <c r="AP5" s="3">
        <v>14.243946082459001</v>
      </c>
      <c r="AQ5" s="3">
        <v>10.275969810949899</v>
      </c>
    </row>
    <row r="6" spans="1:43">
      <c r="A6" s="2" t="s">
        <v>31</v>
      </c>
      <c r="B6" s="2" t="s">
        <v>32</v>
      </c>
      <c r="C6" s="3">
        <v>10.8333333333333</v>
      </c>
      <c r="D6" s="3">
        <v>19.5</v>
      </c>
      <c r="E6" s="3">
        <v>29.733333333333299</v>
      </c>
      <c r="F6" s="3">
        <v>39.1</v>
      </c>
      <c r="G6" s="3">
        <v>49.633333333333297</v>
      </c>
      <c r="H6" s="3">
        <v>59.133333333333297</v>
      </c>
      <c r="I6" s="3">
        <v>70.266666666666595</v>
      </c>
      <c r="J6" s="3">
        <v>77.2</v>
      </c>
      <c r="K6" s="3">
        <v>89.6666666666666</v>
      </c>
      <c r="L6" s="3">
        <v>99.066666666666606</v>
      </c>
      <c r="M6" s="3">
        <v>108.73333333333299</v>
      </c>
      <c r="N6" s="3">
        <v>117.266666666666</v>
      </c>
      <c r="O6" s="3">
        <v>132.46666666666599</v>
      </c>
      <c r="P6" s="3">
        <v>136.69999999999999</v>
      </c>
      <c r="Q6" s="3">
        <v>144.333333333333</v>
      </c>
      <c r="R6" s="3">
        <v>157.166666666666</v>
      </c>
      <c r="S6" s="3">
        <v>167.266666666666</v>
      </c>
      <c r="T6" s="3">
        <v>177.5</v>
      </c>
      <c r="U6" s="3">
        <v>186.06666666666601</v>
      </c>
      <c r="V6" s="3">
        <v>197.13333333333301</v>
      </c>
      <c r="W6" s="2"/>
      <c r="X6" s="3">
        <v>3.21541426396178</v>
      </c>
      <c r="Y6" s="3">
        <v>3.8622100754188202</v>
      </c>
      <c r="Z6" s="3">
        <v>5.5613747301264302</v>
      </c>
      <c r="AA6" s="3">
        <v>5.3250978081784197</v>
      </c>
      <c r="AB6" s="3">
        <v>6.2635630612473401</v>
      </c>
      <c r="AC6" s="3">
        <v>7.9738461373556797</v>
      </c>
      <c r="AD6" s="3">
        <v>7.6938647996670397</v>
      </c>
      <c r="AE6" s="3">
        <v>6.7744618482454602</v>
      </c>
      <c r="AF6" s="3">
        <v>11.1843144130022</v>
      </c>
      <c r="AG6" s="3">
        <v>9.7636514116844992</v>
      </c>
      <c r="AH6" s="3">
        <v>11.3341176199218</v>
      </c>
      <c r="AI6" s="3">
        <v>9.2409715698921797</v>
      </c>
      <c r="AJ6" s="3">
        <v>8.0941679964994204</v>
      </c>
      <c r="AK6" s="3">
        <v>11.5733890167631</v>
      </c>
      <c r="AL6" s="3">
        <v>11.6084260584954</v>
      </c>
      <c r="AM6" s="3">
        <v>9.7709888047332303</v>
      </c>
      <c r="AN6" s="3">
        <v>13.8177020118719</v>
      </c>
      <c r="AO6" s="3">
        <v>10.926268042352399</v>
      </c>
      <c r="AP6" s="3">
        <v>13.517724989394001</v>
      </c>
      <c r="AQ6" s="3">
        <v>13.1699995781658</v>
      </c>
    </row>
    <row r="7" spans="1:43">
      <c r="A7" s="2" t="s">
        <v>33</v>
      </c>
      <c r="B7" s="2" t="s">
        <v>34</v>
      </c>
      <c r="C7" s="3">
        <v>9.6999999999999993</v>
      </c>
      <c r="D7" s="3">
        <v>19.033333333333299</v>
      </c>
      <c r="E7" s="3">
        <v>30.3</v>
      </c>
      <c r="F7" s="3">
        <v>41.733333333333299</v>
      </c>
      <c r="G7" s="3">
        <v>49.4</v>
      </c>
      <c r="H7" s="3">
        <v>61.4</v>
      </c>
      <c r="I7" s="3">
        <v>70.233333333333306</v>
      </c>
      <c r="J7" s="3">
        <v>77.966666666666598</v>
      </c>
      <c r="K7" s="3">
        <v>89.266666666666595</v>
      </c>
      <c r="L7" s="3">
        <v>100.4</v>
      </c>
      <c r="M7" s="3">
        <v>111.3</v>
      </c>
      <c r="N7" s="3">
        <v>121.433333333333</v>
      </c>
      <c r="O7" s="3">
        <v>127.666666666666</v>
      </c>
      <c r="P7" s="3">
        <v>142.1</v>
      </c>
      <c r="Q7" s="3">
        <v>146.63333333333301</v>
      </c>
      <c r="R7" s="3">
        <v>157.23333333333301</v>
      </c>
      <c r="S7" s="3">
        <v>170.63333333333301</v>
      </c>
      <c r="T7" s="3">
        <v>178.56666666666601</v>
      </c>
      <c r="U7" s="3">
        <v>185.766666666666</v>
      </c>
      <c r="V7" s="3">
        <v>196.9</v>
      </c>
      <c r="W7" s="2"/>
      <c r="X7" s="3">
        <v>2.6602004936971699</v>
      </c>
      <c r="Y7" s="3">
        <v>4.3087765729445202</v>
      </c>
      <c r="Z7" s="3">
        <v>5.2861454135630099</v>
      </c>
      <c r="AA7" s="3">
        <v>6.4079811346649702</v>
      </c>
      <c r="AB7" s="3">
        <v>8.3849070756130999</v>
      </c>
      <c r="AC7" s="3">
        <v>8.4601024422481608</v>
      </c>
      <c r="AD7" s="3">
        <v>6.9459020692459701</v>
      </c>
      <c r="AE7" s="3">
        <v>8.9869658703900406</v>
      </c>
      <c r="AF7" s="3">
        <v>10.8687114640553</v>
      </c>
      <c r="AG7" s="3">
        <v>6.4114480943595398</v>
      </c>
      <c r="AH7" s="3">
        <v>9.5887086374200194</v>
      </c>
      <c r="AI7" s="3">
        <v>9.1275529153340003</v>
      </c>
      <c r="AJ7" s="3">
        <v>9.3997635904077601</v>
      </c>
      <c r="AK7" s="3">
        <v>9.1445794508732501</v>
      </c>
      <c r="AL7" s="3">
        <v>13.2299743847908</v>
      </c>
      <c r="AM7" s="3">
        <v>13.298329051258801</v>
      </c>
      <c r="AN7" s="3">
        <v>10.793465101110399</v>
      </c>
      <c r="AO7" s="3">
        <v>12.6614462926721</v>
      </c>
      <c r="AP7" s="3">
        <v>13.5245045093054</v>
      </c>
      <c r="AQ7" s="3">
        <v>13.4792433022035</v>
      </c>
    </row>
    <row r="8" spans="1:43">
      <c r="A8" s="2" t="s">
        <v>35</v>
      </c>
      <c r="B8" s="2" t="s">
        <v>36</v>
      </c>
      <c r="C8" s="3">
        <v>10.2666666666666</v>
      </c>
      <c r="D8" s="3">
        <v>20.100000000000001</v>
      </c>
      <c r="E8" s="3">
        <v>30.966666666666601</v>
      </c>
      <c r="F8" s="3">
        <v>39.200000000000003</v>
      </c>
      <c r="G8" s="3">
        <v>49.566666666666599</v>
      </c>
      <c r="H8" s="3">
        <v>59.066666666666599</v>
      </c>
      <c r="I8" s="3">
        <v>69.099999999999994</v>
      </c>
      <c r="J8" s="3">
        <v>77.8333333333333</v>
      </c>
      <c r="K8" s="3">
        <v>85.266666666666595</v>
      </c>
      <c r="L8" s="3">
        <v>103.833333333333</v>
      </c>
      <c r="M8" s="3">
        <v>109.833333333333</v>
      </c>
      <c r="N8" s="3">
        <v>118.06666666666599</v>
      </c>
      <c r="O8" s="3">
        <v>128.56666666666601</v>
      </c>
      <c r="P8" s="3">
        <v>136.56666666666601</v>
      </c>
      <c r="Q8" s="3">
        <v>147</v>
      </c>
      <c r="R8" s="3">
        <v>157.1</v>
      </c>
      <c r="S8" s="3">
        <v>168.433333333333</v>
      </c>
      <c r="T8" s="3">
        <v>175.56666666666601</v>
      </c>
      <c r="U8" s="3">
        <v>186.766666666666</v>
      </c>
      <c r="V8" s="3">
        <v>196.36666666666599</v>
      </c>
      <c r="W8" s="2"/>
      <c r="X8" s="3">
        <v>2.8511206373790698</v>
      </c>
      <c r="Y8" s="3">
        <v>4.9419968973415296</v>
      </c>
      <c r="Z8" s="3">
        <v>4.8612984090901197</v>
      </c>
      <c r="AA8" s="3">
        <v>6.9205009452591799</v>
      </c>
      <c r="AB8" s="3">
        <v>7.6143869673722797</v>
      </c>
      <c r="AC8" s="3">
        <v>6.9949187907286596</v>
      </c>
      <c r="AD8" s="3">
        <v>7.3318937981033603</v>
      </c>
      <c r="AE8" s="3">
        <v>5.7855183192365898</v>
      </c>
      <c r="AF8" s="3">
        <v>7.4741034393579397</v>
      </c>
      <c r="AG8" s="3">
        <v>8.5130618594147496</v>
      </c>
      <c r="AH8" s="3">
        <v>9.7573334244329004</v>
      </c>
      <c r="AI8" s="3">
        <v>12.2934490233168</v>
      </c>
      <c r="AJ8" s="3">
        <v>10.8618087300821</v>
      </c>
      <c r="AK8" s="3">
        <v>11.5950660004829</v>
      </c>
      <c r="AL8" s="3">
        <v>10.8289734816679</v>
      </c>
      <c r="AM8" s="3">
        <v>12.0342566589438</v>
      </c>
      <c r="AN8" s="3">
        <v>12.6614462926721</v>
      </c>
      <c r="AO8" s="3">
        <v>10.6573396722113</v>
      </c>
      <c r="AP8" s="3">
        <v>13.373315054822999</v>
      </c>
      <c r="AQ8" s="3">
        <v>14.609319704292201</v>
      </c>
    </row>
    <row r="9" spans="1:43">
      <c r="A9" s="2" t="s">
        <v>37</v>
      </c>
      <c r="B9" s="2" t="s">
        <v>38</v>
      </c>
      <c r="C9" s="3">
        <v>10.033333333333299</v>
      </c>
      <c r="D9" s="3">
        <v>20.266666666666602</v>
      </c>
      <c r="E9" s="3">
        <v>29.1</v>
      </c>
      <c r="F9" s="3">
        <v>37.8333333333333</v>
      </c>
      <c r="G9" s="3">
        <v>50.6666666666666</v>
      </c>
      <c r="H9" s="3">
        <v>58.7</v>
      </c>
      <c r="I9" s="3">
        <v>69.366666666666603</v>
      </c>
      <c r="J9" s="3">
        <v>78.5</v>
      </c>
      <c r="K9" s="3">
        <v>89.133333333333297</v>
      </c>
      <c r="L9" s="3">
        <v>97.3</v>
      </c>
      <c r="M9" s="3">
        <v>110.6</v>
      </c>
      <c r="N9" s="3">
        <v>116.333333333333</v>
      </c>
      <c r="O9" s="3">
        <v>130.19999999999999</v>
      </c>
      <c r="P9" s="3">
        <v>136.433333333333</v>
      </c>
      <c r="Q9" s="3">
        <v>152.433333333333</v>
      </c>
      <c r="R9" s="3">
        <v>156.6</v>
      </c>
      <c r="S9" s="3">
        <v>165.666666666666</v>
      </c>
      <c r="T9" s="3">
        <v>177</v>
      </c>
      <c r="U9" s="3">
        <v>189.73333333333301</v>
      </c>
      <c r="V9" s="3">
        <v>196.266666666666</v>
      </c>
      <c r="W9" s="2"/>
      <c r="X9" s="3">
        <v>2.9038288899696201</v>
      </c>
      <c r="Y9" s="3">
        <v>5.0526120857323704</v>
      </c>
      <c r="Z9" s="3">
        <v>5.8728187440103996</v>
      </c>
      <c r="AA9" s="3">
        <v>6.80236886843268</v>
      </c>
      <c r="AB9" s="3">
        <v>6.3840077972661904</v>
      </c>
      <c r="AC9" s="3">
        <v>7.96722452719054</v>
      </c>
      <c r="AD9" s="3">
        <v>7.9182629969513396</v>
      </c>
      <c r="AE9" s="3">
        <v>10.7012460333676</v>
      </c>
      <c r="AF9" s="3">
        <v>8.0528807819865804</v>
      </c>
      <c r="AG9" s="3">
        <v>7.7552133003118104</v>
      </c>
      <c r="AH9" s="3">
        <v>11.6521814838824</v>
      </c>
      <c r="AI9" s="3">
        <v>10.8975022622413</v>
      </c>
      <c r="AJ9" s="3">
        <v>11.4058464540486</v>
      </c>
      <c r="AK9" s="3">
        <v>10.5124793565658</v>
      </c>
      <c r="AL9" s="3">
        <v>12.5716170620789</v>
      </c>
      <c r="AM9" s="3">
        <v>14.3610584568129</v>
      </c>
      <c r="AN9" s="3">
        <v>10.6437253294553</v>
      </c>
      <c r="AO9" s="3">
        <v>13.376596477928601</v>
      </c>
      <c r="AP9" s="3">
        <v>13.9162574790143</v>
      </c>
      <c r="AQ9" s="3">
        <v>13.1882102231079</v>
      </c>
    </row>
    <row r="10" spans="1:43">
      <c r="A10" s="2" t="s">
        <v>39</v>
      </c>
      <c r="B10" s="2" t="s">
        <v>40</v>
      </c>
      <c r="C10" s="3">
        <v>9.1</v>
      </c>
      <c r="D10" s="3">
        <v>21.1</v>
      </c>
      <c r="E10" s="3">
        <v>30.1666666666666</v>
      </c>
      <c r="F10" s="3">
        <v>39.433333333333302</v>
      </c>
      <c r="G10" s="3">
        <v>48.1666666666666</v>
      </c>
      <c r="H10" s="3">
        <v>58.1666666666666</v>
      </c>
      <c r="I10" s="3">
        <v>68.099999999999994</v>
      </c>
      <c r="J10" s="3">
        <v>81.733333333333306</v>
      </c>
      <c r="K10" s="3">
        <v>90.866666666666603</v>
      </c>
      <c r="L10" s="3">
        <v>99.6666666666666</v>
      </c>
      <c r="M10" s="3">
        <v>110</v>
      </c>
      <c r="N10" s="3">
        <v>119.533333333333</v>
      </c>
      <c r="O10" s="3">
        <v>130.69999999999999</v>
      </c>
      <c r="P10" s="3">
        <v>137.833333333333</v>
      </c>
      <c r="Q10" s="3">
        <v>146.166666666666</v>
      </c>
      <c r="R10" s="3">
        <v>153.86666666666599</v>
      </c>
      <c r="S10" s="3">
        <v>170</v>
      </c>
      <c r="T10" s="3">
        <v>179.833333333333</v>
      </c>
      <c r="U10" s="3">
        <v>180.4</v>
      </c>
      <c r="V10" s="3">
        <v>196.266666666666</v>
      </c>
      <c r="W10" s="2"/>
      <c r="X10" s="3">
        <v>3.11287648325467</v>
      </c>
      <c r="Y10" s="3">
        <v>3.48664117262827</v>
      </c>
      <c r="Z10" s="3">
        <v>5.4838145685482598</v>
      </c>
      <c r="AA10" s="3">
        <v>6.34919067458382</v>
      </c>
      <c r="AB10" s="3">
        <v>6.8706299242176803</v>
      </c>
      <c r="AC10" s="3">
        <v>7.6901813300395503</v>
      </c>
      <c r="AD10" s="3">
        <v>8.9157164602739591</v>
      </c>
      <c r="AE10" s="3">
        <v>7.3345453543866999</v>
      </c>
      <c r="AF10" s="3">
        <v>5.8522550259612602</v>
      </c>
      <c r="AG10" s="3">
        <v>11.0554159678513</v>
      </c>
      <c r="AH10" s="3">
        <v>11.2546286774227</v>
      </c>
      <c r="AI10" s="3">
        <v>9.3228512567537791</v>
      </c>
      <c r="AJ10" s="3">
        <v>10.6212052046836</v>
      </c>
      <c r="AK10" s="3">
        <v>13.527954596152201</v>
      </c>
      <c r="AL10" s="3">
        <v>9.14725216784921</v>
      </c>
      <c r="AM10" s="3">
        <v>15.8676470285364</v>
      </c>
      <c r="AN10" s="3">
        <v>14.0332937449956</v>
      </c>
      <c r="AO10" s="3">
        <v>12.548793656054</v>
      </c>
      <c r="AP10" s="3">
        <v>15.568343949609099</v>
      </c>
      <c r="AQ10" s="3">
        <v>11.9524985765413</v>
      </c>
    </row>
    <row r="11" spans="1:43">
      <c r="A11" s="2" t="s">
        <v>41</v>
      </c>
      <c r="B11" s="2" t="s">
        <v>42</v>
      </c>
      <c r="C11" s="3">
        <v>10.133333333333301</v>
      </c>
      <c r="D11" s="3">
        <v>20.8333333333333</v>
      </c>
      <c r="E11" s="3">
        <v>30.566666666666599</v>
      </c>
      <c r="F11" s="3">
        <v>36.8333333333333</v>
      </c>
      <c r="G11" s="3">
        <v>48.8</v>
      </c>
      <c r="H11" s="3">
        <v>58.966666666666598</v>
      </c>
      <c r="I11" s="3">
        <v>65.5</v>
      </c>
      <c r="J11" s="3">
        <v>78.6666666666666</v>
      </c>
      <c r="K11" s="3">
        <v>89.233333333333306</v>
      </c>
      <c r="L11" s="3">
        <v>97.566666666666606</v>
      </c>
      <c r="M11" s="3">
        <v>108.466666666666</v>
      </c>
      <c r="N11" s="3">
        <v>114.7</v>
      </c>
      <c r="O11" s="3">
        <v>130.53333333333299</v>
      </c>
      <c r="P11" s="3">
        <v>136.69999999999999</v>
      </c>
      <c r="Q11" s="3">
        <v>146.1</v>
      </c>
      <c r="R11" s="3">
        <v>156.46666666666599</v>
      </c>
      <c r="S11" s="3">
        <v>169</v>
      </c>
      <c r="T11" s="3">
        <v>178.2</v>
      </c>
      <c r="U11" s="3">
        <v>192.23333333333301</v>
      </c>
      <c r="V11" s="3">
        <v>196.06666666666601</v>
      </c>
      <c r="W11" s="2"/>
      <c r="X11" s="3">
        <v>3.52829829930646</v>
      </c>
      <c r="Y11" s="3">
        <v>3.9079690661803101</v>
      </c>
      <c r="Z11" s="3">
        <v>5.3459226414987402</v>
      </c>
      <c r="AA11" s="3">
        <v>4.0668032763939896</v>
      </c>
      <c r="AB11" s="3">
        <v>5.3065996645686297</v>
      </c>
      <c r="AC11" s="3">
        <v>8.4989541840288894</v>
      </c>
      <c r="AD11" s="3">
        <v>9.4436927805458204</v>
      </c>
      <c r="AE11" s="3">
        <v>8.5492039915356308</v>
      </c>
      <c r="AF11" s="3">
        <v>9.3797062261506294</v>
      </c>
      <c r="AG11" s="3">
        <v>10.4233178765475</v>
      </c>
      <c r="AH11" s="3">
        <v>12.9530777123516</v>
      </c>
      <c r="AI11" s="3">
        <v>12.4342269562687</v>
      </c>
      <c r="AJ11" s="3">
        <v>8.8759350055203807</v>
      </c>
      <c r="AK11" s="3">
        <v>11.6965806969387</v>
      </c>
      <c r="AL11" s="3">
        <v>15.7212170860486</v>
      </c>
      <c r="AM11" s="3">
        <v>9.8851178827344004</v>
      </c>
      <c r="AN11" s="3">
        <v>11.1325349015097</v>
      </c>
      <c r="AO11" s="3">
        <v>11.379513756454299</v>
      </c>
      <c r="AP11" s="3">
        <v>11.1614913380286</v>
      </c>
      <c r="AQ11" s="3">
        <v>12.909772353617299</v>
      </c>
    </row>
    <row r="12" spans="1:43">
      <c r="A12" s="2" t="s">
        <v>43</v>
      </c>
      <c r="B12" s="2" t="s">
        <v>44</v>
      </c>
      <c r="C12" s="3">
        <v>9.9666666666666597</v>
      </c>
      <c r="D12" s="3">
        <v>19.633333333333301</v>
      </c>
      <c r="E12" s="3">
        <v>30.6666666666666</v>
      </c>
      <c r="F12" s="3">
        <v>38.466666666666598</v>
      </c>
      <c r="G12" s="3">
        <v>49.133333333333297</v>
      </c>
      <c r="H12" s="3">
        <v>59.8333333333333</v>
      </c>
      <c r="I12" s="3">
        <v>72.366666666666603</v>
      </c>
      <c r="J12" s="3">
        <v>80.8333333333333</v>
      </c>
      <c r="K12" s="3">
        <v>90.633333333333297</v>
      </c>
      <c r="L12" s="3">
        <v>95.433333333333294</v>
      </c>
      <c r="M12" s="3">
        <v>107.2</v>
      </c>
      <c r="N12" s="3">
        <v>122.2</v>
      </c>
      <c r="O12" s="3">
        <v>130.333333333333</v>
      </c>
      <c r="P12" s="3">
        <v>137.03333333333299</v>
      </c>
      <c r="Q12" s="3">
        <v>145.56666666666601</v>
      </c>
      <c r="R12" s="3">
        <v>156.19999999999999</v>
      </c>
      <c r="S12" s="3">
        <v>166.7</v>
      </c>
      <c r="T12" s="3">
        <v>177.3</v>
      </c>
      <c r="U12" s="3">
        <v>188.833333333333</v>
      </c>
      <c r="V12" s="3">
        <v>195.9</v>
      </c>
      <c r="W12" s="2"/>
      <c r="X12" s="3">
        <v>2.9266970385667701</v>
      </c>
      <c r="Y12" s="3">
        <v>4.4157546228123703</v>
      </c>
      <c r="Z12" s="3">
        <v>4.6998817952038801</v>
      </c>
      <c r="AA12" s="3">
        <v>5.6434819826848797</v>
      </c>
      <c r="AB12" s="3">
        <v>7.1261646221668302</v>
      </c>
      <c r="AC12" s="3">
        <v>7.07617285135278</v>
      </c>
      <c r="AD12" s="3">
        <v>9.6935832154861892</v>
      </c>
      <c r="AE12" s="3">
        <v>10.279699520035701</v>
      </c>
      <c r="AF12" s="3">
        <v>8.8561968260773298</v>
      </c>
      <c r="AG12" s="3">
        <v>8.9468181805352192</v>
      </c>
      <c r="AH12" s="3">
        <v>11.139718727747701</v>
      </c>
      <c r="AI12" s="3">
        <v>9.2534678184271293</v>
      </c>
      <c r="AJ12" s="3">
        <v>8.3679281917462802</v>
      </c>
      <c r="AK12" s="3">
        <v>11.728834364742101</v>
      </c>
      <c r="AL12" s="3">
        <v>12.3495838886264</v>
      </c>
      <c r="AM12" s="3">
        <v>16.434516522652299</v>
      </c>
      <c r="AN12" s="3">
        <v>12.5117278316519</v>
      </c>
      <c r="AO12" s="3">
        <v>11.106004382014801</v>
      </c>
      <c r="AP12" s="3">
        <v>14.9712687801965</v>
      </c>
      <c r="AQ12" s="3">
        <v>16.711971756797499</v>
      </c>
    </row>
    <row r="13" spans="1:43">
      <c r="A13" s="2" t="s">
        <v>45</v>
      </c>
      <c r="B13" s="2" t="s">
        <v>46</v>
      </c>
      <c r="C13" s="3">
        <v>10.1</v>
      </c>
      <c r="D13" s="3">
        <v>19.3666666666666</v>
      </c>
      <c r="E13" s="3">
        <v>31.233333333333299</v>
      </c>
      <c r="F13" s="3">
        <v>40.1666666666666</v>
      </c>
      <c r="G13" s="3">
        <v>52.6</v>
      </c>
      <c r="H13" s="3">
        <v>56.966666666666598</v>
      </c>
      <c r="I13" s="3">
        <v>67.7</v>
      </c>
      <c r="J13" s="3">
        <v>83</v>
      </c>
      <c r="K13" s="3">
        <v>87.733333333333306</v>
      </c>
      <c r="L13" s="3">
        <v>99.433333333333294</v>
      </c>
      <c r="M13" s="3">
        <v>106.36666666666601</v>
      </c>
      <c r="N13" s="3">
        <v>116.533333333333</v>
      </c>
      <c r="O13" s="3">
        <v>126.333333333333</v>
      </c>
      <c r="P13" s="3">
        <v>135</v>
      </c>
      <c r="Q13" s="3">
        <v>147.36666666666599</v>
      </c>
      <c r="R13" s="3">
        <v>159.1</v>
      </c>
      <c r="S13" s="3">
        <v>169.1</v>
      </c>
      <c r="T13" s="3">
        <v>174.86666666666599</v>
      </c>
      <c r="U13" s="3">
        <v>186.46666666666599</v>
      </c>
      <c r="V13" s="3">
        <v>195.73333333333301</v>
      </c>
      <c r="W13" s="2"/>
      <c r="X13" s="3">
        <v>2.1031722072463102</v>
      </c>
      <c r="Y13" s="3">
        <v>4.4608170651674204</v>
      </c>
      <c r="Z13" s="3">
        <v>5.1100119591075499</v>
      </c>
      <c r="AA13" s="3">
        <v>6.4554025608185102</v>
      </c>
      <c r="AB13" s="3">
        <v>7.6402443241910296</v>
      </c>
      <c r="AC13" s="3">
        <v>6.3900095635470002</v>
      </c>
      <c r="AD13" s="3">
        <v>7.1467941530917596</v>
      </c>
      <c r="AE13" s="3">
        <v>9.1505919662791904</v>
      </c>
      <c r="AF13" s="3">
        <v>7.5495400890091</v>
      </c>
      <c r="AG13" s="3">
        <v>10.3752376144142</v>
      </c>
      <c r="AH13" s="3">
        <v>12.147656381193601</v>
      </c>
      <c r="AI13" s="3">
        <v>10.2818070180078</v>
      </c>
      <c r="AJ13" s="3">
        <v>9.8024940137134902</v>
      </c>
      <c r="AK13" s="3">
        <v>10.5577775439088</v>
      </c>
      <c r="AL13" s="3">
        <v>10.681708144715801</v>
      </c>
      <c r="AM13" s="3">
        <v>11.0071189085367</v>
      </c>
      <c r="AN13" s="3">
        <v>12.2211565191951</v>
      </c>
      <c r="AO13" s="3">
        <v>10.2265449797193</v>
      </c>
      <c r="AP13" s="3">
        <v>13.119281823162201</v>
      </c>
      <c r="AQ13" s="3">
        <v>13.4856302122749</v>
      </c>
    </row>
    <row r="14" spans="1:43">
      <c r="A14" s="2" t="s">
        <v>47</v>
      </c>
      <c r="B14" s="2" t="s">
        <v>48</v>
      </c>
      <c r="C14" s="3">
        <v>9.6333333333333293</v>
      </c>
      <c r="D14" s="3">
        <v>21.266666666666602</v>
      </c>
      <c r="E14" s="3">
        <v>31.8666666666666</v>
      </c>
      <c r="F14" s="3">
        <v>41.1</v>
      </c>
      <c r="G14" s="3">
        <v>48.8</v>
      </c>
      <c r="H14" s="3">
        <v>59.566666666666599</v>
      </c>
      <c r="I14" s="3">
        <v>71.033333333333303</v>
      </c>
      <c r="J14" s="3">
        <v>79.400000000000006</v>
      </c>
      <c r="K14" s="3">
        <v>90.4</v>
      </c>
      <c r="L14" s="3">
        <v>98.8333333333333</v>
      </c>
      <c r="M14" s="3">
        <v>107.266666666666</v>
      </c>
      <c r="N14" s="3">
        <v>116.266666666666</v>
      </c>
      <c r="O14" s="3">
        <v>129</v>
      </c>
      <c r="P14" s="3">
        <v>139.56666666666601</v>
      </c>
      <c r="Q14" s="3">
        <v>144.56666666666601</v>
      </c>
      <c r="R14" s="3">
        <v>158.19999999999999</v>
      </c>
      <c r="S14" s="3">
        <v>164.833333333333</v>
      </c>
      <c r="T14" s="3">
        <v>174.833333333333</v>
      </c>
      <c r="U14" s="3">
        <v>184.36666666666599</v>
      </c>
      <c r="V14" s="3">
        <v>195.6</v>
      </c>
      <c r="W14" s="2"/>
      <c r="X14" s="3">
        <v>3.6284370678786102</v>
      </c>
      <c r="Y14" s="3">
        <v>4.6542692468552103</v>
      </c>
      <c r="Z14" s="3">
        <v>4.9513185673672302</v>
      </c>
      <c r="AA14" s="3">
        <v>6.4979483941728304</v>
      </c>
      <c r="AB14" s="3">
        <v>5.7294560532974304</v>
      </c>
      <c r="AC14" s="3">
        <v>5.4874604529073503</v>
      </c>
      <c r="AD14" s="3">
        <v>10.5845274916843</v>
      </c>
      <c r="AE14" s="3">
        <v>8.6625631310830808</v>
      </c>
      <c r="AF14" s="3">
        <v>7.6489650716071802</v>
      </c>
      <c r="AG14" s="3">
        <v>8.45806649825413</v>
      </c>
      <c r="AH14" s="3">
        <v>12.2472672688871</v>
      </c>
      <c r="AI14" s="3">
        <v>12.3232391124339</v>
      </c>
      <c r="AJ14" s="3">
        <v>11.2071405808975</v>
      </c>
      <c r="AK14" s="3">
        <v>13.455316999444999</v>
      </c>
      <c r="AL14" s="3">
        <v>11.1495391035783</v>
      </c>
      <c r="AM14" s="3">
        <v>10.4925370303532</v>
      </c>
      <c r="AN14" s="3">
        <v>13.438956639395601</v>
      </c>
      <c r="AO14" s="3">
        <v>11.832394328941</v>
      </c>
      <c r="AP14" s="3">
        <v>16.680294428523201</v>
      </c>
      <c r="AQ14" s="3">
        <v>12.8078101172682</v>
      </c>
    </row>
    <row r="15" spans="1:43">
      <c r="A15" s="2" t="s">
        <v>49</v>
      </c>
      <c r="B15" s="2" t="s">
        <v>50</v>
      </c>
      <c r="C15" s="3">
        <v>10</v>
      </c>
      <c r="D15" s="3">
        <v>19.6666666666666</v>
      </c>
      <c r="E15" s="3">
        <v>28.7</v>
      </c>
      <c r="F15" s="3">
        <v>40.1666666666666</v>
      </c>
      <c r="G15" s="3">
        <v>51.7</v>
      </c>
      <c r="H15" s="3">
        <v>60.9</v>
      </c>
      <c r="I15" s="3">
        <v>70.400000000000006</v>
      </c>
      <c r="J15" s="3">
        <v>81.400000000000006</v>
      </c>
      <c r="K15" s="3">
        <v>89.1</v>
      </c>
      <c r="L15" s="3">
        <v>98.2</v>
      </c>
      <c r="M15" s="3">
        <v>109.8</v>
      </c>
      <c r="N15" s="3">
        <v>117.36666666666601</v>
      </c>
      <c r="O15" s="3">
        <v>125.633333333333</v>
      </c>
      <c r="P15" s="3">
        <v>135.833333333333</v>
      </c>
      <c r="Q15" s="3">
        <v>147.666666666666</v>
      </c>
      <c r="R15" s="3">
        <v>158.5</v>
      </c>
      <c r="S15" s="3">
        <v>171.5</v>
      </c>
      <c r="T15" s="3">
        <v>174.63333333333301</v>
      </c>
      <c r="U15" s="3">
        <v>183</v>
      </c>
      <c r="V15" s="3">
        <v>195.333333333333</v>
      </c>
      <c r="W15" s="2"/>
      <c r="X15" s="3">
        <v>2.8982753492378799</v>
      </c>
      <c r="Y15" s="3">
        <v>4.7702783519995497</v>
      </c>
      <c r="Z15" s="3">
        <v>5.5746449812222698</v>
      </c>
      <c r="AA15" s="3">
        <v>6.3091644102492301</v>
      </c>
      <c r="AB15" s="3">
        <v>8.1287555423119109</v>
      </c>
      <c r="AC15" s="3">
        <v>7.9889507028979301</v>
      </c>
      <c r="AD15" s="3">
        <v>7.3421159529570597</v>
      </c>
      <c r="AE15" s="3">
        <v>7.6008771423654302</v>
      </c>
      <c r="AF15" s="3">
        <v>10.814650556844899</v>
      </c>
      <c r="AG15" s="3">
        <v>7.6828814039178397</v>
      </c>
      <c r="AH15" s="3">
        <v>10.4511562358748</v>
      </c>
      <c r="AI15" s="3">
        <v>10.9650454728752</v>
      </c>
      <c r="AJ15" s="3">
        <v>10.722199193987899</v>
      </c>
      <c r="AK15" s="3">
        <v>12.688796458118301</v>
      </c>
      <c r="AL15" s="3">
        <v>11.1065546212835</v>
      </c>
      <c r="AM15" s="3">
        <v>10.5916633884075</v>
      </c>
      <c r="AN15" s="3">
        <v>11.5549412229862</v>
      </c>
      <c r="AO15" s="3">
        <v>11.7487115132776</v>
      </c>
      <c r="AP15" s="3">
        <v>13.4263422668523</v>
      </c>
      <c r="AQ15" s="3">
        <v>15.140086598901</v>
      </c>
    </row>
    <row r="16" spans="1:43">
      <c r="A16" s="2" t="s">
        <v>51</v>
      </c>
      <c r="B16" s="2" t="s">
        <v>52</v>
      </c>
      <c r="C16" s="3">
        <v>9.9666666666666597</v>
      </c>
      <c r="D16" s="3">
        <v>21.6</v>
      </c>
      <c r="E16" s="3">
        <v>28.4</v>
      </c>
      <c r="F16" s="3">
        <v>41.033333333333303</v>
      </c>
      <c r="G16" s="3">
        <v>49.1</v>
      </c>
      <c r="H16" s="3">
        <v>57.633333333333297</v>
      </c>
      <c r="I16" s="3">
        <v>69.5</v>
      </c>
      <c r="J16" s="3">
        <v>78.400000000000006</v>
      </c>
      <c r="K16" s="3">
        <v>86.866666666666603</v>
      </c>
      <c r="L16" s="3">
        <v>97.733333333333306</v>
      </c>
      <c r="M16" s="3">
        <v>109.3</v>
      </c>
      <c r="N16" s="3">
        <v>118.933333333333</v>
      </c>
      <c r="O16" s="3">
        <v>129.1</v>
      </c>
      <c r="P16" s="3">
        <v>136.86666666666599</v>
      </c>
      <c r="Q16" s="3">
        <v>144.1</v>
      </c>
      <c r="R16" s="3">
        <v>158.5</v>
      </c>
      <c r="S16" s="3">
        <v>169.63333333333301</v>
      </c>
      <c r="T16" s="3">
        <v>174.4</v>
      </c>
      <c r="U16" s="3">
        <v>188.03333333333299</v>
      </c>
      <c r="V16" s="3">
        <v>195.166666666666</v>
      </c>
      <c r="W16" s="2"/>
      <c r="X16" s="3">
        <v>3.1462499724098301</v>
      </c>
      <c r="Y16" s="3">
        <v>4.5136829012828601</v>
      </c>
      <c r="Z16" s="3">
        <v>5.21280474728656</v>
      </c>
      <c r="AA16" s="3">
        <v>7.3551946873545599</v>
      </c>
      <c r="AB16" s="3">
        <v>7.2127202450485504</v>
      </c>
      <c r="AC16" s="3">
        <v>8.6621141889392206</v>
      </c>
      <c r="AD16" s="3">
        <v>8.9022469073824197</v>
      </c>
      <c r="AE16" s="3">
        <v>8.9278590191975198</v>
      </c>
      <c r="AF16" s="3">
        <v>8.6938036682583402</v>
      </c>
      <c r="AG16" s="3">
        <v>9.2589896257037001</v>
      </c>
      <c r="AH16" s="3">
        <v>7.00071424927485</v>
      </c>
      <c r="AI16" s="3">
        <v>9.9764166356908301</v>
      </c>
      <c r="AJ16" s="3">
        <v>14.105199986766101</v>
      </c>
      <c r="AK16" s="3">
        <v>10.877295415476899</v>
      </c>
      <c r="AL16" s="3">
        <v>7.4759614766262601</v>
      </c>
      <c r="AM16" s="3">
        <v>11.242034216872501</v>
      </c>
      <c r="AN16" s="3">
        <v>12.760572958226501</v>
      </c>
      <c r="AO16" s="3">
        <v>13.2353063180771</v>
      </c>
      <c r="AP16" s="3">
        <v>15.65350510979</v>
      </c>
      <c r="AQ16" s="3">
        <v>12.2177011840289</v>
      </c>
    </row>
    <row r="17" spans="1:43">
      <c r="A17" s="2" t="s">
        <v>53</v>
      </c>
      <c r="B17" s="2" t="s">
        <v>54</v>
      </c>
      <c r="C17" s="3">
        <v>9.6333333333333293</v>
      </c>
      <c r="D17" s="3">
        <v>20.266666666666602</v>
      </c>
      <c r="E17" s="3">
        <v>30.733333333333299</v>
      </c>
      <c r="F17" s="3">
        <v>40.700000000000003</v>
      </c>
      <c r="G17" s="3">
        <v>48.8</v>
      </c>
      <c r="H17" s="3">
        <v>57.233333333333299</v>
      </c>
      <c r="I17" s="3">
        <v>70.533333333333303</v>
      </c>
      <c r="J17" s="3">
        <v>81.233333333333306</v>
      </c>
      <c r="K17" s="3">
        <v>90.033333333333303</v>
      </c>
      <c r="L17" s="3">
        <v>100.666666666666</v>
      </c>
      <c r="M17" s="3">
        <v>110.36666666666601</v>
      </c>
      <c r="N17" s="3">
        <v>117.466666666666</v>
      </c>
      <c r="O17" s="3">
        <v>128.46666666666599</v>
      </c>
      <c r="P17" s="3">
        <v>134.833333333333</v>
      </c>
      <c r="Q17" s="3">
        <v>149.86666666666599</v>
      </c>
      <c r="R17" s="3">
        <v>161.933333333333</v>
      </c>
      <c r="S17" s="3">
        <v>165.36666666666599</v>
      </c>
      <c r="T17" s="3">
        <v>179.9</v>
      </c>
      <c r="U17" s="3">
        <v>185.933333333333</v>
      </c>
      <c r="V17" s="3">
        <v>194.666666666666</v>
      </c>
      <c r="W17" s="2"/>
      <c r="X17" s="3">
        <v>2.63923389557567</v>
      </c>
      <c r="Y17" s="3">
        <v>4.8368952392578803</v>
      </c>
      <c r="Z17" s="3">
        <v>3.8895872388839501</v>
      </c>
      <c r="AA17" s="3">
        <v>6.5936838464295997</v>
      </c>
      <c r="AB17" s="3">
        <v>5.7119757235711903</v>
      </c>
      <c r="AC17" s="3">
        <v>7.931722525544</v>
      </c>
      <c r="AD17" s="3">
        <v>7.6539024178664699</v>
      </c>
      <c r="AE17" s="3">
        <v>9.2508858434686605</v>
      </c>
      <c r="AF17" s="3">
        <v>9.9078532263833701</v>
      </c>
      <c r="AG17" s="3">
        <v>8.7762305246741406</v>
      </c>
      <c r="AH17" s="3">
        <v>10.9802347677795</v>
      </c>
      <c r="AI17" s="3">
        <v>11.3452878128126</v>
      </c>
      <c r="AJ17" s="3">
        <v>11.540460225754501</v>
      </c>
      <c r="AK17" s="3">
        <v>12.0501267858705</v>
      </c>
      <c r="AL17" s="3">
        <v>14.709936173288501</v>
      </c>
      <c r="AM17" s="3">
        <v>12.4363267174122</v>
      </c>
      <c r="AN17" s="3">
        <v>12.936984020843299</v>
      </c>
      <c r="AO17" s="3">
        <v>15.6553505230639</v>
      </c>
      <c r="AP17" s="3">
        <v>14.440529383955701</v>
      </c>
      <c r="AQ17" s="3">
        <v>14.5105325731192</v>
      </c>
    </row>
    <row r="18" spans="1:43">
      <c r="A18" s="2" t="s">
        <v>55</v>
      </c>
      <c r="B18" s="2" t="s">
        <v>56</v>
      </c>
      <c r="C18" s="3">
        <v>9.7333333333333307</v>
      </c>
      <c r="D18" s="3">
        <v>19.133333333333301</v>
      </c>
      <c r="E18" s="3">
        <v>29.4</v>
      </c>
      <c r="F18" s="3">
        <v>40.133333333333297</v>
      </c>
      <c r="G18" s="3">
        <v>47.6</v>
      </c>
      <c r="H18" s="3">
        <v>59.966666666666598</v>
      </c>
      <c r="I18" s="3">
        <v>66.8</v>
      </c>
      <c r="J18" s="3">
        <v>80.566666666666606</v>
      </c>
      <c r="K18" s="3">
        <v>88.266666666666595</v>
      </c>
      <c r="L18" s="3">
        <v>100.533333333333</v>
      </c>
      <c r="M18" s="3">
        <v>109.1</v>
      </c>
      <c r="N18" s="3">
        <v>120.5</v>
      </c>
      <c r="O18" s="3">
        <v>123.9</v>
      </c>
      <c r="P18" s="3">
        <v>138.56666666666601</v>
      </c>
      <c r="Q18" s="3">
        <v>145.19999999999999</v>
      </c>
      <c r="R18" s="3">
        <v>157.86666666666599</v>
      </c>
      <c r="S18" s="3">
        <v>165.6</v>
      </c>
      <c r="T18" s="3">
        <v>177</v>
      </c>
      <c r="U18" s="3">
        <v>185.53333333333299</v>
      </c>
      <c r="V18" s="3">
        <v>194.63333333333301</v>
      </c>
      <c r="W18" s="2"/>
      <c r="X18" s="3">
        <v>2.6195843605851299</v>
      </c>
      <c r="Y18" s="3">
        <v>4.2089850980438896</v>
      </c>
      <c r="Z18" s="3">
        <v>5.3141321022345602</v>
      </c>
      <c r="AA18" s="3">
        <v>4.8078639285607396</v>
      </c>
      <c r="AB18" s="3">
        <v>8.7848354186821993</v>
      </c>
      <c r="AC18" s="3">
        <v>6.9641143650064201</v>
      </c>
      <c r="AD18" s="3">
        <v>7.0493498518184801</v>
      </c>
      <c r="AE18" s="3">
        <v>7.7618010510161497</v>
      </c>
      <c r="AF18" s="3">
        <v>8.5242138770811096</v>
      </c>
      <c r="AG18" s="3">
        <v>11.3011307202224</v>
      </c>
      <c r="AH18" s="3">
        <v>9.1299872216047806</v>
      </c>
      <c r="AI18" s="3">
        <v>10.5696105257794</v>
      </c>
      <c r="AJ18" s="3">
        <v>10.552566828344</v>
      </c>
      <c r="AK18" s="3">
        <v>12.2656249557678</v>
      </c>
      <c r="AL18" s="3">
        <v>11.061645447219799</v>
      </c>
      <c r="AM18" s="3">
        <v>11.265680430207199</v>
      </c>
      <c r="AN18" s="3">
        <v>14.752626884728</v>
      </c>
      <c r="AO18" s="3">
        <v>12.5406007298959</v>
      </c>
      <c r="AP18" s="3">
        <v>10.3303221419061</v>
      </c>
      <c r="AQ18" s="3">
        <v>11.3856147055054</v>
      </c>
    </row>
    <row r="19" spans="1:43">
      <c r="A19" s="2" t="s">
        <v>57</v>
      </c>
      <c r="B19" s="2" t="s">
        <v>58</v>
      </c>
      <c r="C19" s="3">
        <v>10.7666666666666</v>
      </c>
      <c r="D19" s="3">
        <v>20.100000000000001</v>
      </c>
      <c r="E19" s="3">
        <v>29.3</v>
      </c>
      <c r="F19" s="3">
        <v>38.933333333333302</v>
      </c>
      <c r="G19" s="3">
        <v>48.7</v>
      </c>
      <c r="H19" s="3">
        <v>60.933333333333302</v>
      </c>
      <c r="I19" s="3">
        <v>70.433333333333294</v>
      </c>
      <c r="J19" s="3">
        <v>77.466666666666598</v>
      </c>
      <c r="K19" s="3">
        <v>88.466666666666598</v>
      </c>
      <c r="L19" s="3">
        <v>96.566666666666606</v>
      </c>
      <c r="M19" s="3">
        <v>107.4</v>
      </c>
      <c r="N19" s="3">
        <v>120.933333333333</v>
      </c>
      <c r="O19" s="3">
        <v>126.666666666666</v>
      </c>
      <c r="P19" s="3">
        <v>138.433333333333</v>
      </c>
      <c r="Q19" s="3">
        <v>149.73333333333301</v>
      </c>
      <c r="R19" s="3">
        <v>156</v>
      </c>
      <c r="S19" s="3">
        <v>166.06666666666601</v>
      </c>
      <c r="T19" s="3">
        <v>174.46666666666599</v>
      </c>
      <c r="U19" s="3">
        <v>188.5</v>
      </c>
      <c r="V19" s="3">
        <v>193.8</v>
      </c>
      <c r="W19" s="2"/>
      <c r="X19" s="3">
        <v>3.5840696917827302</v>
      </c>
      <c r="Y19" s="3">
        <v>3.3896902513356499</v>
      </c>
      <c r="Z19" s="3">
        <v>5.6929781309961101</v>
      </c>
      <c r="AA19" s="3">
        <v>5.9100667414919101</v>
      </c>
      <c r="AB19" s="3">
        <v>5.6812557297367503</v>
      </c>
      <c r="AC19" s="3">
        <v>8.8465938203481507</v>
      </c>
      <c r="AD19" s="3">
        <v>8.8154536027491002</v>
      </c>
      <c r="AE19" s="3">
        <v>10.2363187827569</v>
      </c>
      <c r="AF19" s="3">
        <v>9.5384601599116703</v>
      </c>
      <c r="AG19" s="3">
        <v>10.137992350011301</v>
      </c>
      <c r="AH19" s="3">
        <v>10.091580649234199</v>
      </c>
      <c r="AI19" s="3">
        <v>10.282455392020299</v>
      </c>
      <c r="AJ19" s="3">
        <v>9.9476407029785499</v>
      </c>
      <c r="AK19" s="3">
        <v>12.6903725538518</v>
      </c>
      <c r="AL19" s="3">
        <v>13.8610565574522</v>
      </c>
      <c r="AM19" s="3">
        <v>14.2079789789634</v>
      </c>
      <c r="AN19" s="3">
        <v>11.949709433938301</v>
      </c>
      <c r="AO19" s="3">
        <v>11.7805866671495</v>
      </c>
      <c r="AP19" s="3">
        <v>14.314910641239299</v>
      </c>
      <c r="AQ19" s="3">
        <v>12.009440730802799</v>
      </c>
    </row>
    <row r="20" spans="1:43">
      <c r="A20" s="2" t="s">
        <v>59</v>
      </c>
      <c r="B20" s="2" t="s">
        <v>60</v>
      </c>
      <c r="C20" s="3">
        <v>9.6</v>
      </c>
      <c r="D20" s="3">
        <v>20.533333333333299</v>
      </c>
      <c r="E20" s="3">
        <v>30.6666666666666</v>
      </c>
      <c r="F20" s="3">
        <v>40.466666666666598</v>
      </c>
      <c r="G20" s="3">
        <v>47.966666666666598</v>
      </c>
      <c r="H20" s="3">
        <v>59.566666666666599</v>
      </c>
      <c r="I20" s="3">
        <v>68.633333333333297</v>
      </c>
      <c r="J20" s="3">
        <v>74.433333333333294</v>
      </c>
      <c r="K20" s="3">
        <v>89.633333333333297</v>
      </c>
      <c r="L20" s="3">
        <v>99.633333333333297</v>
      </c>
      <c r="M20" s="3">
        <v>107.6</v>
      </c>
      <c r="N20" s="3">
        <v>121.766666666666</v>
      </c>
      <c r="O20" s="3">
        <v>129.166666666666</v>
      </c>
      <c r="P20" s="3">
        <v>139.56666666666601</v>
      </c>
      <c r="Q20" s="3">
        <v>149.5</v>
      </c>
      <c r="R20" s="3">
        <v>154.86666666666599</v>
      </c>
      <c r="S20" s="3">
        <v>162.5</v>
      </c>
      <c r="T20" s="3">
        <v>176.03333333333299</v>
      </c>
      <c r="U20" s="3">
        <v>186.23333333333301</v>
      </c>
      <c r="V20" s="3">
        <v>193.56666666666601</v>
      </c>
      <c r="W20" s="2"/>
      <c r="X20" s="3">
        <v>2.9393876913398098</v>
      </c>
      <c r="Y20" s="3">
        <v>4.2562372532032899</v>
      </c>
      <c r="Z20" s="3">
        <v>3.9777157040470099</v>
      </c>
      <c r="AA20" s="3">
        <v>6.6719978683716299</v>
      </c>
      <c r="AB20" s="3">
        <v>5.4496686953326696</v>
      </c>
      <c r="AC20" s="3">
        <v>9.5242964161255603</v>
      </c>
      <c r="AD20" s="3">
        <v>8.7234677100846092</v>
      </c>
      <c r="AE20" s="3">
        <v>7.9485148857436796</v>
      </c>
      <c r="AF20" s="3">
        <v>9.8842748286805993</v>
      </c>
      <c r="AG20" s="3">
        <v>9.7107614989190605</v>
      </c>
      <c r="AH20" s="3">
        <v>9.60416576283437</v>
      </c>
      <c r="AI20" s="3">
        <v>12.763707228788199</v>
      </c>
      <c r="AJ20" s="3">
        <v>10.8446095160478</v>
      </c>
      <c r="AK20" s="3">
        <v>9.9219733700285406</v>
      </c>
      <c r="AL20" s="3">
        <v>12.2576506721312</v>
      </c>
      <c r="AM20" s="3">
        <v>13.3184917397662</v>
      </c>
      <c r="AN20" s="3">
        <v>14.265926772091101</v>
      </c>
      <c r="AO20" s="3">
        <v>11.6604269028005</v>
      </c>
      <c r="AP20" s="3">
        <v>15.5685223733303</v>
      </c>
      <c r="AQ20" s="3">
        <v>15.2614619949145</v>
      </c>
    </row>
    <row r="21" spans="1:43">
      <c r="A21" s="2" t="s">
        <v>61</v>
      </c>
      <c r="B21" s="2" t="s">
        <v>62</v>
      </c>
      <c r="C21" s="3">
        <v>9.86666666666666</v>
      </c>
      <c r="D21" s="3">
        <v>22.066666666666599</v>
      </c>
      <c r="E21" s="3">
        <v>28.533333333333299</v>
      </c>
      <c r="F21" s="3">
        <v>38.299999999999997</v>
      </c>
      <c r="G21" s="3">
        <v>49.433333333333302</v>
      </c>
      <c r="H21" s="3">
        <v>57.633333333333297</v>
      </c>
      <c r="I21" s="3">
        <v>69.8333333333333</v>
      </c>
      <c r="J21" s="3">
        <v>79.599999999999994</v>
      </c>
      <c r="K21" s="3">
        <v>91.633333333333297</v>
      </c>
      <c r="L21" s="3">
        <v>95.633333333333297</v>
      </c>
      <c r="M21" s="3">
        <v>114.133333333333</v>
      </c>
      <c r="N21" s="3">
        <v>116.933333333333</v>
      </c>
      <c r="O21" s="3">
        <v>130.80000000000001</v>
      </c>
      <c r="P21" s="3">
        <v>137.19999999999999</v>
      </c>
      <c r="Q21" s="3">
        <v>149.56666666666601</v>
      </c>
      <c r="R21" s="3">
        <v>161.166666666666</v>
      </c>
      <c r="S21" s="3">
        <v>164.8</v>
      </c>
      <c r="T21" s="3">
        <v>171.8</v>
      </c>
      <c r="U21" s="3">
        <v>181.3</v>
      </c>
      <c r="V21" s="3">
        <v>192.73333333333301</v>
      </c>
      <c r="W21" s="2"/>
      <c r="X21" s="3">
        <v>3.0302181806302602</v>
      </c>
      <c r="Y21" s="3">
        <v>4.0573664145874497</v>
      </c>
      <c r="Z21" s="3">
        <v>5.7022412747581503</v>
      </c>
      <c r="AA21" s="3">
        <v>6.4917896864680804</v>
      </c>
      <c r="AB21" s="3">
        <v>7.4147750396683501</v>
      </c>
      <c r="AC21" s="3">
        <v>8.6196803240543005</v>
      </c>
      <c r="AD21" s="3">
        <v>9.3917812770291604</v>
      </c>
      <c r="AE21" s="3">
        <v>7.8383671769061696</v>
      </c>
      <c r="AF21" s="3">
        <v>9.9313756460131</v>
      </c>
      <c r="AG21" s="3">
        <v>9.2789486952396096</v>
      </c>
      <c r="AH21" s="3">
        <v>11.415583890259599</v>
      </c>
      <c r="AI21" s="3">
        <v>9.7841141085378194</v>
      </c>
      <c r="AJ21" s="3">
        <v>12.3163847509459</v>
      </c>
      <c r="AK21" s="3">
        <v>10.2969251073641</v>
      </c>
      <c r="AL21" s="3">
        <v>12.8106292672226</v>
      </c>
      <c r="AM21" s="3">
        <v>13.0437298687487</v>
      </c>
      <c r="AN21" s="3">
        <v>11.8473625756959</v>
      </c>
      <c r="AO21" s="3">
        <v>15.080671956735401</v>
      </c>
      <c r="AP21" s="3">
        <v>12.9849913361542</v>
      </c>
      <c r="AQ21" s="3">
        <v>14.1655293661134</v>
      </c>
    </row>
    <row r="22" spans="1:43">
      <c r="A22" s="2" t="s">
        <v>63</v>
      </c>
      <c r="B22" s="2" t="s">
        <v>64</v>
      </c>
      <c r="C22" s="3">
        <v>10.199999999999999</v>
      </c>
      <c r="D22" s="3">
        <v>20.3333333333333</v>
      </c>
      <c r="E22" s="3">
        <v>30.8666666666666</v>
      </c>
      <c r="F22" s="3">
        <v>39.766666666666602</v>
      </c>
      <c r="G22" s="3">
        <v>47.966666666666598</v>
      </c>
      <c r="H22" s="3">
        <v>58.6666666666666</v>
      </c>
      <c r="I22" s="3">
        <v>68</v>
      </c>
      <c r="J22" s="3">
        <v>82.9</v>
      </c>
      <c r="K22" s="3">
        <v>88.566666666666606</v>
      </c>
      <c r="L22" s="3">
        <v>99.233333333333306</v>
      </c>
      <c r="M22" s="3">
        <v>106.766666666666</v>
      </c>
      <c r="N22" s="3">
        <v>121.36666666666601</v>
      </c>
      <c r="O22" s="3">
        <v>128.53333333333299</v>
      </c>
      <c r="P22" s="3">
        <v>139.19999999999999</v>
      </c>
      <c r="Q22" s="3">
        <v>149.30000000000001</v>
      </c>
      <c r="R22" s="3">
        <v>157.9</v>
      </c>
      <c r="S22" s="3">
        <v>165.03333333333299</v>
      </c>
      <c r="T22" s="3">
        <v>176.63333333333301</v>
      </c>
      <c r="U22" s="3">
        <v>187.2</v>
      </c>
      <c r="V22" s="3">
        <v>190.5</v>
      </c>
      <c r="W22" s="2"/>
      <c r="X22" s="3">
        <v>2.82134719593317</v>
      </c>
      <c r="Y22" s="3">
        <v>4.6785562825394003</v>
      </c>
      <c r="Z22" s="3">
        <v>4.8903533160248802</v>
      </c>
      <c r="AA22" s="3">
        <v>7.2050136864701502</v>
      </c>
      <c r="AB22" s="3">
        <v>7.0165676952639897</v>
      </c>
      <c r="AC22" s="3">
        <v>6.9442222186665497</v>
      </c>
      <c r="AD22" s="3">
        <v>8.2340755400955601</v>
      </c>
      <c r="AE22" s="3">
        <v>7.9177016867270202</v>
      </c>
      <c r="AF22" s="3">
        <v>10.362378534336999</v>
      </c>
      <c r="AG22" s="3">
        <v>9.1275529153340003</v>
      </c>
      <c r="AH22" s="3">
        <v>11.8874817443486</v>
      </c>
      <c r="AI22" s="3">
        <v>10.5086736661779</v>
      </c>
      <c r="AJ22" s="3">
        <v>12.695756071310599</v>
      </c>
      <c r="AK22" s="3">
        <v>14.5954330756804</v>
      </c>
      <c r="AL22" s="3">
        <v>9.6683331896799292</v>
      </c>
      <c r="AM22" s="3">
        <v>12.7262196534032</v>
      </c>
      <c r="AN22" s="3">
        <v>12.357139187080801</v>
      </c>
      <c r="AO22" s="3">
        <v>10.691065844380899</v>
      </c>
      <c r="AP22" s="3">
        <v>8.7916627172186992</v>
      </c>
      <c r="AQ22" s="3">
        <v>13.620450310715301</v>
      </c>
    </row>
    <row r="23" spans="1:43">
      <c r="A23" s="2" t="s">
        <v>65</v>
      </c>
      <c r="B23" s="2"/>
      <c r="C23" s="3">
        <v>11.133333333333301</v>
      </c>
      <c r="D23" s="3">
        <v>34.266666666666602</v>
      </c>
      <c r="E23" s="3">
        <v>52.366666666666603</v>
      </c>
      <c r="F23" s="3">
        <v>65.599999999999994</v>
      </c>
      <c r="G23" s="3">
        <v>76.966666666666598</v>
      </c>
      <c r="H23" s="3">
        <v>86</v>
      </c>
      <c r="I23" s="3">
        <v>94.733333333333306</v>
      </c>
      <c r="J23" s="3">
        <v>102.266666666666</v>
      </c>
      <c r="K23" s="3">
        <v>108.73333333333299</v>
      </c>
      <c r="L23" s="3">
        <v>114.7</v>
      </c>
      <c r="M23" s="3">
        <v>120.06666666666599</v>
      </c>
      <c r="N23" s="3">
        <v>125.06666666666599</v>
      </c>
      <c r="O23" s="3">
        <v>130.6</v>
      </c>
      <c r="P23" s="3">
        <v>134.19999999999999</v>
      </c>
      <c r="Q23" s="3">
        <v>138.53333333333299</v>
      </c>
      <c r="R23" s="3">
        <v>142.833333333333</v>
      </c>
      <c r="S23" s="3">
        <v>146.53333333333299</v>
      </c>
      <c r="T23" s="3">
        <v>150</v>
      </c>
      <c r="U23" s="3">
        <v>152.666666666666</v>
      </c>
      <c r="V23" s="3">
        <v>156.4</v>
      </c>
      <c r="W23" s="2"/>
      <c r="X23" s="3">
        <v>2.29104537032527</v>
      </c>
      <c r="Y23" s="3">
        <v>2.93181779030613</v>
      </c>
      <c r="Z23" s="3">
        <v>2.63923389557567</v>
      </c>
      <c r="AA23" s="3">
        <v>1.92527054375915</v>
      </c>
      <c r="AB23" s="3">
        <v>2.4424486802296399</v>
      </c>
      <c r="AC23" s="3">
        <v>1.9832633040858001</v>
      </c>
      <c r="AD23" s="3">
        <v>2.3228335186912399</v>
      </c>
      <c r="AE23" s="3">
        <v>2.1746008573733402</v>
      </c>
      <c r="AF23" s="3">
        <v>2.1281186266016401</v>
      </c>
      <c r="AG23" s="3">
        <v>2.1470910553583802</v>
      </c>
      <c r="AH23" s="3">
        <v>2.42120263964464</v>
      </c>
      <c r="AI23" s="3">
        <v>1.4590712418826099</v>
      </c>
      <c r="AJ23" s="3">
        <v>1.94250697124446</v>
      </c>
      <c r="AK23" s="3">
        <v>1.9899748742132299</v>
      </c>
      <c r="AL23" s="3">
        <v>2.12498366006789</v>
      </c>
      <c r="AM23" s="3">
        <v>1.65495887830752</v>
      </c>
      <c r="AN23" s="3">
        <v>1.6478942792411</v>
      </c>
      <c r="AO23" s="3">
        <v>1.2909944487358</v>
      </c>
      <c r="AP23" s="3">
        <v>1.6193277068654801</v>
      </c>
      <c r="AQ23" s="3">
        <v>1.9933221850301399</v>
      </c>
    </row>
    <row r="24" spans="1:43">
      <c r="A24" s="2" t="s">
        <v>66</v>
      </c>
      <c r="B24" s="2" t="s">
        <v>67</v>
      </c>
      <c r="C24" s="3">
        <v>11.466666666666599</v>
      </c>
      <c r="D24" s="3">
        <v>30.533333333333299</v>
      </c>
      <c r="E24" s="3">
        <v>45.5</v>
      </c>
      <c r="F24" s="3">
        <v>56.033333333333303</v>
      </c>
      <c r="G24" s="3">
        <v>66.733333333333306</v>
      </c>
      <c r="H24" s="3">
        <v>74.900000000000006</v>
      </c>
      <c r="I24" s="3">
        <v>82.7</v>
      </c>
      <c r="J24" s="3">
        <v>90.866666666666603</v>
      </c>
      <c r="K24" s="3">
        <v>96.933333333333294</v>
      </c>
      <c r="L24" s="3">
        <v>102.23333333333299</v>
      </c>
      <c r="M24" s="3">
        <v>108.266666666666</v>
      </c>
      <c r="N24" s="3">
        <v>112.8</v>
      </c>
      <c r="O24" s="3">
        <v>118.766666666666</v>
      </c>
      <c r="P24" s="3">
        <v>122.6</v>
      </c>
      <c r="Q24" s="3">
        <v>126.666666666666</v>
      </c>
      <c r="R24" s="3">
        <v>131.36666666666599</v>
      </c>
      <c r="S24" s="3">
        <v>135.833333333333</v>
      </c>
      <c r="T24" s="3">
        <v>138.56666666666601</v>
      </c>
      <c r="U24" s="3">
        <v>142.6</v>
      </c>
      <c r="V24" s="3">
        <v>146.13333333333301</v>
      </c>
      <c r="W24" s="2"/>
      <c r="X24" s="3">
        <v>1.96185852927495</v>
      </c>
      <c r="Y24" s="3">
        <v>3.11697859401625</v>
      </c>
      <c r="Z24" s="3">
        <v>2.6677081299622398</v>
      </c>
      <c r="AA24" s="3">
        <v>2.7139557025779801</v>
      </c>
      <c r="AB24" s="3">
        <v>2.5811280910141199</v>
      </c>
      <c r="AC24" s="3">
        <v>2.5605988882811501</v>
      </c>
      <c r="AD24" s="3">
        <v>2.8653097563788799</v>
      </c>
      <c r="AE24" s="3">
        <v>2.5263060428661799</v>
      </c>
      <c r="AF24" s="3">
        <v>3.28565907476042</v>
      </c>
      <c r="AG24" s="3">
        <v>3.06249716553156</v>
      </c>
      <c r="AH24" s="3">
        <v>2.40739601136903</v>
      </c>
      <c r="AI24" s="3">
        <v>2.5219040425836901</v>
      </c>
      <c r="AJ24" s="3">
        <v>2.6668749918626098</v>
      </c>
      <c r="AK24" s="3">
        <v>2.3466287875730698</v>
      </c>
      <c r="AL24" s="3">
        <v>2.61193840322129</v>
      </c>
      <c r="AM24" s="3">
        <v>2.9266970385667701</v>
      </c>
      <c r="AN24" s="3">
        <v>2.2521594575478399</v>
      </c>
      <c r="AO24" s="3">
        <v>2.5519056060564198</v>
      </c>
      <c r="AP24" s="3">
        <v>1.8</v>
      </c>
      <c r="AQ24" s="3">
        <v>2.1561282171728302</v>
      </c>
    </row>
    <row r="25" spans="1:43">
      <c r="A25" s="2" t="s">
        <v>68</v>
      </c>
      <c r="B25" s="2"/>
      <c r="C25" s="3">
        <v>4.5999999999999996</v>
      </c>
      <c r="D25" s="3">
        <v>24.8</v>
      </c>
      <c r="E25" s="3">
        <v>42.3</v>
      </c>
      <c r="F25" s="3">
        <v>54.133333333333297</v>
      </c>
      <c r="G25" s="3">
        <v>65.099999999999994</v>
      </c>
      <c r="H25" s="3">
        <v>73.933333333333294</v>
      </c>
      <c r="I25" s="3">
        <v>82.266666666666595</v>
      </c>
      <c r="J25" s="3">
        <v>89.966666666666598</v>
      </c>
      <c r="K25" s="3">
        <v>95.433333333333294</v>
      </c>
      <c r="L25" s="3">
        <v>100.8</v>
      </c>
      <c r="M25" s="3">
        <v>105.86666666666601</v>
      </c>
      <c r="N25" s="3">
        <v>111.3</v>
      </c>
      <c r="O25" s="3">
        <v>116.3</v>
      </c>
      <c r="P25" s="3">
        <v>120.033333333333</v>
      </c>
      <c r="Q25" s="3">
        <v>124</v>
      </c>
      <c r="R25" s="3">
        <v>128.166666666666</v>
      </c>
      <c r="S25" s="3">
        <v>131.46666666666599</v>
      </c>
      <c r="T25" s="3">
        <v>134.80000000000001</v>
      </c>
      <c r="U25" s="3">
        <v>137.9</v>
      </c>
      <c r="V25" s="3">
        <v>140.96666666666599</v>
      </c>
      <c r="W25" s="2"/>
      <c r="X25" s="3">
        <v>1.85472369909914</v>
      </c>
      <c r="Y25" s="3">
        <v>2.8798148088606901</v>
      </c>
      <c r="Z25" s="3">
        <v>2.6223399220289201</v>
      </c>
      <c r="AA25" s="3">
        <v>2.36267268622258</v>
      </c>
      <c r="AB25" s="3">
        <v>2.08726296059376</v>
      </c>
      <c r="AC25" s="3">
        <v>1.4590712418826099</v>
      </c>
      <c r="AD25" s="3">
        <v>2.1898756940875699</v>
      </c>
      <c r="AE25" s="3">
        <v>2.0245712852080202</v>
      </c>
      <c r="AF25" s="3">
        <v>1.94393644157644</v>
      </c>
      <c r="AG25" s="3">
        <v>2.3295206946208098</v>
      </c>
      <c r="AH25" s="3">
        <v>2.5914388967435702</v>
      </c>
      <c r="AI25" s="3">
        <v>1.6360521589077299</v>
      </c>
      <c r="AJ25" s="3">
        <v>1.65630109984064</v>
      </c>
      <c r="AK25" s="3">
        <v>1.9058389811897001</v>
      </c>
      <c r="AL25" s="3">
        <v>1.8797162906495499</v>
      </c>
      <c r="AM25" s="3">
        <v>1.39243990494702</v>
      </c>
      <c r="AN25" s="3">
        <v>1.96185852927495</v>
      </c>
      <c r="AO25" s="3">
        <v>1.27540843131393</v>
      </c>
      <c r="AP25" s="3">
        <v>1.51327459504215</v>
      </c>
      <c r="AQ25" s="3">
        <v>1.64282953738021</v>
      </c>
    </row>
    <row r="26" spans="1:43">
      <c r="A26" s="2" t="s">
        <v>69</v>
      </c>
      <c r="B26" s="2"/>
      <c r="C26" s="3">
        <v>0.86666666666666603</v>
      </c>
      <c r="D26" s="3">
        <v>14.2666666666666</v>
      </c>
      <c r="E26" s="3">
        <v>30.4</v>
      </c>
      <c r="F26" s="3">
        <v>43.9</v>
      </c>
      <c r="G26" s="3">
        <v>55.4</v>
      </c>
      <c r="H26" s="3">
        <v>65.366666666666603</v>
      </c>
      <c r="I26" s="3">
        <v>73.7</v>
      </c>
      <c r="J26" s="3">
        <v>80.7</v>
      </c>
      <c r="K26" s="3">
        <v>86.366666666666603</v>
      </c>
      <c r="L26" s="3">
        <v>90.566666666666606</v>
      </c>
      <c r="M26" s="3">
        <v>95.233333333333306</v>
      </c>
      <c r="N26" s="3">
        <v>98.966666666666598</v>
      </c>
      <c r="O26" s="3">
        <v>103.7</v>
      </c>
      <c r="P26" s="3">
        <v>106.86666666666601</v>
      </c>
      <c r="Q26" s="3">
        <v>110.033333333333</v>
      </c>
      <c r="R26" s="3">
        <v>114</v>
      </c>
      <c r="S26" s="3">
        <v>117.5</v>
      </c>
      <c r="T26" s="3">
        <v>120.033333333333</v>
      </c>
      <c r="U26" s="3">
        <v>123.166666666666</v>
      </c>
      <c r="V26" s="3">
        <v>125.73333333333299</v>
      </c>
      <c r="W26" s="2"/>
      <c r="X26" s="3">
        <v>0.80553639823963796</v>
      </c>
      <c r="Y26" s="3">
        <v>2.2499382707581601</v>
      </c>
      <c r="Z26" s="3">
        <v>2.3466287875730698</v>
      </c>
      <c r="AA26" s="3">
        <v>2.2854612955229201</v>
      </c>
      <c r="AB26" s="3">
        <v>2.1385353243127199</v>
      </c>
      <c r="AC26" s="3">
        <v>1.9058389811897001</v>
      </c>
      <c r="AD26" s="3">
        <v>2.0840665376454099</v>
      </c>
      <c r="AE26" s="3">
        <v>1.67630546142402</v>
      </c>
      <c r="AF26" s="3">
        <v>1.7792008193443301</v>
      </c>
      <c r="AG26" s="3">
        <v>1.80154254891622</v>
      </c>
      <c r="AH26" s="3">
        <v>1.8917951498216901</v>
      </c>
      <c r="AI26" s="3">
        <v>1.66299595776885</v>
      </c>
      <c r="AJ26" s="3">
        <v>1.552417469626</v>
      </c>
      <c r="AK26" s="3">
        <v>1.38403596613511</v>
      </c>
      <c r="AL26" s="3">
        <v>1.6224124698183899</v>
      </c>
      <c r="AM26" s="3">
        <v>1.46059348668044</v>
      </c>
      <c r="AN26" s="3">
        <v>0.92195444572928797</v>
      </c>
      <c r="AO26" s="3">
        <v>1.13968806648525</v>
      </c>
      <c r="AP26" s="3">
        <v>1.7336538165261099</v>
      </c>
      <c r="AQ26" s="3">
        <v>1.36463263269724</v>
      </c>
    </row>
    <row r="27" spans="1:43">
      <c r="A27" s="2" t="s">
        <v>70</v>
      </c>
      <c r="B27" s="2"/>
      <c r="C27" s="3">
        <v>0.266666666666666</v>
      </c>
      <c r="D27" s="3">
        <v>3.1333333333333302</v>
      </c>
      <c r="E27" s="3">
        <v>12</v>
      </c>
      <c r="F27" s="3">
        <v>23.133333333333301</v>
      </c>
      <c r="G27" s="3">
        <v>42.366666666666603</v>
      </c>
      <c r="H27" s="3">
        <v>60.933333333333302</v>
      </c>
      <c r="I27" s="3">
        <v>75.033333333333303</v>
      </c>
      <c r="J27" s="3">
        <v>85.566666666666606</v>
      </c>
      <c r="K27" s="3">
        <v>90.8</v>
      </c>
      <c r="L27" s="3">
        <v>95.6666666666666</v>
      </c>
      <c r="M27" s="3">
        <v>99.033333333333303</v>
      </c>
      <c r="N27" s="3">
        <v>103.033333333333</v>
      </c>
      <c r="O27" s="3">
        <v>106.266666666666</v>
      </c>
      <c r="P27" s="3">
        <v>109.2</v>
      </c>
      <c r="Q27" s="3">
        <v>112.2</v>
      </c>
      <c r="R27" s="3">
        <v>115.7</v>
      </c>
      <c r="S27" s="3">
        <v>117.966666666666</v>
      </c>
      <c r="T27" s="3">
        <v>120.466666666666</v>
      </c>
      <c r="U27" s="3">
        <v>123.466666666666</v>
      </c>
      <c r="V27" s="3">
        <v>124.766666666666</v>
      </c>
      <c r="W27" s="2"/>
      <c r="X27" s="3">
        <v>0.72724747430904702</v>
      </c>
      <c r="Y27" s="3">
        <v>1.7838784213679499</v>
      </c>
      <c r="Z27" s="3">
        <v>2.80475786239501</v>
      </c>
      <c r="AA27" s="3">
        <v>5.3958832044027298</v>
      </c>
      <c r="AB27" s="3">
        <v>5.4066831072499699</v>
      </c>
      <c r="AC27" s="3">
        <v>3.8029228525204402</v>
      </c>
      <c r="AD27" s="3">
        <v>4.3625935201691899</v>
      </c>
      <c r="AE27" s="3">
        <v>4.1687994541461002</v>
      </c>
      <c r="AF27" s="3">
        <v>3.1026870075253501</v>
      </c>
      <c r="AG27" s="3">
        <v>2.58628863216944</v>
      </c>
      <c r="AH27" s="3">
        <v>3.4687493743743101</v>
      </c>
      <c r="AI27" s="3">
        <v>3.1143039172323701</v>
      </c>
      <c r="AJ27" s="3">
        <v>3.4149995932975101</v>
      </c>
      <c r="AK27" s="3">
        <v>3.05941170815567</v>
      </c>
      <c r="AL27" s="3">
        <v>2.9484459183327898</v>
      </c>
      <c r="AM27" s="3">
        <v>2.6095976701399701</v>
      </c>
      <c r="AN27" s="3">
        <v>2.5623340054636801</v>
      </c>
      <c r="AO27" s="3">
        <v>2.7414513593269398</v>
      </c>
      <c r="AP27" s="3">
        <v>3.1804961178337399</v>
      </c>
      <c r="AQ27" s="3">
        <v>2.92897403349515</v>
      </c>
    </row>
    <row r="28" spans="1:43">
      <c r="A28" s="2" t="s">
        <v>71</v>
      </c>
      <c r="B28" s="2" t="s">
        <v>72</v>
      </c>
      <c r="C28" s="3">
        <v>0</v>
      </c>
      <c r="D28" s="3">
        <v>0</v>
      </c>
      <c r="E28" s="3">
        <v>0</v>
      </c>
      <c r="F28" s="3">
        <v>0.3</v>
      </c>
      <c r="G28" s="3">
        <v>12.9</v>
      </c>
      <c r="H28" s="3">
        <v>34.299999999999997</v>
      </c>
      <c r="I28" s="3">
        <v>61.1666666666666</v>
      </c>
      <c r="J28" s="3">
        <v>71.233333333333306</v>
      </c>
      <c r="K28" s="3">
        <v>81.233333333333306</v>
      </c>
      <c r="L28" s="3">
        <v>88.966666666666598</v>
      </c>
      <c r="M28" s="3">
        <v>94.366666666666603</v>
      </c>
      <c r="N28" s="3">
        <v>98.1</v>
      </c>
      <c r="O28" s="3">
        <v>103.36666666666601</v>
      </c>
      <c r="P28" s="3">
        <v>104.3</v>
      </c>
      <c r="Q28" s="3">
        <v>112.4</v>
      </c>
      <c r="R28" s="3">
        <v>113.966666666666</v>
      </c>
      <c r="S28" s="3">
        <v>114.73333333333299</v>
      </c>
      <c r="T28" s="3">
        <v>120.666666666666</v>
      </c>
      <c r="U28" s="3">
        <v>124.8</v>
      </c>
      <c r="V28" s="3">
        <v>122.633333333333</v>
      </c>
      <c r="W28" s="2"/>
      <c r="X28" s="3">
        <v>0</v>
      </c>
      <c r="Y28" s="3">
        <v>0</v>
      </c>
      <c r="Z28" s="3">
        <v>0</v>
      </c>
      <c r="AA28" s="3">
        <v>1.12989675044521</v>
      </c>
      <c r="AB28" s="3">
        <v>10.696884281571499</v>
      </c>
      <c r="AC28" s="3">
        <v>12.7020995639828</v>
      </c>
      <c r="AD28" s="3">
        <v>13.5967724928463</v>
      </c>
      <c r="AE28" s="3">
        <v>9.7457113074874506</v>
      </c>
      <c r="AF28" s="3">
        <v>8.8644734129495202</v>
      </c>
      <c r="AG28" s="3">
        <v>10.5782271146392</v>
      </c>
      <c r="AH28" s="3">
        <v>8.6351349471537198</v>
      </c>
      <c r="AI28" s="3">
        <v>9.6171721415393208</v>
      </c>
      <c r="AJ28" s="3">
        <v>9.8437233244788391</v>
      </c>
      <c r="AK28" s="3">
        <v>10.1559506366136</v>
      </c>
      <c r="AL28" s="3">
        <v>10.368542166894301</v>
      </c>
      <c r="AM28" s="3">
        <v>8.0972560510061395</v>
      </c>
      <c r="AN28" s="3">
        <v>9.0330258250242697</v>
      </c>
      <c r="AO28" s="3">
        <v>9.0823393951607407</v>
      </c>
      <c r="AP28" s="3">
        <v>9.0273658025657308</v>
      </c>
      <c r="AQ28" s="3">
        <v>8.8298106183289899</v>
      </c>
    </row>
    <row r="29" spans="1:43">
      <c r="A29" s="2" t="s">
        <v>73</v>
      </c>
      <c r="B29" s="2" t="s">
        <v>72</v>
      </c>
      <c r="C29" s="3">
        <v>0</v>
      </c>
      <c r="D29" s="3">
        <v>0</v>
      </c>
      <c r="E29" s="3">
        <v>0</v>
      </c>
      <c r="F29" s="3">
        <v>0.266666666666666</v>
      </c>
      <c r="G29" s="3">
        <v>12.4333333333333</v>
      </c>
      <c r="H29" s="3">
        <v>33.466666666666598</v>
      </c>
      <c r="I29" s="3">
        <v>58.3</v>
      </c>
      <c r="J29" s="3">
        <v>69.466666666666598</v>
      </c>
      <c r="K29" s="3">
        <v>77.6666666666666</v>
      </c>
      <c r="L29" s="3">
        <v>85.866666666666603</v>
      </c>
      <c r="M29" s="3">
        <v>91.6666666666666</v>
      </c>
      <c r="N29" s="3">
        <v>94.4</v>
      </c>
      <c r="O29" s="3">
        <v>99.566666666666606</v>
      </c>
      <c r="P29" s="3">
        <v>101.5</v>
      </c>
      <c r="Q29" s="3">
        <v>108.3</v>
      </c>
      <c r="R29" s="3">
        <v>110.56666666666599</v>
      </c>
      <c r="S29" s="3">
        <v>112.3</v>
      </c>
      <c r="T29" s="3">
        <v>117.266666666666</v>
      </c>
      <c r="U29" s="3">
        <v>120.7</v>
      </c>
      <c r="V29" s="3">
        <v>119.1</v>
      </c>
      <c r="W29" s="2"/>
      <c r="X29" s="3">
        <v>0</v>
      </c>
      <c r="Y29" s="3">
        <v>0</v>
      </c>
      <c r="Z29" s="3">
        <v>0</v>
      </c>
      <c r="AA29" s="3">
        <v>1.0306416555826801</v>
      </c>
      <c r="AB29" s="3">
        <v>10.2491734084049</v>
      </c>
      <c r="AC29" s="3">
        <v>11.752257466357401</v>
      </c>
      <c r="AD29" s="3">
        <v>12.775366922323601</v>
      </c>
      <c r="AE29" s="3">
        <v>9.0396656772004302</v>
      </c>
      <c r="AF29" s="3">
        <v>7.82446306287033</v>
      </c>
      <c r="AG29" s="3">
        <v>9.8344067210765402</v>
      </c>
      <c r="AH29" s="3">
        <v>8.7838235157336495</v>
      </c>
      <c r="AI29" s="3">
        <v>9.9216934038499698</v>
      </c>
      <c r="AJ29" s="3">
        <v>9.2472818829222501</v>
      </c>
      <c r="AK29" s="3">
        <v>9.2870878105033494</v>
      </c>
      <c r="AL29" s="3">
        <v>9.9201814499534198</v>
      </c>
      <c r="AM29" s="3">
        <v>7.1632550018983796</v>
      </c>
      <c r="AN29" s="3">
        <v>8.9074874871275203</v>
      </c>
      <c r="AO29" s="3">
        <v>9.0182530951891593</v>
      </c>
      <c r="AP29" s="3">
        <v>8.5562842402528894</v>
      </c>
      <c r="AQ29" s="3">
        <v>7.7989315507531698</v>
      </c>
    </row>
    <row r="30" spans="1:43">
      <c r="A30" s="2" t="s">
        <v>74</v>
      </c>
      <c r="B30" s="2"/>
      <c r="C30" s="3">
        <v>0.233333333333333</v>
      </c>
      <c r="D30" s="3">
        <v>10.2666666666666</v>
      </c>
      <c r="E30" s="3">
        <v>24.6666666666666</v>
      </c>
      <c r="F30" s="3">
        <v>35.8333333333333</v>
      </c>
      <c r="G30" s="3">
        <v>44.4</v>
      </c>
      <c r="H30" s="3">
        <v>52.9</v>
      </c>
      <c r="I30" s="3">
        <v>60.4</v>
      </c>
      <c r="J30" s="3">
        <v>66.900000000000006</v>
      </c>
      <c r="K30" s="3">
        <v>73.2</v>
      </c>
      <c r="L30" s="3">
        <v>77.933333333333294</v>
      </c>
      <c r="M30" s="3">
        <v>82.8333333333333</v>
      </c>
      <c r="N30" s="3">
        <v>87.733333333333306</v>
      </c>
      <c r="O30" s="3">
        <v>91.766666666666595</v>
      </c>
      <c r="P30" s="3">
        <v>95.433333333333294</v>
      </c>
      <c r="Q30" s="3">
        <v>99.3333333333333</v>
      </c>
      <c r="R30" s="3">
        <v>102.73333333333299</v>
      </c>
      <c r="S30" s="3">
        <v>106.433333333333</v>
      </c>
      <c r="T30" s="3">
        <v>109.3</v>
      </c>
      <c r="U30" s="3">
        <v>112.666666666666</v>
      </c>
      <c r="V30" s="3">
        <v>115.266666666666</v>
      </c>
      <c r="W30" s="2"/>
      <c r="X30" s="3">
        <v>0.42295258468164998</v>
      </c>
      <c r="Y30" s="3">
        <v>1.8061622912191999</v>
      </c>
      <c r="Z30" s="3">
        <v>1.6799470891138799</v>
      </c>
      <c r="AA30" s="3">
        <v>1.7336538165261099</v>
      </c>
      <c r="AB30" s="3">
        <v>1.54056266777217</v>
      </c>
      <c r="AC30" s="3">
        <v>1.64012194668567</v>
      </c>
      <c r="AD30" s="3">
        <v>2.0428737928059402</v>
      </c>
      <c r="AE30" s="3">
        <v>1.8681541692269401</v>
      </c>
      <c r="AF30" s="3">
        <v>1.8867962264113201</v>
      </c>
      <c r="AG30" s="3">
        <v>1.4817407180595199</v>
      </c>
      <c r="AH30" s="3">
        <v>1.7716909687891</v>
      </c>
      <c r="AI30" s="3">
        <v>1.18133634311128</v>
      </c>
      <c r="AJ30" s="3">
        <v>1.5205992970609301</v>
      </c>
      <c r="AK30" s="3">
        <v>1.2297244497131099</v>
      </c>
      <c r="AL30" s="3">
        <v>1.7763883459298899</v>
      </c>
      <c r="AM30" s="3">
        <v>1.2631530214330899</v>
      </c>
      <c r="AN30" s="3">
        <v>1.5205992970609301</v>
      </c>
      <c r="AO30" s="3">
        <v>1.2948616399703301</v>
      </c>
      <c r="AP30" s="3">
        <v>1.2736648783028499</v>
      </c>
      <c r="AQ30" s="3">
        <v>1.0306416555826801</v>
      </c>
    </row>
    <row r="31" spans="1:43">
      <c r="A31" s="2" t="s">
        <v>75</v>
      </c>
      <c r="B31" s="2" t="s">
        <v>76</v>
      </c>
      <c r="C31" s="3">
        <v>3.7333333333333298</v>
      </c>
      <c r="D31" s="3">
        <v>12.9</v>
      </c>
      <c r="E31" s="3">
        <v>22.8333333333333</v>
      </c>
      <c r="F31" s="3">
        <v>31.3666666666666</v>
      </c>
      <c r="G31" s="3">
        <v>38.033333333333303</v>
      </c>
      <c r="H31" s="3">
        <v>44.6</v>
      </c>
      <c r="I31" s="3">
        <v>52.1</v>
      </c>
      <c r="J31" s="3">
        <v>58.566666666666599</v>
      </c>
      <c r="K31" s="3">
        <v>65.466666666666598</v>
      </c>
      <c r="L31" s="3">
        <v>70.3333333333333</v>
      </c>
      <c r="M31" s="3">
        <v>75.533333333333303</v>
      </c>
      <c r="N31" s="3">
        <v>80.766666666666595</v>
      </c>
      <c r="O31" s="3">
        <v>85.866666666666603</v>
      </c>
      <c r="P31" s="3">
        <v>89.533333333333303</v>
      </c>
      <c r="Q31" s="3">
        <v>94.4</v>
      </c>
      <c r="R31" s="3">
        <v>99.566666666666606</v>
      </c>
      <c r="S31" s="3">
        <v>103.4</v>
      </c>
      <c r="T31" s="3">
        <v>106.766666666666</v>
      </c>
      <c r="U31" s="3">
        <v>111</v>
      </c>
      <c r="V31" s="3">
        <v>115.1</v>
      </c>
      <c r="W31" s="2"/>
      <c r="X31" s="3">
        <v>2.0319667538837498</v>
      </c>
      <c r="Y31" s="3">
        <v>2.48126311919285</v>
      </c>
      <c r="Z31" s="3">
        <v>2.9448637018073001</v>
      </c>
      <c r="AA31" s="3">
        <v>3.9113794099893799</v>
      </c>
      <c r="AB31" s="3">
        <v>2.5623340054636801</v>
      </c>
      <c r="AC31" s="3">
        <v>2.58972327994067</v>
      </c>
      <c r="AD31" s="3">
        <v>3.1021497922139898</v>
      </c>
      <c r="AE31" s="3">
        <v>3.4706707645000701</v>
      </c>
      <c r="AF31" s="3">
        <v>2.5914388967435702</v>
      </c>
      <c r="AG31" s="3">
        <v>2.7121127475743898</v>
      </c>
      <c r="AH31" s="3">
        <v>4.0721274810867802</v>
      </c>
      <c r="AI31" s="3">
        <v>3.3334999958335398</v>
      </c>
      <c r="AJ31" s="3">
        <v>2.8015868519267499</v>
      </c>
      <c r="AK31" s="3">
        <v>3.3439829877291798</v>
      </c>
      <c r="AL31" s="3">
        <v>3.0506829836393399</v>
      </c>
      <c r="AM31" s="3">
        <v>2.0765890836229999</v>
      </c>
      <c r="AN31" s="3">
        <v>3.2310988842807</v>
      </c>
      <c r="AO31" s="3">
        <v>2.34781222039204</v>
      </c>
      <c r="AP31" s="3">
        <v>2.56904651573302</v>
      </c>
      <c r="AQ31" s="3">
        <v>2.5475478405713901</v>
      </c>
    </row>
    <row r="32" spans="1:43">
      <c r="A32" s="2" t="s">
        <v>77</v>
      </c>
      <c r="B32" s="2" t="s">
        <v>78</v>
      </c>
      <c r="C32" s="3">
        <v>0.33333333333333298</v>
      </c>
      <c r="D32" s="3">
        <v>7.8</v>
      </c>
      <c r="E32" s="3">
        <v>18.8666666666666</v>
      </c>
      <c r="F32" s="3">
        <v>28.4</v>
      </c>
      <c r="G32" s="3">
        <v>37.8333333333333</v>
      </c>
      <c r="H32" s="3">
        <v>47.066666666666599</v>
      </c>
      <c r="I32" s="3">
        <v>56</v>
      </c>
      <c r="J32" s="3">
        <v>63.066666666666599</v>
      </c>
      <c r="K32" s="3">
        <v>70.599999999999994</v>
      </c>
      <c r="L32" s="3">
        <v>76.2</v>
      </c>
      <c r="M32" s="3">
        <v>81.733333333333306</v>
      </c>
      <c r="N32" s="3">
        <v>85.866666666666603</v>
      </c>
      <c r="O32" s="3">
        <v>90.133333333333297</v>
      </c>
      <c r="P32" s="3">
        <v>94.433333333333294</v>
      </c>
      <c r="Q32" s="3">
        <v>98.3</v>
      </c>
      <c r="R32" s="3">
        <v>102.2</v>
      </c>
      <c r="S32" s="3">
        <v>105.933333333333</v>
      </c>
      <c r="T32" s="3">
        <v>108.36666666666601</v>
      </c>
      <c r="U32" s="3">
        <v>111.933333333333</v>
      </c>
      <c r="V32" s="3">
        <v>114.86666666666601</v>
      </c>
      <c r="W32" s="2"/>
      <c r="X32" s="3">
        <v>0.53748384988656905</v>
      </c>
      <c r="Y32" s="3">
        <v>2.25684145064143</v>
      </c>
      <c r="Z32" s="3">
        <v>2.4594488994262198</v>
      </c>
      <c r="AA32" s="3">
        <v>2.7880698221768601</v>
      </c>
      <c r="AB32" s="3">
        <v>2.1768989156340899</v>
      </c>
      <c r="AC32" s="3">
        <v>3.06521704868603</v>
      </c>
      <c r="AD32" s="3">
        <v>2.8166173565703398</v>
      </c>
      <c r="AE32" s="3">
        <v>2.4621580416825801</v>
      </c>
      <c r="AF32" s="3">
        <v>2.88212884282897</v>
      </c>
      <c r="AG32" s="3">
        <v>1.9561867668161601</v>
      </c>
      <c r="AH32" s="3">
        <v>2.2499382707581601</v>
      </c>
      <c r="AI32" s="3">
        <v>2.2320892057044199</v>
      </c>
      <c r="AJ32" s="3">
        <v>2.2764494771951802</v>
      </c>
      <c r="AK32" s="3">
        <v>2.3335714164249501</v>
      </c>
      <c r="AL32" s="3">
        <v>2.4241837114102198</v>
      </c>
      <c r="AM32" s="3">
        <v>2.13541565040626</v>
      </c>
      <c r="AN32" s="3">
        <v>2.3935097428021601</v>
      </c>
      <c r="AO32" s="3">
        <v>2.1982316125063299</v>
      </c>
      <c r="AP32" s="3">
        <v>1.6918103387265999</v>
      </c>
      <c r="AQ32" s="3">
        <v>1.49962958389359</v>
      </c>
    </row>
    <row r="33" spans="1:43">
      <c r="A33" s="2" t="s">
        <v>79</v>
      </c>
      <c r="B33" s="2"/>
      <c r="C33" s="3">
        <v>0</v>
      </c>
      <c r="D33" s="3">
        <v>0</v>
      </c>
      <c r="E33" s="3">
        <v>0</v>
      </c>
      <c r="F33" s="3">
        <v>0.233333333333333</v>
      </c>
      <c r="G33" s="3">
        <v>10.3666666666666</v>
      </c>
      <c r="H33" s="3">
        <v>28</v>
      </c>
      <c r="I33" s="3">
        <v>50.766666666666602</v>
      </c>
      <c r="J33" s="3">
        <v>60.733333333333299</v>
      </c>
      <c r="K33" s="3">
        <v>69.033333333333303</v>
      </c>
      <c r="L33" s="3">
        <v>75.7</v>
      </c>
      <c r="M33" s="3">
        <v>82.8333333333333</v>
      </c>
      <c r="N33" s="3">
        <v>88.033333333333303</v>
      </c>
      <c r="O33" s="3">
        <v>92.033333333333303</v>
      </c>
      <c r="P33" s="3">
        <v>94.6666666666666</v>
      </c>
      <c r="Q33" s="3">
        <v>101.033333333333</v>
      </c>
      <c r="R33" s="3">
        <v>103.3</v>
      </c>
      <c r="S33" s="3">
        <v>106.633333333333</v>
      </c>
      <c r="T33" s="3">
        <v>110.266666666666</v>
      </c>
      <c r="U33" s="3">
        <v>113.6</v>
      </c>
      <c r="V33" s="3">
        <v>113.3</v>
      </c>
      <c r="W33" s="2"/>
      <c r="X33" s="3">
        <v>0</v>
      </c>
      <c r="Y33" s="3">
        <v>0</v>
      </c>
      <c r="Z33" s="3">
        <v>0</v>
      </c>
      <c r="AA33" s="3">
        <v>0.88254681965824799</v>
      </c>
      <c r="AB33" s="3">
        <v>8.5263643417865307</v>
      </c>
      <c r="AC33" s="3">
        <v>9.7262531326302604</v>
      </c>
      <c r="AD33" s="3">
        <v>10.177371413527601</v>
      </c>
      <c r="AE33" s="3">
        <v>8.5281234095719292</v>
      </c>
      <c r="AF33" s="3">
        <v>7.4988147211557497</v>
      </c>
      <c r="AG33" s="3">
        <v>7.7509139246069996</v>
      </c>
      <c r="AH33" s="3">
        <v>7.8489206618206699</v>
      </c>
      <c r="AI33" s="3">
        <v>8.4399183776990494</v>
      </c>
      <c r="AJ33" s="3">
        <v>7.8845136537110196</v>
      </c>
      <c r="AK33" s="3">
        <v>7.3816589523554104</v>
      </c>
      <c r="AL33" s="3">
        <v>8.2844566642732893</v>
      </c>
      <c r="AM33" s="3">
        <v>6.7977937597429303</v>
      </c>
      <c r="AN33" s="3">
        <v>6.0359110515498999</v>
      </c>
      <c r="AO33" s="3">
        <v>6.7820023264192004</v>
      </c>
      <c r="AP33" s="3">
        <v>7.2691127381544902</v>
      </c>
      <c r="AQ33" s="3">
        <v>5.9618229874203097</v>
      </c>
    </row>
    <row r="34" spans="1:43">
      <c r="A34" s="2" t="s">
        <v>80</v>
      </c>
      <c r="B34" s="2"/>
      <c r="C34" s="3">
        <v>0.1</v>
      </c>
      <c r="D34" s="3">
        <v>8.2666666666666604</v>
      </c>
      <c r="E34" s="3">
        <v>21.8666666666666</v>
      </c>
      <c r="F34" s="3">
        <v>34.033333333333303</v>
      </c>
      <c r="G34" s="3">
        <v>43.966666666666598</v>
      </c>
      <c r="H34" s="3">
        <v>53.766666666666602</v>
      </c>
      <c r="I34" s="3">
        <v>62.233333333333299</v>
      </c>
      <c r="J34" s="3">
        <v>68.3333333333333</v>
      </c>
      <c r="K34" s="3">
        <v>74.366666666666603</v>
      </c>
      <c r="L34" s="3">
        <v>79.133333333333297</v>
      </c>
      <c r="M34" s="3">
        <v>83.6666666666666</v>
      </c>
      <c r="N34" s="3">
        <v>87.6666666666666</v>
      </c>
      <c r="O34" s="3">
        <v>91.566666666666606</v>
      </c>
      <c r="P34" s="3">
        <v>94.5</v>
      </c>
      <c r="Q34" s="3">
        <v>98.266666666666595</v>
      </c>
      <c r="R34" s="3">
        <v>101.166666666666</v>
      </c>
      <c r="S34" s="3">
        <v>104.933333333333</v>
      </c>
      <c r="T34" s="3">
        <v>107.56666666666599</v>
      </c>
      <c r="U34" s="3">
        <v>110.133333333333</v>
      </c>
      <c r="V34" s="3">
        <v>112.666666666666</v>
      </c>
      <c r="W34" s="2"/>
      <c r="X34" s="3">
        <v>0.3</v>
      </c>
      <c r="Y34" s="3">
        <v>2.3084386257574301</v>
      </c>
      <c r="Z34" s="3">
        <v>2.43219151292729</v>
      </c>
      <c r="AA34" s="3">
        <v>2.4287628309262401</v>
      </c>
      <c r="AB34" s="3">
        <v>2.5230052626888302</v>
      </c>
      <c r="AC34" s="3">
        <v>2.1241991955139699</v>
      </c>
      <c r="AD34" s="3">
        <v>3.0075830089218698</v>
      </c>
      <c r="AE34" s="3">
        <v>2.6246692913372698</v>
      </c>
      <c r="AF34" s="3">
        <v>2.0245712852080202</v>
      </c>
      <c r="AG34" s="3">
        <v>1.96185852927495</v>
      </c>
      <c r="AH34" s="3">
        <v>2.18072363117281</v>
      </c>
      <c r="AI34" s="3">
        <v>1.6599866130651599</v>
      </c>
      <c r="AJ34" s="3">
        <v>2.09257948209593</v>
      </c>
      <c r="AK34" s="3">
        <v>2.04531986088565</v>
      </c>
      <c r="AL34" s="3">
        <v>1.8961950204437099</v>
      </c>
      <c r="AM34" s="3">
        <v>2.1460558137093102</v>
      </c>
      <c r="AN34" s="3">
        <v>2.1123972690339801</v>
      </c>
      <c r="AO34" s="3">
        <v>2.0442330808615901</v>
      </c>
      <c r="AP34" s="3">
        <v>1.91020650425258</v>
      </c>
      <c r="AQ34" s="3">
        <v>1.9379255804998099</v>
      </c>
    </row>
    <row r="35" spans="1:43">
      <c r="A35" s="2" t="s">
        <v>81</v>
      </c>
      <c r="B35" s="2" t="s">
        <v>82</v>
      </c>
      <c r="C35" s="3">
        <v>0</v>
      </c>
      <c r="D35" s="3">
        <v>4.5999999999999996</v>
      </c>
      <c r="E35" s="3">
        <v>18.2</v>
      </c>
      <c r="F35" s="3">
        <v>29.733333333333299</v>
      </c>
      <c r="G35" s="3">
        <v>39.633333333333297</v>
      </c>
      <c r="H35" s="3">
        <v>48.066666666666599</v>
      </c>
      <c r="I35" s="3">
        <v>55.8</v>
      </c>
      <c r="J35" s="3">
        <v>61.8333333333333</v>
      </c>
      <c r="K35" s="3">
        <v>67.8</v>
      </c>
      <c r="L35" s="3">
        <v>72.8</v>
      </c>
      <c r="M35" s="3">
        <v>77.3</v>
      </c>
      <c r="N35" s="3">
        <v>82</v>
      </c>
      <c r="O35" s="3">
        <v>86.533333333333303</v>
      </c>
      <c r="P35" s="3">
        <v>90.1</v>
      </c>
      <c r="Q35" s="3">
        <v>93.8</v>
      </c>
      <c r="R35" s="3">
        <v>97.5</v>
      </c>
      <c r="S35" s="3">
        <v>100.766666666666</v>
      </c>
      <c r="T35" s="3">
        <v>104.133333333333</v>
      </c>
      <c r="U35" s="3">
        <v>107.06666666666599</v>
      </c>
      <c r="V35" s="3">
        <v>109.666666666666</v>
      </c>
      <c r="W35" s="2"/>
      <c r="X35" s="3">
        <v>0</v>
      </c>
      <c r="Y35" s="3">
        <v>1.58324561160505</v>
      </c>
      <c r="Z35" s="3">
        <v>2.0558858593478999</v>
      </c>
      <c r="AA35" s="3">
        <v>1.5902480589168699</v>
      </c>
      <c r="AB35" s="3">
        <v>1.79783820802157</v>
      </c>
      <c r="AC35" s="3">
        <v>1.5477582354991799</v>
      </c>
      <c r="AD35" s="3">
        <v>1.6</v>
      </c>
      <c r="AE35" s="3">
        <v>1.65495887830752</v>
      </c>
      <c r="AF35" s="3">
        <v>1.55777619273972</v>
      </c>
      <c r="AG35" s="3">
        <v>1.3012814197295399</v>
      </c>
      <c r="AH35" s="3">
        <v>1.552417469626</v>
      </c>
      <c r="AI35" s="3">
        <v>1.26491106406735</v>
      </c>
      <c r="AJ35" s="3">
        <v>1.3597385369580699</v>
      </c>
      <c r="AK35" s="3">
        <v>1.27410099024109</v>
      </c>
      <c r="AL35" s="3">
        <v>1.4922019523732899</v>
      </c>
      <c r="AM35" s="3">
        <v>1.3844373104863399</v>
      </c>
      <c r="AN35" s="3">
        <v>1.49851778619926</v>
      </c>
      <c r="AO35" s="3">
        <v>1.33499895963338</v>
      </c>
      <c r="AP35" s="3">
        <v>1.18133634311129</v>
      </c>
      <c r="AQ35" s="3">
        <v>1.1055415967851301</v>
      </c>
    </row>
    <row r="36" spans="1:43">
      <c r="A36" s="2" t="s">
        <v>83</v>
      </c>
      <c r="B36" s="2" t="s">
        <v>84</v>
      </c>
      <c r="C36" s="3">
        <v>1.2</v>
      </c>
      <c r="D36" s="3">
        <v>8.9</v>
      </c>
      <c r="E36" s="3">
        <v>16.899999999999999</v>
      </c>
      <c r="F36" s="3">
        <v>22.933333333333302</v>
      </c>
      <c r="G36" s="3">
        <v>28.566666666666599</v>
      </c>
      <c r="H36" s="3">
        <v>32.933333333333302</v>
      </c>
      <c r="I36" s="3">
        <v>37.633333333333297</v>
      </c>
      <c r="J36" s="3">
        <v>44.8333333333333</v>
      </c>
      <c r="K36" s="3">
        <v>49.733333333333299</v>
      </c>
      <c r="L36" s="3">
        <v>55.3</v>
      </c>
      <c r="M36" s="3">
        <v>60.433333333333302</v>
      </c>
      <c r="N36" s="3">
        <v>65.366666666666603</v>
      </c>
      <c r="O36" s="3">
        <v>70.733333333333306</v>
      </c>
      <c r="P36" s="3">
        <v>74.733333333333306</v>
      </c>
      <c r="Q36" s="3">
        <v>79.2</v>
      </c>
      <c r="R36" s="3">
        <v>84.1</v>
      </c>
      <c r="S36" s="3">
        <v>88.533333333333303</v>
      </c>
      <c r="T36" s="3">
        <v>91.933333333333294</v>
      </c>
      <c r="U36" s="3">
        <v>95.6</v>
      </c>
      <c r="V36" s="3">
        <v>99.4</v>
      </c>
      <c r="W36" s="2"/>
      <c r="X36" s="3">
        <v>0.94516312525052104</v>
      </c>
      <c r="Y36" s="3">
        <v>2.2561028345356902</v>
      </c>
      <c r="Z36" s="3">
        <v>2.3288051299611401</v>
      </c>
      <c r="AA36" s="3">
        <v>2.7560035478125799</v>
      </c>
      <c r="AB36" s="3">
        <v>2.1241991955139699</v>
      </c>
      <c r="AC36" s="3">
        <v>2.7920522121829201</v>
      </c>
      <c r="AD36" s="3">
        <v>2.61385198934871</v>
      </c>
      <c r="AE36" s="3">
        <v>2.5571251218680802</v>
      </c>
      <c r="AF36" s="3">
        <v>2.6824532718307599</v>
      </c>
      <c r="AG36" s="3">
        <v>2.1315096371664199</v>
      </c>
      <c r="AH36" s="3">
        <v>2.7529781853274602</v>
      </c>
      <c r="AI36" s="3">
        <v>2.9038288899696201</v>
      </c>
      <c r="AJ36" s="3">
        <v>3.0976693747970501</v>
      </c>
      <c r="AK36" s="3">
        <v>2.9089898972361898</v>
      </c>
      <c r="AL36" s="3">
        <v>2.6255158223353599</v>
      </c>
      <c r="AM36" s="3">
        <v>2.4677925358506099</v>
      </c>
      <c r="AN36" s="3">
        <v>2.5130769099961001</v>
      </c>
      <c r="AO36" s="3">
        <v>2.9431653406192102</v>
      </c>
      <c r="AP36" s="3">
        <v>2.4711670657134102</v>
      </c>
      <c r="AQ36" s="3">
        <v>2.2000000000000002</v>
      </c>
    </row>
    <row r="37" spans="1:43">
      <c r="A37" s="2" t="s">
        <v>85</v>
      </c>
      <c r="B37" s="2"/>
      <c r="C37" s="3">
        <v>0</v>
      </c>
      <c r="D37" s="3">
        <v>0.9</v>
      </c>
      <c r="E37" s="3">
        <v>10</v>
      </c>
      <c r="F37" s="3">
        <v>20.6666666666666</v>
      </c>
      <c r="G37" s="3">
        <v>30.966666666666601</v>
      </c>
      <c r="H37" s="3">
        <v>39.9</v>
      </c>
      <c r="I37" s="3">
        <v>48.066666666666599</v>
      </c>
      <c r="J37" s="3">
        <v>54.533333333333303</v>
      </c>
      <c r="K37" s="3">
        <v>59.7</v>
      </c>
      <c r="L37" s="3">
        <v>64.6666666666666</v>
      </c>
      <c r="M37" s="3">
        <v>69.133333333333297</v>
      </c>
      <c r="N37" s="3">
        <v>72.8</v>
      </c>
      <c r="O37" s="3">
        <v>76.8</v>
      </c>
      <c r="P37" s="3">
        <v>80.066666666666606</v>
      </c>
      <c r="Q37" s="3">
        <v>83.233333333333306</v>
      </c>
      <c r="R37" s="3">
        <v>87.133333333333297</v>
      </c>
      <c r="S37" s="3">
        <v>90.033333333333303</v>
      </c>
      <c r="T37" s="3">
        <v>93</v>
      </c>
      <c r="U37" s="3">
        <v>95.8333333333333</v>
      </c>
      <c r="V37" s="3">
        <v>98.466666666666598</v>
      </c>
      <c r="W37" s="2"/>
      <c r="X37" s="3">
        <v>0</v>
      </c>
      <c r="Y37" s="3">
        <v>0.830662386291807</v>
      </c>
      <c r="Z37" s="3">
        <v>2.4083189157584499</v>
      </c>
      <c r="AA37" s="3">
        <v>2.03851798018942</v>
      </c>
      <c r="AB37" s="3">
        <v>1.9232495649002199</v>
      </c>
      <c r="AC37" s="3">
        <v>1.88591268797541</v>
      </c>
      <c r="AD37" s="3">
        <v>2.2350739485653599</v>
      </c>
      <c r="AE37" s="3">
        <v>1.60692943909252</v>
      </c>
      <c r="AF37" s="3">
        <v>1.59478316185409</v>
      </c>
      <c r="AG37" s="3">
        <v>1.6599866130651599</v>
      </c>
      <c r="AH37" s="3">
        <v>1.7838784213679499</v>
      </c>
      <c r="AI37" s="3">
        <v>1.22202018532155</v>
      </c>
      <c r="AJ37" s="3">
        <v>1.3012814197295399</v>
      </c>
      <c r="AK37" s="3">
        <v>1.5260697523012701</v>
      </c>
      <c r="AL37" s="3">
        <v>1.68687745718399</v>
      </c>
      <c r="AM37" s="3">
        <v>1.54344492037203</v>
      </c>
      <c r="AN37" s="3">
        <v>0.98262686486557804</v>
      </c>
      <c r="AO37" s="3">
        <v>1.61245154965971</v>
      </c>
      <c r="AP37" s="3">
        <v>1.29314431608472</v>
      </c>
      <c r="AQ37" s="3">
        <v>1.2310790208412901</v>
      </c>
    </row>
    <row r="38" spans="1:43">
      <c r="A38" s="2" t="s">
        <v>86</v>
      </c>
      <c r="B38" s="2"/>
      <c r="C38" s="3">
        <v>0</v>
      </c>
      <c r="D38" s="3">
        <v>0</v>
      </c>
      <c r="E38" s="3">
        <v>1.56666666666666</v>
      </c>
      <c r="F38" s="3">
        <v>10.5</v>
      </c>
      <c r="G38" s="3">
        <v>27.433333333333302</v>
      </c>
      <c r="H38" s="3">
        <v>42.866666666666603</v>
      </c>
      <c r="I38" s="3">
        <v>53.633333333333297</v>
      </c>
      <c r="J38" s="3">
        <v>62.566666666666599</v>
      </c>
      <c r="K38" s="3">
        <v>66.466666666666598</v>
      </c>
      <c r="L38" s="3">
        <v>70.566666666666606</v>
      </c>
      <c r="M38" s="3">
        <v>73.3333333333333</v>
      </c>
      <c r="N38" s="3">
        <v>77.1666666666666</v>
      </c>
      <c r="O38" s="3">
        <v>79.633333333333297</v>
      </c>
      <c r="P38" s="3">
        <v>82.8333333333333</v>
      </c>
      <c r="Q38" s="3">
        <v>84.1666666666666</v>
      </c>
      <c r="R38" s="3">
        <v>87.466666666666598</v>
      </c>
      <c r="S38" s="3">
        <v>89</v>
      </c>
      <c r="T38" s="3">
        <v>90.533333333333303</v>
      </c>
      <c r="U38" s="3">
        <v>92.766666666666595</v>
      </c>
      <c r="V38" s="3">
        <v>94.966666666666598</v>
      </c>
      <c r="W38" s="2"/>
      <c r="X38" s="3">
        <v>0</v>
      </c>
      <c r="Y38" s="3">
        <v>0</v>
      </c>
      <c r="Z38" s="3">
        <v>1.1455226851626299</v>
      </c>
      <c r="AA38" s="3">
        <v>3.30403793359983</v>
      </c>
      <c r="AB38" s="3">
        <v>4.5142982720339697</v>
      </c>
      <c r="AC38" s="3">
        <v>3.84476556141232</v>
      </c>
      <c r="AD38" s="3">
        <v>4.0618824316920898</v>
      </c>
      <c r="AE38" s="3">
        <v>3.2627527573439501</v>
      </c>
      <c r="AF38" s="3">
        <v>3.62154049481095</v>
      </c>
      <c r="AG38" s="3">
        <v>3.6939891114560002</v>
      </c>
      <c r="AH38" s="3">
        <v>3.0586852658545198</v>
      </c>
      <c r="AI38" s="3">
        <v>2.85287379477061</v>
      </c>
      <c r="AJ38" s="3">
        <v>3.2401988965014001</v>
      </c>
      <c r="AK38" s="3">
        <v>2.64680100414737</v>
      </c>
      <c r="AL38" s="3">
        <v>2.5044405008349102</v>
      </c>
      <c r="AM38" s="3">
        <v>2.5263060428661799</v>
      </c>
      <c r="AN38" s="3">
        <v>2.4358434541926801</v>
      </c>
      <c r="AO38" s="3">
        <v>2.2764494771951802</v>
      </c>
      <c r="AP38" s="3">
        <v>2.9175712882845199</v>
      </c>
      <c r="AQ38" s="3">
        <v>2.8691849404007002</v>
      </c>
    </row>
    <row r="39" spans="1:43">
      <c r="A39" s="2" t="s">
        <v>87</v>
      </c>
      <c r="B39" s="2" t="s">
        <v>88</v>
      </c>
      <c r="C39" s="3">
        <v>0.76666666666666605</v>
      </c>
      <c r="D39" s="3">
        <v>10.4333333333333</v>
      </c>
      <c r="E39" s="3">
        <v>22.1</v>
      </c>
      <c r="F39" s="3">
        <v>30.633333333333301</v>
      </c>
      <c r="G39" s="3">
        <v>37.933333333333302</v>
      </c>
      <c r="H39" s="3">
        <v>44.433333333333302</v>
      </c>
      <c r="I39" s="3">
        <v>50.3333333333333</v>
      </c>
      <c r="J39" s="3">
        <v>53.8333333333333</v>
      </c>
      <c r="K39" s="3">
        <v>58.466666666666598</v>
      </c>
      <c r="L39" s="3">
        <v>61.8</v>
      </c>
      <c r="M39" s="3">
        <v>65.2</v>
      </c>
      <c r="N39" s="3">
        <v>68.8</v>
      </c>
      <c r="O39" s="3">
        <v>72.133333333333297</v>
      </c>
      <c r="P39" s="3">
        <v>75.1666666666666</v>
      </c>
      <c r="Q39" s="3">
        <v>78.099999999999994</v>
      </c>
      <c r="R39" s="3">
        <v>82.1666666666666</v>
      </c>
      <c r="S39" s="3">
        <v>85.533333333333303</v>
      </c>
      <c r="T39" s="3">
        <v>88.6666666666666</v>
      </c>
      <c r="U39" s="3">
        <v>91.6</v>
      </c>
      <c r="V39" s="3">
        <v>94.5</v>
      </c>
      <c r="W39" s="2"/>
      <c r="X39" s="3">
        <v>0.91954094827558097</v>
      </c>
      <c r="Y39" s="3">
        <v>2.2903177848402501</v>
      </c>
      <c r="Z39" s="3">
        <v>2.0387904911164001</v>
      </c>
      <c r="AA39" s="3">
        <v>2.4149994248906599</v>
      </c>
      <c r="AB39" s="3">
        <v>1.6110727964792699</v>
      </c>
      <c r="AC39" s="3">
        <v>1.47610598836563</v>
      </c>
      <c r="AD39" s="3">
        <v>2.2852182001336798</v>
      </c>
      <c r="AE39" s="3">
        <v>2.2669117514559001</v>
      </c>
      <c r="AF39" s="3">
        <v>1.9955506062794299</v>
      </c>
      <c r="AG39" s="3">
        <v>2.0558858593478999</v>
      </c>
      <c r="AH39" s="3">
        <v>2.227105745132</v>
      </c>
      <c r="AI39" s="3">
        <v>1.5790292376435999</v>
      </c>
      <c r="AJ39" s="3">
        <v>2.2171052197754499</v>
      </c>
      <c r="AK39" s="3">
        <v>1.86338998124982</v>
      </c>
      <c r="AL39" s="3">
        <v>1.92093727122985</v>
      </c>
      <c r="AM39" s="3">
        <v>2.3392781412696899</v>
      </c>
      <c r="AN39" s="3">
        <v>2.02868320729372</v>
      </c>
      <c r="AO39" s="3">
        <v>2.0548046676563199</v>
      </c>
      <c r="AP39" s="3">
        <v>2.4846193538112198</v>
      </c>
      <c r="AQ39" s="3">
        <v>2.3629078131262999</v>
      </c>
    </row>
    <row r="40" spans="1:43">
      <c r="A40" s="2" t="s">
        <v>89</v>
      </c>
      <c r="B40" s="2"/>
      <c r="C40" s="3">
        <v>0</v>
      </c>
      <c r="D40" s="3">
        <v>0</v>
      </c>
      <c r="E40" s="3">
        <v>0.3</v>
      </c>
      <c r="F40" s="3">
        <v>3.86666666666666</v>
      </c>
      <c r="G40" s="3">
        <v>16.066666666666599</v>
      </c>
      <c r="H40" s="3">
        <v>30.8333333333333</v>
      </c>
      <c r="I40" s="3">
        <v>43.033333333333303</v>
      </c>
      <c r="J40" s="3">
        <v>52.4</v>
      </c>
      <c r="K40" s="3">
        <v>57.533333333333303</v>
      </c>
      <c r="L40" s="3">
        <v>62.6</v>
      </c>
      <c r="M40" s="3">
        <v>65.900000000000006</v>
      </c>
      <c r="N40" s="3">
        <v>70.233333333333306</v>
      </c>
      <c r="O40" s="3">
        <v>75.266666666666595</v>
      </c>
      <c r="P40" s="3">
        <v>78.3</v>
      </c>
      <c r="Q40" s="3">
        <v>80.8</v>
      </c>
      <c r="R40" s="3">
        <v>83.933333333333294</v>
      </c>
      <c r="S40" s="3">
        <v>87.1</v>
      </c>
      <c r="T40" s="3">
        <v>88.766666666666595</v>
      </c>
      <c r="U40" s="3">
        <v>92.966666666666598</v>
      </c>
      <c r="V40" s="3">
        <v>93.766666666666595</v>
      </c>
      <c r="W40" s="2"/>
      <c r="X40" s="3">
        <v>0</v>
      </c>
      <c r="Y40" s="3">
        <v>0</v>
      </c>
      <c r="Z40" s="3">
        <v>0.69041050590693198</v>
      </c>
      <c r="AA40" s="3">
        <v>3.0847294136691299</v>
      </c>
      <c r="AB40" s="3">
        <v>5.3412441330544702</v>
      </c>
      <c r="AC40" s="3">
        <v>4.9199141817266998</v>
      </c>
      <c r="AD40" s="3">
        <v>5.0956408385555898</v>
      </c>
      <c r="AE40" s="3">
        <v>4.2316269526822197</v>
      </c>
      <c r="AF40" s="3">
        <v>4.2247945380679601</v>
      </c>
      <c r="AG40" s="3">
        <v>4.6231302526895401</v>
      </c>
      <c r="AH40" s="3">
        <v>4.2844680727794699</v>
      </c>
      <c r="AI40" s="3">
        <v>4.94424469009732</v>
      </c>
      <c r="AJ40" s="3">
        <v>3.1191166840772202</v>
      </c>
      <c r="AK40" s="3">
        <v>3.88286835556739</v>
      </c>
      <c r="AL40" s="3">
        <v>4.3543082114154403</v>
      </c>
      <c r="AM40" s="3">
        <v>3.39542175419915</v>
      </c>
      <c r="AN40" s="3">
        <v>4.1581245772583504</v>
      </c>
      <c r="AO40" s="3">
        <v>3.4125585058069698</v>
      </c>
      <c r="AP40" s="3">
        <v>4.0782621571230804</v>
      </c>
      <c r="AQ40" s="3">
        <v>3.2008679378499099</v>
      </c>
    </row>
    <row r="41" spans="1:43">
      <c r="A41" s="2" t="s">
        <v>90</v>
      </c>
      <c r="B41" s="2" t="s">
        <v>91</v>
      </c>
      <c r="C41" s="3">
        <v>0</v>
      </c>
      <c r="D41" s="3">
        <v>0</v>
      </c>
      <c r="E41" s="3">
        <v>0.33333333333333298</v>
      </c>
      <c r="F41" s="3">
        <v>4.8333333333333304</v>
      </c>
      <c r="G41" s="3">
        <v>19.433333333333302</v>
      </c>
      <c r="H41" s="3">
        <v>36.4</v>
      </c>
      <c r="I41" s="3">
        <v>50.033333333333303</v>
      </c>
      <c r="J41" s="3">
        <v>58.133333333333297</v>
      </c>
      <c r="K41" s="3">
        <v>62.066666666666599</v>
      </c>
      <c r="L41" s="3">
        <v>65.7</v>
      </c>
      <c r="M41" s="3">
        <v>70.900000000000006</v>
      </c>
      <c r="N41" s="3">
        <v>74.966666666666598</v>
      </c>
      <c r="O41" s="3">
        <v>78.900000000000006</v>
      </c>
      <c r="P41" s="3">
        <v>80.900000000000006</v>
      </c>
      <c r="Q41" s="3">
        <v>83.6666666666666</v>
      </c>
      <c r="R41" s="3">
        <v>84.6</v>
      </c>
      <c r="S41" s="3">
        <v>88.5</v>
      </c>
      <c r="T41" s="3">
        <v>89.1666666666666</v>
      </c>
      <c r="U41" s="3">
        <v>91.866666666666603</v>
      </c>
      <c r="V41" s="3">
        <v>93.233333333333306</v>
      </c>
      <c r="W41" s="2"/>
      <c r="X41" s="3">
        <v>0</v>
      </c>
      <c r="Y41" s="3">
        <v>0</v>
      </c>
      <c r="Z41" s="3">
        <v>0.59628479399994305</v>
      </c>
      <c r="AA41" s="3">
        <v>3.1313823713426499</v>
      </c>
      <c r="AB41" s="3">
        <v>6.4636590944208097</v>
      </c>
      <c r="AC41" s="3">
        <v>4.7860909588793499</v>
      </c>
      <c r="AD41" s="3">
        <v>4.8406840655244396</v>
      </c>
      <c r="AE41" s="3">
        <v>5.3274968064018697</v>
      </c>
      <c r="AF41" s="3">
        <v>4.1867515914953497</v>
      </c>
      <c r="AG41" s="3">
        <v>3.3080709383768201</v>
      </c>
      <c r="AH41" s="3">
        <v>5.1919809963699404</v>
      </c>
      <c r="AI41" s="3">
        <v>5.3571343915277003</v>
      </c>
      <c r="AJ41" s="3">
        <v>4.7141630575674096</v>
      </c>
      <c r="AK41" s="3">
        <v>5.2112058745233396</v>
      </c>
      <c r="AL41" s="3">
        <v>5.0749931581782004</v>
      </c>
      <c r="AM41" s="3">
        <v>5.7306195127577597</v>
      </c>
      <c r="AN41" s="3">
        <v>5.2962250707461402</v>
      </c>
      <c r="AO41" s="3">
        <v>4.1559863116018798</v>
      </c>
      <c r="AP41" s="3">
        <v>4.3721339818852201</v>
      </c>
      <c r="AQ41" s="3">
        <v>5.1812696856615696</v>
      </c>
    </row>
    <row r="42" spans="1:43">
      <c r="A42" s="2" t="s">
        <v>92</v>
      </c>
      <c r="B42" s="2" t="s">
        <v>93</v>
      </c>
      <c r="C42" s="3">
        <v>0</v>
      </c>
      <c r="D42" s="3">
        <v>0.46666666666666601</v>
      </c>
      <c r="E42" s="3">
        <v>7.8333333333333304</v>
      </c>
      <c r="F42" s="3">
        <v>16.533333333333299</v>
      </c>
      <c r="G42" s="3">
        <v>26.633333333333301</v>
      </c>
      <c r="H42" s="3">
        <v>34.366666666666603</v>
      </c>
      <c r="I42" s="3">
        <v>41.4</v>
      </c>
      <c r="J42" s="3">
        <v>47.733333333333299</v>
      </c>
      <c r="K42" s="3">
        <v>52.733333333333299</v>
      </c>
      <c r="L42" s="3">
        <v>57.8333333333333</v>
      </c>
      <c r="M42" s="3">
        <v>62.233333333333299</v>
      </c>
      <c r="N42" s="3">
        <v>66.8</v>
      </c>
      <c r="O42" s="3">
        <v>70.633333333333297</v>
      </c>
      <c r="P42" s="3">
        <v>74.466666666666598</v>
      </c>
      <c r="Q42" s="3">
        <v>78.033333333333303</v>
      </c>
      <c r="R42" s="3">
        <v>81.3</v>
      </c>
      <c r="S42" s="3">
        <v>84.766666666666595</v>
      </c>
      <c r="T42" s="3">
        <v>87.233333333333306</v>
      </c>
      <c r="U42" s="3">
        <v>90.633333333333297</v>
      </c>
      <c r="V42" s="3">
        <v>93</v>
      </c>
      <c r="W42" s="2"/>
      <c r="X42" s="3">
        <v>0</v>
      </c>
      <c r="Y42" s="3">
        <v>0.61824123303304601</v>
      </c>
      <c r="Z42" s="3">
        <v>2.2961320132392702</v>
      </c>
      <c r="AA42" s="3">
        <v>1.6878651868229499</v>
      </c>
      <c r="AB42" s="3">
        <v>1.8162843634433701</v>
      </c>
      <c r="AC42" s="3">
        <v>1.25122162527489</v>
      </c>
      <c r="AD42" s="3">
        <v>1.92527054375915</v>
      </c>
      <c r="AE42" s="3">
        <v>1.63163176673605</v>
      </c>
      <c r="AF42" s="3">
        <v>1.4817407180595199</v>
      </c>
      <c r="AG42" s="3">
        <v>1.39243990494702</v>
      </c>
      <c r="AH42" s="3">
        <v>1.94393644157644</v>
      </c>
      <c r="AI42" s="3">
        <v>1.4922019523732899</v>
      </c>
      <c r="AJ42" s="3">
        <v>1.22429117814713</v>
      </c>
      <c r="AK42" s="3">
        <v>1.38403596613511</v>
      </c>
      <c r="AL42" s="3">
        <v>1.51620872207255</v>
      </c>
      <c r="AM42" s="3">
        <v>1.61554944214035</v>
      </c>
      <c r="AN42" s="3">
        <v>1.11604460285221</v>
      </c>
      <c r="AO42" s="3">
        <v>1.28279209365959</v>
      </c>
      <c r="AP42" s="3">
        <v>1.4715826703096</v>
      </c>
      <c r="AQ42" s="3">
        <v>1.3416407864998701</v>
      </c>
    </row>
    <row r="43" spans="1:43">
      <c r="A43" s="2" t="s">
        <v>94</v>
      </c>
      <c r="B43" s="2" t="s">
        <v>95</v>
      </c>
      <c r="C43" s="3">
        <v>0</v>
      </c>
      <c r="D43" s="3">
        <v>1.1000000000000001</v>
      </c>
      <c r="E43" s="3">
        <v>7.6666666666666599</v>
      </c>
      <c r="F43" s="3">
        <v>15.566666666666601</v>
      </c>
      <c r="G43" s="3">
        <v>28.5</v>
      </c>
      <c r="H43" s="3">
        <v>42</v>
      </c>
      <c r="I43" s="3">
        <v>51.866666666666603</v>
      </c>
      <c r="J43" s="3">
        <v>60.6666666666666</v>
      </c>
      <c r="K43" s="3">
        <v>64.533333333333303</v>
      </c>
      <c r="L43" s="3">
        <v>68.733333333333306</v>
      </c>
      <c r="M43" s="3">
        <v>71.266666666666595</v>
      </c>
      <c r="N43" s="3">
        <v>75.066666666666606</v>
      </c>
      <c r="O43" s="3">
        <v>77.5</v>
      </c>
      <c r="P43" s="3">
        <v>80.233333333333306</v>
      </c>
      <c r="Q43" s="3">
        <v>82.866666666666603</v>
      </c>
      <c r="R43" s="3">
        <v>84.8</v>
      </c>
      <c r="S43" s="3">
        <v>86.933333333333294</v>
      </c>
      <c r="T43" s="3">
        <v>87.9</v>
      </c>
      <c r="U43" s="3">
        <v>90.3</v>
      </c>
      <c r="V43" s="3">
        <v>91.6666666666666</v>
      </c>
      <c r="W43" s="2"/>
      <c r="X43" s="3">
        <v>0</v>
      </c>
      <c r="Y43" s="3">
        <v>0.78951461882179996</v>
      </c>
      <c r="Z43" s="3">
        <v>1.5776212754932299</v>
      </c>
      <c r="AA43" s="3">
        <v>3.9130834673211599</v>
      </c>
      <c r="AB43" s="3">
        <v>4.4925864859046696</v>
      </c>
      <c r="AC43" s="3">
        <v>3.7058512292499399</v>
      </c>
      <c r="AD43" s="3">
        <v>3.61232458243841</v>
      </c>
      <c r="AE43" s="3">
        <v>3.6362373715452301</v>
      </c>
      <c r="AF43" s="3">
        <v>3.6581719782183799</v>
      </c>
      <c r="AG43" s="3">
        <v>2.9431653406192102</v>
      </c>
      <c r="AH43" s="3">
        <v>2.81582827759238</v>
      </c>
      <c r="AI43" s="3">
        <v>3.3559234529741899</v>
      </c>
      <c r="AJ43" s="3">
        <v>2.8722813232690099</v>
      </c>
      <c r="AK43" s="3">
        <v>3.11644384230202</v>
      </c>
      <c r="AL43" s="3">
        <v>3.04119859412187</v>
      </c>
      <c r="AM43" s="3">
        <v>2.6758176320519298</v>
      </c>
      <c r="AN43" s="3">
        <v>2.6574841903992898</v>
      </c>
      <c r="AO43" s="3">
        <v>3.05886689260364</v>
      </c>
      <c r="AP43" s="3">
        <v>3.0347981810986999</v>
      </c>
      <c r="AQ43" s="3">
        <v>3.1552425509864599</v>
      </c>
    </row>
    <row r="44" spans="1:43">
      <c r="A44" s="2" t="s">
        <v>96</v>
      </c>
      <c r="B44" s="2"/>
      <c r="C44" s="3">
        <v>0</v>
      </c>
      <c r="D44" s="3">
        <v>0</v>
      </c>
      <c r="E44" s="3">
        <v>0</v>
      </c>
      <c r="F44" s="3">
        <v>0.2</v>
      </c>
      <c r="G44" s="3">
        <v>7.6</v>
      </c>
      <c r="H44" s="3">
        <v>21.533333333333299</v>
      </c>
      <c r="I44" s="3">
        <v>39.6</v>
      </c>
      <c r="J44" s="3">
        <v>47.633333333333297</v>
      </c>
      <c r="K44" s="3">
        <v>55.3</v>
      </c>
      <c r="L44" s="3">
        <v>60.6666666666666</v>
      </c>
      <c r="M44" s="3">
        <v>66</v>
      </c>
      <c r="N44" s="3">
        <v>68.8</v>
      </c>
      <c r="O44" s="3">
        <v>72.099999999999994</v>
      </c>
      <c r="P44" s="3">
        <v>74.533333333333303</v>
      </c>
      <c r="Q44" s="3">
        <v>79.733333333333306</v>
      </c>
      <c r="R44" s="3">
        <v>81.8</v>
      </c>
      <c r="S44" s="3">
        <v>84.4</v>
      </c>
      <c r="T44" s="3">
        <v>86.533333333333303</v>
      </c>
      <c r="U44" s="3">
        <v>90.233333333333306</v>
      </c>
      <c r="V44" s="3">
        <v>89.566666666666606</v>
      </c>
      <c r="W44" s="2"/>
      <c r="X44" s="3">
        <v>0</v>
      </c>
      <c r="Y44" s="3">
        <v>0</v>
      </c>
      <c r="Z44" s="3">
        <v>0</v>
      </c>
      <c r="AA44" s="3">
        <v>0.79162280580252697</v>
      </c>
      <c r="AB44" s="3">
        <v>6.61614187675365</v>
      </c>
      <c r="AC44" s="3">
        <v>7.8091114873730803</v>
      </c>
      <c r="AD44" s="3">
        <v>8.6548637578338905</v>
      </c>
      <c r="AE44" s="3">
        <v>6.7155706301764697</v>
      </c>
      <c r="AF44" s="3">
        <v>5.8089012156631901</v>
      </c>
      <c r="AG44" s="3">
        <v>6.1824123303304601</v>
      </c>
      <c r="AH44" s="3">
        <v>6.6131182760731901</v>
      </c>
      <c r="AI44" s="3">
        <v>6.9541354602854799</v>
      </c>
      <c r="AJ44" s="3">
        <v>6.4049460054971004</v>
      </c>
      <c r="AK44" s="3">
        <v>5.6670588099609001</v>
      </c>
      <c r="AL44" s="3">
        <v>6.3923565468629899</v>
      </c>
      <c r="AM44" s="3">
        <v>5.90141226035486</v>
      </c>
      <c r="AN44" s="3">
        <v>6.5299310869258003</v>
      </c>
      <c r="AO44" s="3">
        <v>6.4690717177110404</v>
      </c>
      <c r="AP44" s="3">
        <v>5.8176933191390798</v>
      </c>
      <c r="AQ44" s="3">
        <v>6.0700539993936999</v>
      </c>
    </row>
    <row r="45" spans="1:43">
      <c r="A45" s="2" t="s">
        <v>97</v>
      </c>
      <c r="B45" s="2"/>
      <c r="C45" s="3">
        <v>0</v>
      </c>
      <c r="D45" s="3">
        <v>1.1000000000000001</v>
      </c>
      <c r="E45" s="3">
        <v>8.1</v>
      </c>
      <c r="F45" s="3">
        <v>17.466666666666601</v>
      </c>
      <c r="G45" s="3">
        <v>29.733333333333299</v>
      </c>
      <c r="H45" s="3">
        <v>40.700000000000003</v>
      </c>
      <c r="I45" s="3">
        <v>49.766666666666602</v>
      </c>
      <c r="J45" s="3">
        <v>57</v>
      </c>
      <c r="K45" s="3">
        <v>59.766666666666602</v>
      </c>
      <c r="L45" s="3">
        <v>63.066666666666599</v>
      </c>
      <c r="M45" s="3">
        <v>65.8333333333333</v>
      </c>
      <c r="N45" s="3">
        <v>70</v>
      </c>
      <c r="O45" s="3">
        <v>72.3333333333333</v>
      </c>
      <c r="P45" s="3">
        <v>74.5</v>
      </c>
      <c r="Q45" s="3">
        <v>77.366666666666603</v>
      </c>
      <c r="R45" s="3">
        <v>81.033333333333303</v>
      </c>
      <c r="S45" s="3">
        <v>83.366666666666603</v>
      </c>
      <c r="T45" s="3">
        <v>84.766666666666595</v>
      </c>
      <c r="U45" s="3">
        <v>87.766666666666595</v>
      </c>
      <c r="V45" s="3">
        <v>88.966666666666598</v>
      </c>
      <c r="W45" s="2"/>
      <c r="X45" s="3">
        <v>0</v>
      </c>
      <c r="Y45" s="3">
        <v>0.78951461882179996</v>
      </c>
      <c r="Z45" s="3">
        <v>1.5351438586225901</v>
      </c>
      <c r="AA45" s="3">
        <v>3.3038697848970302</v>
      </c>
      <c r="AB45" s="3">
        <v>3.12978522514813</v>
      </c>
      <c r="AC45" s="3">
        <v>2.75862284482674</v>
      </c>
      <c r="AD45" s="3">
        <v>3.45140873010169</v>
      </c>
      <c r="AE45" s="3">
        <v>2.3523038352503098</v>
      </c>
      <c r="AF45" s="3">
        <v>2.92897403349515</v>
      </c>
      <c r="AG45" s="3">
        <v>2.7438820836342201</v>
      </c>
      <c r="AH45" s="3">
        <v>2.7938424357067002</v>
      </c>
      <c r="AI45" s="3">
        <v>2.8518999514943202</v>
      </c>
      <c r="AJ45" s="3">
        <v>2.2110831935702602</v>
      </c>
      <c r="AK45" s="3">
        <v>2.7416540019970901</v>
      </c>
      <c r="AL45" s="3">
        <v>3.3013465266295299</v>
      </c>
      <c r="AM45" s="3">
        <v>2.3872345693058499</v>
      </c>
      <c r="AN45" s="3">
        <v>2.4424486802296399</v>
      </c>
      <c r="AO45" s="3">
        <v>2.3760377849595602</v>
      </c>
      <c r="AP45" s="3">
        <v>3.2008679378499099</v>
      </c>
      <c r="AQ45" s="3">
        <v>2.8341175385333299</v>
      </c>
    </row>
    <row r="46" spans="1:43">
      <c r="A46" s="2" t="s">
        <v>98</v>
      </c>
      <c r="B46" s="2"/>
      <c r="C46" s="3">
        <v>0</v>
      </c>
      <c r="D46" s="3">
        <v>0</v>
      </c>
      <c r="E46" s="3">
        <v>0</v>
      </c>
      <c r="F46" s="3">
        <v>0.2</v>
      </c>
      <c r="G46" s="3">
        <v>7.7666666666666604</v>
      </c>
      <c r="H46" s="3">
        <v>21.533333333333299</v>
      </c>
      <c r="I46" s="3">
        <v>39.266666666666602</v>
      </c>
      <c r="J46" s="3">
        <v>46.9</v>
      </c>
      <c r="K46" s="3">
        <v>54.266666666666602</v>
      </c>
      <c r="L46" s="3">
        <v>59.7</v>
      </c>
      <c r="M46" s="3">
        <v>64.733333333333306</v>
      </c>
      <c r="N46" s="3">
        <v>67.766666666666595</v>
      </c>
      <c r="O46" s="3">
        <v>70.933333333333294</v>
      </c>
      <c r="P46" s="3">
        <v>73.3</v>
      </c>
      <c r="Q46" s="3">
        <v>78.133333333333297</v>
      </c>
      <c r="R46" s="3">
        <v>80.1666666666666</v>
      </c>
      <c r="S46" s="3">
        <v>82.2</v>
      </c>
      <c r="T46" s="3">
        <v>85.533333333333303</v>
      </c>
      <c r="U46" s="3">
        <v>88.1</v>
      </c>
      <c r="V46" s="3">
        <v>88.2</v>
      </c>
      <c r="W46" s="2"/>
      <c r="X46" s="3">
        <v>0</v>
      </c>
      <c r="Y46" s="3">
        <v>0</v>
      </c>
      <c r="Z46" s="3">
        <v>0</v>
      </c>
      <c r="AA46" s="3">
        <v>0.79162280580252697</v>
      </c>
      <c r="AB46" s="3">
        <v>6.4118813325124897</v>
      </c>
      <c r="AC46" s="3">
        <v>7.7146325612795996</v>
      </c>
      <c r="AD46" s="3">
        <v>8.2094796153931409</v>
      </c>
      <c r="AE46" s="3">
        <v>6.4773965963700704</v>
      </c>
      <c r="AF46" s="3">
        <v>5.3412441330544702</v>
      </c>
      <c r="AG46" s="3">
        <v>6.4660652641308802</v>
      </c>
      <c r="AH46" s="3">
        <v>5.8704533234003504</v>
      </c>
      <c r="AI46" s="3">
        <v>6.3228861201897999</v>
      </c>
      <c r="AJ46" s="3">
        <v>5.5673652256301196</v>
      </c>
      <c r="AK46" s="3">
        <v>5.0342162581014804</v>
      </c>
      <c r="AL46" s="3">
        <v>6.0151660178437396</v>
      </c>
      <c r="AM46" s="3">
        <v>4.6838967632612096</v>
      </c>
      <c r="AN46" s="3">
        <v>4.9558046773455402</v>
      </c>
      <c r="AO46" s="3">
        <v>5.4450793280620697</v>
      </c>
      <c r="AP46" s="3">
        <v>5.16623654123579</v>
      </c>
      <c r="AQ46" s="3">
        <v>4.7567495904941897</v>
      </c>
    </row>
    <row r="47" spans="1:43">
      <c r="A47" s="2" t="s">
        <v>99</v>
      </c>
      <c r="B47" s="2"/>
      <c r="C47" s="3">
        <v>0</v>
      </c>
      <c r="D47" s="3">
        <v>0</v>
      </c>
      <c r="E47" s="3">
        <v>0.3</v>
      </c>
      <c r="F47" s="3">
        <v>3.7666666666666599</v>
      </c>
      <c r="G47" s="3">
        <v>15.3</v>
      </c>
      <c r="H47" s="3">
        <v>29.733333333333299</v>
      </c>
      <c r="I47" s="3">
        <v>40.799999999999997</v>
      </c>
      <c r="J47" s="3">
        <v>49.633333333333297</v>
      </c>
      <c r="K47" s="3">
        <v>54.5</v>
      </c>
      <c r="L47" s="3">
        <v>59</v>
      </c>
      <c r="M47" s="3">
        <v>62.1666666666666</v>
      </c>
      <c r="N47" s="3">
        <v>65.633333333333297</v>
      </c>
      <c r="O47" s="3">
        <v>70.933333333333294</v>
      </c>
      <c r="P47" s="3">
        <v>74.1666666666666</v>
      </c>
      <c r="Q47" s="3">
        <v>76.5</v>
      </c>
      <c r="R47" s="3">
        <v>78.466666666666598</v>
      </c>
      <c r="S47" s="3">
        <v>82.066666666666606</v>
      </c>
      <c r="T47" s="3">
        <v>84.7</v>
      </c>
      <c r="U47" s="3">
        <v>87.933333333333294</v>
      </c>
      <c r="V47" s="3">
        <v>88.033333333333303</v>
      </c>
      <c r="W47" s="2"/>
      <c r="X47" s="3">
        <v>0</v>
      </c>
      <c r="Y47" s="3">
        <v>0</v>
      </c>
      <c r="Z47" s="3">
        <v>0.69041050590693198</v>
      </c>
      <c r="AA47" s="3">
        <v>2.94033255866671</v>
      </c>
      <c r="AB47" s="3">
        <v>5.1778373863998404</v>
      </c>
      <c r="AC47" s="3">
        <v>4.6110977242108202</v>
      </c>
      <c r="AD47" s="3">
        <v>4.9893219312180399</v>
      </c>
      <c r="AE47" s="3">
        <v>3.9453207164380801</v>
      </c>
      <c r="AF47" s="3">
        <v>3.6124783736376802</v>
      </c>
      <c r="AG47" s="3">
        <v>4.35124503255485</v>
      </c>
      <c r="AH47" s="3">
        <v>4.2038342286800701</v>
      </c>
      <c r="AI47" s="3">
        <v>4.2307078472625399</v>
      </c>
      <c r="AJ47" s="3">
        <v>3.59567641604314</v>
      </c>
      <c r="AK47" s="3">
        <v>3.1841621957571302</v>
      </c>
      <c r="AL47" s="3">
        <v>5.2265348622836703</v>
      </c>
      <c r="AM47" s="3">
        <v>3.9135093657171098</v>
      </c>
      <c r="AN47" s="3">
        <v>3.6962443401677598</v>
      </c>
      <c r="AO47" s="3">
        <v>3.4942810419312198</v>
      </c>
      <c r="AP47" s="3">
        <v>3.8981477082783198</v>
      </c>
      <c r="AQ47" s="3">
        <v>3.3910011632096002</v>
      </c>
    </row>
    <row r="48" spans="1:43">
      <c r="A48" s="2" t="s">
        <v>100</v>
      </c>
      <c r="B48" s="2"/>
      <c r="C48" s="3">
        <v>3.3333333333333298E-2</v>
      </c>
      <c r="D48" s="3">
        <v>0.86666666666666603</v>
      </c>
      <c r="E48" s="3">
        <v>7.2</v>
      </c>
      <c r="F48" s="3">
        <v>17.100000000000001</v>
      </c>
      <c r="G48" s="3">
        <v>28</v>
      </c>
      <c r="H48" s="3">
        <v>36.966666666666598</v>
      </c>
      <c r="I48" s="3">
        <v>45.3</v>
      </c>
      <c r="J48" s="3">
        <v>51</v>
      </c>
      <c r="K48" s="3">
        <v>56.3</v>
      </c>
      <c r="L48" s="3">
        <v>60.8333333333333</v>
      </c>
      <c r="M48" s="3">
        <v>64.433333333333294</v>
      </c>
      <c r="N48" s="3">
        <v>68.233333333333306</v>
      </c>
      <c r="O48" s="3">
        <v>71.233333333333306</v>
      </c>
      <c r="P48" s="3">
        <v>73.900000000000006</v>
      </c>
      <c r="Q48" s="3">
        <v>76.266666666666595</v>
      </c>
      <c r="R48" s="3">
        <v>80.099999999999994</v>
      </c>
      <c r="S48" s="3">
        <v>82.1</v>
      </c>
      <c r="T48" s="3">
        <v>84.2</v>
      </c>
      <c r="U48" s="3">
        <v>86.266666666666595</v>
      </c>
      <c r="V48" s="3">
        <v>87.933333333333294</v>
      </c>
      <c r="W48" s="2"/>
      <c r="X48" s="3">
        <v>0.17950549357115</v>
      </c>
      <c r="Y48" s="3">
        <v>0.80553639823963796</v>
      </c>
      <c r="Z48" s="3">
        <v>2.3437861108329199</v>
      </c>
      <c r="AA48" s="3">
        <v>2.18097837372741</v>
      </c>
      <c r="AB48" s="3">
        <v>2.01659779496722</v>
      </c>
      <c r="AC48" s="3">
        <v>2.2133433734711998</v>
      </c>
      <c r="AD48" s="3">
        <v>2.2678918257565401</v>
      </c>
      <c r="AE48" s="3">
        <v>2.2803508501982699</v>
      </c>
      <c r="AF48" s="3">
        <v>2.0840665376454099</v>
      </c>
      <c r="AG48" s="3">
        <v>1.5509853498842401</v>
      </c>
      <c r="AH48" s="3">
        <v>2.1553550880436201</v>
      </c>
      <c r="AI48" s="3">
        <v>1.92671280221579</v>
      </c>
      <c r="AJ48" s="3">
        <v>1.70652343148936</v>
      </c>
      <c r="AK48" s="3">
        <v>1.8321208111548299</v>
      </c>
      <c r="AL48" s="3">
        <v>1.4360439485692</v>
      </c>
      <c r="AM48" s="3">
        <v>1.64012194668567</v>
      </c>
      <c r="AN48" s="3">
        <v>1.55670592384474</v>
      </c>
      <c r="AO48" s="3">
        <v>1.9899748742132399</v>
      </c>
      <c r="AP48" s="3">
        <v>1.87853370714738</v>
      </c>
      <c r="AQ48" s="3">
        <v>1.7876116903722501</v>
      </c>
    </row>
    <row r="49" spans="1:43">
      <c r="A49" s="2" t="s">
        <v>101</v>
      </c>
      <c r="B49" s="2"/>
      <c r="C49" s="3">
        <v>0</v>
      </c>
      <c r="D49" s="3">
        <v>0</v>
      </c>
      <c r="E49" s="3">
        <v>6.6666666666666596E-2</v>
      </c>
      <c r="F49" s="3">
        <v>2.1333333333333302</v>
      </c>
      <c r="G49" s="3">
        <v>11.033333333333299</v>
      </c>
      <c r="H49" s="3">
        <v>24.433333333333302</v>
      </c>
      <c r="I49" s="3">
        <v>38.1666666666666</v>
      </c>
      <c r="J49" s="3">
        <v>46.3</v>
      </c>
      <c r="K49" s="3">
        <v>52.233333333333299</v>
      </c>
      <c r="L49" s="3">
        <v>57.433333333333302</v>
      </c>
      <c r="M49" s="3">
        <v>61.566666666666599</v>
      </c>
      <c r="N49" s="3">
        <v>65.733333333333306</v>
      </c>
      <c r="O49" s="3">
        <v>68.6666666666666</v>
      </c>
      <c r="P49" s="3">
        <v>71.5</v>
      </c>
      <c r="Q49" s="3">
        <v>74.400000000000006</v>
      </c>
      <c r="R49" s="3">
        <v>77.599999999999994</v>
      </c>
      <c r="S49" s="3">
        <v>80.233333333333306</v>
      </c>
      <c r="T49" s="3">
        <v>82.5</v>
      </c>
      <c r="U49" s="3">
        <v>84.8</v>
      </c>
      <c r="V49" s="3">
        <v>87.3333333333333</v>
      </c>
      <c r="W49" s="2"/>
      <c r="X49" s="3">
        <v>0</v>
      </c>
      <c r="Y49" s="3">
        <v>0</v>
      </c>
      <c r="Z49" s="3">
        <v>0.24944382578492899</v>
      </c>
      <c r="AA49" s="3">
        <v>1.2036980056845099</v>
      </c>
      <c r="AB49" s="3">
        <v>3.6467641668867001</v>
      </c>
      <c r="AC49" s="3">
        <v>3.99736024006955</v>
      </c>
      <c r="AD49" s="3">
        <v>4.1237792806545199</v>
      </c>
      <c r="AE49" s="3">
        <v>2.91147156377435</v>
      </c>
      <c r="AF49" s="3">
        <v>2.7529781853274602</v>
      </c>
      <c r="AG49" s="3">
        <v>2.95164737430171</v>
      </c>
      <c r="AH49" s="3">
        <v>2.0765890836229999</v>
      </c>
      <c r="AI49" s="3">
        <v>2.1898756940875699</v>
      </c>
      <c r="AJ49" s="3">
        <v>2.1653842358548898</v>
      </c>
      <c r="AK49" s="3">
        <v>1.8393839548428501</v>
      </c>
      <c r="AL49" s="3">
        <v>2.3466287875730698</v>
      </c>
      <c r="AM49" s="3">
        <v>1.3564659966250501</v>
      </c>
      <c r="AN49" s="3">
        <v>1.5423647068345601</v>
      </c>
      <c r="AO49" s="3">
        <v>1.8929694486000901</v>
      </c>
      <c r="AP49" s="3">
        <v>1.7397317800933101</v>
      </c>
      <c r="AQ49" s="3">
        <v>1.6193277068654801</v>
      </c>
    </row>
    <row r="50" spans="1:43">
      <c r="A50" s="2" t="s">
        <v>102</v>
      </c>
      <c r="B50" s="2" t="s">
        <v>103</v>
      </c>
      <c r="C50" s="3">
        <v>0</v>
      </c>
      <c r="D50" s="3">
        <v>0.133333333333333</v>
      </c>
      <c r="E50" s="3">
        <v>3.7</v>
      </c>
      <c r="F50" s="3">
        <v>11.3333333333333</v>
      </c>
      <c r="G50" s="3">
        <v>20.2</v>
      </c>
      <c r="H50" s="3">
        <v>28.433333333333302</v>
      </c>
      <c r="I50" s="3">
        <v>35.6</v>
      </c>
      <c r="J50" s="3">
        <v>41.6666666666666</v>
      </c>
      <c r="K50" s="3">
        <v>47</v>
      </c>
      <c r="L50" s="3">
        <v>52.3333333333333</v>
      </c>
      <c r="M50" s="3">
        <v>56.533333333333303</v>
      </c>
      <c r="N50" s="3">
        <v>60.933333333333302</v>
      </c>
      <c r="O50" s="3">
        <v>64.566666666666606</v>
      </c>
      <c r="P50" s="3">
        <v>68.2</v>
      </c>
      <c r="Q50" s="3">
        <v>71.599999999999994</v>
      </c>
      <c r="R50" s="3">
        <v>74.766666666666595</v>
      </c>
      <c r="S50" s="3">
        <v>77.6666666666666</v>
      </c>
      <c r="T50" s="3">
        <v>80.366666666666603</v>
      </c>
      <c r="U50" s="3">
        <v>83.3</v>
      </c>
      <c r="V50" s="3">
        <v>85.8333333333333</v>
      </c>
      <c r="W50" s="2"/>
      <c r="X50" s="3">
        <v>0</v>
      </c>
      <c r="Y50" s="3">
        <v>0.33993463423951897</v>
      </c>
      <c r="Z50" s="3">
        <v>1.79164728671689</v>
      </c>
      <c r="AA50" s="3">
        <v>1.49071198499986</v>
      </c>
      <c r="AB50" s="3">
        <v>2.0558858593478999</v>
      </c>
      <c r="AC50" s="3">
        <v>1.5205992970609301</v>
      </c>
      <c r="AD50" s="3">
        <v>1.90787840283389</v>
      </c>
      <c r="AE50" s="3">
        <v>1.63978318349984</v>
      </c>
      <c r="AF50" s="3">
        <v>1.6329931618554501</v>
      </c>
      <c r="AG50" s="3">
        <v>1.37436854187255</v>
      </c>
      <c r="AH50" s="3">
        <v>1.80246744461277</v>
      </c>
      <c r="AI50" s="3">
        <v>1.4360439485692</v>
      </c>
      <c r="AJ50" s="3">
        <v>1.3585122581543201</v>
      </c>
      <c r="AK50" s="3">
        <v>1.27540843131393</v>
      </c>
      <c r="AL50" s="3">
        <v>1.49666295470957</v>
      </c>
      <c r="AM50" s="3">
        <v>1.28279209365959</v>
      </c>
      <c r="AN50" s="3">
        <v>1.1925695879998801</v>
      </c>
      <c r="AO50" s="3">
        <v>1.22429117814713</v>
      </c>
      <c r="AP50" s="3">
        <v>1.39403491108843</v>
      </c>
      <c r="AQ50" s="3">
        <v>1.4624940645653499</v>
      </c>
    </row>
    <row r="51" spans="1:43">
      <c r="A51" s="2" t="s">
        <v>104</v>
      </c>
      <c r="B51" s="2"/>
      <c r="C51" s="3">
        <v>3.3333333333333298E-2</v>
      </c>
      <c r="D51" s="3">
        <v>0.66666666666666596</v>
      </c>
      <c r="E51" s="3">
        <v>6.1</v>
      </c>
      <c r="F51" s="3">
        <v>15.233333333333301</v>
      </c>
      <c r="G51" s="3">
        <v>24.766666666666602</v>
      </c>
      <c r="H51" s="3">
        <v>33.8333333333333</v>
      </c>
      <c r="I51" s="3">
        <v>42.8</v>
      </c>
      <c r="J51" s="3">
        <v>48.5</v>
      </c>
      <c r="K51" s="3">
        <v>54.033333333333303</v>
      </c>
      <c r="L51" s="3">
        <v>58.366666666666603</v>
      </c>
      <c r="M51" s="3">
        <v>62.1</v>
      </c>
      <c r="N51" s="3">
        <v>65.766666666666595</v>
      </c>
      <c r="O51" s="3">
        <v>69.099999999999994</v>
      </c>
      <c r="P51" s="3">
        <v>71.966666666666598</v>
      </c>
      <c r="Q51" s="3">
        <v>73.866666666666603</v>
      </c>
      <c r="R51" s="3">
        <v>77.733333333333306</v>
      </c>
      <c r="S51" s="3">
        <v>79.933333333333294</v>
      </c>
      <c r="T51" s="3">
        <v>81.766666666666595</v>
      </c>
      <c r="U51" s="3">
        <v>83.8333333333333</v>
      </c>
      <c r="V51" s="3">
        <v>85.6</v>
      </c>
      <c r="W51" s="2"/>
      <c r="X51" s="3">
        <v>0.17950549357115</v>
      </c>
      <c r="Y51" s="3">
        <v>0.64978628965393004</v>
      </c>
      <c r="Z51" s="3">
        <v>2.49466096560902</v>
      </c>
      <c r="AA51" s="3">
        <v>1.8562207723101101</v>
      </c>
      <c r="AB51" s="3">
        <v>2.3048258550749998</v>
      </c>
      <c r="AC51" s="3">
        <v>2.2669117514559001</v>
      </c>
      <c r="AD51" s="3">
        <v>2.10396451174126</v>
      </c>
      <c r="AE51" s="3">
        <v>2.0776589389663198</v>
      </c>
      <c r="AF51" s="3">
        <v>1.9913702708325101</v>
      </c>
      <c r="AG51" s="3">
        <v>1.5807874268505799</v>
      </c>
      <c r="AH51" s="3">
        <v>1.7194960502038501</v>
      </c>
      <c r="AI51" s="3">
        <v>1.90933379888262</v>
      </c>
      <c r="AJ51" s="3">
        <v>2.1501937897160102</v>
      </c>
      <c r="AK51" s="3">
        <v>1.9232495649002199</v>
      </c>
      <c r="AL51" s="3">
        <v>1.3597385369580699</v>
      </c>
      <c r="AM51" s="3">
        <v>1.9482185594936601</v>
      </c>
      <c r="AN51" s="3">
        <v>2.0965580258021799</v>
      </c>
      <c r="AO51" s="3">
        <v>1.60589192939278</v>
      </c>
      <c r="AP51" s="3">
        <v>2.1768989156340899</v>
      </c>
      <c r="AQ51" s="3">
        <v>1.8184242262647801</v>
      </c>
    </row>
    <row r="52" spans="1:43">
      <c r="A52" s="2" t="s">
        <v>105</v>
      </c>
      <c r="B52" s="2"/>
      <c r="C52" s="3">
        <v>0.1</v>
      </c>
      <c r="D52" s="3">
        <v>1.4666666666666599</v>
      </c>
      <c r="E52" s="3">
        <v>6.7666666666666604</v>
      </c>
      <c r="F52" s="3">
        <v>15.033333333333299</v>
      </c>
      <c r="G52" s="3">
        <v>24.266666666666602</v>
      </c>
      <c r="H52" s="3">
        <v>32.299999999999997</v>
      </c>
      <c r="I52" s="3">
        <v>39.733333333333299</v>
      </c>
      <c r="J52" s="3">
        <v>45.566666666666599</v>
      </c>
      <c r="K52" s="3">
        <v>50.366666666666603</v>
      </c>
      <c r="L52" s="3">
        <v>54.866666666666603</v>
      </c>
      <c r="M52" s="3">
        <v>58.7</v>
      </c>
      <c r="N52" s="3">
        <v>61.933333333333302</v>
      </c>
      <c r="O52" s="3">
        <v>66.066666666666606</v>
      </c>
      <c r="P52" s="3">
        <v>68.966666666666598</v>
      </c>
      <c r="Q52" s="3">
        <v>71.900000000000006</v>
      </c>
      <c r="R52" s="3">
        <v>75.366666666666603</v>
      </c>
      <c r="S52" s="3">
        <v>77.099999999999994</v>
      </c>
      <c r="T52" s="3">
        <v>80</v>
      </c>
      <c r="U52" s="3">
        <v>81.966666666666598</v>
      </c>
      <c r="V52" s="3">
        <v>84.066666666666606</v>
      </c>
      <c r="W52" s="2"/>
      <c r="X52" s="3">
        <v>0.3</v>
      </c>
      <c r="Y52" s="3">
        <v>0.92135166407235003</v>
      </c>
      <c r="Z52" s="3">
        <v>2.20126226414654</v>
      </c>
      <c r="AA52" s="3">
        <v>2.2283526551144299</v>
      </c>
      <c r="AB52" s="3">
        <v>1.87853370714738</v>
      </c>
      <c r="AC52" s="3">
        <v>1.9174636024359499</v>
      </c>
      <c r="AD52" s="3">
        <v>1.91369334592097</v>
      </c>
      <c r="AE52" s="3">
        <v>2.06047459473674</v>
      </c>
      <c r="AF52" s="3">
        <v>2.4695928589321898</v>
      </c>
      <c r="AG52" s="3">
        <v>1.8571184369578799</v>
      </c>
      <c r="AH52" s="3">
        <v>1.75404294892304</v>
      </c>
      <c r="AI52" s="3">
        <v>1.4126413400278</v>
      </c>
      <c r="AJ52" s="3">
        <v>1.63163176673605</v>
      </c>
      <c r="AK52" s="3">
        <v>1.7220788470785899</v>
      </c>
      <c r="AL52" s="3">
        <v>1.57797338380595</v>
      </c>
      <c r="AM52" s="3">
        <v>1.51620872207255</v>
      </c>
      <c r="AN52" s="3">
        <v>1.8502252115170501</v>
      </c>
      <c r="AO52" s="3">
        <v>1.46059348668044</v>
      </c>
      <c r="AP52" s="3">
        <v>2.1367160680716402</v>
      </c>
      <c r="AQ52" s="3">
        <v>1.8961950204437099</v>
      </c>
    </row>
    <row r="53" spans="1:43">
      <c r="A53" s="2" t="s">
        <v>106</v>
      </c>
      <c r="B53" s="2"/>
      <c r="C53" s="3">
        <v>0</v>
      </c>
      <c r="D53" s="3">
        <v>0</v>
      </c>
      <c r="E53" s="3">
        <v>0</v>
      </c>
      <c r="F53" s="3">
        <v>0.133333333333333</v>
      </c>
      <c r="G53" s="3">
        <v>6.8</v>
      </c>
      <c r="H53" s="3">
        <v>18.966666666666601</v>
      </c>
      <c r="I53" s="3">
        <v>35.8333333333333</v>
      </c>
      <c r="J53" s="3">
        <v>43.8</v>
      </c>
      <c r="K53" s="3">
        <v>50.966666666666598</v>
      </c>
      <c r="L53" s="3">
        <v>56.066666666666599</v>
      </c>
      <c r="M53" s="3">
        <v>61.5</v>
      </c>
      <c r="N53" s="3">
        <v>63.9</v>
      </c>
      <c r="O53" s="3">
        <v>67.5</v>
      </c>
      <c r="P53" s="3">
        <v>69.466666666666598</v>
      </c>
      <c r="Q53" s="3">
        <v>74.099999999999994</v>
      </c>
      <c r="R53" s="3">
        <v>76.099999999999994</v>
      </c>
      <c r="S53" s="3">
        <v>77.866666666666603</v>
      </c>
      <c r="T53" s="3">
        <v>81.1666666666666</v>
      </c>
      <c r="U53" s="3">
        <v>83.8</v>
      </c>
      <c r="V53" s="3">
        <v>83.6666666666666</v>
      </c>
      <c r="W53" s="2"/>
      <c r="X53" s="3">
        <v>0</v>
      </c>
      <c r="Y53" s="3">
        <v>0</v>
      </c>
      <c r="Z53" s="3">
        <v>0</v>
      </c>
      <c r="AA53" s="3">
        <v>0.56174331821175705</v>
      </c>
      <c r="AB53" s="3">
        <v>5.9576281633996997</v>
      </c>
      <c r="AC53" s="3">
        <v>7.3913613240202301</v>
      </c>
      <c r="AD53" s="3">
        <v>8.3629473804926509</v>
      </c>
      <c r="AE53" s="3">
        <v>6.2577951388648003</v>
      </c>
      <c r="AF53" s="3">
        <v>5.4679876452757998</v>
      </c>
      <c r="AG53" s="3">
        <v>6.4235677175711396</v>
      </c>
      <c r="AH53" s="3">
        <v>6.1305247192498404</v>
      </c>
      <c r="AI53" s="3">
        <v>6.15006775030432</v>
      </c>
      <c r="AJ53" s="3">
        <v>5.9874869519690801</v>
      </c>
      <c r="AK53" s="3">
        <v>5.4020572213021003</v>
      </c>
      <c r="AL53" s="3">
        <v>6.6800698599141404</v>
      </c>
      <c r="AM53" s="3">
        <v>4.9487372126634401</v>
      </c>
      <c r="AN53" s="3">
        <v>5.0380772346424196</v>
      </c>
      <c r="AO53" s="3">
        <v>5.8314282603454499</v>
      </c>
      <c r="AP53" s="3">
        <v>5.38144961882948</v>
      </c>
      <c r="AQ53" s="3">
        <v>4.5043189150956904</v>
      </c>
    </row>
    <row r="54" spans="1:43">
      <c r="A54" s="2" t="s">
        <v>107</v>
      </c>
      <c r="B54" s="2"/>
      <c r="C54" s="3">
        <v>0</v>
      </c>
      <c r="D54" s="3">
        <v>0</v>
      </c>
      <c r="E54" s="3">
        <v>0.16666666666666599</v>
      </c>
      <c r="F54" s="3">
        <v>2.9666666666666601</v>
      </c>
      <c r="G54" s="3">
        <v>14.733333333333301</v>
      </c>
      <c r="H54" s="3">
        <v>29.9</v>
      </c>
      <c r="I54" s="3">
        <v>41.266666666666602</v>
      </c>
      <c r="J54" s="3">
        <v>50.5</v>
      </c>
      <c r="K54" s="3">
        <v>55.1</v>
      </c>
      <c r="L54" s="3">
        <v>58.533333333333303</v>
      </c>
      <c r="M54" s="3">
        <v>61.866666666666603</v>
      </c>
      <c r="N54" s="3">
        <v>64.733333333333306</v>
      </c>
      <c r="O54" s="3">
        <v>67.633333333333297</v>
      </c>
      <c r="P54" s="3">
        <v>70.6666666666666</v>
      </c>
      <c r="Q54" s="3">
        <v>72.733333333333306</v>
      </c>
      <c r="R54" s="3">
        <v>74.033333333333303</v>
      </c>
      <c r="S54" s="3">
        <v>77.866666666666603</v>
      </c>
      <c r="T54" s="3">
        <v>78.8</v>
      </c>
      <c r="U54" s="3">
        <v>81.266666666666595</v>
      </c>
      <c r="V54" s="3">
        <v>82.8333333333333</v>
      </c>
      <c r="W54" s="2"/>
      <c r="X54" s="3">
        <v>0</v>
      </c>
      <c r="Y54" s="3">
        <v>0</v>
      </c>
      <c r="Z54" s="3">
        <v>0.37267799624996401</v>
      </c>
      <c r="AA54" s="3">
        <v>2.4287628309262401</v>
      </c>
      <c r="AB54" s="3">
        <v>4.9188977988524503</v>
      </c>
      <c r="AC54" s="3">
        <v>3.9102429592034298</v>
      </c>
      <c r="AD54" s="3">
        <v>4.3353841301037601</v>
      </c>
      <c r="AE54" s="3">
        <v>3.8622100754188202</v>
      </c>
      <c r="AF54" s="3">
        <v>3.5902646142032402</v>
      </c>
      <c r="AG54" s="3">
        <v>3.31394360576975</v>
      </c>
      <c r="AH54" s="3">
        <v>3.35393632749473</v>
      </c>
      <c r="AI54" s="3">
        <v>3.8895872388839501</v>
      </c>
      <c r="AJ54" s="3">
        <v>2.9606680927715501</v>
      </c>
      <c r="AK54" s="3">
        <v>3.7267799624996401</v>
      </c>
      <c r="AL54" s="3">
        <v>3.26530583900225</v>
      </c>
      <c r="AM54" s="3">
        <v>2.6768555350551799</v>
      </c>
      <c r="AN54" s="3">
        <v>3.74818474583215</v>
      </c>
      <c r="AO54" s="3">
        <v>2.6255158223353599</v>
      </c>
      <c r="AP54" s="3">
        <v>3.3757303736458999</v>
      </c>
      <c r="AQ54" s="3">
        <v>3.3474700231003598</v>
      </c>
    </row>
    <row r="55" spans="1:43">
      <c r="A55" s="2" t="s">
        <v>108</v>
      </c>
      <c r="B55" s="2"/>
      <c r="C55" s="3">
        <v>0</v>
      </c>
      <c r="D55" s="3">
        <v>0</v>
      </c>
      <c r="E55" s="3">
        <v>0</v>
      </c>
      <c r="F55" s="3">
        <v>0.133333333333333</v>
      </c>
      <c r="G55" s="3">
        <v>5.6666666666666599</v>
      </c>
      <c r="H55" s="3">
        <v>16.133333333333301</v>
      </c>
      <c r="I55" s="3">
        <v>31.6666666666666</v>
      </c>
      <c r="J55" s="3">
        <v>39.799999999999997</v>
      </c>
      <c r="K55" s="3">
        <v>46.6</v>
      </c>
      <c r="L55" s="3">
        <v>51.5</v>
      </c>
      <c r="M55" s="3">
        <v>57.6</v>
      </c>
      <c r="N55" s="3">
        <v>61.1666666666666</v>
      </c>
      <c r="O55" s="3">
        <v>63.8</v>
      </c>
      <c r="P55" s="3">
        <v>67.3</v>
      </c>
      <c r="Q55" s="3">
        <v>71.8333333333333</v>
      </c>
      <c r="R55" s="3">
        <v>74.099999999999994</v>
      </c>
      <c r="S55" s="3">
        <v>76.8</v>
      </c>
      <c r="T55" s="3">
        <v>79.433333333333294</v>
      </c>
      <c r="U55" s="3">
        <v>82.233333333333306</v>
      </c>
      <c r="V55" s="3">
        <v>82.766666666666595</v>
      </c>
      <c r="W55" s="2"/>
      <c r="X55" s="3">
        <v>0</v>
      </c>
      <c r="Y55" s="3">
        <v>0</v>
      </c>
      <c r="Z55" s="3">
        <v>0</v>
      </c>
      <c r="AA55" s="3">
        <v>0.56174331821175705</v>
      </c>
      <c r="AB55" s="3">
        <v>5.1402550736536599</v>
      </c>
      <c r="AC55" s="3">
        <v>6.3020278923181099</v>
      </c>
      <c r="AD55" s="3">
        <v>7.3318180252619101</v>
      </c>
      <c r="AE55" s="3">
        <v>5.9126981996377896</v>
      </c>
      <c r="AF55" s="3">
        <v>5.4442630355264798</v>
      </c>
      <c r="AG55" s="3">
        <v>6.0263311116023699</v>
      </c>
      <c r="AH55" s="3">
        <v>5.3826882998491801</v>
      </c>
      <c r="AI55" s="3">
        <v>5.8826486853759601</v>
      </c>
      <c r="AJ55" s="3">
        <v>5.3503893939288796</v>
      </c>
      <c r="AK55" s="3">
        <v>4.6414796491348804</v>
      </c>
      <c r="AL55" s="3">
        <v>6.5629431067336101</v>
      </c>
      <c r="AM55" s="3">
        <v>4.5044422518220797</v>
      </c>
      <c r="AN55" s="3">
        <v>4.3003875794320301</v>
      </c>
      <c r="AO55" s="3">
        <v>4.83517206404166</v>
      </c>
      <c r="AP55" s="3">
        <v>4.5802717047014596</v>
      </c>
      <c r="AQ55" s="3">
        <v>4.1927185558881597</v>
      </c>
    </row>
    <row r="56" spans="1:43">
      <c r="A56" s="2" t="s">
        <v>109</v>
      </c>
      <c r="B56" s="2"/>
      <c r="C56" s="3">
        <v>0</v>
      </c>
      <c r="D56" s="3">
        <v>3.3333333333333298E-2</v>
      </c>
      <c r="E56" s="3">
        <v>1.43333333333333</v>
      </c>
      <c r="F56" s="3">
        <v>8.1333333333333293</v>
      </c>
      <c r="G56" s="3">
        <v>16.600000000000001</v>
      </c>
      <c r="H56" s="3">
        <v>23.8333333333333</v>
      </c>
      <c r="I56" s="3">
        <v>31.033333333333299</v>
      </c>
      <c r="J56" s="3">
        <v>37.533333333333303</v>
      </c>
      <c r="K56" s="3">
        <v>42.633333333333297</v>
      </c>
      <c r="L56" s="3">
        <v>47.3</v>
      </c>
      <c r="M56" s="3">
        <v>51.566666666666599</v>
      </c>
      <c r="N56" s="3">
        <v>56.033333333333303</v>
      </c>
      <c r="O56" s="3">
        <v>59.566666666666599</v>
      </c>
      <c r="P56" s="3">
        <v>63</v>
      </c>
      <c r="Q56" s="3">
        <v>66.1666666666666</v>
      </c>
      <c r="R56" s="3">
        <v>69.6666666666666</v>
      </c>
      <c r="S56" s="3">
        <v>72.3333333333333</v>
      </c>
      <c r="T56" s="3">
        <v>75.033333333333303</v>
      </c>
      <c r="U56" s="3">
        <v>77.900000000000006</v>
      </c>
      <c r="V56" s="3">
        <v>80.266666666666595</v>
      </c>
      <c r="W56" s="2"/>
      <c r="X56" s="3">
        <v>0</v>
      </c>
      <c r="Y56" s="3">
        <v>0.17950549357115</v>
      </c>
      <c r="Z56" s="3">
        <v>1.0225241100118601</v>
      </c>
      <c r="AA56" s="3">
        <v>1.76509363931649</v>
      </c>
      <c r="AB56" s="3">
        <v>1.83666364186078</v>
      </c>
      <c r="AC56" s="3">
        <v>1.9507833184532699</v>
      </c>
      <c r="AD56" s="3">
        <v>1.7413277182145299</v>
      </c>
      <c r="AE56" s="3">
        <v>1.43139403690559</v>
      </c>
      <c r="AF56" s="3">
        <v>1.1685698761972001</v>
      </c>
      <c r="AG56" s="3">
        <v>1.41774468787578</v>
      </c>
      <c r="AH56" s="3">
        <v>1.8562207723101101</v>
      </c>
      <c r="AI56" s="3">
        <v>1.0482790129010899</v>
      </c>
      <c r="AJ56" s="3">
        <v>1.2023125864580899</v>
      </c>
      <c r="AK56" s="3">
        <v>1.31656117720876</v>
      </c>
      <c r="AL56" s="3">
        <v>1.4161763857498599</v>
      </c>
      <c r="AM56" s="3">
        <v>1.0110500592068701</v>
      </c>
      <c r="AN56" s="3">
        <v>1.2202003478482</v>
      </c>
      <c r="AO56" s="3">
        <v>1.1967548714010801</v>
      </c>
      <c r="AP56" s="3">
        <v>0.90737717258774597</v>
      </c>
      <c r="AQ56" s="3">
        <v>1.1234866364235101</v>
      </c>
    </row>
    <row r="57" spans="1:43">
      <c r="A57" s="2" t="s">
        <v>110</v>
      </c>
      <c r="B57" s="2"/>
      <c r="C57" s="3">
        <v>0</v>
      </c>
      <c r="D57" s="3">
        <v>0</v>
      </c>
      <c r="E57" s="3">
        <v>0</v>
      </c>
      <c r="F57" s="3">
        <v>0.133333333333333</v>
      </c>
      <c r="G57" s="3">
        <v>6</v>
      </c>
      <c r="H57" s="3">
        <v>16.566666666666599</v>
      </c>
      <c r="I57" s="3">
        <v>31.266666666666602</v>
      </c>
      <c r="J57" s="3">
        <v>37.766666666666602</v>
      </c>
      <c r="K57" s="3">
        <v>44.1666666666666</v>
      </c>
      <c r="L57" s="3">
        <v>49.233333333333299</v>
      </c>
      <c r="M57" s="3">
        <v>54.6666666666666</v>
      </c>
      <c r="N57" s="3">
        <v>57.7</v>
      </c>
      <c r="O57" s="3">
        <v>60.9</v>
      </c>
      <c r="P57" s="3">
        <v>62.966666666666598</v>
      </c>
      <c r="Q57" s="3">
        <v>67.8333333333333</v>
      </c>
      <c r="R57" s="3">
        <v>70.1666666666666</v>
      </c>
      <c r="S57" s="3">
        <v>72.033333333333303</v>
      </c>
      <c r="T57" s="3">
        <v>74.7</v>
      </c>
      <c r="U57" s="3">
        <v>77.5</v>
      </c>
      <c r="V57" s="3">
        <v>78.233333333333306</v>
      </c>
      <c r="W57" s="2"/>
      <c r="X57" s="3">
        <v>0</v>
      </c>
      <c r="Y57" s="3">
        <v>0</v>
      </c>
      <c r="Z57" s="3">
        <v>0</v>
      </c>
      <c r="AA57" s="3">
        <v>0.56174331821175705</v>
      </c>
      <c r="AB57" s="3">
        <v>5.1575187832910503</v>
      </c>
      <c r="AC57" s="3">
        <v>6.6966824290506297</v>
      </c>
      <c r="AD57" s="3">
        <v>7.5008147705580699</v>
      </c>
      <c r="AE57" s="3">
        <v>5.76589590224759</v>
      </c>
      <c r="AF57" s="3">
        <v>5.4349690789266498</v>
      </c>
      <c r="AG57" s="3">
        <v>6.5252501016351001</v>
      </c>
      <c r="AH57" s="3">
        <v>6.17161963255099</v>
      </c>
      <c r="AI57" s="3">
        <v>6.6289767938448296</v>
      </c>
      <c r="AJ57" s="3">
        <v>6.3631753079732096</v>
      </c>
      <c r="AK57" s="3">
        <v>5.1928369467522799</v>
      </c>
      <c r="AL57" s="3">
        <v>6.5984004795775197</v>
      </c>
      <c r="AM57" s="3">
        <v>4.9063450981583197</v>
      </c>
      <c r="AN57" s="3">
        <v>5.2184501743546603</v>
      </c>
      <c r="AO57" s="3">
        <v>5.3860932037980902</v>
      </c>
      <c r="AP57" s="3">
        <v>5.5</v>
      </c>
      <c r="AQ57" s="3">
        <v>4.6165162430367497</v>
      </c>
    </row>
    <row r="58" spans="1:43">
      <c r="A58" s="2" t="s">
        <v>111</v>
      </c>
      <c r="B58" s="2"/>
      <c r="C58" s="3">
        <v>0</v>
      </c>
      <c r="D58" s="3">
        <v>0.66666666666666596</v>
      </c>
      <c r="E58" s="3">
        <v>3.7666666666666599</v>
      </c>
      <c r="F58" s="3">
        <v>9.6333333333333293</v>
      </c>
      <c r="G58" s="3">
        <v>16.266666666666602</v>
      </c>
      <c r="H58" s="3">
        <v>23.3333333333333</v>
      </c>
      <c r="I58" s="3">
        <v>29.233333333333299</v>
      </c>
      <c r="J58" s="3">
        <v>36.1666666666666</v>
      </c>
      <c r="K58" s="3">
        <v>40.933333333333302</v>
      </c>
      <c r="L58" s="3">
        <v>44.966666666666598</v>
      </c>
      <c r="M58" s="3">
        <v>48.933333333333302</v>
      </c>
      <c r="N58" s="3">
        <v>53.733333333333299</v>
      </c>
      <c r="O58" s="3">
        <v>57.433333333333302</v>
      </c>
      <c r="P58" s="3">
        <v>60.566666666666599</v>
      </c>
      <c r="Q58" s="3">
        <v>63.633333333333297</v>
      </c>
      <c r="R58" s="3">
        <v>66.6666666666666</v>
      </c>
      <c r="S58" s="3">
        <v>70.133333333333297</v>
      </c>
      <c r="T58" s="3">
        <v>73.066666666666606</v>
      </c>
      <c r="U58" s="3">
        <v>75.466666666666598</v>
      </c>
      <c r="V58" s="3">
        <v>77.966666666666598</v>
      </c>
      <c r="W58" s="2"/>
      <c r="X58" s="3">
        <v>0</v>
      </c>
      <c r="Y58" s="3">
        <v>0.78881063774661497</v>
      </c>
      <c r="Z58" s="3">
        <v>1.5423647068345601</v>
      </c>
      <c r="AA58" s="3">
        <v>2.1676920650518801</v>
      </c>
      <c r="AB58" s="3">
        <v>2.4756592836836102</v>
      </c>
      <c r="AC58" s="3">
        <v>1.71917292776368</v>
      </c>
      <c r="AD58" s="3">
        <v>2.43150616331158</v>
      </c>
      <c r="AE58" s="3">
        <v>1.7716909687891</v>
      </c>
      <c r="AF58" s="3">
        <v>2.40739601136903</v>
      </c>
      <c r="AG58" s="3">
        <v>2.3163668870788898</v>
      </c>
      <c r="AH58" s="3">
        <v>2.3935097428021601</v>
      </c>
      <c r="AI58" s="3">
        <v>1.9821424996424599</v>
      </c>
      <c r="AJ58" s="3">
        <v>2.3048258550749998</v>
      </c>
      <c r="AK58" s="3">
        <v>2.2462314118441902</v>
      </c>
      <c r="AL58" s="3">
        <v>1.8162843634433701</v>
      </c>
      <c r="AM58" s="3">
        <v>2.2261077142752002</v>
      </c>
      <c r="AN58" s="3">
        <v>2.0612833111653699</v>
      </c>
      <c r="AO58" s="3">
        <v>1.7688665548562099</v>
      </c>
      <c r="AP58" s="3">
        <v>1.76509363931649</v>
      </c>
      <c r="AQ58" s="3">
        <v>1.7792008193443301</v>
      </c>
    </row>
    <row r="59" spans="1:43">
      <c r="A59" s="2" t="s">
        <v>112</v>
      </c>
      <c r="B59" s="2" t="s">
        <v>113</v>
      </c>
      <c r="C59" s="3">
        <v>0</v>
      </c>
      <c r="D59" s="3">
        <v>0</v>
      </c>
      <c r="E59" s="3">
        <v>3.3333333333333298E-2</v>
      </c>
      <c r="F59" s="3">
        <v>1.6666666666666601</v>
      </c>
      <c r="G59" s="3">
        <v>8.6666666666666607</v>
      </c>
      <c r="H59" s="3">
        <v>19.600000000000001</v>
      </c>
      <c r="I59" s="3">
        <v>29.266666666666602</v>
      </c>
      <c r="J59" s="3">
        <v>37.1</v>
      </c>
      <c r="K59" s="3">
        <v>41.4</v>
      </c>
      <c r="L59" s="3">
        <v>46.7</v>
      </c>
      <c r="M59" s="3">
        <v>50.6</v>
      </c>
      <c r="N59" s="3">
        <v>54.6666666666666</v>
      </c>
      <c r="O59" s="3">
        <v>59.366666666666603</v>
      </c>
      <c r="P59" s="3">
        <v>62.1666666666666</v>
      </c>
      <c r="Q59" s="3">
        <v>65.8333333333333</v>
      </c>
      <c r="R59" s="3">
        <v>68.3</v>
      </c>
      <c r="S59" s="3">
        <v>70.366666666666603</v>
      </c>
      <c r="T59" s="3">
        <v>72.900000000000006</v>
      </c>
      <c r="U59" s="3">
        <v>76.233333333333306</v>
      </c>
      <c r="V59" s="3">
        <v>77.866666666666603</v>
      </c>
      <c r="W59" s="2"/>
      <c r="X59" s="3">
        <v>0</v>
      </c>
      <c r="Y59" s="3">
        <v>0</v>
      </c>
      <c r="Z59" s="3">
        <v>0.17950549357115</v>
      </c>
      <c r="AA59" s="3">
        <v>1.7763883459298899</v>
      </c>
      <c r="AB59" s="3">
        <v>3.6270588023294499</v>
      </c>
      <c r="AC59" s="3">
        <v>3.3025242870668801</v>
      </c>
      <c r="AD59" s="3">
        <v>4.2890040283911501</v>
      </c>
      <c r="AE59" s="3">
        <v>3.6272119688083602</v>
      </c>
      <c r="AF59" s="3">
        <v>3.1580584752871999</v>
      </c>
      <c r="AG59" s="3">
        <v>3.8914436053132402</v>
      </c>
      <c r="AH59" s="3">
        <v>3.0287511177601401</v>
      </c>
      <c r="AI59" s="3">
        <v>3.6545253529775299</v>
      </c>
      <c r="AJ59" s="3">
        <v>2.5230052626888302</v>
      </c>
      <c r="AK59" s="3">
        <v>3.3673266679799401</v>
      </c>
      <c r="AL59" s="3">
        <v>3.9588157600754998</v>
      </c>
      <c r="AM59" s="3">
        <v>2.92289810519171</v>
      </c>
      <c r="AN59" s="3">
        <v>2.35914297056273</v>
      </c>
      <c r="AO59" s="3">
        <v>3.5341194094144499</v>
      </c>
      <c r="AP59" s="3">
        <v>3.95544631559518</v>
      </c>
      <c r="AQ59" s="3">
        <v>2.6423894910141801</v>
      </c>
    </row>
    <row r="60" spans="1:43">
      <c r="A60" s="2" t="s">
        <v>114</v>
      </c>
      <c r="B60" s="2" t="s">
        <v>115</v>
      </c>
      <c r="C60" s="3">
        <v>0</v>
      </c>
      <c r="D60" s="3">
        <v>0</v>
      </c>
      <c r="E60" s="3">
        <v>0.36666666666666597</v>
      </c>
      <c r="F60" s="3">
        <v>4.0999999999999996</v>
      </c>
      <c r="G60" s="3">
        <v>11.9</v>
      </c>
      <c r="H60" s="3">
        <v>20.266666666666602</v>
      </c>
      <c r="I60" s="3">
        <v>28.233333333333299</v>
      </c>
      <c r="J60" s="3">
        <v>33.766666666666602</v>
      </c>
      <c r="K60" s="3">
        <v>39.6</v>
      </c>
      <c r="L60" s="3">
        <v>44.433333333333302</v>
      </c>
      <c r="M60" s="3">
        <v>49.3</v>
      </c>
      <c r="N60" s="3">
        <v>53.3333333333333</v>
      </c>
      <c r="O60" s="3">
        <v>57</v>
      </c>
      <c r="P60" s="3">
        <v>60.3</v>
      </c>
      <c r="Q60" s="3">
        <v>63.8333333333333</v>
      </c>
      <c r="R60" s="3">
        <v>66.966666666666598</v>
      </c>
      <c r="S60" s="3">
        <v>69.7</v>
      </c>
      <c r="T60" s="3">
        <v>72.533333333333303</v>
      </c>
      <c r="U60" s="3">
        <v>75.7</v>
      </c>
      <c r="V60" s="3">
        <v>77.6666666666666</v>
      </c>
      <c r="W60" s="2"/>
      <c r="X60" s="3">
        <v>0</v>
      </c>
      <c r="Y60" s="3">
        <v>0</v>
      </c>
      <c r="Z60" s="3">
        <v>0.54670731556189001</v>
      </c>
      <c r="AA60" s="3">
        <v>1.5351438586225901</v>
      </c>
      <c r="AB60" s="3">
        <v>1.8502252115170501</v>
      </c>
      <c r="AC60" s="3">
        <v>2.0154955277107902</v>
      </c>
      <c r="AD60" s="3">
        <v>1.6265163865007799</v>
      </c>
      <c r="AE60" s="3">
        <v>1.68687745718399</v>
      </c>
      <c r="AF60" s="3">
        <v>1.42828568570857</v>
      </c>
      <c r="AG60" s="3">
        <v>1.11604460285221</v>
      </c>
      <c r="AH60" s="3">
        <v>1.6360521589077299</v>
      </c>
      <c r="AI60" s="3">
        <v>1.2736648783028499</v>
      </c>
      <c r="AJ60" s="3">
        <v>1.2110601416389899</v>
      </c>
      <c r="AK60" s="3">
        <v>1.34536240470737</v>
      </c>
      <c r="AL60" s="3">
        <v>1.36829171678491</v>
      </c>
      <c r="AM60" s="3">
        <v>1.25122162527489</v>
      </c>
      <c r="AN60" s="3">
        <v>1.0049875621120801</v>
      </c>
      <c r="AO60" s="3">
        <v>0.92135166407235003</v>
      </c>
      <c r="AP60" s="3">
        <v>1.0376254944182199</v>
      </c>
      <c r="AQ60" s="3">
        <v>1.2995725793078601</v>
      </c>
    </row>
    <row r="61" spans="1:43">
      <c r="A61" s="2" t="s">
        <v>116</v>
      </c>
      <c r="B61" s="2" t="s">
        <v>72</v>
      </c>
      <c r="C61" s="3">
        <v>0</v>
      </c>
      <c r="D61" s="3">
        <v>0</v>
      </c>
      <c r="E61" s="3">
        <v>0</v>
      </c>
      <c r="F61" s="3">
        <v>0.133333333333333</v>
      </c>
      <c r="G61" s="3">
        <v>6.3</v>
      </c>
      <c r="H61" s="3">
        <v>17.3</v>
      </c>
      <c r="I61" s="3">
        <v>32.700000000000003</v>
      </c>
      <c r="J61" s="3">
        <v>39.266666666666602</v>
      </c>
      <c r="K61" s="3">
        <v>45.433333333333302</v>
      </c>
      <c r="L61" s="3">
        <v>50.733333333333299</v>
      </c>
      <c r="M61" s="3">
        <v>55.6</v>
      </c>
      <c r="N61" s="3">
        <v>58</v>
      </c>
      <c r="O61" s="3">
        <v>61.133333333333297</v>
      </c>
      <c r="P61" s="3">
        <v>63.233333333333299</v>
      </c>
      <c r="Q61" s="3">
        <v>67.900000000000006</v>
      </c>
      <c r="R61" s="3">
        <v>69.966666666666598</v>
      </c>
      <c r="S61" s="3">
        <v>71.8</v>
      </c>
      <c r="T61" s="3">
        <v>74.5</v>
      </c>
      <c r="U61" s="3">
        <v>77.033333333333303</v>
      </c>
      <c r="V61" s="3">
        <v>77.266666666666595</v>
      </c>
      <c r="W61" s="2"/>
      <c r="X61" s="3">
        <v>0</v>
      </c>
      <c r="Y61" s="3">
        <v>0</v>
      </c>
      <c r="Z61" s="3">
        <v>0</v>
      </c>
      <c r="AA61" s="3">
        <v>0.56174331821175705</v>
      </c>
      <c r="AB61" s="3">
        <v>5.5326304774492199</v>
      </c>
      <c r="AC61" s="3">
        <v>7.1140705647329598</v>
      </c>
      <c r="AD61" s="3">
        <v>7.9546632025917097</v>
      </c>
      <c r="AE61" s="3">
        <v>6.1856464676072598</v>
      </c>
      <c r="AF61" s="3">
        <v>5.3459226414987402</v>
      </c>
      <c r="AG61" s="3">
        <v>6.3242039463916297</v>
      </c>
      <c r="AH61" s="3">
        <v>6.3854000135726201</v>
      </c>
      <c r="AI61" s="3">
        <v>6.3034382152388302</v>
      </c>
      <c r="AJ61" s="3">
        <v>6.3547007972226499</v>
      </c>
      <c r="AK61" s="3">
        <v>5.9815456939564404</v>
      </c>
      <c r="AL61" s="3">
        <v>6.8085730271964202</v>
      </c>
      <c r="AM61" s="3">
        <v>5.2184501743546603</v>
      </c>
      <c r="AN61" s="3">
        <v>5.0754310161797997</v>
      </c>
      <c r="AO61" s="3">
        <v>5.4635153518590904</v>
      </c>
      <c r="AP61" s="3">
        <v>5.4801662586295796</v>
      </c>
      <c r="AQ61" s="3">
        <v>4.5382326466979999</v>
      </c>
    </row>
    <row r="62" spans="1:43">
      <c r="A62" s="2" t="s">
        <v>117</v>
      </c>
      <c r="B62" s="2"/>
      <c r="C62" s="3">
        <v>0.16666666666666599</v>
      </c>
      <c r="D62" s="3">
        <v>1.43333333333333</v>
      </c>
      <c r="E62" s="3">
        <v>4.8333333333333304</v>
      </c>
      <c r="F62" s="3">
        <v>9.1666666666666607</v>
      </c>
      <c r="G62" s="3">
        <v>14.133333333333301</v>
      </c>
      <c r="H62" s="3">
        <v>19.966666666666601</v>
      </c>
      <c r="I62" s="3">
        <v>25.966666666666601</v>
      </c>
      <c r="J62" s="3">
        <v>31.766666666666602</v>
      </c>
      <c r="K62" s="3">
        <v>36.433333333333302</v>
      </c>
      <c r="L62" s="3">
        <v>41.133333333333297</v>
      </c>
      <c r="M62" s="3">
        <v>45.3333333333333</v>
      </c>
      <c r="N62" s="3">
        <v>49.8</v>
      </c>
      <c r="O62" s="3">
        <v>54.866666666666603</v>
      </c>
      <c r="P62" s="3">
        <v>58.1666666666666</v>
      </c>
      <c r="Q62" s="3">
        <v>61</v>
      </c>
      <c r="R62" s="3">
        <v>65.633333333333297</v>
      </c>
      <c r="S62" s="3">
        <v>68.066666666666606</v>
      </c>
      <c r="T62" s="3">
        <v>71.6666666666666</v>
      </c>
      <c r="U62" s="3">
        <v>74.633333333333297</v>
      </c>
      <c r="V62" s="3">
        <v>76.533333333333303</v>
      </c>
      <c r="W62" s="2"/>
      <c r="X62" s="3">
        <v>0.45338235029118101</v>
      </c>
      <c r="Y62" s="3">
        <v>1.0225241100118601</v>
      </c>
      <c r="Z62" s="3">
        <v>1.96779628575272</v>
      </c>
      <c r="AA62" s="3">
        <v>2.8645340904858401</v>
      </c>
      <c r="AB62" s="3">
        <v>2.6170381901853998</v>
      </c>
      <c r="AC62" s="3">
        <v>1.7220788470785899</v>
      </c>
      <c r="AD62" s="3">
        <v>2.8223315814332501</v>
      </c>
      <c r="AE62" s="3">
        <v>2.5124136248281599</v>
      </c>
      <c r="AF62" s="3">
        <v>3.2216282977539299</v>
      </c>
      <c r="AG62" s="3">
        <v>2.7656624683588702</v>
      </c>
      <c r="AH62" s="3">
        <v>2.5733678754158298</v>
      </c>
      <c r="AI62" s="3">
        <v>2.6633312473917501</v>
      </c>
      <c r="AJ62" s="3">
        <v>2.3199616855073701</v>
      </c>
      <c r="AK62" s="3">
        <v>3.33749739908346</v>
      </c>
      <c r="AL62" s="3">
        <v>2.8284271247461898</v>
      </c>
      <c r="AM62" s="3">
        <v>2.61385198934871</v>
      </c>
      <c r="AN62" s="3">
        <v>2.5551690528982398</v>
      </c>
      <c r="AO62" s="3">
        <v>2.52102272015853</v>
      </c>
      <c r="AP62" s="3">
        <v>2.2727858578307698</v>
      </c>
      <c r="AQ62" s="3">
        <v>2.3055488621054101</v>
      </c>
    </row>
    <row r="63" spans="1:43">
      <c r="A63" s="2" t="s">
        <v>118</v>
      </c>
      <c r="B63" s="2"/>
      <c r="C63" s="3">
        <v>0</v>
      </c>
      <c r="D63" s="3">
        <v>0</v>
      </c>
      <c r="E63" s="3">
        <v>0</v>
      </c>
      <c r="F63" s="3">
        <v>0.133333333333333</v>
      </c>
      <c r="G63" s="3">
        <v>6.1666666666666599</v>
      </c>
      <c r="H63" s="3">
        <v>16.533333333333299</v>
      </c>
      <c r="I63" s="3">
        <v>30.633333333333301</v>
      </c>
      <c r="J63" s="3">
        <v>37.1666666666666</v>
      </c>
      <c r="K63" s="3">
        <v>42.766666666666602</v>
      </c>
      <c r="L63" s="3">
        <v>47.5</v>
      </c>
      <c r="M63" s="3">
        <v>52.1666666666666</v>
      </c>
      <c r="N63" s="3">
        <v>54.433333333333302</v>
      </c>
      <c r="O63" s="3">
        <v>58.266666666666602</v>
      </c>
      <c r="P63" s="3">
        <v>59.5</v>
      </c>
      <c r="Q63" s="3">
        <v>65.433333333333294</v>
      </c>
      <c r="R63" s="3">
        <v>67.266666666666595</v>
      </c>
      <c r="S63" s="3">
        <v>69.533333333333303</v>
      </c>
      <c r="T63" s="3">
        <v>73.866666666666603</v>
      </c>
      <c r="U63" s="3">
        <v>76.233333333333306</v>
      </c>
      <c r="V63" s="3">
        <v>75.7</v>
      </c>
      <c r="W63" s="2"/>
      <c r="X63" s="3">
        <v>0</v>
      </c>
      <c r="Y63" s="3">
        <v>0</v>
      </c>
      <c r="Z63" s="3">
        <v>0</v>
      </c>
      <c r="AA63" s="3">
        <v>0.56174331821175705</v>
      </c>
      <c r="AB63" s="3">
        <v>5.2286603340520097</v>
      </c>
      <c r="AC63" s="3">
        <v>6.9076447183939296</v>
      </c>
      <c r="AD63" s="3">
        <v>7.6875801712170002</v>
      </c>
      <c r="AE63" s="3">
        <v>5.4838145685482598</v>
      </c>
      <c r="AF63" s="3">
        <v>5.70779194512982</v>
      </c>
      <c r="AG63" s="3">
        <v>7.0083283789122399</v>
      </c>
      <c r="AH63" s="3">
        <v>6.8365845923888697</v>
      </c>
      <c r="AI63" s="3">
        <v>7.1071951023045798</v>
      </c>
      <c r="AJ63" s="3">
        <v>6.6629989911117002</v>
      </c>
      <c r="AK63" s="3">
        <v>6.0649264903486904</v>
      </c>
      <c r="AL63" s="3">
        <v>8.0194901472738405</v>
      </c>
      <c r="AM63" s="3">
        <v>6.1748594226013598</v>
      </c>
      <c r="AN63" s="3">
        <v>6.6117740097159601</v>
      </c>
      <c r="AO63" s="3">
        <v>7.6102270370571397</v>
      </c>
      <c r="AP63" s="3">
        <v>7.0364921816358299</v>
      </c>
      <c r="AQ63" s="3">
        <v>4.9067980054885698</v>
      </c>
    </row>
    <row r="64" spans="1:43">
      <c r="A64" s="2" t="s">
        <v>119</v>
      </c>
      <c r="B64" s="2" t="s">
        <v>120</v>
      </c>
      <c r="C64" s="3">
        <v>0</v>
      </c>
      <c r="D64" s="3">
        <v>0</v>
      </c>
      <c r="E64" s="3">
        <v>0.36666666666666597</v>
      </c>
      <c r="F64" s="3">
        <v>2.9666666666666601</v>
      </c>
      <c r="G64" s="3">
        <v>9.9666666666666597</v>
      </c>
      <c r="H64" s="3">
        <v>18.1666666666666</v>
      </c>
      <c r="I64" s="3">
        <v>25.1666666666666</v>
      </c>
      <c r="J64" s="3">
        <v>31.133333333333301</v>
      </c>
      <c r="K64" s="3">
        <v>36.766666666666602</v>
      </c>
      <c r="L64" s="3">
        <v>41.533333333333303</v>
      </c>
      <c r="M64" s="3">
        <v>46</v>
      </c>
      <c r="N64" s="3">
        <v>50.066666666666599</v>
      </c>
      <c r="O64" s="3">
        <v>54.2</v>
      </c>
      <c r="P64" s="3">
        <v>57.566666666666599</v>
      </c>
      <c r="Q64" s="3">
        <v>60.933333333333302</v>
      </c>
      <c r="R64" s="3">
        <v>64.400000000000006</v>
      </c>
      <c r="S64" s="3">
        <v>67.633333333333297</v>
      </c>
      <c r="T64" s="3">
        <v>70.233333333333306</v>
      </c>
      <c r="U64" s="3">
        <v>73.2</v>
      </c>
      <c r="V64" s="3">
        <v>75.599999999999994</v>
      </c>
      <c r="W64" s="2"/>
      <c r="X64" s="3">
        <v>0</v>
      </c>
      <c r="Y64" s="3">
        <v>0</v>
      </c>
      <c r="Z64" s="3">
        <v>0.48189440982669801</v>
      </c>
      <c r="AA64" s="3">
        <v>1.4019827229875299</v>
      </c>
      <c r="AB64" s="3">
        <v>1.4940623220676601</v>
      </c>
      <c r="AC64" s="3">
        <v>1.8089284734953499</v>
      </c>
      <c r="AD64" s="3">
        <v>1.9336206683030801</v>
      </c>
      <c r="AE64" s="3">
        <v>1.54344492037203</v>
      </c>
      <c r="AF64" s="3">
        <v>1.47610598836563</v>
      </c>
      <c r="AG64" s="3">
        <v>1.45449494861809</v>
      </c>
      <c r="AH64" s="3">
        <v>1.61245154965971</v>
      </c>
      <c r="AI64" s="3">
        <v>1.0624918300339401</v>
      </c>
      <c r="AJ64" s="3">
        <v>1.22202018532155</v>
      </c>
      <c r="AK64" s="3">
        <v>1.2565384549980501</v>
      </c>
      <c r="AL64" s="3">
        <v>1.5260697523012701</v>
      </c>
      <c r="AM64" s="3">
        <v>1.5187714333192599</v>
      </c>
      <c r="AN64" s="3">
        <v>1.01598337694187</v>
      </c>
      <c r="AO64" s="3">
        <v>1.2023125864580899</v>
      </c>
      <c r="AP64" s="3">
        <v>1.13724814061546</v>
      </c>
      <c r="AQ64" s="3">
        <v>1.0832051206181199</v>
      </c>
    </row>
    <row r="65" spans="1:43">
      <c r="A65" s="2" t="s">
        <v>121</v>
      </c>
      <c r="B65" s="2"/>
      <c r="C65" s="3">
        <v>0</v>
      </c>
      <c r="D65" s="3">
        <v>0</v>
      </c>
      <c r="E65" s="3">
        <v>0.133333333333333</v>
      </c>
      <c r="F65" s="3">
        <v>2.5666666666666602</v>
      </c>
      <c r="G65" s="3">
        <v>9.0333333333333297</v>
      </c>
      <c r="H65" s="3">
        <v>18.3666666666666</v>
      </c>
      <c r="I65" s="3">
        <v>26.1666666666666</v>
      </c>
      <c r="J65" s="3">
        <v>33.033333333333303</v>
      </c>
      <c r="K65" s="3">
        <v>38.6</v>
      </c>
      <c r="L65" s="3">
        <v>43.433333333333302</v>
      </c>
      <c r="M65" s="3">
        <v>47.566666666666599</v>
      </c>
      <c r="N65" s="3">
        <v>52.466666666666598</v>
      </c>
      <c r="O65" s="3">
        <v>55.8333333333333</v>
      </c>
      <c r="P65" s="3">
        <v>59.266666666666602</v>
      </c>
      <c r="Q65" s="3">
        <v>62.233333333333299</v>
      </c>
      <c r="R65" s="3">
        <v>65.7</v>
      </c>
      <c r="S65" s="3">
        <v>68.233333333333306</v>
      </c>
      <c r="T65" s="3">
        <v>71.099999999999994</v>
      </c>
      <c r="U65" s="3">
        <v>73.2</v>
      </c>
      <c r="V65" s="3">
        <v>75.2</v>
      </c>
      <c r="W65" s="2"/>
      <c r="X65" s="3">
        <v>0</v>
      </c>
      <c r="Y65" s="3">
        <v>0</v>
      </c>
      <c r="Z65" s="3">
        <v>0.33993463423951897</v>
      </c>
      <c r="AA65" s="3">
        <v>1.3337499349161701</v>
      </c>
      <c r="AB65" s="3">
        <v>1.7792008193443301</v>
      </c>
      <c r="AC65" s="3">
        <v>2.1982316125063299</v>
      </c>
      <c r="AD65" s="3">
        <v>2.72131504158477</v>
      </c>
      <c r="AE65" s="3">
        <v>1.79783820802157</v>
      </c>
      <c r="AF65" s="3">
        <v>1.95959179422654</v>
      </c>
      <c r="AG65" s="3">
        <v>2.0765890836229999</v>
      </c>
      <c r="AH65" s="3">
        <v>2.2462314118441902</v>
      </c>
      <c r="AI65" s="3">
        <v>1.33499895963338</v>
      </c>
      <c r="AJ65" s="3">
        <v>2.0829999733290601</v>
      </c>
      <c r="AK65" s="3">
        <v>1.91369334592097</v>
      </c>
      <c r="AL65" s="3">
        <v>1.8381754238616299</v>
      </c>
      <c r="AM65" s="3">
        <v>1.67630546142402</v>
      </c>
      <c r="AN65" s="3">
        <v>1.8740923729160699</v>
      </c>
      <c r="AO65" s="3">
        <v>1.24766448481419</v>
      </c>
      <c r="AP65" s="3">
        <v>1.55777619273972</v>
      </c>
      <c r="AQ65" s="3">
        <v>1.64113781667882</v>
      </c>
    </row>
    <row r="66" spans="1:43">
      <c r="A66" s="2" t="s">
        <v>122</v>
      </c>
      <c r="B66" s="2"/>
      <c r="C66" s="3">
        <v>0.2</v>
      </c>
      <c r="D66" s="3">
        <v>6.1333333333333302</v>
      </c>
      <c r="E66" s="3">
        <v>15.2</v>
      </c>
      <c r="F66" s="3">
        <v>20.266666666666602</v>
      </c>
      <c r="G66" s="3">
        <v>27.066666666666599</v>
      </c>
      <c r="H66" s="3">
        <v>33.233333333333299</v>
      </c>
      <c r="I66" s="3">
        <v>39.200000000000003</v>
      </c>
      <c r="J66" s="3">
        <v>43.533333333333303</v>
      </c>
      <c r="K66" s="3">
        <v>47.5</v>
      </c>
      <c r="L66" s="3">
        <v>50.8333333333333</v>
      </c>
      <c r="M66" s="3">
        <v>54.8</v>
      </c>
      <c r="N66" s="3">
        <v>56.9</v>
      </c>
      <c r="O66" s="3">
        <v>60.1666666666666</v>
      </c>
      <c r="P66" s="3">
        <v>63.033333333333303</v>
      </c>
      <c r="Q66" s="3">
        <v>65.1666666666666</v>
      </c>
      <c r="R66" s="3">
        <v>67.2</v>
      </c>
      <c r="S66" s="3">
        <v>69.7</v>
      </c>
      <c r="T66" s="3">
        <v>71.533333333333303</v>
      </c>
      <c r="U66" s="3">
        <v>73.599999999999994</v>
      </c>
      <c r="V66" s="3">
        <v>75.033333333333303</v>
      </c>
      <c r="W66" s="2"/>
      <c r="X66" s="3">
        <v>0.4</v>
      </c>
      <c r="Y66" s="3">
        <v>1.76509363931649</v>
      </c>
      <c r="Z66" s="3">
        <v>1.7397317800933101</v>
      </c>
      <c r="AA66" s="3">
        <v>1.9652537297311501</v>
      </c>
      <c r="AB66" s="3">
        <v>1.4360439485692</v>
      </c>
      <c r="AC66" s="3">
        <v>2.4451766580124401</v>
      </c>
      <c r="AD66" s="3">
        <v>1.7776388834631101</v>
      </c>
      <c r="AE66" s="3">
        <v>2.44585817704588</v>
      </c>
      <c r="AF66" s="3">
        <v>1.8211717839530299</v>
      </c>
      <c r="AG66" s="3">
        <v>1.86338998124982</v>
      </c>
      <c r="AH66" s="3">
        <v>1.92180470738661</v>
      </c>
      <c r="AI66" s="3">
        <v>2.0712315177207898</v>
      </c>
      <c r="AJ66" s="3">
        <v>2.1615323782497899</v>
      </c>
      <c r="AK66" s="3">
        <v>2.2727858578307698</v>
      </c>
      <c r="AL66" s="3">
        <v>1.8811934746029899</v>
      </c>
      <c r="AM66" s="3">
        <v>1.7776388834631101</v>
      </c>
      <c r="AN66" s="3">
        <v>1.79164728671689</v>
      </c>
      <c r="AO66" s="3">
        <v>2.0121851030381999</v>
      </c>
      <c r="AP66" s="3">
        <v>2.5113077602449798</v>
      </c>
      <c r="AQ66" s="3">
        <v>1.8705317128797601</v>
      </c>
    </row>
    <row r="67" spans="1:43">
      <c r="A67" s="2" t="s">
        <v>123</v>
      </c>
      <c r="B67" s="2"/>
      <c r="C67" s="3">
        <v>0</v>
      </c>
      <c r="D67" s="3">
        <v>1.1000000000000001</v>
      </c>
      <c r="E67" s="3">
        <v>8.0333333333333297</v>
      </c>
      <c r="F67" s="3">
        <v>17.633333333333301</v>
      </c>
      <c r="G67" s="3">
        <v>29.8333333333333</v>
      </c>
      <c r="H67" s="3">
        <v>39.5</v>
      </c>
      <c r="I67" s="3">
        <v>47.066666666666599</v>
      </c>
      <c r="J67" s="3">
        <v>54.633333333333297</v>
      </c>
      <c r="K67" s="3">
        <v>55.8333333333333</v>
      </c>
      <c r="L67" s="3">
        <v>57.8333333333333</v>
      </c>
      <c r="M67" s="3">
        <v>59.533333333333303</v>
      </c>
      <c r="N67" s="3">
        <v>62.733333333333299</v>
      </c>
      <c r="O67" s="3">
        <v>64</v>
      </c>
      <c r="P67" s="3">
        <v>66.3</v>
      </c>
      <c r="Q67" s="3">
        <v>68.3333333333333</v>
      </c>
      <c r="R67" s="3">
        <v>70.1666666666666</v>
      </c>
      <c r="S67" s="3">
        <v>70.933333333333294</v>
      </c>
      <c r="T67" s="3">
        <v>72.133333333333297</v>
      </c>
      <c r="U67" s="3">
        <v>73.1666666666666</v>
      </c>
      <c r="V67" s="3">
        <v>74.366666666666603</v>
      </c>
      <c r="W67" s="2"/>
      <c r="X67" s="3">
        <v>0</v>
      </c>
      <c r="Y67" s="3">
        <v>0.78951461882179996</v>
      </c>
      <c r="Z67" s="3">
        <v>1.5380362660079101</v>
      </c>
      <c r="AA67" s="3">
        <v>3.4591264150874199</v>
      </c>
      <c r="AB67" s="3">
        <v>3.3574130252654601</v>
      </c>
      <c r="AC67" s="3">
        <v>2.9183328574147702</v>
      </c>
      <c r="AD67" s="3">
        <v>3.9911012125588701</v>
      </c>
      <c r="AE67" s="3">
        <v>2.7626476833324598</v>
      </c>
      <c r="AF67" s="3">
        <v>3.1313823713426499</v>
      </c>
      <c r="AG67" s="3">
        <v>3.8391260579575701</v>
      </c>
      <c r="AH67" s="3">
        <v>2.8370563774604198</v>
      </c>
      <c r="AI67" s="3">
        <v>4.4492196569236198</v>
      </c>
      <c r="AJ67" s="3">
        <v>3.2455097185701498</v>
      </c>
      <c r="AK67" s="3">
        <v>4.39810565281614</v>
      </c>
      <c r="AL67" s="3">
        <v>3.9186165359161498</v>
      </c>
      <c r="AM67" s="3">
        <v>3.8994301577994102</v>
      </c>
      <c r="AN67" s="3">
        <v>3.5770875800790098</v>
      </c>
      <c r="AO67" s="3">
        <v>3.5565276448930998</v>
      </c>
      <c r="AP67" s="3">
        <v>3.6339449026581998</v>
      </c>
      <c r="AQ67" s="3">
        <v>4.1270112941718704</v>
      </c>
    </row>
    <row r="68" spans="1:43">
      <c r="A68" s="2" t="s">
        <v>124</v>
      </c>
      <c r="B68" s="2"/>
      <c r="C68" s="3">
        <v>0</v>
      </c>
      <c r="D68" s="3">
        <v>0.133333333333333</v>
      </c>
      <c r="E68" s="3">
        <v>2.7666666666666599</v>
      </c>
      <c r="F68" s="3">
        <v>9.3333333333333304</v>
      </c>
      <c r="G68" s="3">
        <v>17.600000000000001</v>
      </c>
      <c r="H68" s="3">
        <v>24.6666666666666</v>
      </c>
      <c r="I68" s="3">
        <v>32.1</v>
      </c>
      <c r="J68" s="3">
        <v>38.533333333333303</v>
      </c>
      <c r="K68" s="3">
        <v>43.2</v>
      </c>
      <c r="L68" s="3">
        <v>47.266666666666602</v>
      </c>
      <c r="M68" s="3">
        <v>50.866666666666603</v>
      </c>
      <c r="N68" s="3">
        <v>54.266666666666602</v>
      </c>
      <c r="O68" s="3">
        <v>57.533333333333303</v>
      </c>
      <c r="P68" s="3">
        <v>60.233333333333299</v>
      </c>
      <c r="Q68" s="3">
        <v>62.8</v>
      </c>
      <c r="R68" s="3">
        <v>66.066666666666606</v>
      </c>
      <c r="S68" s="3">
        <v>68.3333333333333</v>
      </c>
      <c r="T68" s="3">
        <v>70.3</v>
      </c>
      <c r="U68" s="3">
        <v>72.433333333333294</v>
      </c>
      <c r="V68" s="3">
        <v>74.366666666666603</v>
      </c>
      <c r="W68" s="2"/>
      <c r="X68" s="3">
        <v>0</v>
      </c>
      <c r="Y68" s="3">
        <v>0.42687494916218899</v>
      </c>
      <c r="Z68" s="3">
        <v>1.3585122581543201</v>
      </c>
      <c r="AA68" s="3">
        <v>2.0869967789997999</v>
      </c>
      <c r="AB68" s="3">
        <v>1.74355957741626</v>
      </c>
      <c r="AC68" s="3">
        <v>1.8135294011647201</v>
      </c>
      <c r="AD68" s="3">
        <v>2.5212430796467502</v>
      </c>
      <c r="AE68" s="3">
        <v>2.2469732728470202</v>
      </c>
      <c r="AF68" s="3">
        <v>1.9899748742132399</v>
      </c>
      <c r="AG68" s="3">
        <v>1.6719914938645899</v>
      </c>
      <c r="AH68" s="3">
        <v>2.0450482200237201</v>
      </c>
      <c r="AI68" s="3">
        <v>1.4126413400278</v>
      </c>
      <c r="AJ68" s="3">
        <v>1.8390818965511599</v>
      </c>
      <c r="AK68" s="3">
        <v>1.68687745718399</v>
      </c>
      <c r="AL68" s="3">
        <v>1.8147543451754899</v>
      </c>
      <c r="AM68" s="3">
        <v>1.5040685563571301</v>
      </c>
      <c r="AN68" s="3">
        <v>1.7384539747207</v>
      </c>
      <c r="AO68" s="3">
        <v>1.4410644214144801</v>
      </c>
      <c r="AP68" s="3">
        <v>1.68687745718399</v>
      </c>
      <c r="AQ68" s="3">
        <v>1.5595583420386101</v>
      </c>
    </row>
    <row r="69" spans="1:43">
      <c r="A69" s="2" t="s">
        <v>125</v>
      </c>
      <c r="B69" s="2"/>
      <c r="C69" s="3">
        <v>0</v>
      </c>
      <c r="D69" s="3">
        <v>0</v>
      </c>
      <c r="E69" s="3">
        <v>0.133333333333333</v>
      </c>
      <c r="F69" s="3">
        <v>2.4666666666666601</v>
      </c>
      <c r="G69" s="3">
        <v>10.133333333333301</v>
      </c>
      <c r="H69" s="3">
        <v>18.633333333333301</v>
      </c>
      <c r="I69" s="3">
        <v>26.533333333333299</v>
      </c>
      <c r="J69" s="3">
        <v>32.466666666666598</v>
      </c>
      <c r="K69" s="3">
        <v>37.799999999999997</v>
      </c>
      <c r="L69" s="3">
        <v>42.1666666666666</v>
      </c>
      <c r="M69" s="3">
        <v>45.966666666666598</v>
      </c>
      <c r="N69" s="3">
        <v>49.966666666666598</v>
      </c>
      <c r="O69" s="3">
        <v>53.533333333333303</v>
      </c>
      <c r="P69" s="3">
        <v>57.1666666666666</v>
      </c>
      <c r="Q69" s="3">
        <v>60.1</v>
      </c>
      <c r="R69" s="3">
        <v>63.233333333333299</v>
      </c>
      <c r="S69" s="3">
        <v>66.1666666666666</v>
      </c>
      <c r="T69" s="3">
        <v>68.599999999999994</v>
      </c>
      <c r="U69" s="3">
        <v>71.566666666666606</v>
      </c>
      <c r="V69" s="3">
        <v>74</v>
      </c>
      <c r="W69" s="2"/>
      <c r="X69" s="3">
        <v>0</v>
      </c>
      <c r="Y69" s="3">
        <v>0</v>
      </c>
      <c r="Z69" s="3">
        <v>0.42687494916218899</v>
      </c>
      <c r="AA69" s="3">
        <v>1.2036980056845099</v>
      </c>
      <c r="AB69" s="3">
        <v>2.1561282171728302</v>
      </c>
      <c r="AC69" s="3">
        <v>1.8162843634433701</v>
      </c>
      <c r="AD69" s="3">
        <v>2.5263060428661799</v>
      </c>
      <c r="AE69" s="3">
        <v>1.91020650425258</v>
      </c>
      <c r="AF69" s="3">
        <v>1.51437555888007</v>
      </c>
      <c r="AG69" s="3">
        <v>1.5723301886761001</v>
      </c>
      <c r="AH69" s="3">
        <v>2.1522597943143902</v>
      </c>
      <c r="AI69" s="3">
        <v>1.32874209519965</v>
      </c>
      <c r="AJ69" s="3">
        <v>1.2840906856172101</v>
      </c>
      <c r="AK69" s="3">
        <v>1.5509853498842401</v>
      </c>
      <c r="AL69" s="3">
        <v>1.5351438586225901</v>
      </c>
      <c r="AM69" s="3">
        <v>1.5423647068345601</v>
      </c>
      <c r="AN69" s="3">
        <v>1.31866936299016</v>
      </c>
      <c r="AO69" s="3">
        <v>1.6041612554021201</v>
      </c>
      <c r="AP69" s="3">
        <v>1.56382721409865</v>
      </c>
      <c r="AQ69" s="3">
        <v>1.2909944487358</v>
      </c>
    </row>
    <row r="70" spans="1:43">
      <c r="A70" s="2" t="s">
        <v>126</v>
      </c>
      <c r="B70" s="2"/>
      <c r="C70" s="3">
        <v>0</v>
      </c>
      <c r="D70" s="3">
        <v>6.6666666666666596E-2</v>
      </c>
      <c r="E70" s="3">
        <v>1.5</v>
      </c>
      <c r="F70" s="3">
        <v>7</v>
      </c>
      <c r="G70" s="3">
        <v>16.233333333333299</v>
      </c>
      <c r="H70" s="3">
        <v>26.4</v>
      </c>
      <c r="I70" s="3">
        <v>35.866666666666603</v>
      </c>
      <c r="J70" s="3">
        <v>39.6666666666666</v>
      </c>
      <c r="K70" s="3">
        <v>44.933333333333302</v>
      </c>
      <c r="L70" s="3">
        <v>48.4</v>
      </c>
      <c r="M70" s="3">
        <v>50.8</v>
      </c>
      <c r="N70" s="3">
        <v>54.5</v>
      </c>
      <c r="O70" s="3">
        <v>57.5</v>
      </c>
      <c r="P70" s="3">
        <v>59</v>
      </c>
      <c r="Q70" s="3">
        <v>62.533333333333303</v>
      </c>
      <c r="R70" s="3">
        <v>64.033333333333303</v>
      </c>
      <c r="S70" s="3">
        <v>66.3</v>
      </c>
      <c r="T70" s="3">
        <v>69.3</v>
      </c>
      <c r="U70" s="3">
        <v>71.3333333333333</v>
      </c>
      <c r="V70" s="3">
        <v>73.466666666666598</v>
      </c>
      <c r="W70" s="2"/>
      <c r="X70" s="3">
        <v>0</v>
      </c>
      <c r="Y70" s="3">
        <v>0.24944382578492899</v>
      </c>
      <c r="Z70" s="3">
        <v>0.84656167328001897</v>
      </c>
      <c r="AA70" s="3">
        <v>1.59164485150844</v>
      </c>
      <c r="AB70" s="3">
        <v>3.4027766439907401</v>
      </c>
      <c r="AC70" s="3">
        <v>2.81187956119508</v>
      </c>
      <c r="AD70" s="3">
        <v>2.8487814158961902</v>
      </c>
      <c r="AE70" s="3">
        <v>2.4944382578492901</v>
      </c>
      <c r="AF70" s="3">
        <v>3.0324174441450999</v>
      </c>
      <c r="AG70" s="3">
        <v>2.8472208672083399</v>
      </c>
      <c r="AH70" s="3">
        <v>2.83313724811677</v>
      </c>
      <c r="AI70" s="3">
        <v>2.5787593916455198</v>
      </c>
      <c r="AJ70" s="3">
        <v>2.5527762664727698</v>
      </c>
      <c r="AK70" s="3">
        <v>2.5429641497014202</v>
      </c>
      <c r="AL70" s="3">
        <v>2.8487814158961902</v>
      </c>
      <c r="AM70" s="3">
        <v>2.5097587312108001</v>
      </c>
      <c r="AN70" s="3">
        <v>2.1315096371664199</v>
      </c>
      <c r="AO70" s="3">
        <v>3.4365680554879101</v>
      </c>
      <c r="AP70" s="3">
        <v>2.6499475885802299</v>
      </c>
      <c r="AQ70" s="3">
        <v>2.7776888874666201</v>
      </c>
    </row>
    <row r="71" spans="1:43">
      <c r="A71" s="2" t="s">
        <v>127</v>
      </c>
      <c r="B71" s="2"/>
      <c r="C71" s="3">
        <v>0</v>
      </c>
      <c r="D71" s="3">
        <v>0</v>
      </c>
      <c r="E71" s="3">
        <v>0</v>
      </c>
      <c r="F71" s="3">
        <v>0.16666666666666599</v>
      </c>
      <c r="G71" s="3">
        <v>6.0333333333333297</v>
      </c>
      <c r="H71" s="3">
        <v>16.899999999999999</v>
      </c>
      <c r="I71" s="3">
        <v>31.6</v>
      </c>
      <c r="J71" s="3">
        <v>37.933333333333302</v>
      </c>
      <c r="K71" s="3">
        <v>43.733333333333299</v>
      </c>
      <c r="L71" s="3">
        <v>48.466666666666598</v>
      </c>
      <c r="M71" s="3">
        <v>53.366666666666603</v>
      </c>
      <c r="N71" s="3">
        <v>55.533333333333303</v>
      </c>
      <c r="O71" s="3">
        <v>58.6666666666666</v>
      </c>
      <c r="P71" s="3">
        <v>60.8</v>
      </c>
      <c r="Q71" s="3">
        <v>64.633333333333297</v>
      </c>
      <c r="R71" s="3">
        <v>66.8333333333333</v>
      </c>
      <c r="S71" s="3">
        <v>67.8</v>
      </c>
      <c r="T71" s="3">
        <v>70.733333333333306</v>
      </c>
      <c r="U71" s="3">
        <v>72.900000000000006</v>
      </c>
      <c r="V71" s="3">
        <v>73.400000000000006</v>
      </c>
      <c r="W71" s="2"/>
      <c r="X71" s="3">
        <v>0</v>
      </c>
      <c r="Y71" s="3">
        <v>0</v>
      </c>
      <c r="Z71" s="3">
        <v>0</v>
      </c>
      <c r="AA71" s="3">
        <v>0.63683243915142596</v>
      </c>
      <c r="AB71" s="3">
        <v>5.3943385960550199</v>
      </c>
      <c r="AC71" s="3">
        <v>6.2947067710365401</v>
      </c>
      <c r="AD71" s="3">
        <v>7.2553428588868201</v>
      </c>
      <c r="AE71" s="3">
        <v>5.7209167874466402</v>
      </c>
      <c r="AF71" s="3">
        <v>4.8368952392578803</v>
      </c>
      <c r="AG71" s="3">
        <v>5.7313950211871498</v>
      </c>
      <c r="AH71" s="3">
        <v>5.4923178673084401</v>
      </c>
      <c r="AI71" s="3">
        <v>5.8294272636531099</v>
      </c>
      <c r="AJ71" s="3">
        <v>5.4853339815264501</v>
      </c>
      <c r="AK71" s="3">
        <v>5.0950956811427899</v>
      </c>
      <c r="AL71" s="3">
        <v>5.9131679796497796</v>
      </c>
      <c r="AM71" s="3">
        <v>4.5613107278013301</v>
      </c>
      <c r="AN71" s="3">
        <v>5.0556898639058101</v>
      </c>
      <c r="AO71" s="3">
        <v>5.0854913452116097</v>
      </c>
      <c r="AP71" s="3">
        <v>4.9352473764408797</v>
      </c>
      <c r="AQ71" s="3">
        <v>4.4317039612320599</v>
      </c>
    </row>
    <row r="72" spans="1:43">
      <c r="A72" s="2" t="s">
        <v>128</v>
      </c>
      <c r="B72" s="2"/>
      <c r="C72" s="3">
        <v>0</v>
      </c>
      <c r="D72" s="3">
        <v>1.1000000000000001</v>
      </c>
      <c r="E72" s="3">
        <v>8.0333333333333297</v>
      </c>
      <c r="F72" s="3">
        <v>17.7</v>
      </c>
      <c r="G72" s="3">
        <v>29.6</v>
      </c>
      <c r="H72" s="3">
        <v>39.433333333333302</v>
      </c>
      <c r="I72" s="3">
        <v>45.8333333333333</v>
      </c>
      <c r="J72" s="3">
        <v>53</v>
      </c>
      <c r="K72" s="3">
        <v>54.1</v>
      </c>
      <c r="L72" s="3">
        <v>57.033333333333303</v>
      </c>
      <c r="M72" s="3">
        <v>58</v>
      </c>
      <c r="N72" s="3">
        <v>61.633333333333297</v>
      </c>
      <c r="O72" s="3">
        <v>62.566666666666599</v>
      </c>
      <c r="P72" s="3">
        <v>65.2</v>
      </c>
      <c r="Q72" s="3">
        <v>66.400000000000006</v>
      </c>
      <c r="R72" s="3">
        <v>67.933333333333294</v>
      </c>
      <c r="S72" s="3">
        <v>69.400000000000006</v>
      </c>
      <c r="T72" s="3">
        <v>70.933333333333294</v>
      </c>
      <c r="U72" s="3">
        <v>71.8333333333333</v>
      </c>
      <c r="V72" s="3">
        <v>73.233333333333306</v>
      </c>
      <c r="W72" s="2"/>
      <c r="X72" s="3">
        <v>0</v>
      </c>
      <c r="Y72" s="3">
        <v>0.78951461882179996</v>
      </c>
      <c r="Z72" s="3">
        <v>1.5380362660079101</v>
      </c>
      <c r="AA72" s="3">
        <v>3.5227829907617001</v>
      </c>
      <c r="AB72" s="3">
        <v>3.4985711369071799</v>
      </c>
      <c r="AC72" s="3">
        <v>3.0406505151949799</v>
      </c>
      <c r="AD72" s="3">
        <v>3.4164634085882102</v>
      </c>
      <c r="AE72" s="3">
        <v>2.69567554922076</v>
      </c>
      <c r="AF72" s="3">
        <v>3.7802116342871499</v>
      </c>
      <c r="AG72" s="3">
        <v>4.0454363862945</v>
      </c>
      <c r="AH72" s="3">
        <v>3.0441200151548999</v>
      </c>
      <c r="AI72" s="3">
        <v>4.0289232087770301</v>
      </c>
      <c r="AJ72" s="3">
        <v>2.9853345243409799</v>
      </c>
      <c r="AK72" s="3">
        <v>3.8244825358035901</v>
      </c>
      <c r="AL72" s="3">
        <v>3.3526109228480401</v>
      </c>
      <c r="AM72" s="3">
        <v>3.4052247437659</v>
      </c>
      <c r="AN72" s="3">
        <v>3.0397368307141299</v>
      </c>
      <c r="AO72" s="3">
        <v>3.4052247437659</v>
      </c>
      <c r="AP72" s="3">
        <v>3.7423997054771601</v>
      </c>
      <c r="AQ72" s="3">
        <v>4.3641213956025</v>
      </c>
    </row>
    <row r="73" spans="1:43">
      <c r="A73" s="2" t="s">
        <v>129</v>
      </c>
      <c r="B73" s="2"/>
      <c r="C73" s="3">
        <v>0</v>
      </c>
      <c r="D73" s="3">
        <v>0</v>
      </c>
      <c r="E73" s="3">
        <v>0.1</v>
      </c>
      <c r="F73" s="3">
        <v>2.3333333333333299</v>
      </c>
      <c r="G73" s="3">
        <v>11.2666666666666</v>
      </c>
      <c r="H73" s="3">
        <v>21.933333333333302</v>
      </c>
      <c r="I73" s="3">
        <v>30.9</v>
      </c>
      <c r="J73" s="3">
        <v>37.933333333333302</v>
      </c>
      <c r="K73" s="3">
        <v>42.033333333333303</v>
      </c>
      <c r="L73" s="3">
        <v>46.066666666666599</v>
      </c>
      <c r="M73" s="3">
        <v>48.933333333333302</v>
      </c>
      <c r="N73" s="3">
        <v>51.966666666666598</v>
      </c>
      <c r="O73" s="3">
        <v>57</v>
      </c>
      <c r="P73" s="3">
        <v>58.966666666666598</v>
      </c>
      <c r="Q73" s="3">
        <v>61.6</v>
      </c>
      <c r="R73" s="3">
        <v>64.6666666666666</v>
      </c>
      <c r="S73" s="3">
        <v>66.966666666666598</v>
      </c>
      <c r="T73" s="3">
        <v>68.266666666666595</v>
      </c>
      <c r="U73" s="3">
        <v>71.933333333333294</v>
      </c>
      <c r="V73" s="3">
        <v>72.6666666666666</v>
      </c>
      <c r="W73" s="2"/>
      <c r="X73" s="3">
        <v>0</v>
      </c>
      <c r="Y73" s="3">
        <v>0</v>
      </c>
      <c r="Z73" s="3">
        <v>0.3</v>
      </c>
      <c r="AA73" s="3">
        <v>2.1029080394116599</v>
      </c>
      <c r="AB73" s="3">
        <v>4.0737642979872497</v>
      </c>
      <c r="AC73" s="3">
        <v>3.8204130085051702</v>
      </c>
      <c r="AD73" s="3">
        <v>3.9694667987862799</v>
      </c>
      <c r="AE73" s="3">
        <v>2.93181779030613</v>
      </c>
      <c r="AF73" s="3">
        <v>3.6192387167592099</v>
      </c>
      <c r="AG73" s="3">
        <v>4.0819385372910997</v>
      </c>
      <c r="AH73" s="3">
        <v>3.51125175527031</v>
      </c>
      <c r="AI73" s="3">
        <v>4.0206411871187298</v>
      </c>
      <c r="AJ73" s="3">
        <v>2.8751811537130401</v>
      </c>
      <c r="AK73" s="3">
        <v>3.2091881977984502</v>
      </c>
      <c r="AL73" s="3">
        <v>4.2316269526822197</v>
      </c>
      <c r="AM73" s="3">
        <v>2.9135697844549502</v>
      </c>
      <c r="AN73" s="3">
        <v>3.5635500401830802</v>
      </c>
      <c r="AO73" s="3">
        <v>3.5770875800790098</v>
      </c>
      <c r="AP73" s="3">
        <v>3.65087508535815</v>
      </c>
      <c r="AQ73" s="3">
        <v>3.30991775661504</v>
      </c>
    </row>
    <row r="74" spans="1:43">
      <c r="A74" s="2" t="s">
        <v>130</v>
      </c>
      <c r="B74" s="2"/>
      <c r="C74" s="3">
        <v>0</v>
      </c>
      <c r="D74" s="3">
        <v>3.3333333333333298E-2</v>
      </c>
      <c r="E74" s="3">
        <v>0.133333333333333</v>
      </c>
      <c r="F74" s="3">
        <v>2.2999999999999998</v>
      </c>
      <c r="G74" s="3">
        <v>7.36666666666666</v>
      </c>
      <c r="H74" s="3">
        <v>14.7666666666666</v>
      </c>
      <c r="I74" s="3">
        <v>22.466666666666601</v>
      </c>
      <c r="J74" s="3">
        <v>29.1666666666666</v>
      </c>
      <c r="K74" s="3">
        <v>34.566666666666599</v>
      </c>
      <c r="L74" s="3">
        <v>39.133333333333297</v>
      </c>
      <c r="M74" s="3">
        <v>43.633333333333297</v>
      </c>
      <c r="N74" s="3">
        <v>47.866666666666603</v>
      </c>
      <c r="O74" s="3">
        <v>51.433333333333302</v>
      </c>
      <c r="P74" s="3">
        <v>55.3</v>
      </c>
      <c r="Q74" s="3">
        <v>58.6666666666666</v>
      </c>
      <c r="R74" s="3">
        <v>61.8</v>
      </c>
      <c r="S74" s="3">
        <v>64.533333333333303</v>
      </c>
      <c r="T74" s="3">
        <v>67.366666666666603</v>
      </c>
      <c r="U74" s="3">
        <v>70.266666666666595</v>
      </c>
      <c r="V74" s="3">
        <v>72.033333333333303</v>
      </c>
      <c r="W74" s="2"/>
      <c r="X74" s="3">
        <v>0</v>
      </c>
      <c r="Y74" s="3">
        <v>0.17950549357115</v>
      </c>
      <c r="Z74" s="3">
        <v>0.33993463423951897</v>
      </c>
      <c r="AA74" s="3">
        <v>1.4866068747318499</v>
      </c>
      <c r="AB74" s="3">
        <v>1.66299595776885</v>
      </c>
      <c r="AC74" s="3">
        <v>1.96100881067769</v>
      </c>
      <c r="AD74" s="3">
        <v>2.29104537032527</v>
      </c>
      <c r="AE74" s="3">
        <v>2.2669117514559001</v>
      </c>
      <c r="AF74" s="3">
        <v>2.2462314118441902</v>
      </c>
      <c r="AG74" s="3">
        <v>2.2320892057044199</v>
      </c>
      <c r="AH74" s="3">
        <v>2.0572365498945899</v>
      </c>
      <c r="AI74" s="3">
        <v>1.60692943909252</v>
      </c>
      <c r="AJ74" s="3">
        <v>1.81995115929582</v>
      </c>
      <c r="AK74" s="3">
        <v>2.0024984394500698</v>
      </c>
      <c r="AL74" s="3">
        <v>1.7384539747207</v>
      </c>
      <c r="AM74" s="3">
        <v>1.51437555888007</v>
      </c>
      <c r="AN74" s="3">
        <v>1.8571184369578799</v>
      </c>
      <c r="AO74" s="3">
        <v>1.51620872207255</v>
      </c>
      <c r="AP74" s="3">
        <v>1.28927197372091</v>
      </c>
      <c r="AQ74" s="3">
        <v>1.44875425414004</v>
      </c>
    </row>
    <row r="75" spans="1:43">
      <c r="A75" s="2" t="s">
        <v>131</v>
      </c>
      <c r="B75" s="2"/>
      <c r="C75" s="3">
        <v>0</v>
      </c>
      <c r="D75" s="3">
        <v>0</v>
      </c>
      <c r="E75" s="3">
        <v>0</v>
      </c>
      <c r="F75" s="3">
        <v>0.3</v>
      </c>
      <c r="G75" s="3">
        <v>5.8</v>
      </c>
      <c r="H75" s="3">
        <v>16.5</v>
      </c>
      <c r="I75" s="3">
        <v>30.733333333333299</v>
      </c>
      <c r="J75" s="3">
        <v>37.366666666666603</v>
      </c>
      <c r="K75" s="3">
        <v>44.466666666666598</v>
      </c>
      <c r="L75" s="3">
        <v>48.566666666666599</v>
      </c>
      <c r="M75" s="3">
        <v>52.6666666666666</v>
      </c>
      <c r="N75" s="3">
        <v>56.233333333333299</v>
      </c>
      <c r="O75" s="3">
        <v>59.133333333333297</v>
      </c>
      <c r="P75" s="3">
        <v>61.1</v>
      </c>
      <c r="Q75" s="3">
        <v>63.533333333333303</v>
      </c>
      <c r="R75" s="3">
        <v>65.866666666666603</v>
      </c>
      <c r="S75" s="3">
        <v>67.5</v>
      </c>
      <c r="T75" s="3">
        <v>68.033333333333303</v>
      </c>
      <c r="U75" s="3">
        <v>70.099999999999994</v>
      </c>
      <c r="V75" s="3">
        <v>71.566666666666606</v>
      </c>
      <c r="W75" s="2"/>
      <c r="X75" s="3">
        <v>0</v>
      </c>
      <c r="Y75" s="3">
        <v>0</v>
      </c>
      <c r="Z75" s="3">
        <v>0</v>
      </c>
      <c r="AA75" s="3">
        <v>0.69041050590693198</v>
      </c>
      <c r="AB75" s="3">
        <v>3.6551333764994101</v>
      </c>
      <c r="AC75" s="3">
        <v>4.3262763049378403</v>
      </c>
      <c r="AD75" s="3">
        <v>4.0655736235971496</v>
      </c>
      <c r="AE75" s="3">
        <v>3.4008168953290498</v>
      </c>
      <c r="AF75" s="3">
        <v>2.9066972475455501</v>
      </c>
      <c r="AG75" s="3">
        <v>2.3900255693657799</v>
      </c>
      <c r="AH75" s="3">
        <v>2.2410315085295398</v>
      </c>
      <c r="AI75" s="3">
        <v>2.2313423961572698</v>
      </c>
      <c r="AJ75" s="3">
        <v>1.89267594221045</v>
      </c>
      <c r="AK75" s="3">
        <v>1.6603212540549599</v>
      </c>
      <c r="AL75" s="3">
        <v>1.76509363931649</v>
      </c>
      <c r="AM75" s="3">
        <v>1.62754074876449</v>
      </c>
      <c r="AN75" s="3">
        <v>1.7272328544042099</v>
      </c>
      <c r="AO75" s="3">
        <v>1.4715826703096</v>
      </c>
      <c r="AP75" s="3">
        <v>1.57797338380595</v>
      </c>
      <c r="AQ75" s="3">
        <v>1.96100881067769</v>
      </c>
    </row>
    <row r="76" spans="1:43">
      <c r="A76" s="2" t="s">
        <v>132</v>
      </c>
      <c r="B76" s="2"/>
      <c r="C76" s="3">
        <v>0</v>
      </c>
      <c r="D76" s="3">
        <v>0</v>
      </c>
      <c r="E76" s="3">
        <v>0</v>
      </c>
      <c r="F76" s="3">
        <v>1.1000000000000001</v>
      </c>
      <c r="G76" s="3">
        <v>8.1</v>
      </c>
      <c r="H76" s="3">
        <v>19.033333333333299</v>
      </c>
      <c r="I76" s="3">
        <v>30.766666666666602</v>
      </c>
      <c r="J76" s="3">
        <v>36.533333333333303</v>
      </c>
      <c r="K76" s="3">
        <v>42.266666666666602</v>
      </c>
      <c r="L76" s="3">
        <v>46.3333333333333</v>
      </c>
      <c r="M76" s="3">
        <v>49.8333333333333</v>
      </c>
      <c r="N76" s="3">
        <v>53.533333333333303</v>
      </c>
      <c r="O76" s="3">
        <v>56.566666666666599</v>
      </c>
      <c r="P76" s="3">
        <v>58.433333333333302</v>
      </c>
      <c r="Q76" s="3">
        <v>61.1</v>
      </c>
      <c r="R76" s="3">
        <v>63.6666666666666</v>
      </c>
      <c r="S76" s="3">
        <v>66.033333333333303</v>
      </c>
      <c r="T76" s="3">
        <v>67.3</v>
      </c>
      <c r="U76" s="3">
        <v>69.6666666666666</v>
      </c>
      <c r="V76" s="3">
        <v>71.1666666666666</v>
      </c>
      <c r="W76" s="2"/>
      <c r="X76" s="3">
        <v>0</v>
      </c>
      <c r="Y76" s="3">
        <v>0</v>
      </c>
      <c r="Z76" s="3">
        <v>0</v>
      </c>
      <c r="AA76" s="3">
        <v>0.97809338340808005</v>
      </c>
      <c r="AB76" s="3">
        <v>3.5902646142032402</v>
      </c>
      <c r="AC76" s="3">
        <v>3.43009556070316</v>
      </c>
      <c r="AD76" s="3">
        <v>3.2112648944336901</v>
      </c>
      <c r="AE76" s="3">
        <v>2.47296493213218</v>
      </c>
      <c r="AF76" s="3">
        <v>2.6195843605851299</v>
      </c>
      <c r="AG76" s="3">
        <v>1.9379255804998099</v>
      </c>
      <c r="AH76" s="3">
        <v>1.96779628575272</v>
      </c>
      <c r="AI76" s="3">
        <v>1.89267594221045</v>
      </c>
      <c r="AJ76" s="3">
        <v>1.76414914965323</v>
      </c>
      <c r="AK76" s="3">
        <v>1.76414914965323</v>
      </c>
      <c r="AL76" s="3">
        <v>1.6802777548171399</v>
      </c>
      <c r="AM76" s="3">
        <v>1.86785676348292</v>
      </c>
      <c r="AN76" s="3">
        <v>1.7603661235347801</v>
      </c>
      <c r="AO76" s="3">
        <v>1.32035348802255</v>
      </c>
      <c r="AP76" s="3">
        <v>1.51290742905469</v>
      </c>
      <c r="AQ76" s="3">
        <v>1.36829171678491</v>
      </c>
    </row>
    <row r="77" spans="1:43">
      <c r="A77" s="2" t="s">
        <v>133</v>
      </c>
      <c r="B77" s="2"/>
      <c r="C77" s="3">
        <v>0</v>
      </c>
      <c r="D77" s="3">
        <v>0</v>
      </c>
      <c r="E77" s="3">
        <v>0</v>
      </c>
      <c r="F77" s="3">
        <v>0.133333333333333</v>
      </c>
      <c r="G77" s="3">
        <v>4.8</v>
      </c>
      <c r="H77" s="3">
        <v>14</v>
      </c>
      <c r="I77" s="3">
        <v>26.8666666666666</v>
      </c>
      <c r="J77" s="3">
        <v>33.366666666666603</v>
      </c>
      <c r="K77" s="3">
        <v>39.1666666666666</v>
      </c>
      <c r="L77" s="3">
        <v>42.733333333333299</v>
      </c>
      <c r="M77" s="3">
        <v>48.066666666666599</v>
      </c>
      <c r="N77" s="3">
        <v>51.1</v>
      </c>
      <c r="O77" s="3">
        <v>53.966666666666598</v>
      </c>
      <c r="P77" s="3">
        <v>56.533333333333303</v>
      </c>
      <c r="Q77" s="3">
        <v>60.866666666666603</v>
      </c>
      <c r="R77" s="3">
        <v>62.7</v>
      </c>
      <c r="S77" s="3">
        <v>64.5</v>
      </c>
      <c r="T77" s="3">
        <v>67.3</v>
      </c>
      <c r="U77" s="3">
        <v>69.3333333333333</v>
      </c>
      <c r="V77" s="3">
        <v>70.966666666666598</v>
      </c>
      <c r="W77" s="2"/>
      <c r="X77" s="3">
        <v>0</v>
      </c>
      <c r="Y77" s="3">
        <v>0</v>
      </c>
      <c r="Z77" s="3">
        <v>0</v>
      </c>
      <c r="AA77" s="3">
        <v>0.56174331821175705</v>
      </c>
      <c r="AB77" s="3">
        <v>4.1182520563948</v>
      </c>
      <c r="AC77" s="3">
        <v>5.2472214869713003</v>
      </c>
      <c r="AD77" s="3">
        <v>5.7777350425769898</v>
      </c>
      <c r="AE77" s="3">
        <v>5.0890950952884397</v>
      </c>
      <c r="AF77" s="3">
        <v>4.0831632617643603</v>
      </c>
      <c r="AG77" s="3">
        <v>4.9795135862406799</v>
      </c>
      <c r="AH77" s="3">
        <v>4.9188977988524503</v>
      </c>
      <c r="AI77" s="3">
        <v>5.2430906915673301</v>
      </c>
      <c r="AJ77" s="3">
        <v>4.8130609341203598</v>
      </c>
      <c r="AK77" s="3">
        <v>3.9977771601506502</v>
      </c>
      <c r="AL77" s="3">
        <v>4.8971647125885198</v>
      </c>
      <c r="AM77" s="3">
        <v>3.9593770553796199</v>
      </c>
      <c r="AN77" s="3">
        <v>4.58802789878178</v>
      </c>
      <c r="AO77" s="3">
        <v>4.6414796491348804</v>
      </c>
      <c r="AP77" s="3">
        <v>4.3461349368017599</v>
      </c>
      <c r="AQ77" s="3">
        <v>4.1831673273834999</v>
      </c>
    </row>
    <row r="78" spans="1:43">
      <c r="A78" s="2" t="s">
        <v>134</v>
      </c>
      <c r="B78" s="2" t="s">
        <v>135</v>
      </c>
      <c r="C78" s="3">
        <v>0</v>
      </c>
      <c r="D78" s="3">
        <v>0</v>
      </c>
      <c r="E78" s="3">
        <v>0.133333333333333</v>
      </c>
      <c r="F78" s="3">
        <v>2.5333333333333301</v>
      </c>
      <c r="G78" s="3">
        <v>10.633333333333301</v>
      </c>
      <c r="H78" s="3">
        <v>20.033333333333299</v>
      </c>
      <c r="I78" s="3">
        <v>28.3666666666666</v>
      </c>
      <c r="J78" s="3">
        <v>33.766666666666602</v>
      </c>
      <c r="K78" s="3">
        <v>38.799999999999997</v>
      </c>
      <c r="L78" s="3">
        <v>42.7</v>
      </c>
      <c r="M78" s="3">
        <v>45.6</v>
      </c>
      <c r="N78" s="3">
        <v>48.433333333333302</v>
      </c>
      <c r="O78" s="3">
        <v>52.933333333333302</v>
      </c>
      <c r="P78" s="3">
        <v>55.633333333333297</v>
      </c>
      <c r="Q78" s="3">
        <v>58.633333333333297</v>
      </c>
      <c r="R78" s="3">
        <v>60.633333333333297</v>
      </c>
      <c r="S78" s="3">
        <v>63.1666666666666</v>
      </c>
      <c r="T78" s="3">
        <v>65.266666666666595</v>
      </c>
      <c r="U78" s="3">
        <v>67.533333333333303</v>
      </c>
      <c r="V78" s="3">
        <v>68.8</v>
      </c>
      <c r="W78" s="2"/>
      <c r="X78" s="3">
        <v>0</v>
      </c>
      <c r="Y78" s="3">
        <v>0</v>
      </c>
      <c r="Z78" s="3">
        <v>0.33993463423951897</v>
      </c>
      <c r="AA78" s="3">
        <v>1.47723465374402</v>
      </c>
      <c r="AB78" s="3">
        <v>3.36138199092112</v>
      </c>
      <c r="AC78" s="3">
        <v>3.0603195185397798</v>
      </c>
      <c r="AD78" s="3">
        <v>2.5882211823738799</v>
      </c>
      <c r="AE78" s="3">
        <v>3.1483681840315598</v>
      </c>
      <c r="AF78" s="3">
        <v>2.8798148088606799</v>
      </c>
      <c r="AG78" s="3">
        <v>2.64764045897474</v>
      </c>
      <c r="AH78" s="3">
        <v>3.12623309005156</v>
      </c>
      <c r="AI78" s="3">
        <v>3.17997204739636</v>
      </c>
      <c r="AJ78" s="3">
        <v>2.7920522121829201</v>
      </c>
      <c r="AK78" s="3">
        <v>3.0494079571105099</v>
      </c>
      <c r="AL78" s="3">
        <v>3.1673683433131301</v>
      </c>
      <c r="AM78" s="3">
        <v>2.6518337470931699</v>
      </c>
      <c r="AN78" s="3">
        <v>2.2815686611530102</v>
      </c>
      <c r="AO78" s="3">
        <v>3.1615748537011599</v>
      </c>
      <c r="AP78" s="3">
        <v>2.9747082023097402</v>
      </c>
      <c r="AQ78" s="3">
        <v>2.4276188608044098</v>
      </c>
    </row>
    <row r="79" spans="1:43">
      <c r="A79" s="2" t="s">
        <v>136</v>
      </c>
      <c r="B79" s="2"/>
      <c r="C79" s="3">
        <v>3.3333333333333298E-2</v>
      </c>
      <c r="D79" s="3">
        <v>0.66666666666666596</v>
      </c>
      <c r="E79" s="3">
        <v>6.1333333333333302</v>
      </c>
      <c r="F79" s="3">
        <v>14.9333333333333</v>
      </c>
      <c r="G79" s="3">
        <v>22.633333333333301</v>
      </c>
      <c r="H79" s="3">
        <v>27.4</v>
      </c>
      <c r="I79" s="3">
        <v>32.200000000000003</v>
      </c>
      <c r="J79" s="3">
        <v>34.766666666666602</v>
      </c>
      <c r="K79" s="3">
        <v>38.733333333333299</v>
      </c>
      <c r="L79" s="3">
        <v>41.7</v>
      </c>
      <c r="M79" s="3">
        <v>45.1666666666666</v>
      </c>
      <c r="N79" s="3">
        <v>47.633333333333297</v>
      </c>
      <c r="O79" s="3">
        <v>50</v>
      </c>
      <c r="P79" s="3">
        <v>53.4</v>
      </c>
      <c r="Q79" s="3">
        <v>54.733333333333299</v>
      </c>
      <c r="R79" s="3">
        <v>59.133333333333297</v>
      </c>
      <c r="S79" s="3">
        <v>60.733333333333299</v>
      </c>
      <c r="T79" s="3">
        <v>62.366666666666603</v>
      </c>
      <c r="U79" s="3">
        <v>64.866666666666603</v>
      </c>
      <c r="V79" s="3">
        <v>67.8</v>
      </c>
      <c r="W79" s="2"/>
      <c r="X79" s="3">
        <v>0.17950549357115</v>
      </c>
      <c r="Y79" s="3">
        <v>0.64978628965393004</v>
      </c>
      <c r="Z79" s="3">
        <v>2.4997777679003499</v>
      </c>
      <c r="AA79" s="3">
        <v>1.8427033281447001</v>
      </c>
      <c r="AB79" s="3">
        <v>2.1522597943143902</v>
      </c>
      <c r="AC79" s="3">
        <v>1.7813852287849801</v>
      </c>
      <c r="AD79" s="3">
        <v>2.10396451174126</v>
      </c>
      <c r="AE79" s="3">
        <v>2.5124136248281599</v>
      </c>
      <c r="AF79" s="3">
        <v>2.0645150089602602</v>
      </c>
      <c r="AG79" s="3">
        <v>1.65630109984064</v>
      </c>
      <c r="AH79" s="3">
        <v>2.2669117514559001</v>
      </c>
      <c r="AI79" s="3">
        <v>2.2133433734711998</v>
      </c>
      <c r="AJ79" s="3">
        <v>2.3094010767584998</v>
      </c>
      <c r="AK79" s="3">
        <v>2.56385126973725</v>
      </c>
      <c r="AL79" s="3">
        <v>2.0483055327649602</v>
      </c>
      <c r="AM79" s="3">
        <v>2.2020192753218302</v>
      </c>
      <c r="AN79" s="3">
        <v>2.1592179654268802</v>
      </c>
      <c r="AO79" s="3">
        <v>2.2133433734711998</v>
      </c>
      <c r="AP79" s="3">
        <v>2.56558418731918</v>
      </c>
      <c r="AQ79" s="3">
        <v>2.5612496949731298</v>
      </c>
    </row>
    <row r="80" spans="1:43">
      <c r="A80" s="2" t="s">
        <v>137</v>
      </c>
      <c r="B80" s="2" t="s">
        <v>138</v>
      </c>
      <c r="C80" s="3">
        <v>0</v>
      </c>
      <c r="D80" s="3">
        <v>0</v>
      </c>
      <c r="E80" s="3">
        <v>0.2</v>
      </c>
      <c r="F80" s="3">
        <v>2.7666666666666599</v>
      </c>
      <c r="G80" s="3">
        <v>11.6</v>
      </c>
      <c r="H80" s="3">
        <v>21.9</v>
      </c>
      <c r="I80" s="3">
        <v>30.7</v>
      </c>
      <c r="J80" s="3">
        <v>37.5</v>
      </c>
      <c r="K80" s="3">
        <v>40.5</v>
      </c>
      <c r="L80" s="3">
        <v>45.3333333333333</v>
      </c>
      <c r="M80" s="3">
        <v>47.633333333333297</v>
      </c>
      <c r="N80" s="3">
        <v>50.366666666666603</v>
      </c>
      <c r="O80" s="3">
        <v>53.2</v>
      </c>
      <c r="P80" s="3">
        <v>56.1</v>
      </c>
      <c r="Q80" s="3">
        <v>59.066666666666599</v>
      </c>
      <c r="R80" s="3">
        <v>60.466666666666598</v>
      </c>
      <c r="S80" s="3">
        <v>63.566666666666599</v>
      </c>
      <c r="T80" s="3">
        <v>64.566666666666606</v>
      </c>
      <c r="U80" s="3">
        <v>67.1666666666666</v>
      </c>
      <c r="V80" s="3">
        <v>67.533333333333303</v>
      </c>
      <c r="W80" s="2"/>
      <c r="X80" s="3">
        <v>0</v>
      </c>
      <c r="Y80" s="3">
        <v>0</v>
      </c>
      <c r="Z80" s="3">
        <v>0.4</v>
      </c>
      <c r="AA80" s="3">
        <v>1.6669999666733299</v>
      </c>
      <c r="AB80" s="3">
        <v>3.7558842722675299</v>
      </c>
      <c r="AC80" s="3">
        <v>2.61215109312867</v>
      </c>
      <c r="AD80" s="3">
        <v>2.8884828774519899</v>
      </c>
      <c r="AE80" s="3">
        <v>2.9972209350218599</v>
      </c>
      <c r="AF80" s="3">
        <v>2.5658007197234398</v>
      </c>
      <c r="AG80" s="3">
        <v>2.2558565754251498</v>
      </c>
      <c r="AH80" s="3">
        <v>2.7384099198054499</v>
      </c>
      <c r="AI80" s="3">
        <v>2.6265736024122499</v>
      </c>
      <c r="AJ80" s="3">
        <v>2.16641024123625</v>
      </c>
      <c r="AK80" s="3">
        <v>2.08726296059376</v>
      </c>
      <c r="AL80" s="3">
        <v>3.0214051182999002</v>
      </c>
      <c r="AM80" s="3">
        <v>1.7461067804945001</v>
      </c>
      <c r="AN80" s="3">
        <v>2.4177583741051398</v>
      </c>
      <c r="AO80" s="3">
        <v>2.9629189811550498</v>
      </c>
      <c r="AP80" s="3">
        <v>3.1526003376401599</v>
      </c>
      <c r="AQ80" s="3">
        <v>2.47296493213218</v>
      </c>
    </row>
    <row r="81" spans="1:43">
      <c r="A81" s="2" t="s">
        <v>139</v>
      </c>
      <c r="B81" s="2"/>
      <c r="C81" s="3">
        <v>0</v>
      </c>
      <c r="D81" s="3">
        <v>0</v>
      </c>
      <c r="E81" s="3">
        <v>0.4</v>
      </c>
      <c r="F81" s="3">
        <v>3.6</v>
      </c>
      <c r="G81" s="3">
        <v>10.8333333333333</v>
      </c>
      <c r="H81" s="3">
        <v>19.533333333333299</v>
      </c>
      <c r="I81" s="3">
        <v>27.633333333333301</v>
      </c>
      <c r="J81" s="3">
        <v>34.4</v>
      </c>
      <c r="K81" s="3">
        <v>38.733333333333299</v>
      </c>
      <c r="L81" s="3">
        <v>42.433333333333302</v>
      </c>
      <c r="M81" s="3">
        <v>45.6666666666666</v>
      </c>
      <c r="N81" s="3">
        <v>49.2</v>
      </c>
      <c r="O81" s="3">
        <v>51.933333333333302</v>
      </c>
      <c r="P81" s="3">
        <v>54.5</v>
      </c>
      <c r="Q81" s="3">
        <v>56.766666666666602</v>
      </c>
      <c r="R81" s="3">
        <v>59.1666666666666</v>
      </c>
      <c r="S81" s="3">
        <v>61.533333333333303</v>
      </c>
      <c r="T81" s="3">
        <v>63.4</v>
      </c>
      <c r="U81" s="3">
        <v>65.133333333333297</v>
      </c>
      <c r="V81" s="3">
        <v>66.566666666666606</v>
      </c>
      <c r="W81" s="2"/>
      <c r="X81" s="3">
        <v>0</v>
      </c>
      <c r="Y81" s="3">
        <v>0</v>
      </c>
      <c r="Z81" s="3">
        <v>0.71180521680208697</v>
      </c>
      <c r="AA81" s="3">
        <v>1.6451950239004001</v>
      </c>
      <c r="AB81" s="3">
        <v>2.43698356352456</v>
      </c>
      <c r="AC81" s="3">
        <v>2.2764494771951802</v>
      </c>
      <c r="AD81" s="3">
        <v>2.2727858578307698</v>
      </c>
      <c r="AE81" s="3">
        <v>2.2891046284519199</v>
      </c>
      <c r="AF81" s="3">
        <v>1.7113996870657899</v>
      </c>
      <c r="AG81" s="3">
        <v>1.68687745718399</v>
      </c>
      <c r="AH81" s="3">
        <v>1.7384539747207</v>
      </c>
      <c r="AI81" s="3">
        <v>1.5999999999999901</v>
      </c>
      <c r="AJ81" s="3">
        <v>1.6719914938645899</v>
      </c>
      <c r="AK81" s="3">
        <v>1.5652475842498501</v>
      </c>
      <c r="AL81" s="3">
        <v>1.6265163865007799</v>
      </c>
      <c r="AM81" s="3">
        <v>1.4161763857498599</v>
      </c>
      <c r="AN81" s="3">
        <v>1.47723465374402</v>
      </c>
      <c r="AO81" s="3">
        <v>1.6041612554021201</v>
      </c>
      <c r="AP81" s="3">
        <v>1.47723465374402</v>
      </c>
      <c r="AQ81" s="3">
        <v>1.45334862377277</v>
      </c>
    </row>
    <row r="82" spans="1:43">
      <c r="A82" s="2" t="s">
        <v>140</v>
      </c>
      <c r="B82" s="2" t="s">
        <v>141</v>
      </c>
      <c r="C82" s="3">
        <v>0</v>
      </c>
      <c r="D82" s="3">
        <v>6.6666666666666596E-2</v>
      </c>
      <c r="E82" s="3">
        <v>1.4</v>
      </c>
      <c r="F82" s="3">
        <v>6.7666666666666604</v>
      </c>
      <c r="G82" s="3">
        <v>14.4333333333333</v>
      </c>
      <c r="H82" s="3">
        <v>22.266666666666602</v>
      </c>
      <c r="I82" s="3">
        <v>30.233333333333299</v>
      </c>
      <c r="J82" s="3">
        <v>33.633333333333297</v>
      </c>
      <c r="K82" s="3">
        <v>38.1666666666666</v>
      </c>
      <c r="L82" s="3">
        <v>42.6</v>
      </c>
      <c r="M82" s="3">
        <v>46.066666666666599</v>
      </c>
      <c r="N82" s="3">
        <v>48.7</v>
      </c>
      <c r="O82" s="3">
        <v>51.8333333333333</v>
      </c>
      <c r="P82" s="3">
        <v>53.7</v>
      </c>
      <c r="Q82" s="3">
        <v>55.4</v>
      </c>
      <c r="R82" s="3">
        <v>58.8</v>
      </c>
      <c r="S82" s="3">
        <v>60.366666666666603</v>
      </c>
      <c r="T82" s="3">
        <v>62.066666666666599</v>
      </c>
      <c r="U82" s="3">
        <v>64.7</v>
      </c>
      <c r="V82" s="3">
        <v>66.3333333333333</v>
      </c>
      <c r="W82" s="2"/>
      <c r="X82" s="3">
        <v>0</v>
      </c>
      <c r="Y82" s="3">
        <v>0.24944382578492899</v>
      </c>
      <c r="Z82" s="3">
        <v>0.8</v>
      </c>
      <c r="AA82" s="3">
        <v>1.45334862377277</v>
      </c>
      <c r="AB82" s="3">
        <v>2.76505977431873</v>
      </c>
      <c r="AC82" s="3">
        <v>2.1746008573733402</v>
      </c>
      <c r="AD82" s="3">
        <v>2.6036299446904598</v>
      </c>
      <c r="AE82" s="3">
        <v>2.2874051285730301</v>
      </c>
      <c r="AF82" s="3">
        <v>2.6214923654709001</v>
      </c>
      <c r="AG82" s="3">
        <v>2.58972327994067</v>
      </c>
      <c r="AH82" s="3">
        <v>2.33713975239441</v>
      </c>
      <c r="AI82" s="3">
        <v>2.4919871588754199</v>
      </c>
      <c r="AJ82" s="3">
        <v>2.2373098926066399</v>
      </c>
      <c r="AK82" s="3">
        <v>2.1625602111078099</v>
      </c>
      <c r="AL82" s="3">
        <v>2.24499443206436</v>
      </c>
      <c r="AM82" s="3">
        <v>2.3860706890897698</v>
      </c>
      <c r="AN82" s="3">
        <v>2.0409692686455498</v>
      </c>
      <c r="AO82" s="3">
        <v>1.7307673314329499</v>
      </c>
      <c r="AP82" s="3">
        <v>2.0190756961210399</v>
      </c>
      <c r="AQ82" s="3">
        <v>2.03851798018942</v>
      </c>
    </row>
    <row r="83" spans="1:43">
      <c r="A83" s="2" t="s">
        <v>142</v>
      </c>
      <c r="B83" s="2"/>
      <c r="C83" s="3">
        <v>0</v>
      </c>
      <c r="D83" s="3">
        <v>0</v>
      </c>
      <c r="E83" s="3">
        <v>6.6666666666666596E-2</v>
      </c>
      <c r="F83" s="3">
        <v>1.93333333333333</v>
      </c>
      <c r="G83" s="3">
        <v>9.4666666666666597</v>
      </c>
      <c r="H83" s="3">
        <v>19.733333333333299</v>
      </c>
      <c r="I83" s="3">
        <v>27.733333333333299</v>
      </c>
      <c r="J83" s="3">
        <v>34.533333333333303</v>
      </c>
      <c r="K83" s="3">
        <v>38.633333333333297</v>
      </c>
      <c r="L83" s="3">
        <v>42.5</v>
      </c>
      <c r="M83" s="3">
        <v>44.633333333333297</v>
      </c>
      <c r="N83" s="3">
        <v>47.533333333333303</v>
      </c>
      <c r="O83" s="3">
        <v>51.133333333333297</v>
      </c>
      <c r="P83" s="3">
        <v>53.633333333333297</v>
      </c>
      <c r="Q83" s="3">
        <v>56.366666666666603</v>
      </c>
      <c r="R83" s="3">
        <v>57.566666666666599</v>
      </c>
      <c r="S83" s="3">
        <v>61.133333333333297</v>
      </c>
      <c r="T83" s="3">
        <v>62.8333333333333</v>
      </c>
      <c r="U83" s="3">
        <v>64.533333333333303</v>
      </c>
      <c r="V83" s="3">
        <v>65.7</v>
      </c>
      <c r="W83" s="2"/>
      <c r="X83" s="3">
        <v>0</v>
      </c>
      <c r="Y83" s="3">
        <v>0</v>
      </c>
      <c r="Z83" s="3">
        <v>0.24944382578492899</v>
      </c>
      <c r="AA83" s="3">
        <v>1.7688665548562099</v>
      </c>
      <c r="AB83" s="3">
        <v>3.4422215049134799</v>
      </c>
      <c r="AC83" s="3">
        <v>3.1510139461590501</v>
      </c>
      <c r="AD83" s="3">
        <v>3.5584016386886699</v>
      </c>
      <c r="AE83" s="3">
        <v>3.5471428251794701</v>
      </c>
      <c r="AF83" s="3">
        <v>3.5259356520251699</v>
      </c>
      <c r="AG83" s="3">
        <v>3.0956959368344501</v>
      </c>
      <c r="AH83" s="3">
        <v>2.9038288899696201</v>
      </c>
      <c r="AI83" s="3">
        <v>3.01919783312646</v>
      </c>
      <c r="AJ83" s="3">
        <v>2.4864074931962001</v>
      </c>
      <c r="AK83" s="3">
        <v>2.892327013938</v>
      </c>
      <c r="AL83" s="3">
        <v>4.0206411871187298</v>
      </c>
      <c r="AM83" s="3">
        <v>3.0406505151949799</v>
      </c>
      <c r="AN83" s="3">
        <v>3.4227993741315799</v>
      </c>
      <c r="AO83" s="3">
        <v>2.6214923654709001</v>
      </c>
      <c r="AP83" s="3">
        <v>2.9066972475455501</v>
      </c>
      <c r="AQ83" s="3">
        <v>2.6095976701399701</v>
      </c>
    </row>
    <row r="84" spans="1:43">
      <c r="A84" s="2" t="s">
        <v>143</v>
      </c>
      <c r="B84" s="2" t="s">
        <v>144</v>
      </c>
      <c r="C84" s="3">
        <v>0</v>
      </c>
      <c r="D84" s="3">
        <v>0</v>
      </c>
      <c r="E84" s="3">
        <v>0</v>
      </c>
      <c r="F84" s="3">
        <v>0.133333333333333</v>
      </c>
      <c r="G84" s="3">
        <v>5.1333333333333302</v>
      </c>
      <c r="H84" s="3">
        <v>14.8333333333333</v>
      </c>
      <c r="I84" s="3">
        <v>27.3</v>
      </c>
      <c r="J84" s="3">
        <v>32.866666666666603</v>
      </c>
      <c r="K84" s="3">
        <v>38.033333333333303</v>
      </c>
      <c r="L84" s="3">
        <v>42.3333333333333</v>
      </c>
      <c r="M84" s="3">
        <v>46.8333333333333</v>
      </c>
      <c r="N84" s="3">
        <v>48.366666666666603</v>
      </c>
      <c r="O84" s="3">
        <v>51.5</v>
      </c>
      <c r="P84" s="3">
        <v>52.366666666666603</v>
      </c>
      <c r="Q84" s="3">
        <v>56.966666666666598</v>
      </c>
      <c r="R84" s="3">
        <v>59</v>
      </c>
      <c r="S84" s="3">
        <v>60.3</v>
      </c>
      <c r="T84" s="3">
        <v>63.033333333333303</v>
      </c>
      <c r="U84" s="3">
        <v>66.400000000000006</v>
      </c>
      <c r="V84" s="3">
        <v>65.3</v>
      </c>
      <c r="W84" s="2"/>
      <c r="X84" s="3">
        <v>0</v>
      </c>
      <c r="Y84" s="3">
        <v>0</v>
      </c>
      <c r="Z84" s="3">
        <v>0</v>
      </c>
      <c r="AA84" s="3">
        <v>0.49888765156985798</v>
      </c>
      <c r="AB84" s="3">
        <v>4.6312945154555702</v>
      </c>
      <c r="AC84" s="3">
        <v>6.3983504818733401</v>
      </c>
      <c r="AD84" s="3">
        <v>6.72383818960569</v>
      </c>
      <c r="AE84" s="3">
        <v>5.0512924638705599</v>
      </c>
      <c r="AF84" s="3">
        <v>4.7151057487846604</v>
      </c>
      <c r="AG84" s="3">
        <v>5.69405147695577</v>
      </c>
      <c r="AH84" s="3">
        <v>5.8826486853759601</v>
      </c>
      <c r="AI84" s="3">
        <v>5.8962323186553203</v>
      </c>
      <c r="AJ84" s="3">
        <v>5.7604976636861203</v>
      </c>
      <c r="AK84" s="3">
        <v>5.01652823729275</v>
      </c>
      <c r="AL84" s="3">
        <v>6.4626276045858901</v>
      </c>
      <c r="AM84" s="3">
        <v>5.2599112793531599</v>
      </c>
      <c r="AN84" s="3">
        <v>5.2671940664203101</v>
      </c>
      <c r="AO84" s="3">
        <v>5.5225799124040602</v>
      </c>
      <c r="AP84" s="3">
        <v>5.1224993899462703</v>
      </c>
      <c r="AQ84" s="3">
        <v>4.6558207296529996</v>
      </c>
    </row>
    <row r="85" spans="1:43">
      <c r="A85" s="2" t="s">
        <v>145</v>
      </c>
      <c r="B85" s="2"/>
      <c r="C85" s="3">
        <v>0</v>
      </c>
      <c r="D85" s="3">
        <v>6.6666666666666596E-2</v>
      </c>
      <c r="E85" s="3">
        <v>1.5</v>
      </c>
      <c r="F85" s="3">
        <v>6.9</v>
      </c>
      <c r="G85" s="3">
        <v>14.4</v>
      </c>
      <c r="H85" s="3">
        <v>21.3666666666666</v>
      </c>
      <c r="I85" s="3">
        <v>27.533333333333299</v>
      </c>
      <c r="J85" s="3">
        <v>30.966666666666601</v>
      </c>
      <c r="K85" s="3">
        <v>34.966666666666598</v>
      </c>
      <c r="L85" s="3">
        <v>37.9</v>
      </c>
      <c r="M85" s="3">
        <v>41.1</v>
      </c>
      <c r="N85" s="3">
        <v>44.033333333333303</v>
      </c>
      <c r="O85" s="3">
        <v>47</v>
      </c>
      <c r="P85" s="3">
        <v>49.5</v>
      </c>
      <c r="Q85" s="3">
        <v>52.533333333333303</v>
      </c>
      <c r="R85" s="3">
        <v>55.033333333333303</v>
      </c>
      <c r="S85" s="3">
        <v>57.366666666666603</v>
      </c>
      <c r="T85" s="3">
        <v>59.8</v>
      </c>
      <c r="U85" s="3">
        <v>62.533333333333303</v>
      </c>
      <c r="V85" s="3">
        <v>64.7</v>
      </c>
      <c r="W85" s="2"/>
      <c r="X85" s="3">
        <v>0</v>
      </c>
      <c r="Y85" s="3">
        <v>0.24944382578492899</v>
      </c>
      <c r="Z85" s="3">
        <v>0.84656167328001897</v>
      </c>
      <c r="AA85" s="3">
        <v>1.4910846164230001</v>
      </c>
      <c r="AB85" s="3">
        <v>2.31804515342849</v>
      </c>
      <c r="AC85" s="3">
        <v>1.6224124698183899</v>
      </c>
      <c r="AD85" s="3">
        <v>1.58605030044937</v>
      </c>
      <c r="AE85" s="3">
        <v>1.3535960336164601</v>
      </c>
      <c r="AF85" s="3">
        <v>1.32874209519964</v>
      </c>
      <c r="AG85" s="3">
        <v>1.27410099024109</v>
      </c>
      <c r="AH85" s="3">
        <v>1.3988090172238099</v>
      </c>
      <c r="AI85" s="3">
        <v>1.2775845264491199</v>
      </c>
      <c r="AJ85" s="3">
        <v>1.23827837473378</v>
      </c>
      <c r="AK85" s="3">
        <v>1.36014705087354</v>
      </c>
      <c r="AL85" s="3">
        <v>1.40791413879619</v>
      </c>
      <c r="AM85" s="3">
        <v>1.6224124698183899</v>
      </c>
      <c r="AN85" s="3">
        <v>1.5807874268505799</v>
      </c>
      <c r="AO85" s="3">
        <v>1.27540843131393</v>
      </c>
      <c r="AP85" s="3">
        <v>1.17567947256989</v>
      </c>
      <c r="AQ85" s="3">
        <v>1.2948616399703301</v>
      </c>
    </row>
    <row r="86" spans="1:43">
      <c r="A86" s="2" t="s">
        <v>146</v>
      </c>
      <c r="B86" s="2"/>
      <c r="C86" s="3">
        <v>0</v>
      </c>
      <c r="D86" s="3">
        <v>0.8</v>
      </c>
      <c r="E86" s="3">
        <v>6.5333333333333297</v>
      </c>
      <c r="F86" s="3">
        <v>13.4333333333333</v>
      </c>
      <c r="G86" s="3">
        <v>20.3</v>
      </c>
      <c r="H86" s="3">
        <v>26.066666666666599</v>
      </c>
      <c r="I86" s="3">
        <v>31.5</v>
      </c>
      <c r="J86" s="3">
        <v>35.799999999999997</v>
      </c>
      <c r="K86" s="3">
        <v>39.566666666666599</v>
      </c>
      <c r="L86" s="3">
        <v>43</v>
      </c>
      <c r="M86" s="3">
        <v>46.1</v>
      </c>
      <c r="N86" s="3">
        <v>49</v>
      </c>
      <c r="O86" s="3">
        <v>51.433333333333302</v>
      </c>
      <c r="P86" s="3">
        <v>53.8</v>
      </c>
      <c r="Q86" s="3">
        <v>55.966666666666598</v>
      </c>
      <c r="R86" s="3">
        <v>58.133333333333297</v>
      </c>
      <c r="S86" s="3">
        <v>59.8333333333333</v>
      </c>
      <c r="T86" s="3">
        <v>61.466666666666598</v>
      </c>
      <c r="U86" s="3">
        <v>63.2</v>
      </c>
      <c r="V86" s="3">
        <v>64.1666666666666</v>
      </c>
      <c r="W86" s="2"/>
      <c r="X86" s="3">
        <v>0</v>
      </c>
      <c r="Y86" s="3">
        <v>0.83266639978645296</v>
      </c>
      <c r="Z86" s="3">
        <v>1.8749814813900301</v>
      </c>
      <c r="AA86" s="3">
        <v>1.2565384549980501</v>
      </c>
      <c r="AB86" s="3">
        <v>1.61554944214035</v>
      </c>
      <c r="AC86" s="3">
        <v>1.7499206331208901</v>
      </c>
      <c r="AD86" s="3">
        <v>1.68819430161341</v>
      </c>
      <c r="AE86" s="3">
        <v>1.64113781667882</v>
      </c>
      <c r="AF86" s="3">
        <v>1.78294388270884</v>
      </c>
      <c r="AG86" s="3">
        <v>1.43759057685652</v>
      </c>
      <c r="AH86" s="3">
        <v>1.3253930234714</v>
      </c>
      <c r="AI86" s="3">
        <v>1.82574185835055</v>
      </c>
      <c r="AJ86" s="3">
        <v>1.5423647068345601</v>
      </c>
      <c r="AK86" s="3">
        <v>1.3266499161421501</v>
      </c>
      <c r="AL86" s="3">
        <v>1.66299595776885</v>
      </c>
      <c r="AM86" s="3">
        <v>1.43139403690559</v>
      </c>
      <c r="AN86" s="3">
        <v>1.6947631758514801</v>
      </c>
      <c r="AO86" s="3">
        <v>1.38403596613511</v>
      </c>
      <c r="AP86" s="3">
        <v>1.4468356276140399</v>
      </c>
      <c r="AQ86" s="3">
        <v>1.0979779394667</v>
      </c>
    </row>
    <row r="87" spans="1:43">
      <c r="A87" s="2" t="s">
        <v>147</v>
      </c>
      <c r="B87" s="2"/>
      <c r="C87" s="3">
        <v>0</v>
      </c>
      <c r="D87" s="3">
        <v>6.6666666666666596E-2</v>
      </c>
      <c r="E87" s="3">
        <v>1.4</v>
      </c>
      <c r="F87" s="3">
        <v>6.9</v>
      </c>
      <c r="G87" s="3">
        <v>15.6</v>
      </c>
      <c r="H87" s="3">
        <v>25.2</v>
      </c>
      <c r="I87" s="3">
        <v>34.366666666666603</v>
      </c>
      <c r="J87" s="3">
        <v>38.1</v>
      </c>
      <c r="K87" s="3">
        <v>42.6</v>
      </c>
      <c r="L87" s="3">
        <v>45.6</v>
      </c>
      <c r="M87" s="3">
        <v>47.233333333333299</v>
      </c>
      <c r="N87" s="3">
        <v>49.6</v>
      </c>
      <c r="O87" s="3">
        <v>51.566666666666599</v>
      </c>
      <c r="P87" s="3">
        <v>52.6</v>
      </c>
      <c r="Q87" s="3">
        <v>55.4</v>
      </c>
      <c r="R87" s="3">
        <v>56.8333333333333</v>
      </c>
      <c r="S87" s="3">
        <v>58.6</v>
      </c>
      <c r="T87" s="3">
        <v>59.2</v>
      </c>
      <c r="U87" s="3">
        <v>62.2</v>
      </c>
      <c r="V87" s="3">
        <v>64</v>
      </c>
      <c r="W87" s="2"/>
      <c r="X87" s="3">
        <v>0</v>
      </c>
      <c r="Y87" s="3">
        <v>0.24944382578492899</v>
      </c>
      <c r="Z87" s="3">
        <v>0.8</v>
      </c>
      <c r="AA87" s="3">
        <v>1.57797338380595</v>
      </c>
      <c r="AB87" s="3">
        <v>3.2207659544483098</v>
      </c>
      <c r="AC87" s="3">
        <v>2.5086516962969001</v>
      </c>
      <c r="AD87" s="3">
        <v>2.8223315814332501</v>
      </c>
      <c r="AE87" s="3">
        <v>2.6627053911388598</v>
      </c>
      <c r="AF87" s="3">
        <v>2.67830792354675</v>
      </c>
      <c r="AG87" s="3">
        <v>2.40277617212534</v>
      </c>
      <c r="AH87" s="3">
        <v>1.94393644157644</v>
      </c>
      <c r="AI87" s="3">
        <v>2.7153882472555</v>
      </c>
      <c r="AJ87" s="3">
        <v>2.4991109530302</v>
      </c>
      <c r="AK87" s="3">
        <v>2.3748684174075798</v>
      </c>
      <c r="AL87" s="3">
        <v>2.8237091446063101</v>
      </c>
      <c r="AM87" s="3">
        <v>2.2669117514559001</v>
      </c>
      <c r="AN87" s="3">
        <v>2.3036203390894601</v>
      </c>
      <c r="AO87" s="3">
        <v>2.7495454169735001</v>
      </c>
      <c r="AP87" s="3">
        <v>2.8565713714171399</v>
      </c>
      <c r="AQ87" s="3">
        <v>2.1602468994692798</v>
      </c>
    </row>
    <row r="88" spans="1:43">
      <c r="A88" s="2" t="s">
        <v>148</v>
      </c>
      <c r="B88" s="2"/>
      <c r="C88" s="3">
        <v>0</v>
      </c>
      <c r="D88" s="3">
        <v>0</v>
      </c>
      <c r="E88" s="3">
        <v>0</v>
      </c>
      <c r="F88" s="3">
        <v>0.16666666666666599</v>
      </c>
      <c r="G88" s="3">
        <v>6.7333333333333298</v>
      </c>
      <c r="H88" s="3">
        <v>19</v>
      </c>
      <c r="I88" s="3">
        <v>33.233333333333299</v>
      </c>
      <c r="J88" s="3">
        <v>39.4</v>
      </c>
      <c r="K88" s="3">
        <v>43.6666666666666</v>
      </c>
      <c r="L88" s="3">
        <v>47.7</v>
      </c>
      <c r="M88" s="3">
        <v>50</v>
      </c>
      <c r="N88" s="3">
        <v>54.266666666666602</v>
      </c>
      <c r="O88" s="3">
        <v>54.766666666666602</v>
      </c>
      <c r="P88" s="3">
        <v>56.266666666666602</v>
      </c>
      <c r="Q88" s="3">
        <v>58.233333333333299</v>
      </c>
      <c r="R88" s="3">
        <v>59</v>
      </c>
      <c r="S88" s="3">
        <v>61.233333333333299</v>
      </c>
      <c r="T88" s="3">
        <v>61.866666666666603</v>
      </c>
      <c r="U88" s="3">
        <v>61.8333333333333</v>
      </c>
      <c r="V88" s="3">
        <v>63.533333333333303</v>
      </c>
      <c r="W88" s="2"/>
      <c r="X88" s="3">
        <v>0</v>
      </c>
      <c r="Y88" s="3">
        <v>0</v>
      </c>
      <c r="Z88" s="3">
        <v>0</v>
      </c>
      <c r="AA88" s="3">
        <v>0.73409051818484095</v>
      </c>
      <c r="AB88" s="3">
        <v>5.2910826449371902</v>
      </c>
      <c r="AC88" s="3">
        <v>5.7735026918962502</v>
      </c>
      <c r="AD88" s="3">
        <v>6.05355726458051</v>
      </c>
      <c r="AE88" s="3">
        <v>5.0504125244049698</v>
      </c>
      <c r="AF88" s="3">
        <v>3.8326086271479398</v>
      </c>
      <c r="AG88" s="3">
        <v>4.4806993501758896</v>
      </c>
      <c r="AH88" s="3">
        <v>4.0824829046386304</v>
      </c>
      <c r="AI88" s="3">
        <v>4.6255330023204397</v>
      </c>
      <c r="AJ88" s="3">
        <v>4.8420610854836896</v>
      </c>
      <c r="AK88" s="3">
        <v>3.26530583900225</v>
      </c>
      <c r="AL88" s="3">
        <v>4.8558098077343201</v>
      </c>
      <c r="AM88" s="3">
        <v>3.8209946349085602</v>
      </c>
      <c r="AN88" s="3">
        <v>4.5363960242563497</v>
      </c>
      <c r="AO88" s="3">
        <v>3.7214095298540899</v>
      </c>
      <c r="AP88" s="3">
        <v>4.1399141161247401</v>
      </c>
      <c r="AQ88" s="3">
        <v>3.6307330144506902</v>
      </c>
    </row>
    <row r="89" spans="1:43">
      <c r="A89" s="2" t="s">
        <v>149</v>
      </c>
      <c r="B89" s="2"/>
      <c r="C89" s="3">
        <v>0</v>
      </c>
      <c r="D89" s="3">
        <v>0</v>
      </c>
      <c r="E89" s="3">
        <v>0</v>
      </c>
      <c r="F89" s="3">
        <v>1.43333333333333</v>
      </c>
      <c r="G89" s="3">
        <v>9.0666666666666593</v>
      </c>
      <c r="H89" s="3">
        <v>18.566666666666599</v>
      </c>
      <c r="I89" s="3">
        <v>27.8333333333333</v>
      </c>
      <c r="J89" s="3">
        <v>31.7</v>
      </c>
      <c r="K89" s="3">
        <v>35.566666666666599</v>
      </c>
      <c r="L89" s="3">
        <v>39.066666666666599</v>
      </c>
      <c r="M89" s="3">
        <v>42.066666666666599</v>
      </c>
      <c r="N89" s="3">
        <v>44.866666666666603</v>
      </c>
      <c r="O89" s="3">
        <v>47.9</v>
      </c>
      <c r="P89" s="3">
        <v>49.4</v>
      </c>
      <c r="Q89" s="3">
        <v>52.466666666666598</v>
      </c>
      <c r="R89" s="3">
        <v>55.133333333333297</v>
      </c>
      <c r="S89" s="3">
        <v>57.4</v>
      </c>
      <c r="T89" s="3">
        <v>58.866666666666603</v>
      </c>
      <c r="U89" s="3">
        <v>61.466666666666598</v>
      </c>
      <c r="V89" s="3">
        <v>63</v>
      </c>
      <c r="W89" s="2"/>
      <c r="X89" s="3">
        <v>0</v>
      </c>
      <c r="Y89" s="3">
        <v>0</v>
      </c>
      <c r="Z89" s="3">
        <v>0</v>
      </c>
      <c r="AA89" s="3">
        <v>0.80346471954626297</v>
      </c>
      <c r="AB89" s="3">
        <v>2.78008792826573</v>
      </c>
      <c r="AC89" s="3">
        <v>2.6164012604253801</v>
      </c>
      <c r="AD89" s="3">
        <v>2.7457037146948098</v>
      </c>
      <c r="AE89" s="3">
        <v>1.7156145643277001</v>
      </c>
      <c r="AF89" s="3">
        <v>2.10844861344912</v>
      </c>
      <c r="AG89" s="3">
        <v>1.7688665548562099</v>
      </c>
      <c r="AH89" s="3">
        <v>2.0319667538837498</v>
      </c>
      <c r="AI89" s="3">
        <v>1.96185852927495</v>
      </c>
      <c r="AJ89" s="3">
        <v>1.9382122346808801</v>
      </c>
      <c r="AK89" s="3">
        <v>1.92527054375915</v>
      </c>
      <c r="AL89" s="3">
        <v>2.3055488621054101</v>
      </c>
      <c r="AM89" s="3">
        <v>1.96185852927495</v>
      </c>
      <c r="AN89" s="3">
        <v>2.0591260281974</v>
      </c>
      <c r="AO89" s="3">
        <v>1.45449494861809</v>
      </c>
      <c r="AP89" s="3">
        <v>1.80246744461277</v>
      </c>
      <c r="AQ89" s="3">
        <v>1.5491933384829599</v>
      </c>
    </row>
    <row r="90" spans="1:43">
      <c r="A90" s="2" t="s">
        <v>150</v>
      </c>
      <c r="B90" s="2" t="s">
        <v>151</v>
      </c>
      <c r="C90" s="3">
        <v>0</v>
      </c>
      <c r="D90" s="3">
        <v>0</v>
      </c>
      <c r="E90" s="3">
        <v>0.2</v>
      </c>
      <c r="F90" s="3">
        <v>3.6666666666666599</v>
      </c>
      <c r="G90" s="3">
        <v>15.966666666666599</v>
      </c>
      <c r="H90" s="3">
        <v>27.133333333333301</v>
      </c>
      <c r="I90" s="3">
        <v>37.200000000000003</v>
      </c>
      <c r="J90" s="3">
        <v>42.6</v>
      </c>
      <c r="K90" s="3">
        <v>46.633333333333297</v>
      </c>
      <c r="L90" s="3">
        <v>49.6666666666666</v>
      </c>
      <c r="M90" s="3">
        <v>51.866666666666603</v>
      </c>
      <c r="N90" s="3">
        <v>51.966666666666598</v>
      </c>
      <c r="O90" s="3">
        <v>56.866666666666603</v>
      </c>
      <c r="P90" s="3">
        <v>56.4</v>
      </c>
      <c r="Q90" s="3">
        <v>60.1</v>
      </c>
      <c r="R90" s="3">
        <v>59.533333333333303</v>
      </c>
      <c r="S90" s="3">
        <v>61.133333333333297</v>
      </c>
      <c r="T90" s="3">
        <v>62.466666666666598</v>
      </c>
      <c r="U90" s="3">
        <v>63</v>
      </c>
      <c r="V90" s="3">
        <v>62.9</v>
      </c>
      <c r="W90" s="2"/>
      <c r="X90" s="3">
        <v>0</v>
      </c>
      <c r="Y90" s="3">
        <v>0</v>
      </c>
      <c r="Z90" s="3">
        <v>0.47609522856952302</v>
      </c>
      <c r="AA90" s="3">
        <v>2.66249673969544</v>
      </c>
      <c r="AB90" s="3">
        <v>5.1477071487108503</v>
      </c>
      <c r="AC90" s="3">
        <v>3.9305074594623099</v>
      </c>
      <c r="AD90" s="3">
        <v>4.36195674745482</v>
      </c>
      <c r="AE90" s="3">
        <v>3.60185137579735</v>
      </c>
      <c r="AF90" s="3">
        <v>4.3319228473687703</v>
      </c>
      <c r="AG90" s="3">
        <v>4.3994949205057097</v>
      </c>
      <c r="AH90" s="3">
        <v>3.6672726771933499</v>
      </c>
      <c r="AI90" s="3">
        <v>4.9158473893679302</v>
      </c>
      <c r="AJ90" s="3">
        <v>4.2010580677835003</v>
      </c>
      <c r="AK90" s="3">
        <v>3.7824154540011401</v>
      </c>
      <c r="AL90" s="3">
        <v>4.6929024423413397</v>
      </c>
      <c r="AM90" s="3">
        <v>4.3797513881751504</v>
      </c>
      <c r="AN90" s="3">
        <v>4.8492840250448799</v>
      </c>
      <c r="AO90" s="3">
        <v>4.6956244407840897</v>
      </c>
      <c r="AP90" s="3">
        <v>5.7850381733110998</v>
      </c>
      <c r="AQ90" s="3">
        <v>3.5716476123305698</v>
      </c>
    </row>
    <row r="91" spans="1:43">
      <c r="A91" s="2" t="s">
        <v>152</v>
      </c>
      <c r="B91" s="2"/>
      <c r="C91" s="3">
        <v>0</v>
      </c>
      <c r="D91" s="3">
        <v>0</v>
      </c>
      <c r="E91" s="3">
        <v>0</v>
      </c>
      <c r="F91" s="3">
        <v>0.1</v>
      </c>
      <c r="G91" s="3">
        <v>4.7666666666666604</v>
      </c>
      <c r="H91" s="3">
        <v>12.7666666666666</v>
      </c>
      <c r="I91" s="3">
        <v>23.6666666666666</v>
      </c>
      <c r="J91" s="3">
        <v>28.8</v>
      </c>
      <c r="K91" s="3">
        <v>34.133333333333297</v>
      </c>
      <c r="L91" s="3">
        <v>37.233333333333299</v>
      </c>
      <c r="M91" s="3">
        <v>41.533333333333303</v>
      </c>
      <c r="N91" s="3">
        <v>44.433333333333302</v>
      </c>
      <c r="O91" s="3">
        <v>46.966666666666598</v>
      </c>
      <c r="P91" s="3">
        <v>48.933333333333302</v>
      </c>
      <c r="Q91" s="3">
        <v>52.7</v>
      </c>
      <c r="R91" s="3">
        <v>54.6</v>
      </c>
      <c r="S91" s="3">
        <v>56.933333333333302</v>
      </c>
      <c r="T91" s="3">
        <v>59.2</v>
      </c>
      <c r="U91" s="3">
        <v>60.933333333333302</v>
      </c>
      <c r="V91" s="3">
        <v>62.033333333333303</v>
      </c>
      <c r="W91" s="2"/>
      <c r="X91" s="3">
        <v>0</v>
      </c>
      <c r="Y91" s="3">
        <v>0</v>
      </c>
      <c r="Z91" s="3">
        <v>0</v>
      </c>
      <c r="AA91" s="3">
        <v>0.39581140290126299</v>
      </c>
      <c r="AB91" s="3">
        <v>4.0222989556830404</v>
      </c>
      <c r="AC91" s="3">
        <v>4.79363003254202</v>
      </c>
      <c r="AD91" s="3">
        <v>5.34373984729379</v>
      </c>
      <c r="AE91" s="3">
        <v>4.1745259211875299</v>
      </c>
      <c r="AF91" s="3">
        <v>3.9726845107838802</v>
      </c>
      <c r="AG91" s="3">
        <v>5.0641441088850803</v>
      </c>
      <c r="AH91" s="3">
        <v>4.3721339818852201</v>
      </c>
      <c r="AI91" s="3">
        <v>4.8144458548091302</v>
      </c>
      <c r="AJ91" s="3">
        <v>4.4906074817952497</v>
      </c>
      <c r="AK91" s="3">
        <v>3.6962443401677598</v>
      </c>
      <c r="AL91" s="3">
        <v>5.1130551858290403</v>
      </c>
      <c r="AM91" s="3">
        <v>4.1761226035642203</v>
      </c>
      <c r="AN91" s="3">
        <v>4.4567053102288696</v>
      </c>
      <c r="AO91" s="3">
        <v>4.31586221590387</v>
      </c>
      <c r="AP91" s="3">
        <v>4.1547830535687602</v>
      </c>
      <c r="AQ91" s="3">
        <v>3.3214789209359998</v>
      </c>
    </row>
    <row r="92" spans="1:43">
      <c r="A92" s="2" t="s">
        <v>153</v>
      </c>
      <c r="B92" s="2"/>
      <c r="C92" s="3">
        <v>0</v>
      </c>
      <c r="D92" s="3">
        <v>0</v>
      </c>
      <c r="E92" s="3">
        <v>6.6666666666666596E-2</v>
      </c>
      <c r="F92" s="3">
        <v>1.8</v>
      </c>
      <c r="G92" s="3">
        <v>8.1333333333333293</v>
      </c>
      <c r="H92" s="3">
        <v>17.6666666666666</v>
      </c>
      <c r="I92" s="3">
        <v>24.766666666666602</v>
      </c>
      <c r="J92" s="3">
        <v>31.3333333333333</v>
      </c>
      <c r="K92" s="3">
        <v>34.733333333333299</v>
      </c>
      <c r="L92" s="3">
        <v>38.8333333333333</v>
      </c>
      <c r="M92" s="3">
        <v>41.1666666666666</v>
      </c>
      <c r="N92" s="3">
        <v>44.1666666666666</v>
      </c>
      <c r="O92" s="3">
        <v>48.6</v>
      </c>
      <c r="P92" s="3">
        <v>50.366666666666603</v>
      </c>
      <c r="Q92" s="3">
        <v>52.3</v>
      </c>
      <c r="R92" s="3">
        <v>54.766666666666602</v>
      </c>
      <c r="S92" s="3">
        <v>56.4</v>
      </c>
      <c r="T92" s="3">
        <v>58.433333333333302</v>
      </c>
      <c r="U92" s="3">
        <v>60.633333333333297</v>
      </c>
      <c r="V92" s="3">
        <v>61.033333333333303</v>
      </c>
      <c r="W92" s="2"/>
      <c r="X92" s="3">
        <v>0</v>
      </c>
      <c r="Y92" s="3">
        <v>0</v>
      </c>
      <c r="Z92" s="3">
        <v>0.24944382578492899</v>
      </c>
      <c r="AA92" s="3">
        <v>1.7776388834631101</v>
      </c>
      <c r="AB92" s="3">
        <v>3.1804961178337399</v>
      </c>
      <c r="AC92" s="3">
        <v>3.30991775661504</v>
      </c>
      <c r="AD92" s="3">
        <v>3.5560589921365899</v>
      </c>
      <c r="AE92" s="3">
        <v>2.9814239699997098</v>
      </c>
      <c r="AF92" s="3">
        <v>3.4826554364290598</v>
      </c>
      <c r="AG92" s="3">
        <v>2.91070819942883</v>
      </c>
      <c r="AH92" s="3">
        <v>2.9335227211589001</v>
      </c>
      <c r="AI92" s="3">
        <v>3.8650858837662101</v>
      </c>
      <c r="AJ92" s="3">
        <v>2.3888630489558502</v>
      </c>
      <c r="AK92" s="3">
        <v>2.7866746411369099</v>
      </c>
      <c r="AL92" s="3">
        <v>3.4268547289509201</v>
      </c>
      <c r="AM92" s="3">
        <v>2.5907956735763999</v>
      </c>
      <c r="AN92" s="3">
        <v>2.7276363393971699</v>
      </c>
      <c r="AO92" s="3">
        <v>3.2422557305404198</v>
      </c>
      <c r="AP92" s="3">
        <v>3.0274668545758701</v>
      </c>
      <c r="AQ92" s="3">
        <v>2.5097587312108001</v>
      </c>
    </row>
    <row r="93" spans="1:43">
      <c r="A93" s="2" t="s">
        <v>154</v>
      </c>
      <c r="B93" s="2"/>
      <c r="C93" s="3">
        <v>0</v>
      </c>
      <c r="D93" s="3">
        <v>0</v>
      </c>
      <c r="E93" s="3">
        <v>3.3333333333333298E-2</v>
      </c>
      <c r="F93" s="3">
        <v>1.2666666666666599</v>
      </c>
      <c r="G93" s="3">
        <v>6.93333333333333</v>
      </c>
      <c r="H93" s="3">
        <v>15.8333333333333</v>
      </c>
      <c r="I93" s="3">
        <v>23.6</v>
      </c>
      <c r="J93" s="3">
        <v>29.7</v>
      </c>
      <c r="K93" s="3">
        <v>33.5</v>
      </c>
      <c r="L93" s="3">
        <v>37.233333333333299</v>
      </c>
      <c r="M93" s="3">
        <v>40.366666666666603</v>
      </c>
      <c r="N93" s="3">
        <v>42.566666666666599</v>
      </c>
      <c r="O93" s="3">
        <v>46.3</v>
      </c>
      <c r="P93" s="3">
        <v>48.8</v>
      </c>
      <c r="Q93" s="3">
        <v>51.133333333333297</v>
      </c>
      <c r="R93" s="3">
        <v>52.6</v>
      </c>
      <c r="S93" s="3">
        <v>55.5</v>
      </c>
      <c r="T93" s="3">
        <v>56.5</v>
      </c>
      <c r="U93" s="3">
        <v>58.5</v>
      </c>
      <c r="V93" s="3">
        <v>59.566666666666599</v>
      </c>
      <c r="W93" s="2"/>
      <c r="X93" s="3">
        <v>0</v>
      </c>
      <c r="Y93" s="3">
        <v>0</v>
      </c>
      <c r="Z93" s="3">
        <v>0.17950549357115</v>
      </c>
      <c r="AA93" s="3">
        <v>1.3888444437333101</v>
      </c>
      <c r="AB93" s="3">
        <v>2.9544693074880399</v>
      </c>
      <c r="AC93" s="3">
        <v>3.0009257830801999</v>
      </c>
      <c r="AD93" s="3">
        <v>3.0287511177601401</v>
      </c>
      <c r="AE93" s="3">
        <v>2.73434940464211</v>
      </c>
      <c r="AF93" s="3">
        <v>2.94108823397054</v>
      </c>
      <c r="AG93" s="3">
        <v>2.6164012604253801</v>
      </c>
      <c r="AH93" s="3">
        <v>2.4287628309262401</v>
      </c>
      <c r="AI93" s="3">
        <v>3.2112648944336901</v>
      </c>
      <c r="AJ93" s="3">
        <v>2.2678918257565401</v>
      </c>
      <c r="AK93" s="3">
        <v>2.5350871122442</v>
      </c>
      <c r="AL93" s="3">
        <v>3.1062660685924599</v>
      </c>
      <c r="AM93" s="3">
        <v>2.0912516188477399</v>
      </c>
      <c r="AN93" s="3">
        <v>2.9748949561287001</v>
      </c>
      <c r="AO93" s="3">
        <v>2.62995563967658</v>
      </c>
      <c r="AP93" s="3">
        <v>2.3909551787239001</v>
      </c>
      <c r="AQ93" s="3">
        <v>2.34781222039204</v>
      </c>
    </row>
    <row r="94" spans="1:43">
      <c r="A94" s="2" t="s">
        <v>155</v>
      </c>
      <c r="B94" s="2"/>
      <c r="C94" s="3">
        <v>0</v>
      </c>
      <c r="D94" s="3">
        <v>0</v>
      </c>
      <c r="E94" s="3">
        <v>0</v>
      </c>
      <c r="F94" s="3">
        <v>0.1</v>
      </c>
      <c r="G94" s="3">
        <v>4.36666666666666</v>
      </c>
      <c r="H94" s="3">
        <v>11.8666666666666</v>
      </c>
      <c r="I94" s="3">
        <v>23.033333333333299</v>
      </c>
      <c r="J94" s="3">
        <v>28.1666666666666</v>
      </c>
      <c r="K94" s="3">
        <v>33.9</v>
      </c>
      <c r="L94" s="3">
        <v>38.1</v>
      </c>
      <c r="M94" s="3">
        <v>42.933333333333302</v>
      </c>
      <c r="N94" s="3">
        <v>43.933333333333302</v>
      </c>
      <c r="O94" s="3">
        <v>47.1666666666666</v>
      </c>
      <c r="P94" s="3">
        <v>47.733333333333299</v>
      </c>
      <c r="Q94" s="3">
        <v>53.4</v>
      </c>
      <c r="R94" s="3">
        <v>55.133333333333297</v>
      </c>
      <c r="S94" s="3">
        <v>55.433333333333302</v>
      </c>
      <c r="T94" s="3">
        <v>58.433333333333302</v>
      </c>
      <c r="U94" s="3">
        <v>61.133333333333297</v>
      </c>
      <c r="V94" s="3">
        <v>59.466666666666598</v>
      </c>
      <c r="W94" s="2"/>
      <c r="X94" s="3">
        <v>0</v>
      </c>
      <c r="Y94" s="3">
        <v>0</v>
      </c>
      <c r="Z94" s="3">
        <v>0</v>
      </c>
      <c r="AA94" s="3">
        <v>0.39581140290126299</v>
      </c>
      <c r="AB94" s="3">
        <v>4.3625935201691899</v>
      </c>
      <c r="AC94" s="3">
        <v>5.7022412747581503</v>
      </c>
      <c r="AD94" s="3">
        <v>6.9497402029780098</v>
      </c>
      <c r="AE94" s="3">
        <v>5.0536015759939801</v>
      </c>
      <c r="AF94" s="3">
        <v>5.1403631518924104</v>
      </c>
      <c r="AG94" s="3">
        <v>6.31057313826037</v>
      </c>
      <c r="AH94" s="3">
        <v>6.1586434292698602</v>
      </c>
      <c r="AI94" s="3">
        <v>5.7034102858630797</v>
      </c>
      <c r="AJ94" s="3">
        <v>5.9109126950826196</v>
      </c>
      <c r="AK94" s="3">
        <v>5.0261538199922002</v>
      </c>
      <c r="AL94" s="3">
        <v>6.7754458647875397</v>
      </c>
      <c r="AM94" s="3">
        <v>5.4389541478323</v>
      </c>
      <c r="AN94" s="3">
        <v>4.9509819452531003</v>
      </c>
      <c r="AO94" s="3">
        <v>5.6313606013309201</v>
      </c>
      <c r="AP94" s="3">
        <v>5.37731862135354</v>
      </c>
      <c r="AQ94" s="3">
        <v>4.5294100670567996</v>
      </c>
    </row>
    <row r="95" spans="1:43">
      <c r="A95" s="2" t="s">
        <v>156</v>
      </c>
      <c r="B95" s="2"/>
      <c r="C95" s="3">
        <v>0</v>
      </c>
      <c r="D95" s="3">
        <v>0</v>
      </c>
      <c r="E95" s="3">
        <v>0.133333333333333</v>
      </c>
      <c r="F95" s="3">
        <v>2.7333333333333298</v>
      </c>
      <c r="G95" s="3">
        <v>10.3333333333333</v>
      </c>
      <c r="H95" s="3">
        <v>17.100000000000001</v>
      </c>
      <c r="I95" s="3">
        <v>24.266666666666602</v>
      </c>
      <c r="J95" s="3">
        <v>28.1666666666666</v>
      </c>
      <c r="K95" s="3">
        <v>32.066666666666599</v>
      </c>
      <c r="L95" s="3">
        <v>35.6666666666666</v>
      </c>
      <c r="M95" s="3">
        <v>38.566666666666599</v>
      </c>
      <c r="N95" s="3">
        <v>40.633333333333297</v>
      </c>
      <c r="O95" s="3">
        <v>43.233333333333299</v>
      </c>
      <c r="P95" s="3">
        <v>45.433333333333302</v>
      </c>
      <c r="Q95" s="3">
        <v>47.066666666666599</v>
      </c>
      <c r="R95" s="3">
        <v>50.7</v>
      </c>
      <c r="S95" s="3">
        <v>53</v>
      </c>
      <c r="T95" s="3">
        <v>54.533333333333303</v>
      </c>
      <c r="U95" s="3">
        <v>56.6</v>
      </c>
      <c r="V95" s="3">
        <v>59.366666666666603</v>
      </c>
      <c r="W95" s="2"/>
      <c r="X95" s="3">
        <v>0</v>
      </c>
      <c r="Y95" s="3">
        <v>0</v>
      </c>
      <c r="Z95" s="3">
        <v>0.33993463423951897</v>
      </c>
      <c r="AA95" s="3">
        <v>1.0306416555826801</v>
      </c>
      <c r="AB95" s="3">
        <v>2.1029080394116599</v>
      </c>
      <c r="AC95" s="3">
        <v>1.51327459504215</v>
      </c>
      <c r="AD95" s="3">
        <v>2.1592179654268802</v>
      </c>
      <c r="AE95" s="3">
        <v>1.67497927018681</v>
      </c>
      <c r="AF95" s="3">
        <v>1.65193489244851</v>
      </c>
      <c r="AG95" s="3">
        <v>1.7763883459298899</v>
      </c>
      <c r="AH95" s="3">
        <v>2.0278614899006802</v>
      </c>
      <c r="AI95" s="3">
        <v>1.8526257642120301</v>
      </c>
      <c r="AJ95" s="3">
        <v>1.96100881067769</v>
      </c>
      <c r="AK95" s="3">
        <v>1.49851778619926</v>
      </c>
      <c r="AL95" s="3">
        <v>1.91369334592097</v>
      </c>
      <c r="AM95" s="3">
        <v>1.552417469626</v>
      </c>
      <c r="AN95" s="3">
        <v>1.65327956901829</v>
      </c>
      <c r="AO95" s="3">
        <v>1.72691117959848</v>
      </c>
      <c r="AP95" s="3">
        <v>1.6451950239004001</v>
      </c>
      <c r="AQ95" s="3">
        <v>1.97456042928265</v>
      </c>
    </row>
    <row r="96" spans="1:43">
      <c r="A96" s="2" t="s">
        <v>157</v>
      </c>
      <c r="B96" s="2"/>
      <c r="C96" s="3">
        <v>0</v>
      </c>
      <c r="D96" s="3">
        <v>0</v>
      </c>
      <c r="E96" s="3">
        <v>0.133333333333333</v>
      </c>
      <c r="F96" s="3">
        <v>1.7666666666666599</v>
      </c>
      <c r="G96" s="3">
        <v>8.36666666666666</v>
      </c>
      <c r="H96" s="3">
        <v>15.1</v>
      </c>
      <c r="I96" s="3">
        <v>21.133333333333301</v>
      </c>
      <c r="J96" s="3">
        <v>25.8</v>
      </c>
      <c r="K96" s="3">
        <v>29.566666666666599</v>
      </c>
      <c r="L96" s="3">
        <v>33.3333333333333</v>
      </c>
      <c r="M96" s="3">
        <v>35.933333333333302</v>
      </c>
      <c r="N96" s="3">
        <v>39.1</v>
      </c>
      <c r="O96" s="3">
        <v>43.1</v>
      </c>
      <c r="P96" s="3">
        <v>45.633333333333297</v>
      </c>
      <c r="Q96" s="3">
        <v>48.033333333333303</v>
      </c>
      <c r="R96" s="3">
        <v>50.633333333333297</v>
      </c>
      <c r="S96" s="3">
        <v>53.266666666666602</v>
      </c>
      <c r="T96" s="3">
        <v>55.633333333333297</v>
      </c>
      <c r="U96" s="3">
        <v>57.8</v>
      </c>
      <c r="V96" s="3">
        <v>59.1666666666666</v>
      </c>
      <c r="W96" s="2"/>
      <c r="X96" s="3">
        <v>0</v>
      </c>
      <c r="Y96" s="3">
        <v>0</v>
      </c>
      <c r="Z96" s="3">
        <v>0.33993463423951897</v>
      </c>
      <c r="AA96" s="3">
        <v>1.1455226851626299</v>
      </c>
      <c r="AB96" s="3">
        <v>2.6265736024122499</v>
      </c>
      <c r="AC96" s="3">
        <v>1.92093727122985</v>
      </c>
      <c r="AD96" s="3">
        <v>2.18682926224756</v>
      </c>
      <c r="AE96" s="3">
        <v>1.9731531449264901</v>
      </c>
      <c r="AF96" s="3">
        <v>2.3335714164249501</v>
      </c>
      <c r="AG96" s="3">
        <v>2.38513917599977</v>
      </c>
      <c r="AH96" s="3">
        <v>1.91369334592097</v>
      </c>
      <c r="AI96" s="3">
        <v>2.2708295107001399</v>
      </c>
      <c r="AJ96" s="3">
        <v>1.8502252115170501</v>
      </c>
      <c r="AK96" s="3">
        <v>2.5882211823738799</v>
      </c>
      <c r="AL96" s="3">
        <v>2.7016455890602802</v>
      </c>
      <c r="AM96" s="3">
        <v>2.6518337470931699</v>
      </c>
      <c r="AN96" s="3">
        <v>1.4360439485692</v>
      </c>
      <c r="AO96" s="3">
        <v>2.5097587312108001</v>
      </c>
      <c r="AP96" s="3">
        <v>2.13541565040626</v>
      </c>
      <c r="AQ96" s="3">
        <v>2.1921577396609799</v>
      </c>
    </row>
    <row r="97" spans="1:43">
      <c r="A97" s="2" t="s">
        <v>158</v>
      </c>
      <c r="B97" s="2"/>
      <c r="C97" s="3">
        <v>0</v>
      </c>
      <c r="D97" s="3">
        <v>0</v>
      </c>
      <c r="E97" s="3">
        <v>0</v>
      </c>
      <c r="F97" s="3">
        <v>0.83333333333333304</v>
      </c>
      <c r="G97" s="3">
        <v>4.8333333333333304</v>
      </c>
      <c r="H97" s="3">
        <v>11.8333333333333</v>
      </c>
      <c r="I97" s="3">
        <v>18.066666666666599</v>
      </c>
      <c r="J97" s="3">
        <v>23.9</v>
      </c>
      <c r="K97" s="3">
        <v>28.533333333333299</v>
      </c>
      <c r="L97" s="3">
        <v>33.3333333333333</v>
      </c>
      <c r="M97" s="3">
        <v>36.1666666666666</v>
      </c>
      <c r="N97" s="3">
        <v>39.433333333333302</v>
      </c>
      <c r="O97" s="3">
        <v>43.6666666666666</v>
      </c>
      <c r="P97" s="3">
        <v>46.133333333333297</v>
      </c>
      <c r="Q97" s="3">
        <v>48.866666666666603</v>
      </c>
      <c r="R97" s="3">
        <v>50.9</v>
      </c>
      <c r="S97" s="3">
        <v>53.233333333333299</v>
      </c>
      <c r="T97" s="3">
        <v>55.466666666666598</v>
      </c>
      <c r="U97" s="3">
        <v>57.266666666666602</v>
      </c>
      <c r="V97" s="3">
        <v>58.866666666666603</v>
      </c>
      <c r="W97" s="2"/>
      <c r="X97" s="3">
        <v>0</v>
      </c>
      <c r="Y97" s="3">
        <v>0</v>
      </c>
      <c r="Z97" s="3">
        <v>0</v>
      </c>
      <c r="AA97" s="3">
        <v>1.0027739304327501</v>
      </c>
      <c r="AB97" s="3">
        <v>2.1921577396609799</v>
      </c>
      <c r="AC97" s="3">
        <v>2.2669117514559001</v>
      </c>
      <c r="AD97" s="3">
        <v>2.52894356511875</v>
      </c>
      <c r="AE97" s="3">
        <v>2.39930545505708</v>
      </c>
      <c r="AF97" s="3">
        <v>2.7414513593269398</v>
      </c>
      <c r="AG97" s="3">
        <v>1.86785676348292</v>
      </c>
      <c r="AH97" s="3">
        <v>1.65495887830752</v>
      </c>
      <c r="AI97" s="3">
        <v>2.6543465402157902</v>
      </c>
      <c r="AJ97" s="3">
        <v>1.9379255804998099</v>
      </c>
      <c r="AK97" s="3">
        <v>1.91020650425258</v>
      </c>
      <c r="AL97" s="3">
        <v>2.18682926224756</v>
      </c>
      <c r="AM97" s="3">
        <v>1.64012194668567</v>
      </c>
      <c r="AN97" s="3">
        <v>1.6468825769380799</v>
      </c>
      <c r="AO97" s="3">
        <v>1.9447936194419699</v>
      </c>
      <c r="AP97" s="3">
        <v>1.5902480589168699</v>
      </c>
      <c r="AQ97" s="3">
        <v>1.76509363931649</v>
      </c>
    </row>
    <row r="98" spans="1:43">
      <c r="A98" s="2" t="s">
        <v>159</v>
      </c>
      <c r="B98" s="2"/>
      <c r="C98" s="3">
        <v>0</v>
      </c>
      <c r="D98" s="3">
        <v>0</v>
      </c>
      <c r="E98" s="3">
        <v>0</v>
      </c>
      <c r="F98" s="3">
        <v>1.4666666666666599</v>
      </c>
      <c r="G98" s="3">
        <v>7.0333333333333297</v>
      </c>
      <c r="H98" s="3">
        <v>15.4</v>
      </c>
      <c r="I98" s="3">
        <v>22.133333333333301</v>
      </c>
      <c r="J98" s="3">
        <v>28.6</v>
      </c>
      <c r="K98" s="3">
        <v>32.066666666666599</v>
      </c>
      <c r="L98" s="3">
        <v>36.266666666666602</v>
      </c>
      <c r="M98" s="3">
        <v>38</v>
      </c>
      <c r="N98" s="3">
        <v>41.133333333333297</v>
      </c>
      <c r="O98" s="3">
        <v>44.766666666666602</v>
      </c>
      <c r="P98" s="3">
        <v>46.6</v>
      </c>
      <c r="Q98" s="3">
        <v>49.4</v>
      </c>
      <c r="R98" s="3">
        <v>51.8</v>
      </c>
      <c r="S98" s="3">
        <v>53.4</v>
      </c>
      <c r="T98" s="3">
        <v>54.966666666666598</v>
      </c>
      <c r="U98" s="3">
        <v>57.4</v>
      </c>
      <c r="V98" s="3">
        <v>58.033333333333303</v>
      </c>
      <c r="W98" s="2"/>
      <c r="X98" s="3">
        <v>0</v>
      </c>
      <c r="Y98" s="3">
        <v>0</v>
      </c>
      <c r="Z98" s="3">
        <v>0</v>
      </c>
      <c r="AA98" s="3">
        <v>1.60692943909252</v>
      </c>
      <c r="AB98" s="3">
        <v>2.7746871695542299</v>
      </c>
      <c r="AC98" s="3">
        <v>3.0724582991474398</v>
      </c>
      <c r="AD98" s="3">
        <v>3.0847294136691299</v>
      </c>
      <c r="AE98" s="3">
        <v>2.7760883751542602</v>
      </c>
      <c r="AF98" s="3">
        <v>2.97694847490214</v>
      </c>
      <c r="AG98" s="3">
        <v>2.9204261485079299</v>
      </c>
      <c r="AH98" s="3">
        <v>2.6583202716502501</v>
      </c>
      <c r="AI98" s="3">
        <v>2.9970355723985298</v>
      </c>
      <c r="AJ98" s="3">
        <v>2.4857370916669499</v>
      </c>
      <c r="AK98" s="3">
        <v>3.1580584752871999</v>
      </c>
      <c r="AL98" s="3">
        <v>3.12623309005156</v>
      </c>
      <c r="AM98" s="3">
        <v>2.49532896962838</v>
      </c>
      <c r="AN98" s="3">
        <v>2.4576411454888998</v>
      </c>
      <c r="AO98" s="3">
        <v>2.892327013938</v>
      </c>
      <c r="AP98" s="3">
        <v>2.9619813188697401</v>
      </c>
      <c r="AQ98" s="3">
        <v>2.35914297056273</v>
      </c>
    </row>
    <row r="99" spans="1:43">
      <c r="A99" s="2" t="s">
        <v>160</v>
      </c>
      <c r="B99" s="2"/>
      <c r="C99" s="3">
        <v>0</v>
      </c>
      <c r="D99" s="3">
        <v>0</v>
      </c>
      <c r="E99" s="3">
        <v>0</v>
      </c>
      <c r="F99" s="3">
        <v>0.86666666666666603</v>
      </c>
      <c r="G99" s="3">
        <v>5</v>
      </c>
      <c r="H99" s="3">
        <v>12.6666666666666</v>
      </c>
      <c r="I99" s="3">
        <v>18.733333333333299</v>
      </c>
      <c r="J99" s="3">
        <v>24.7</v>
      </c>
      <c r="K99" s="3">
        <v>28.8</v>
      </c>
      <c r="L99" s="3">
        <v>33.1666666666666</v>
      </c>
      <c r="M99" s="3">
        <v>35.5</v>
      </c>
      <c r="N99" s="3">
        <v>38.700000000000003</v>
      </c>
      <c r="O99" s="3">
        <v>42.866666666666603</v>
      </c>
      <c r="P99" s="3">
        <v>45.566666666666599</v>
      </c>
      <c r="Q99" s="3">
        <v>48.1</v>
      </c>
      <c r="R99" s="3">
        <v>50.3333333333333</v>
      </c>
      <c r="S99" s="3">
        <v>52.8333333333333</v>
      </c>
      <c r="T99" s="3">
        <v>54.766666666666602</v>
      </c>
      <c r="U99" s="3">
        <v>56.633333333333297</v>
      </c>
      <c r="V99" s="3">
        <v>58</v>
      </c>
      <c r="W99" s="2"/>
      <c r="X99" s="3">
        <v>0</v>
      </c>
      <c r="Y99" s="3">
        <v>0</v>
      </c>
      <c r="Z99" s="3">
        <v>0</v>
      </c>
      <c r="AA99" s="3">
        <v>1.05619863451699</v>
      </c>
      <c r="AB99" s="3">
        <v>1.9832633040858001</v>
      </c>
      <c r="AC99" s="3">
        <v>2.2110831935702602</v>
      </c>
      <c r="AD99" s="3">
        <v>2.5681813712344299</v>
      </c>
      <c r="AE99" s="3">
        <v>2.6602004936971699</v>
      </c>
      <c r="AF99" s="3">
        <v>2.6882460204874601</v>
      </c>
      <c r="AG99" s="3">
        <v>2.0344259359556101</v>
      </c>
      <c r="AH99" s="3">
        <v>1.8574175621006701</v>
      </c>
      <c r="AI99" s="3">
        <v>2.6851443164195099</v>
      </c>
      <c r="AJ99" s="3">
        <v>1.76509363931649</v>
      </c>
      <c r="AK99" s="3">
        <v>2.1241991955139699</v>
      </c>
      <c r="AL99" s="3">
        <v>2.39930545505708</v>
      </c>
      <c r="AM99" s="3">
        <v>1.8135294011647201</v>
      </c>
      <c r="AN99" s="3">
        <v>1.8272626764887601</v>
      </c>
      <c r="AO99" s="3">
        <v>1.8381754238616299</v>
      </c>
      <c r="AP99" s="3">
        <v>2.0572365498945899</v>
      </c>
      <c r="AQ99" s="3">
        <v>1.5491933384829599</v>
      </c>
    </row>
    <row r="100" spans="1:43">
      <c r="A100" s="2" t="s">
        <v>161</v>
      </c>
      <c r="B100" s="2"/>
      <c r="C100" s="3">
        <v>0</v>
      </c>
      <c r="D100" s="3">
        <v>0</v>
      </c>
      <c r="E100" s="3">
        <v>0</v>
      </c>
      <c r="F100" s="3">
        <v>0.1</v>
      </c>
      <c r="G100" s="3">
        <v>3.0666666666666602</v>
      </c>
      <c r="H100" s="3">
        <v>10.033333333333299</v>
      </c>
      <c r="I100" s="3">
        <v>19.033333333333299</v>
      </c>
      <c r="J100" s="3">
        <v>23.5</v>
      </c>
      <c r="K100" s="3">
        <v>27.8333333333333</v>
      </c>
      <c r="L100" s="3">
        <v>30.8666666666666</v>
      </c>
      <c r="M100" s="3">
        <v>34.3333333333333</v>
      </c>
      <c r="N100" s="3">
        <v>37.533333333333303</v>
      </c>
      <c r="O100" s="3">
        <v>41.033333333333303</v>
      </c>
      <c r="P100" s="3">
        <v>42.966666666666598</v>
      </c>
      <c r="Q100" s="3">
        <v>45.866666666666603</v>
      </c>
      <c r="R100" s="3">
        <v>48.933333333333302</v>
      </c>
      <c r="S100" s="3">
        <v>51.8</v>
      </c>
      <c r="T100" s="3">
        <v>53.633333333333297</v>
      </c>
      <c r="U100" s="3">
        <v>56.066666666666599</v>
      </c>
      <c r="V100" s="3">
        <v>57.966666666666598</v>
      </c>
      <c r="W100" s="2"/>
      <c r="X100" s="3">
        <v>0</v>
      </c>
      <c r="Y100" s="3">
        <v>0</v>
      </c>
      <c r="Z100" s="3">
        <v>0</v>
      </c>
      <c r="AA100" s="3">
        <v>0.39581140290126299</v>
      </c>
      <c r="AB100" s="3">
        <v>2.4212026396446502</v>
      </c>
      <c r="AC100" s="3">
        <v>2.7626476833324598</v>
      </c>
      <c r="AD100" s="3">
        <v>3.0384572108591898</v>
      </c>
      <c r="AE100" s="3">
        <v>2.5</v>
      </c>
      <c r="AF100" s="3">
        <v>2.5830645021412399</v>
      </c>
      <c r="AG100" s="3">
        <v>2.2171052197754499</v>
      </c>
      <c r="AH100" s="3">
        <v>2.4810392087904498</v>
      </c>
      <c r="AI100" s="3">
        <v>2.8134597128012202</v>
      </c>
      <c r="AJ100" s="3">
        <v>2.7986107664736402</v>
      </c>
      <c r="AK100" s="3">
        <v>2.4149994248906599</v>
      </c>
      <c r="AL100" s="3">
        <v>2.9295430056959701</v>
      </c>
      <c r="AM100" s="3">
        <v>2.0645150089602602</v>
      </c>
      <c r="AN100" s="3">
        <v>2.6255158223353599</v>
      </c>
      <c r="AO100" s="3">
        <v>2.5492918406665099</v>
      </c>
      <c r="AP100" s="3">
        <v>2.63227826965328</v>
      </c>
      <c r="AQ100" s="3">
        <v>2.0245712852080202</v>
      </c>
    </row>
    <row r="101" spans="1:43">
      <c r="A101" s="2" t="s">
        <v>162</v>
      </c>
      <c r="B101" s="2" t="s">
        <v>163</v>
      </c>
      <c r="C101" s="3">
        <v>0</v>
      </c>
      <c r="D101" s="3">
        <v>0</v>
      </c>
      <c r="E101" s="3">
        <v>0</v>
      </c>
      <c r="F101" s="3">
        <v>1.3</v>
      </c>
      <c r="G101" s="3">
        <v>6.6666666666666599</v>
      </c>
      <c r="H101" s="3">
        <v>14.533333333333299</v>
      </c>
      <c r="I101" s="3">
        <v>21.6666666666666</v>
      </c>
      <c r="J101" s="3">
        <v>27.1</v>
      </c>
      <c r="K101" s="3">
        <v>30.533333333333299</v>
      </c>
      <c r="L101" s="3">
        <v>35.066666666666599</v>
      </c>
      <c r="M101" s="3">
        <v>37.366666666666603</v>
      </c>
      <c r="N101" s="3">
        <v>39.633333333333297</v>
      </c>
      <c r="O101" s="3">
        <v>44.633333333333297</v>
      </c>
      <c r="P101" s="3">
        <v>45.3333333333333</v>
      </c>
      <c r="Q101" s="3">
        <v>47.866666666666603</v>
      </c>
      <c r="R101" s="3">
        <v>50.066666666666599</v>
      </c>
      <c r="S101" s="3">
        <v>51.8</v>
      </c>
      <c r="T101" s="3">
        <v>53.366666666666603</v>
      </c>
      <c r="U101" s="3">
        <v>55.3</v>
      </c>
      <c r="V101" s="3">
        <v>56.233333333333299</v>
      </c>
      <c r="W101" s="2"/>
      <c r="X101" s="3">
        <v>0</v>
      </c>
      <c r="Y101" s="3">
        <v>0</v>
      </c>
      <c r="Z101" s="3">
        <v>0</v>
      </c>
      <c r="AA101" s="3">
        <v>1.3699148392022999</v>
      </c>
      <c r="AB101" s="3">
        <v>2.7487370837451</v>
      </c>
      <c r="AC101" s="3">
        <v>2.6170381901853998</v>
      </c>
      <c r="AD101" s="3">
        <v>3.0037014202850099</v>
      </c>
      <c r="AE101" s="3">
        <v>2.5475478405713901</v>
      </c>
      <c r="AF101" s="3">
        <v>2.47296493213218</v>
      </c>
      <c r="AG101" s="3">
        <v>2.3935097428021601</v>
      </c>
      <c r="AH101" s="3">
        <v>2.1982316125063401</v>
      </c>
      <c r="AI101" s="3">
        <v>2.6265736024122499</v>
      </c>
      <c r="AJ101" s="3">
        <v>2.2727858578307698</v>
      </c>
      <c r="AK101" s="3">
        <v>2.7728845790780499</v>
      </c>
      <c r="AL101" s="3">
        <v>2.3767391293301099</v>
      </c>
      <c r="AM101" s="3">
        <v>2.2647050335283998</v>
      </c>
      <c r="AN101" s="3">
        <v>2.35796522451031</v>
      </c>
      <c r="AO101" s="3">
        <v>2.7986107664736402</v>
      </c>
      <c r="AP101" s="3">
        <v>2.53179778023443</v>
      </c>
      <c r="AQ101" s="3">
        <v>1.6265163865007799</v>
      </c>
    </row>
    <row r="102" spans="1:43">
      <c r="A102" s="2" t="s">
        <v>164</v>
      </c>
      <c r="B102" s="2"/>
      <c r="C102" s="3">
        <v>0.16666666666666599</v>
      </c>
      <c r="D102" s="3">
        <v>1.36666666666666</v>
      </c>
      <c r="E102" s="3">
        <v>3.9</v>
      </c>
      <c r="F102" s="3">
        <v>6.2333333333333298</v>
      </c>
      <c r="G102" s="3">
        <v>15.633333333333301</v>
      </c>
      <c r="H102" s="3">
        <v>27.1666666666666</v>
      </c>
      <c r="I102" s="3">
        <v>36.633333333333297</v>
      </c>
      <c r="J102" s="3">
        <v>41.9</v>
      </c>
      <c r="K102" s="3">
        <v>44.966666666666598</v>
      </c>
      <c r="L102" s="3">
        <v>48.266666666666602</v>
      </c>
      <c r="M102" s="3">
        <v>48.633333333333297</v>
      </c>
      <c r="N102" s="3">
        <v>50.3</v>
      </c>
      <c r="O102" s="3">
        <v>51.033333333333303</v>
      </c>
      <c r="P102" s="3">
        <v>51.5</v>
      </c>
      <c r="Q102" s="3">
        <v>53.733333333333299</v>
      </c>
      <c r="R102" s="3">
        <v>53.5</v>
      </c>
      <c r="S102" s="3">
        <v>54.1</v>
      </c>
      <c r="T102" s="3">
        <v>55.3333333333333</v>
      </c>
      <c r="U102" s="3">
        <v>57.133333333333297</v>
      </c>
      <c r="V102" s="3">
        <v>56.1666666666666</v>
      </c>
      <c r="W102" s="2"/>
      <c r="X102" s="3">
        <v>0.45338235029118101</v>
      </c>
      <c r="Y102" s="3">
        <v>0.83599574693229595</v>
      </c>
      <c r="Z102" s="3">
        <v>1.64012194668567</v>
      </c>
      <c r="AA102" s="3">
        <v>2.5907956735763999</v>
      </c>
      <c r="AB102" s="3">
        <v>4.1431335430511398</v>
      </c>
      <c r="AC102" s="3">
        <v>3.3968940061310202</v>
      </c>
      <c r="AD102" s="3">
        <v>3.36138199092112</v>
      </c>
      <c r="AE102" s="3">
        <v>3.5341194094144499</v>
      </c>
      <c r="AF102" s="3">
        <v>2.5097587312108001</v>
      </c>
      <c r="AG102" s="3">
        <v>2.0965580258021799</v>
      </c>
      <c r="AH102" s="3">
        <v>2.9606680927715501</v>
      </c>
      <c r="AI102" s="3">
        <v>3.53223253292682</v>
      </c>
      <c r="AJ102" s="3">
        <v>3.1356374506983702</v>
      </c>
      <c r="AK102" s="3">
        <v>3.0304015135511801</v>
      </c>
      <c r="AL102" s="3">
        <v>3.0760725320158202</v>
      </c>
      <c r="AM102" s="3">
        <v>3.2429410519876298</v>
      </c>
      <c r="AN102" s="3">
        <v>3.23882694814032</v>
      </c>
      <c r="AO102" s="3">
        <v>2.8674417556808698</v>
      </c>
      <c r="AP102" s="3">
        <v>3.6307330144506902</v>
      </c>
      <c r="AQ102" s="3">
        <v>2.9786275736020098</v>
      </c>
    </row>
    <row r="103" spans="1:43">
      <c r="A103" s="2" t="s">
        <v>165</v>
      </c>
      <c r="B103" s="2"/>
      <c r="C103" s="3">
        <v>0</v>
      </c>
      <c r="D103" s="3">
        <v>0</v>
      </c>
      <c r="E103" s="3">
        <v>0.1</v>
      </c>
      <c r="F103" s="3">
        <v>1.56666666666666</v>
      </c>
      <c r="G103" s="3">
        <v>7.5</v>
      </c>
      <c r="H103" s="3">
        <v>14.1666666666666</v>
      </c>
      <c r="I103" s="3">
        <v>20.933333333333302</v>
      </c>
      <c r="J103" s="3">
        <v>25.033333333333299</v>
      </c>
      <c r="K103" s="3">
        <v>28.933333333333302</v>
      </c>
      <c r="L103" s="3">
        <v>33.1</v>
      </c>
      <c r="M103" s="3">
        <v>35.866666666666603</v>
      </c>
      <c r="N103" s="3">
        <v>38.633333333333297</v>
      </c>
      <c r="O103" s="3">
        <v>41.466666666666598</v>
      </c>
      <c r="P103" s="3">
        <v>44.733333333333299</v>
      </c>
      <c r="Q103" s="3">
        <v>46.966666666666598</v>
      </c>
      <c r="R103" s="3">
        <v>49.766666666666602</v>
      </c>
      <c r="S103" s="3">
        <v>51.766666666666602</v>
      </c>
      <c r="T103" s="3">
        <v>53.4</v>
      </c>
      <c r="U103" s="3">
        <v>55.5</v>
      </c>
      <c r="V103" s="3">
        <v>55.9</v>
      </c>
      <c r="W103" s="2"/>
      <c r="X103" s="3">
        <v>0</v>
      </c>
      <c r="Y103" s="3">
        <v>0</v>
      </c>
      <c r="Z103" s="3">
        <v>0.3</v>
      </c>
      <c r="AA103" s="3">
        <v>1.08576649832682</v>
      </c>
      <c r="AB103" s="3">
        <v>2.2323380867004201</v>
      </c>
      <c r="AC103" s="3">
        <v>1.8089284734953499</v>
      </c>
      <c r="AD103" s="3">
        <v>2.71947707391615</v>
      </c>
      <c r="AE103" s="3">
        <v>2.7986107664736402</v>
      </c>
      <c r="AF103" s="3">
        <v>2.1123972690339801</v>
      </c>
      <c r="AG103" s="3">
        <v>2.61215109312867</v>
      </c>
      <c r="AH103" s="3">
        <v>2.56558418731918</v>
      </c>
      <c r="AI103" s="3">
        <v>2.4011571284602602</v>
      </c>
      <c r="AJ103" s="3">
        <v>2.09337579574767</v>
      </c>
      <c r="AK103" s="3">
        <v>2.6699979192667702</v>
      </c>
      <c r="AL103" s="3">
        <v>2.1052843566184101</v>
      </c>
      <c r="AM103" s="3">
        <v>2.06047459473674</v>
      </c>
      <c r="AN103" s="3">
        <v>1.90933379888262</v>
      </c>
      <c r="AO103" s="3">
        <v>1.7813852287849801</v>
      </c>
      <c r="AP103" s="3">
        <v>2.3202011407059802</v>
      </c>
      <c r="AQ103" s="3">
        <v>1.9891371663780899</v>
      </c>
    </row>
    <row r="104" spans="1:43">
      <c r="A104" s="2" t="s">
        <v>166</v>
      </c>
      <c r="B104" s="2"/>
      <c r="C104" s="3">
        <v>0</v>
      </c>
      <c r="D104" s="3">
        <v>0</v>
      </c>
      <c r="E104" s="3">
        <v>3.3333333333333298E-2</v>
      </c>
      <c r="F104" s="3">
        <v>2.7</v>
      </c>
      <c r="G104" s="3">
        <v>10.199999999999999</v>
      </c>
      <c r="H104" s="3">
        <v>18.433333333333302</v>
      </c>
      <c r="I104" s="3">
        <v>26.266666666666602</v>
      </c>
      <c r="J104" s="3">
        <v>29.6666666666666</v>
      </c>
      <c r="K104" s="3">
        <v>33.299999999999997</v>
      </c>
      <c r="L104" s="3">
        <v>36.533333333333303</v>
      </c>
      <c r="M104" s="3">
        <v>38.866666666666603</v>
      </c>
      <c r="N104" s="3">
        <v>41.433333333333302</v>
      </c>
      <c r="O104" s="3">
        <v>43.5</v>
      </c>
      <c r="P104" s="3">
        <v>44.9</v>
      </c>
      <c r="Q104" s="3">
        <v>47.6</v>
      </c>
      <c r="R104" s="3">
        <v>49.6</v>
      </c>
      <c r="S104" s="3">
        <v>51.233333333333299</v>
      </c>
      <c r="T104" s="3">
        <v>52.133333333333297</v>
      </c>
      <c r="U104" s="3">
        <v>54.233333333333299</v>
      </c>
      <c r="V104" s="3">
        <v>55.733333333333299</v>
      </c>
      <c r="W104" s="2"/>
      <c r="X104" s="3">
        <v>0</v>
      </c>
      <c r="Y104" s="3">
        <v>0</v>
      </c>
      <c r="Z104" s="3">
        <v>0.17950549357115</v>
      </c>
      <c r="AA104" s="3">
        <v>1.3699148392022999</v>
      </c>
      <c r="AB104" s="3">
        <v>2.5612496949731298</v>
      </c>
      <c r="AC104" s="3">
        <v>2.2903177848402501</v>
      </c>
      <c r="AD104" s="3">
        <v>2.52894356511875</v>
      </c>
      <c r="AE104" s="3">
        <v>1.8856180831641201</v>
      </c>
      <c r="AF104" s="3">
        <v>2.25314594881615</v>
      </c>
      <c r="AG104" s="3">
        <v>2.0450482200237201</v>
      </c>
      <c r="AH104" s="3">
        <v>2.0612833111653699</v>
      </c>
      <c r="AI104" s="3">
        <v>1.8740923729160699</v>
      </c>
      <c r="AJ104" s="3">
        <v>2.04531986088565</v>
      </c>
      <c r="AK104" s="3">
        <v>1.7387735140993299</v>
      </c>
      <c r="AL104" s="3">
        <v>2.24499443206436</v>
      </c>
      <c r="AM104" s="3">
        <v>2.0912516188477399</v>
      </c>
      <c r="AN104" s="3">
        <v>2.1553550880436201</v>
      </c>
      <c r="AO104" s="3">
        <v>1.7838784213679499</v>
      </c>
      <c r="AP104" s="3">
        <v>1.96100881067769</v>
      </c>
      <c r="AQ104" s="3">
        <v>1.8245242911205299</v>
      </c>
    </row>
    <row r="105" spans="1:43">
      <c r="A105" s="2" t="s">
        <v>167</v>
      </c>
      <c r="B105" s="2"/>
      <c r="C105" s="3">
        <v>0</v>
      </c>
      <c r="D105" s="3">
        <v>0.66666666666666596</v>
      </c>
      <c r="E105" s="3">
        <v>5.36666666666666</v>
      </c>
      <c r="F105" s="3">
        <v>12.2</v>
      </c>
      <c r="G105" s="3">
        <v>17.266666666666602</v>
      </c>
      <c r="H105" s="3">
        <v>21.733333333333299</v>
      </c>
      <c r="I105" s="3">
        <v>25.5</v>
      </c>
      <c r="J105" s="3">
        <v>28.933333333333302</v>
      </c>
      <c r="K105" s="3">
        <v>32.966666666666598</v>
      </c>
      <c r="L105" s="3">
        <v>35.766666666666602</v>
      </c>
      <c r="M105" s="3">
        <v>38.5</v>
      </c>
      <c r="N105" s="3">
        <v>40.4</v>
      </c>
      <c r="O105" s="3">
        <v>42.733333333333299</v>
      </c>
      <c r="P105" s="3">
        <v>45.1</v>
      </c>
      <c r="Q105" s="3">
        <v>46.866666666666603</v>
      </c>
      <c r="R105" s="3">
        <v>49.133333333333297</v>
      </c>
      <c r="S105" s="3">
        <v>51.233333333333299</v>
      </c>
      <c r="T105" s="3">
        <v>52.3</v>
      </c>
      <c r="U105" s="3">
        <v>54.1</v>
      </c>
      <c r="V105" s="3">
        <v>55.6</v>
      </c>
      <c r="W105" s="2"/>
      <c r="X105" s="3">
        <v>0</v>
      </c>
      <c r="Y105" s="3">
        <v>0.64978628965393004</v>
      </c>
      <c r="Z105" s="3">
        <v>1.70261237188295</v>
      </c>
      <c r="AA105" s="3">
        <v>1.9561867668161601</v>
      </c>
      <c r="AB105" s="3">
        <v>1.5260697523012701</v>
      </c>
      <c r="AC105" s="3">
        <v>1.9652537297311501</v>
      </c>
      <c r="AD105" s="3">
        <v>1.58640053790543</v>
      </c>
      <c r="AE105" s="3">
        <v>1.23648246606609</v>
      </c>
      <c r="AF105" s="3">
        <v>1.66299595776885</v>
      </c>
      <c r="AG105" s="3">
        <v>1.5849991237291601</v>
      </c>
      <c r="AH105" s="3">
        <v>1.36014705087354</v>
      </c>
      <c r="AI105" s="3">
        <v>1.30639452948436</v>
      </c>
      <c r="AJ105" s="3">
        <v>1.36463263269724</v>
      </c>
      <c r="AK105" s="3">
        <v>1.3503086067019301</v>
      </c>
      <c r="AL105" s="3">
        <v>1.47723465374402</v>
      </c>
      <c r="AM105" s="3">
        <v>1.5216949614017701</v>
      </c>
      <c r="AN105" s="3">
        <v>1.6468825769380799</v>
      </c>
      <c r="AO105" s="3">
        <v>1.5088627063675</v>
      </c>
      <c r="AP105" s="3">
        <v>1.3503086067019301</v>
      </c>
      <c r="AQ105" s="3">
        <v>1.1718930554164599</v>
      </c>
    </row>
    <row r="106" spans="1:43">
      <c r="A106" s="2" t="s">
        <v>168</v>
      </c>
      <c r="B106" s="2" t="s">
        <v>169</v>
      </c>
      <c r="C106" s="3">
        <v>0</v>
      </c>
      <c r="D106" s="3">
        <v>0</v>
      </c>
      <c r="E106" s="3">
        <v>6.6666666666666596E-2</v>
      </c>
      <c r="F106" s="3">
        <v>1.4666666666666599</v>
      </c>
      <c r="G106" s="3">
        <v>7.4</v>
      </c>
      <c r="H106" s="3">
        <v>15.6</v>
      </c>
      <c r="I106" s="3">
        <v>21.466666666666601</v>
      </c>
      <c r="J106" s="3">
        <v>27.066666666666599</v>
      </c>
      <c r="K106" s="3">
        <v>30.033333333333299</v>
      </c>
      <c r="L106" s="3">
        <v>33.366666666666603</v>
      </c>
      <c r="M106" s="3">
        <v>34.433333333333302</v>
      </c>
      <c r="N106" s="3">
        <v>36.6666666666666</v>
      </c>
      <c r="O106" s="3">
        <v>40.266666666666602</v>
      </c>
      <c r="P106" s="3">
        <v>42.7</v>
      </c>
      <c r="Q106" s="3">
        <v>45.2</v>
      </c>
      <c r="R106" s="3">
        <v>46.866666666666603</v>
      </c>
      <c r="S106" s="3">
        <v>50.3333333333333</v>
      </c>
      <c r="T106" s="3">
        <v>51.6</v>
      </c>
      <c r="U106" s="3">
        <v>53.1666666666666</v>
      </c>
      <c r="V106" s="3">
        <v>54.566666666666599</v>
      </c>
      <c r="W106" s="2"/>
      <c r="X106" s="3">
        <v>0</v>
      </c>
      <c r="Y106" s="3">
        <v>0</v>
      </c>
      <c r="Z106" s="3">
        <v>0.24944382578492899</v>
      </c>
      <c r="AA106" s="3">
        <v>1.2578641509408801</v>
      </c>
      <c r="AB106" s="3">
        <v>2.7030846576951002</v>
      </c>
      <c r="AC106" s="3">
        <v>2.49799919935935</v>
      </c>
      <c r="AD106" s="3">
        <v>3.2530327730015598</v>
      </c>
      <c r="AE106" s="3">
        <v>2.0645150089602602</v>
      </c>
      <c r="AF106" s="3">
        <v>2.3732303348436701</v>
      </c>
      <c r="AG106" s="3">
        <v>3.1356374506983702</v>
      </c>
      <c r="AH106" s="3">
        <v>2.5388098699106099</v>
      </c>
      <c r="AI106" s="3">
        <v>2.7121127475743898</v>
      </c>
      <c r="AJ106" s="3">
        <v>2.2647050335283998</v>
      </c>
      <c r="AK106" s="3">
        <v>2.8183919765237202</v>
      </c>
      <c r="AL106" s="3">
        <v>3.3803352890899201</v>
      </c>
      <c r="AM106" s="3">
        <v>2.5914388967435702</v>
      </c>
      <c r="AN106" s="3">
        <v>3.0912061651652301</v>
      </c>
      <c r="AO106" s="3">
        <v>2.6025628394590798</v>
      </c>
      <c r="AP106" s="3">
        <v>2.1615323782497899</v>
      </c>
      <c r="AQ106" s="3">
        <v>3.06249716553156</v>
      </c>
    </row>
    <row r="107" spans="1:43">
      <c r="A107" s="2" t="s">
        <v>170</v>
      </c>
      <c r="B107" s="2" t="s">
        <v>171</v>
      </c>
      <c r="C107" s="3">
        <v>0</v>
      </c>
      <c r="D107" s="3">
        <v>0</v>
      </c>
      <c r="E107" s="3">
        <v>0</v>
      </c>
      <c r="F107" s="3">
        <v>1.3</v>
      </c>
      <c r="G107" s="3">
        <v>7</v>
      </c>
      <c r="H107" s="3">
        <v>14.6666666666666</v>
      </c>
      <c r="I107" s="3">
        <v>22.2</v>
      </c>
      <c r="J107" s="3">
        <v>26.8666666666666</v>
      </c>
      <c r="K107" s="3">
        <v>30.1666666666666</v>
      </c>
      <c r="L107" s="3">
        <v>33.633333333333297</v>
      </c>
      <c r="M107" s="3">
        <v>36.633333333333297</v>
      </c>
      <c r="N107" s="3">
        <v>38.466666666666598</v>
      </c>
      <c r="O107" s="3">
        <v>42.366666666666603</v>
      </c>
      <c r="P107" s="3">
        <v>44.233333333333299</v>
      </c>
      <c r="Q107" s="3">
        <v>45.933333333333302</v>
      </c>
      <c r="R107" s="3">
        <v>48.133333333333297</v>
      </c>
      <c r="S107" s="3">
        <v>49.866666666666603</v>
      </c>
      <c r="T107" s="3">
        <v>51.5</v>
      </c>
      <c r="U107" s="3">
        <v>53.2</v>
      </c>
      <c r="V107" s="3">
        <v>54.533333333333303</v>
      </c>
      <c r="W107" s="2"/>
      <c r="X107" s="3">
        <v>0</v>
      </c>
      <c r="Y107" s="3">
        <v>0</v>
      </c>
      <c r="Z107" s="3">
        <v>0</v>
      </c>
      <c r="AA107" s="3">
        <v>1.2948616399703301</v>
      </c>
      <c r="AB107" s="3">
        <v>2.6708300832013498</v>
      </c>
      <c r="AC107" s="3">
        <v>2.5991451586157202</v>
      </c>
      <c r="AD107" s="3">
        <v>2.57423127684104</v>
      </c>
      <c r="AE107" s="3">
        <v>2.2469732728470202</v>
      </c>
      <c r="AF107" s="3">
        <v>2.2373098926066399</v>
      </c>
      <c r="AG107" s="3">
        <v>2.2727858578307698</v>
      </c>
      <c r="AH107" s="3">
        <v>2.4011571284602602</v>
      </c>
      <c r="AI107" s="3">
        <v>2.0612833111653699</v>
      </c>
      <c r="AJ107" s="3">
        <v>1.9913702708325101</v>
      </c>
      <c r="AK107" s="3">
        <v>1.8917951498216901</v>
      </c>
      <c r="AL107" s="3">
        <v>2.5551690528982398</v>
      </c>
      <c r="AM107" s="3">
        <v>1.8571184369578799</v>
      </c>
      <c r="AN107" s="3">
        <v>1.96185852927495</v>
      </c>
      <c r="AO107" s="3">
        <v>1.9958289839896901</v>
      </c>
      <c r="AP107" s="3">
        <v>2.227105745132</v>
      </c>
      <c r="AQ107" s="3">
        <v>1.9955506062794299</v>
      </c>
    </row>
    <row r="108" spans="1:43">
      <c r="A108" s="2" t="s">
        <v>172</v>
      </c>
      <c r="B108" s="2" t="s">
        <v>173</v>
      </c>
      <c r="C108" s="3">
        <v>0</v>
      </c>
      <c r="D108" s="3">
        <v>6.6666666666666596E-2</v>
      </c>
      <c r="E108" s="3">
        <v>1.4</v>
      </c>
      <c r="F108" s="3">
        <v>6.8</v>
      </c>
      <c r="G108" s="3">
        <v>14.6</v>
      </c>
      <c r="H108" s="3">
        <v>21.933333333333302</v>
      </c>
      <c r="I108" s="3">
        <v>29.6666666666666</v>
      </c>
      <c r="J108" s="3">
        <v>32.133333333333297</v>
      </c>
      <c r="K108" s="3">
        <v>35.266666666666602</v>
      </c>
      <c r="L108" s="3">
        <v>38.133333333333297</v>
      </c>
      <c r="M108" s="3">
        <v>40.8333333333333</v>
      </c>
      <c r="N108" s="3">
        <v>42.1</v>
      </c>
      <c r="O108" s="3">
        <v>43.466666666666598</v>
      </c>
      <c r="P108" s="3">
        <v>44.733333333333299</v>
      </c>
      <c r="Q108" s="3">
        <v>45.8</v>
      </c>
      <c r="R108" s="3">
        <v>48</v>
      </c>
      <c r="S108" s="3">
        <v>49.5</v>
      </c>
      <c r="T108" s="3">
        <v>50.2</v>
      </c>
      <c r="U108" s="3">
        <v>51.733333333333299</v>
      </c>
      <c r="V108" s="3">
        <v>54.3333333333333</v>
      </c>
      <c r="W108" s="2"/>
      <c r="X108" s="3">
        <v>0</v>
      </c>
      <c r="Y108" s="3">
        <v>0.24944382578492899</v>
      </c>
      <c r="Z108" s="3">
        <v>0.8</v>
      </c>
      <c r="AA108" s="3">
        <v>1.51437555888007</v>
      </c>
      <c r="AB108" s="3">
        <v>2.9280255007996998</v>
      </c>
      <c r="AC108" s="3">
        <v>2.0319667538837498</v>
      </c>
      <c r="AD108" s="3">
        <v>1.9720265943665301</v>
      </c>
      <c r="AE108" s="3">
        <v>1.9955506062794299</v>
      </c>
      <c r="AF108" s="3">
        <v>2.2499382707581601</v>
      </c>
      <c r="AG108" s="3">
        <v>2.02868320729372</v>
      </c>
      <c r="AH108" s="3">
        <v>1.7716909687891</v>
      </c>
      <c r="AI108" s="3">
        <v>1.8681541692269401</v>
      </c>
      <c r="AJ108" s="3">
        <v>2.5130769099961001</v>
      </c>
      <c r="AK108" s="3">
        <v>2.2350739485653599</v>
      </c>
      <c r="AL108" s="3">
        <v>2.3860706890897698</v>
      </c>
      <c r="AM108" s="3">
        <v>2.2949219304078001</v>
      </c>
      <c r="AN108" s="3">
        <v>2.2620050103097999</v>
      </c>
      <c r="AO108" s="3">
        <v>2.2715633383200999</v>
      </c>
      <c r="AP108" s="3">
        <v>2.6195843605851299</v>
      </c>
      <c r="AQ108" s="3">
        <v>2.5342103744997599</v>
      </c>
    </row>
    <row r="109" spans="1:43">
      <c r="A109" s="2" t="s">
        <v>174</v>
      </c>
      <c r="B109" s="2"/>
      <c r="C109" s="3">
        <v>0</v>
      </c>
      <c r="D109" s="3">
        <v>0</v>
      </c>
      <c r="E109" s="3">
        <v>6.6666666666666596E-2</v>
      </c>
      <c r="F109" s="3">
        <v>1.1000000000000001</v>
      </c>
      <c r="G109" s="3">
        <v>5.9</v>
      </c>
      <c r="H109" s="3">
        <v>13.466666666666599</v>
      </c>
      <c r="I109" s="3">
        <v>20.8333333333333</v>
      </c>
      <c r="J109" s="3">
        <v>27.233333333333299</v>
      </c>
      <c r="K109" s="3">
        <v>30.266666666666602</v>
      </c>
      <c r="L109" s="3">
        <v>33.9</v>
      </c>
      <c r="M109" s="3">
        <v>35.966666666666598</v>
      </c>
      <c r="N109" s="3">
        <v>38.9</v>
      </c>
      <c r="O109" s="3">
        <v>42</v>
      </c>
      <c r="P109" s="3">
        <v>43.1666666666666</v>
      </c>
      <c r="Q109" s="3">
        <v>45.6666666666666</v>
      </c>
      <c r="R109" s="3">
        <v>47.9</v>
      </c>
      <c r="S109" s="3">
        <v>48.733333333333299</v>
      </c>
      <c r="T109" s="3">
        <v>50.5</v>
      </c>
      <c r="U109" s="3">
        <v>52.133333333333297</v>
      </c>
      <c r="V109" s="3">
        <v>53.766666666666602</v>
      </c>
      <c r="W109" s="2"/>
      <c r="X109" s="3">
        <v>0</v>
      </c>
      <c r="Y109" s="3">
        <v>0</v>
      </c>
      <c r="Z109" s="3">
        <v>0.24944382578492899</v>
      </c>
      <c r="AA109" s="3">
        <v>1.27410099024109</v>
      </c>
      <c r="AB109" s="3">
        <v>2.18097837372741</v>
      </c>
      <c r="AC109" s="3">
        <v>2.02868320729372</v>
      </c>
      <c r="AD109" s="3">
        <v>2.7938424357067002</v>
      </c>
      <c r="AE109" s="3">
        <v>1.9779338265529001</v>
      </c>
      <c r="AF109" s="3">
        <v>2.5551690528982398</v>
      </c>
      <c r="AG109" s="3">
        <v>1.7767010628315201</v>
      </c>
      <c r="AH109" s="3">
        <v>1.64282953738021</v>
      </c>
      <c r="AI109" s="3">
        <v>1.8502252115170501</v>
      </c>
      <c r="AJ109" s="3">
        <v>1.8618986725025199</v>
      </c>
      <c r="AK109" s="3">
        <v>2.1921577396609799</v>
      </c>
      <c r="AL109" s="3">
        <v>2.0221001184137402</v>
      </c>
      <c r="AM109" s="3">
        <v>2.6375493676264399</v>
      </c>
      <c r="AN109" s="3">
        <v>1.6719914938645899</v>
      </c>
      <c r="AO109" s="3">
        <v>2.0776589389663198</v>
      </c>
      <c r="AP109" s="3">
        <v>2.3907228102721398</v>
      </c>
      <c r="AQ109" s="3">
        <v>2.13983384609387</v>
      </c>
    </row>
    <row r="110" spans="1:43">
      <c r="A110" s="2" t="s">
        <v>175</v>
      </c>
      <c r="B110" s="2"/>
      <c r="C110" s="3">
        <v>0</v>
      </c>
      <c r="D110" s="3">
        <v>0.133333333333333</v>
      </c>
      <c r="E110" s="3">
        <v>2.9666666666666601</v>
      </c>
      <c r="F110" s="3">
        <v>9.7666666666666604</v>
      </c>
      <c r="G110" s="3">
        <v>15.8</v>
      </c>
      <c r="H110" s="3">
        <v>19.899999999999999</v>
      </c>
      <c r="I110" s="3">
        <v>23.6666666666666</v>
      </c>
      <c r="J110" s="3">
        <v>26.766666666666602</v>
      </c>
      <c r="K110" s="3">
        <v>29.7</v>
      </c>
      <c r="L110" s="3">
        <v>32.1</v>
      </c>
      <c r="M110" s="3">
        <v>34.6666666666666</v>
      </c>
      <c r="N110" s="3">
        <v>37.366666666666603</v>
      </c>
      <c r="O110" s="3">
        <v>39.733333333333299</v>
      </c>
      <c r="P110" s="3">
        <v>42</v>
      </c>
      <c r="Q110" s="3">
        <v>44.2</v>
      </c>
      <c r="R110" s="3">
        <v>46.733333333333299</v>
      </c>
      <c r="S110" s="3">
        <v>48.766666666666602</v>
      </c>
      <c r="T110" s="3">
        <v>50.033333333333303</v>
      </c>
      <c r="U110" s="3">
        <v>51.933333333333302</v>
      </c>
      <c r="V110" s="3">
        <v>53.566666666666599</v>
      </c>
      <c r="W110" s="2"/>
      <c r="X110" s="3">
        <v>0</v>
      </c>
      <c r="Y110" s="3">
        <v>0.42687494916218899</v>
      </c>
      <c r="Z110" s="3">
        <v>1.37800177390629</v>
      </c>
      <c r="AA110" s="3">
        <v>1.7451520150277799</v>
      </c>
      <c r="AB110" s="3">
        <v>1.3012814197295399</v>
      </c>
      <c r="AC110" s="3">
        <v>1.5351438586225901</v>
      </c>
      <c r="AD110" s="3">
        <v>1.4220486005134301</v>
      </c>
      <c r="AE110" s="3">
        <v>1.6265163865007799</v>
      </c>
      <c r="AF110" s="3">
        <v>1.5737428845483801</v>
      </c>
      <c r="AG110" s="3">
        <v>1.2206555615733701</v>
      </c>
      <c r="AH110" s="3">
        <v>1.2736648783028499</v>
      </c>
      <c r="AI110" s="3">
        <v>1.51620872207255</v>
      </c>
      <c r="AJ110" s="3">
        <v>2.0965580258021799</v>
      </c>
      <c r="AK110" s="3">
        <v>1.7126976771553499</v>
      </c>
      <c r="AL110" s="3">
        <v>1.7397317800933101</v>
      </c>
      <c r="AM110" s="3">
        <v>1.91369334592097</v>
      </c>
      <c r="AN110" s="3">
        <v>1.56382721409865</v>
      </c>
      <c r="AO110" s="3">
        <v>1.3535960336164601</v>
      </c>
      <c r="AP110" s="3">
        <v>1.31487219488773</v>
      </c>
      <c r="AQ110" s="3">
        <v>1.28279209365959</v>
      </c>
    </row>
    <row r="111" spans="1:43">
      <c r="A111" s="2" t="s">
        <v>176</v>
      </c>
      <c r="B111" s="2"/>
      <c r="C111" s="3">
        <v>0.1</v>
      </c>
      <c r="D111" s="3">
        <v>1.2666666666666599</v>
      </c>
      <c r="E111" s="3">
        <v>3.8</v>
      </c>
      <c r="F111" s="3">
        <v>5.36666666666666</v>
      </c>
      <c r="G111" s="3">
        <v>11.533333333333299</v>
      </c>
      <c r="H111" s="3">
        <v>19.600000000000001</v>
      </c>
      <c r="I111" s="3">
        <v>27.5</v>
      </c>
      <c r="J111" s="3">
        <v>32.266666666666602</v>
      </c>
      <c r="K111" s="3">
        <v>35.200000000000003</v>
      </c>
      <c r="L111" s="3">
        <v>38.966666666666598</v>
      </c>
      <c r="M111" s="3">
        <v>39.966666666666598</v>
      </c>
      <c r="N111" s="3">
        <v>42.233333333333299</v>
      </c>
      <c r="O111" s="3">
        <v>43.7</v>
      </c>
      <c r="P111" s="3">
        <v>45.133333333333297</v>
      </c>
      <c r="Q111" s="3">
        <v>46.766666666666602</v>
      </c>
      <c r="R111" s="3">
        <v>47.8</v>
      </c>
      <c r="S111" s="3">
        <v>49.233333333333299</v>
      </c>
      <c r="T111" s="3">
        <v>50.133333333333297</v>
      </c>
      <c r="U111" s="3">
        <v>51.533333333333303</v>
      </c>
      <c r="V111" s="3">
        <v>51.866666666666603</v>
      </c>
      <c r="W111" s="2"/>
      <c r="X111" s="3">
        <v>0.3</v>
      </c>
      <c r="Y111" s="3">
        <v>0.85374989832437898</v>
      </c>
      <c r="Z111" s="3">
        <v>1.72046505340852</v>
      </c>
      <c r="AA111" s="3">
        <v>2.2432615144521599</v>
      </c>
      <c r="AB111" s="3">
        <v>2.60426999794994</v>
      </c>
      <c r="AC111" s="3">
        <v>1.8903262505010401</v>
      </c>
      <c r="AD111" s="3">
        <v>2.7416540019970901</v>
      </c>
      <c r="AE111" s="3">
        <v>2.2201101073795599</v>
      </c>
      <c r="AF111" s="3">
        <v>1.92180470738661</v>
      </c>
      <c r="AG111" s="3">
        <v>1.70261237188295</v>
      </c>
      <c r="AH111" s="3">
        <v>1.7603661235347801</v>
      </c>
      <c r="AI111" s="3">
        <v>1.76414914965323</v>
      </c>
      <c r="AJ111" s="3">
        <v>1.8101565309847201</v>
      </c>
      <c r="AK111" s="3">
        <v>2.1561282171728302</v>
      </c>
      <c r="AL111" s="3">
        <v>1.8740923729160699</v>
      </c>
      <c r="AM111" s="3">
        <v>1.62069943748576</v>
      </c>
      <c r="AN111" s="3">
        <v>1.56382721409865</v>
      </c>
      <c r="AO111" s="3">
        <v>1.9955506062794299</v>
      </c>
      <c r="AP111" s="3">
        <v>1.76509363931649</v>
      </c>
      <c r="AQ111" s="3">
        <v>2.09337579574767</v>
      </c>
    </row>
    <row r="112" spans="1:43">
      <c r="A112" s="2" t="s">
        <v>177</v>
      </c>
      <c r="B112" s="2"/>
      <c r="C112" s="3">
        <v>0</v>
      </c>
      <c r="D112" s="3">
        <v>0</v>
      </c>
      <c r="E112" s="3">
        <v>0.1</v>
      </c>
      <c r="F112" s="3">
        <v>1.4</v>
      </c>
      <c r="G112" s="3">
        <v>6.8333333333333304</v>
      </c>
      <c r="H112" s="3">
        <v>13.3666666666666</v>
      </c>
      <c r="I112" s="3">
        <v>19.066666666666599</v>
      </c>
      <c r="J112" s="3">
        <v>23.3666666666666</v>
      </c>
      <c r="K112" s="3">
        <v>26.266666666666602</v>
      </c>
      <c r="L112" s="3">
        <v>30.1</v>
      </c>
      <c r="M112" s="3">
        <v>32.299999999999997</v>
      </c>
      <c r="N112" s="3">
        <v>34.433333333333302</v>
      </c>
      <c r="O112" s="3">
        <v>38.133333333333297</v>
      </c>
      <c r="P112" s="3">
        <v>39.766666666666602</v>
      </c>
      <c r="Q112" s="3">
        <v>42.1666666666666</v>
      </c>
      <c r="R112" s="3">
        <v>44.3333333333333</v>
      </c>
      <c r="S112" s="3">
        <v>45.733333333333299</v>
      </c>
      <c r="T112" s="3">
        <v>47.5</v>
      </c>
      <c r="U112" s="3">
        <v>49.566666666666599</v>
      </c>
      <c r="V112" s="3">
        <v>50.566666666666599</v>
      </c>
      <c r="W112" s="2"/>
      <c r="X112" s="3">
        <v>0</v>
      </c>
      <c r="Y112" s="3">
        <v>0</v>
      </c>
      <c r="Z112" s="3">
        <v>0.3</v>
      </c>
      <c r="AA112" s="3">
        <v>0.98657657246324904</v>
      </c>
      <c r="AB112" s="3">
        <v>1.7904065335994299</v>
      </c>
      <c r="AC112" s="3">
        <v>2.0409692686455498</v>
      </c>
      <c r="AD112" s="3">
        <v>1.8061622912191999</v>
      </c>
      <c r="AE112" s="3">
        <v>1.7413277182145299</v>
      </c>
      <c r="AF112" s="3">
        <v>2.0965580258021799</v>
      </c>
      <c r="AG112" s="3">
        <v>1.4685593847940399</v>
      </c>
      <c r="AH112" s="3">
        <v>1.1874342087037899</v>
      </c>
      <c r="AI112" s="3">
        <v>1.5849991237291601</v>
      </c>
      <c r="AJ112" s="3">
        <v>1.49962958389359</v>
      </c>
      <c r="AK112" s="3">
        <v>1.80154254891622</v>
      </c>
      <c r="AL112" s="3">
        <v>1.39243990494702</v>
      </c>
      <c r="AM112" s="3">
        <v>1.71917292776368</v>
      </c>
      <c r="AN112" s="3">
        <v>1.5477582354991799</v>
      </c>
      <c r="AO112" s="3">
        <v>1.6072751268321499</v>
      </c>
      <c r="AP112" s="3">
        <v>1.94393644157644</v>
      </c>
      <c r="AQ112" s="3">
        <v>1.7451520150277799</v>
      </c>
    </row>
    <row r="113" spans="1:43">
      <c r="A113" s="2" t="s">
        <v>178</v>
      </c>
      <c r="B113" s="2"/>
      <c r="C113" s="3">
        <v>0.16666666666666599</v>
      </c>
      <c r="D113" s="3">
        <v>1.4666666666666599</v>
      </c>
      <c r="E113" s="3">
        <v>5.1333333333333302</v>
      </c>
      <c r="F113" s="3">
        <v>9</v>
      </c>
      <c r="G113" s="3">
        <v>13.3</v>
      </c>
      <c r="H113" s="3">
        <v>17.133333333333301</v>
      </c>
      <c r="I113" s="3">
        <v>20.066666666666599</v>
      </c>
      <c r="J113" s="3">
        <v>23.1</v>
      </c>
      <c r="K113" s="3">
        <v>25.2</v>
      </c>
      <c r="L113" s="3">
        <v>28.2</v>
      </c>
      <c r="M113" s="3">
        <v>30.3</v>
      </c>
      <c r="N113" s="3">
        <v>32.1</v>
      </c>
      <c r="O113" s="3">
        <v>35.1666666666666</v>
      </c>
      <c r="P113" s="3">
        <v>37.799999999999997</v>
      </c>
      <c r="Q113" s="3">
        <v>39.866666666666603</v>
      </c>
      <c r="R113" s="3">
        <v>43.6</v>
      </c>
      <c r="S113" s="3">
        <v>45.233333333333299</v>
      </c>
      <c r="T113" s="3">
        <v>47.266666666666602</v>
      </c>
      <c r="U113" s="3">
        <v>48.266666666666602</v>
      </c>
      <c r="V113" s="3">
        <v>50.4</v>
      </c>
      <c r="W113" s="2"/>
      <c r="X113" s="3">
        <v>0.45338235029118101</v>
      </c>
      <c r="Y113" s="3">
        <v>0.95684667296048798</v>
      </c>
      <c r="Z113" s="3">
        <v>2.1092389359408501</v>
      </c>
      <c r="AA113" s="3">
        <v>2.5298221281347</v>
      </c>
      <c r="AB113" s="3">
        <v>1.77294481959629</v>
      </c>
      <c r="AC113" s="3">
        <v>1.9447936194419699</v>
      </c>
      <c r="AD113" s="3">
        <v>2.4212026396446502</v>
      </c>
      <c r="AE113" s="3">
        <v>1.7387735140993299</v>
      </c>
      <c r="AF113" s="3">
        <v>2.3437861108329199</v>
      </c>
      <c r="AG113" s="3">
        <v>2.9484459183327898</v>
      </c>
      <c r="AH113" s="3">
        <v>2.4919871588754199</v>
      </c>
      <c r="AI113" s="3">
        <v>2.5993588953175801</v>
      </c>
      <c r="AJ113" s="3">
        <v>2.72131504158477</v>
      </c>
      <c r="AK113" s="3">
        <v>3.05941170815567</v>
      </c>
      <c r="AL113" s="3">
        <v>2.3907228102721398</v>
      </c>
      <c r="AM113" s="3">
        <v>2.67830792354675</v>
      </c>
      <c r="AN113" s="3">
        <v>3.3234854528876001</v>
      </c>
      <c r="AO113" s="3">
        <v>2.4621580416825801</v>
      </c>
      <c r="AP113" s="3">
        <v>3.9659663247295498</v>
      </c>
      <c r="AQ113" s="3">
        <v>3.4312291286554002</v>
      </c>
    </row>
    <row r="114" spans="1:43">
      <c r="A114" s="2" t="s">
        <v>179</v>
      </c>
      <c r="B114" s="2"/>
      <c r="C114" s="3">
        <v>0</v>
      </c>
      <c r="D114" s="3">
        <v>0</v>
      </c>
      <c r="E114" s="3">
        <v>0</v>
      </c>
      <c r="F114" s="3">
        <v>6.6666666666666596E-2</v>
      </c>
      <c r="G114" s="3">
        <v>3.0333333333333301</v>
      </c>
      <c r="H114" s="3">
        <v>8.6666666666666607</v>
      </c>
      <c r="I114" s="3">
        <v>17.033333333333299</v>
      </c>
      <c r="J114" s="3">
        <v>21.066666666666599</v>
      </c>
      <c r="K114" s="3">
        <v>24.8333333333333</v>
      </c>
      <c r="L114" s="3">
        <v>28.133333333333301</v>
      </c>
      <c r="M114" s="3">
        <v>32.633333333333297</v>
      </c>
      <c r="N114" s="3">
        <v>33.4</v>
      </c>
      <c r="O114" s="3">
        <v>36.733333333333299</v>
      </c>
      <c r="P114" s="3">
        <v>38.033333333333303</v>
      </c>
      <c r="Q114" s="3">
        <v>42.5</v>
      </c>
      <c r="R114" s="3">
        <v>44.366666666666603</v>
      </c>
      <c r="S114" s="3">
        <v>45.3333333333333</v>
      </c>
      <c r="T114" s="3">
        <v>48.133333333333297</v>
      </c>
      <c r="U114" s="3">
        <v>51.4</v>
      </c>
      <c r="V114" s="3">
        <v>50.2</v>
      </c>
      <c r="W114" s="2"/>
      <c r="X114" s="3">
        <v>0</v>
      </c>
      <c r="Y114" s="3">
        <v>0</v>
      </c>
      <c r="Z114" s="3">
        <v>0</v>
      </c>
      <c r="AA114" s="3">
        <v>0.24944382578492899</v>
      </c>
      <c r="AB114" s="3">
        <v>3.0603195185397798</v>
      </c>
      <c r="AC114" s="3">
        <v>4.6499701313258104</v>
      </c>
      <c r="AD114" s="3">
        <v>5.95249714172314</v>
      </c>
      <c r="AE114" s="3">
        <v>5.1570878948836496</v>
      </c>
      <c r="AF114" s="3">
        <v>4.4503433076062198</v>
      </c>
      <c r="AG114" s="3">
        <v>5.9202102064782203</v>
      </c>
      <c r="AH114" s="3">
        <v>6.0524558835419997</v>
      </c>
      <c r="AI114" s="3">
        <v>5.2064063101785099</v>
      </c>
      <c r="AJ114" s="3">
        <v>5.3224889749898798</v>
      </c>
      <c r="AK114" s="3">
        <v>6.1345107565495498</v>
      </c>
      <c r="AL114" s="3">
        <v>6.89806736219162</v>
      </c>
      <c r="AM114" s="3">
        <v>5.6064447042865</v>
      </c>
      <c r="AN114" s="3">
        <v>5.03543002687511</v>
      </c>
      <c r="AO114" s="3">
        <v>5.4877641672684403</v>
      </c>
      <c r="AP114" s="3">
        <v>6.0255013622657696</v>
      </c>
      <c r="AQ114" s="3">
        <v>3.6184711320298399</v>
      </c>
    </row>
    <row r="115" spans="1:43">
      <c r="A115" s="2" t="s">
        <v>180</v>
      </c>
      <c r="B115" s="2"/>
      <c r="C115" s="3">
        <v>0</v>
      </c>
      <c r="D115" s="3">
        <v>0</v>
      </c>
      <c r="E115" s="3">
        <v>0</v>
      </c>
      <c r="F115" s="3">
        <v>0.1</v>
      </c>
      <c r="G115" s="3">
        <v>4.1666666666666599</v>
      </c>
      <c r="H115" s="3">
        <v>10.8666666666666</v>
      </c>
      <c r="I115" s="3">
        <v>20.100000000000001</v>
      </c>
      <c r="J115" s="3">
        <v>25.1</v>
      </c>
      <c r="K115" s="3">
        <v>29.133333333333301</v>
      </c>
      <c r="L115" s="3">
        <v>32.4</v>
      </c>
      <c r="M115" s="3">
        <v>36.799999999999997</v>
      </c>
      <c r="N115" s="3">
        <v>37.066666666666599</v>
      </c>
      <c r="O115" s="3">
        <v>40.4</v>
      </c>
      <c r="P115" s="3">
        <v>41.533333333333303</v>
      </c>
      <c r="Q115" s="3">
        <v>44.533333333333303</v>
      </c>
      <c r="R115" s="3">
        <v>46.4</v>
      </c>
      <c r="S115" s="3">
        <v>46.866666666666603</v>
      </c>
      <c r="T115" s="3">
        <v>49.433333333333302</v>
      </c>
      <c r="U115" s="3">
        <v>50.566666666666599</v>
      </c>
      <c r="V115" s="3">
        <v>50.066666666666599</v>
      </c>
      <c r="W115" s="2"/>
      <c r="X115" s="3">
        <v>0</v>
      </c>
      <c r="Y115" s="3">
        <v>0</v>
      </c>
      <c r="Z115" s="3">
        <v>0</v>
      </c>
      <c r="AA115" s="3">
        <v>0.39581140290126299</v>
      </c>
      <c r="AB115" s="3">
        <v>4.2432953651089997</v>
      </c>
      <c r="AC115" s="3">
        <v>5.2645565393065601</v>
      </c>
      <c r="AD115" s="3">
        <v>6.4412731660751597</v>
      </c>
      <c r="AE115" s="3">
        <v>5.3313537993021303</v>
      </c>
      <c r="AF115" s="3">
        <v>4.6956244407840799</v>
      </c>
      <c r="AG115" s="3">
        <v>5.7422411420396902</v>
      </c>
      <c r="AH115" s="3">
        <v>5.5761396443537299</v>
      </c>
      <c r="AI115" s="3">
        <v>5.4829027186538903</v>
      </c>
      <c r="AJ115" s="3">
        <v>5.1678493270089296</v>
      </c>
      <c r="AK115" s="3">
        <v>4.5514344503195403</v>
      </c>
      <c r="AL115" s="3">
        <v>6.0593362306077303</v>
      </c>
      <c r="AM115" s="3">
        <v>4.2941821107167701</v>
      </c>
      <c r="AN115" s="3">
        <v>4.8147920227380698</v>
      </c>
      <c r="AO115" s="3">
        <v>5.2768888140224703</v>
      </c>
      <c r="AP115" s="3">
        <v>5.0112096565821496</v>
      </c>
      <c r="AQ115" s="3">
        <v>3.8810078874207599</v>
      </c>
    </row>
    <row r="116" spans="1:43">
      <c r="A116" s="2" t="s">
        <v>181</v>
      </c>
      <c r="B116" s="2" t="s">
        <v>182</v>
      </c>
      <c r="C116" s="3">
        <v>0</v>
      </c>
      <c r="D116" s="3">
        <v>0</v>
      </c>
      <c r="E116" s="3">
        <v>0.233333333333333</v>
      </c>
      <c r="F116" s="3">
        <v>2.4666666666666601</v>
      </c>
      <c r="G116" s="3">
        <v>8.1666666666666607</v>
      </c>
      <c r="H116" s="3">
        <v>15.3333333333333</v>
      </c>
      <c r="I116" s="3">
        <v>20.3666666666666</v>
      </c>
      <c r="J116" s="3">
        <v>26</v>
      </c>
      <c r="K116" s="3">
        <v>28.8</v>
      </c>
      <c r="L116" s="3">
        <v>31.533333333333299</v>
      </c>
      <c r="M116" s="3">
        <v>33.3333333333333</v>
      </c>
      <c r="N116" s="3">
        <v>35.933333333333302</v>
      </c>
      <c r="O116" s="3">
        <v>38.766666666666602</v>
      </c>
      <c r="P116" s="3">
        <v>40.066666666666599</v>
      </c>
      <c r="Q116" s="3">
        <v>42.3</v>
      </c>
      <c r="R116" s="3">
        <v>44.1666666666666</v>
      </c>
      <c r="S116" s="3">
        <v>45.733333333333299</v>
      </c>
      <c r="T116" s="3">
        <v>46.933333333333302</v>
      </c>
      <c r="U116" s="3">
        <v>49.133333333333297</v>
      </c>
      <c r="V116" s="3">
        <v>49.966666666666598</v>
      </c>
      <c r="W116" s="2"/>
      <c r="X116" s="3">
        <v>0</v>
      </c>
      <c r="Y116" s="3">
        <v>0</v>
      </c>
      <c r="Z116" s="3">
        <v>0.49553562491061598</v>
      </c>
      <c r="AA116" s="3">
        <v>1.7461067804945001</v>
      </c>
      <c r="AB116" s="3">
        <v>2.88771343607513</v>
      </c>
      <c r="AC116" s="3">
        <v>2.7243755655603299</v>
      </c>
      <c r="AD116" s="3">
        <v>2.9152853872114899</v>
      </c>
      <c r="AE116" s="3">
        <v>2.7928480087537801</v>
      </c>
      <c r="AF116" s="3">
        <v>2.7856776554368201</v>
      </c>
      <c r="AG116" s="3">
        <v>2.9747082023097402</v>
      </c>
      <c r="AH116" s="3">
        <v>2.4810392087904498</v>
      </c>
      <c r="AI116" s="3">
        <v>2.7317068331397101</v>
      </c>
      <c r="AJ116" s="3">
        <v>2.6036299446904598</v>
      </c>
      <c r="AK116" s="3">
        <v>3.0760725320158202</v>
      </c>
      <c r="AL116" s="3">
        <v>2.7221315177632399</v>
      </c>
      <c r="AM116" s="3">
        <v>2.29613201323926</v>
      </c>
      <c r="AN116" s="3">
        <v>2.3084386257574301</v>
      </c>
      <c r="AO116" s="3">
        <v>2.69485105752103</v>
      </c>
      <c r="AP116" s="3">
        <v>2.6674998698323402</v>
      </c>
      <c r="AQ116" s="3">
        <v>2.6265736024122499</v>
      </c>
    </row>
    <row r="117" spans="1:43">
      <c r="A117" s="2" t="s">
        <v>183</v>
      </c>
      <c r="B117" s="2" t="s">
        <v>184</v>
      </c>
      <c r="C117" s="3">
        <v>0</v>
      </c>
      <c r="D117" s="3">
        <v>0</v>
      </c>
      <c r="E117" s="3">
        <v>0</v>
      </c>
      <c r="F117" s="3">
        <v>6.6666666666666596E-2</v>
      </c>
      <c r="G117" s="3">
        <v>0.2</v>
      </c>
      <c r="H117" s="3">
        <v>0.53333333333333299</v>
      </c>
      <c r="I117" s="3">
        <v>1.1000000000000001</v>
      </c>
      <c r="J117" s="3">
        <v>2.4</v>
      </c>
      <c r="K117" s="3">
        <v>5.1333333333333302</v>
      </c>
      <c r="L117" s="3">
        <v>8.0333333333333297</v>
      </c>
      <c r="M117" s="3">
        <v>12.3</v>
      </c>
      <c r="N117" s="3">
        <v>16.233333333333299</v>
      </c>
      <c r="O117" s="3">
        <v>20.766666666666602</v>
      </c>
      <c r="P117" s="3">
        <v>25.266666666666602</v>
      </c>
      <c r="Q117" s="3">
        <v>29.733333333333299</v>
      </c>
      <c r="R117" s="3">
        <v>34.066666666666599</v>
      </c>
      <c r="S117" s="3">
        <v>38.433333333333302</v>
      </c>
      <c r="T117" s="3">
        <v>42</v>
      </c>
      <c r="U117" s="3">
        <v>46.366666666666603</v>
      </c>
      <c r="V117" s="3">
        <v>49.3</v>
      </c>
      <c r="W117" s="2"/>
      <c r="X117" s="3">
        <v>0</v>
      </c>
      <c r="Y117" s="3">
        <v>0</v>
      </c>
      <c r="Z117" s="3">
        <v>0</v>
      </c>
      <c r="AA117" s="3">
        <v>0.24944382578492899</v>
      </c>
      <c r="AB117" s="3">
        <v>0.4</v>
      </c>
      <c r="AC117" s="3">
        <v>0.66999170807472597</v>
      </c>
      <c r="AD117" s="3">
        <v>0.94339811320566003</v>
      </c>
      <c r="AE117" s="3">
        <v>1.4514360704718099</v>
      </c>
      <c r="AF117" s="3">
        <v>2.2469732728470202</v>
      </c>
      <c r="AG117" s="3">
        <v>1.5380362660079101</v>
      </c>
      <c r="AH117" s="3">
        <v>2.8536526301099299</v>
      </c>
      <c r="AI117" s="3">
        <v>2.6668749918626098</v>
      </c>
      <c r="AJ117" s="3">
        <v>2.6793448618811402</v>
      </c>
      <c r="AK117" s="3">
        <v>2.2647050335283998</v>
      </c>
      <c r="AL117" s="3">
        <v>2.3084386257574301</v>
      </c>
      <c r="AM117" s="3">
        <v>2.4349309823666201</v>
      </c>
      <c r="AN117" s="3">
        <v>2.3900255693657799</v>
      </c>
      <c r="AO117" s="3">
        <v>2.6076809620810502</v>
      </c>
      <c r="AP117" s="3">
        <v>1.9913702708325101</v>
      </c>
      <c r="AQ117" s="3">
        <v>1.8284784202536599</v>
      </c>
    </row>
    <row r="118" spans="1:43">
      <c r="A118" s="2" t="s">
        <v>185</v>
      </c>
      <c r="B118" s="2"/>
      <c r="C118" s="3">
        <v>0</v>
      </c>
      <c r="D118" s="3">
        <v>0</v>
      </c>
      <c r="E118" s="3">
        <v>6.6666666666666596E-2</v>
      </c>
      <c r="F118" s="3">
        <v>1.6666666666666601</v>
      </c>
      <c r="G118" s="3">
        <v>8</v>
      </c>
      <c r="H118" s="3">
        <v>16.100000000000001</v>
      </c>
      <c r="I118" s="3">
        <v>22.066666666666599</v>
      </c>
      <c r="J118" s="3">
        <v>27.566666666666599</v>
      </c>
      <c r="K118" s="3">
        <v>30.266666666666602</v>
      </c>
      <c r="L118" s="3">
        <v>33.1666666666666</v>
      </c>
      <c r="M118" s="3">
        <v>33.8333333333333</v>
      </c>
      <c r="N118" s="3">
        <v>35.366666666666603</v>
      </c>
      <c r="O118" s="3">
        <v>38.533333333333303</v>
      </c>
      <c r="P118" s="3">
        <v>40.633333333333297</v>
      </c>
      <c r="Q118" s="3">
        <v>42.566666666666599</v>
      </c>
      <c r="R118" s="3">
        <v>43.5</v>
      </c>
      <c r="S118" s="3">
        <v>45.7</v>
      </c>
      <c r="T118" s="3">
        <v>47.2</v>
      </c>
      <c r="U118" s="3">
        <v>47.766666666666602</v>
      </c>
      <c r="V118" s="3">
        <v>49.1</v>
      </c>
      <c r="W118" s="2"/>
      <c r="X118" s="3">
        <v>0</v>
      </c>
      <c r="Y118" s="3">
        <v>0</v>
      </c>
      <c r="Z118" s="3">
        <v>0.24944382578492899</v>
      </c>
      <c r="AA118" s="3">
        <v>1.51290742905469</v>
      </c>
      <c r="AB118" s="3">
        <v>2.7202941017470801</v>
      </c>
      <c r="AC118" s="3">
        <v>2.7123175821917802</v>
      </c>
      <c r="AD118" s="3">
        <v>3.1930480039541398</v>
      </c>
      <c r="AE118" s="3">
        <v>2.18606699094261</v>
      </c>
      <c r="AF118" s="3">
        <v>2.78008792826573</v>
      </c>
      <c r="AG118" s="3">
        <v>3.2257643366426398</v>
      </c>
      <c r="AH118" s="3">
        <v>2.5959369963249999</v>
      </c>
      <c r="AI118" s="3">
        <v>2.4964419124470298</v>
      </c>
      <c r="AJ118" s="3">
        <v>2.1092389359408399</v>
      </c>
      <c r="AK118" s="3">
        <v>2.9038288899696201</v>
      </c>
      <c r="AL118" s="3">
        <v>2.56493448042808</v>
      </c>
      <c r="AM118" s="3">
        <v>2.4596747752497601</v>
      </c>
      <c r="AN118" s="3">
        <v>3.3381631675718499</v>
      </c>
      <c r="AO118" s="3">
        <v>2.3295206946208098</v>
      </c>
      <c r="AP118" s="3">
        <v>2.5519056060564198</v>
      </c>
      <c r="AQ118" s="3">
        <v>2.5605988882811501</v>
      </c>
    </row>
    <row r="119" spans="1:43">
      <c r="A119" s="2" t="s">
        <v>186</v>
      </c>
      <c r="B119" s="2" t="s">
        <v>187</v>
      </c>
      <c r="C119" s="3">
        <v>0</v>
      </c>
      <c r="D119" s="3">
        <v>0</v>
      </c>
      <c r="E119" s="3">
        <v>0</v>
      </c>
      <c r="F119" s="3">
        <v>0.1</v>
      </c>
      <c r="G119" s="3">
        <v>0.56666666666666599</v>
      </c>
      <c r="H119" s="3">
        <v>2.0666666666666602</v>
      </c>
      <c r="I119" s="3">
        <v>5.6666666666666599</v>
      </c>
      <c r="J119" s="3">
        <v>10.233333333333301</v>
      </c>
      <c r="K119" s="3">
        <v>14.466666666666599</v>
      </c>
      <c r="L119" s="3">
        <v>18.066666666666599</v>
      </c>
      <c r="M119" s="3">
        <v>21.766666666666602</v>
      </c>
      <c r="N119" s="3">
        <v>25.3666666666666</v>
      </c>
      <c r="O119" s="3">
        <v>28.9</v>
      </c>
      <c r="P119" s="3">
        <v>32.1</v>
      </c>
      <c r="Q119" s="3">
        <v>35.133333333333297</v>
      </c>
      <c r="R119" s="3">
        <v>38.633333333333297</v>
      </c>
      <c r="S119" s="3">
        <v>41.566666666666599</v>
      </c>
      <c r="T119" s="3">
        <v>43.766666666666602</v>
      </c>
      <c r="U119" s="3">
        <v>46.433333333333302</v>
      </c>
      <c r="V119" s="3">
        <v>48.866666666666603</v>
      </c>
      <c r="W119" s="2"/>
      <c r="X119" s="3">
        <v>0</v>
      </c>
      <c r="Y119" s="3">
        <v>0</v>
      </c>
      <c r="Z119" s="3">
        <v>0</v>
      </c>
      <c r="AA119" s="3">
        <v>0.3</v>
      </c>
      <c r="AB119" s="3">
        <v>0.76084748070088803</v>
      </c>
      <c r="AC119" s="3">
        <v>1.18133634311129</v>
      </c>
      <c r="AD119" s="3">
        <v>1.6193277068654801</v>
      </c>
      <c r="AE119" s="3">
        <v>1.81995115929582</v>
      </c>
      <c r="AF119" s="3">
        <v>1.33499895963338</v>
      </c>
      <c r="AG119" s="3">
        <v>1.8061622912191999</v>
      </c>
      <c r="AH119" s="3">
        <v>2.10844861344912</v>
      </c>
      <c r="AI119" s="3">
        <v>1.79783820802157</v>
      </c>
      <c r="AJ119" s="3">
        <v>1.4224392195567901</v>
      </c>
      <c r="AK119" s="3">
        <v>1.27410099024109</v>
      </c>
      <c r="AL119" s="3">
        <v>1.38403596613511</v>
      </c>
      <c r="AM119" s="3">
        <v>1.4940623220676601</v>
      </c>
      <c r="AN119" s="3">
        <v>1.3337499349161701</v>
      </c>
      <c r="AO119" s="3">
        <v>1.38283123417943</v>
      </c>
      <c r="AP119" s="3">
        <v>1.45334862377277</v>
      </c>
      <c r="AQ119" s="3">
        <v>1.2578641509408801</v>
      </c>
    </row>
    <row r="120" spans="1:43">
      <c r="A120" s="2" t="s">
        <v>188</v>
      </c>
      <c r="B120" s="2"/>
      <c r="C120" s="3">
        <v>0</v>
      </c>
      <c r="D120" s="3">
        <v>0</v>
      </c>
      <c r="E120" s="3">
        <v>0</v>
      </c>
      <c r="F120" s="3">
        <v>0.66666666666666596</v>
      </c>
      <c r="G120" s="3">
        <v>3.6666666666666599</v>
      </c>
      <c r="H120" s="3">
        <v>9.4666666666666597</v>
      </c>
      <c r="I120" s="3">
        <v>14.8</v>
      </c>
      <c r="J120" s="3">
        <v>19.899999999999999</v>
      </c>
      <c r="K120" s="3">
        <v>23.1</v>
      </c>
      <c r="L120" s="3">
        <v>26.733333333333299</v>
      </c>
      <c r="M120" s="3">
        <v>29.8</v>
      </c>
      <c r="N120" s="3">
        <v>32.1666666666666</v>
      </c>
      <c r="O120" s="3">
        <v>35.366666666666603</v>
      </c>
      <c r="P120" s="3">
        <v>37.6666666666666</v>
      </c>
      <c r="Q120" s="3">
        <v>39.866666666666603</v>
      </c>
      <c r="R120" s="3">
        <v>42</v>
      </c>
      <c r="S120" s="3">
        <v>43.766666666666602</v>
      </c>
      <c r="T120" s="3">
        <v>45.633333333333297</v>
      </c>
      <c r="U120" s="3">
        <v>47.533333333333303</v>
      </c>
      <c r="V120" s="3">
        <v>48.766666666666602</v>
      </c>
      <c r="W120" s="2"/>
      <c r="X120" s="3">
        <v>0</v>
      </c>
      <c r="Y120" s="3">
        <v>0</v>
      </c>
      <c r="Z120" s="3">
        <v>0</v>
      </c>
      <c r="AA120" s="3">
        <v>0.90676470058236203</v>
      </c>
      <c r="AB120" s="3">
        <v>1.92064803878505</v>
      </c>
      <c r="AC120" s="3">
        <v>2.2020192753218302</v>
      </c>
      <c r="AD120" s="3">
        <v>2.1817424229271398</v>
      </c>
      <c r="AE120" s="3">
        <v>2.2561028345356902</v>
      </c>
      <c r="AF120" s="3">
        <v>2.5079872407968899</v>
      </c>
      <c r="AG120" s="3">
        <v>1.9482185594936601</v>
      </c>
      <c r="AH120" s="3">
        <v>2.1509687739868899</v>
      </c>
      <c r="AI120" s="3">
        <v>2.1615323782497899</v>
      </c>
      <c r="AJ120" s="3">
        <v>1.8345450541089301</v>
      </c>
      <c r="AK120" s="3">
        <v>2.2410315085295398</v>
      </c>
      <c r="AL120" s="3">
        <v>2.7535835237417801</v>
      </c>
      <c r="AM120" s="3">
        <v>1.89736659610102</v>
      </c>
      <c r="AN120" s="3">
        <v>1.68687745718399</v>
      </c>
      <c r="AO120" s="3">
        <v>2.2283526551144299</v>
      </c>
      <c r="AP120" s="3">
        <v>1.82086670449968</v>
      </c>
      <c r="AQ120" s="3">
        <v>1.94393644157644</v>
      </c>
    </row>
    <row r="121" spans="1:43">
      <c r="A121" s="2" t="s">
        <v>189</v>
      </c>
      <c r="B121" s="2"/>
      <c r="C121" s="3">
        <v>0</v>
      </c>
      <c r="D121" s="3">
        <v>0</v>
      </c>
      <c r="E121" s="3">
        <v>0</v>
      </c>
      <c r="F121" s="3">
        <v>0.9</v>
      </c>
      <c r="G121" s="3">
        <v>4.8333333333333304</v>
      </c>
      <c r="H121" s="3">
        <v>11.8333333333333</v>
      </c>
      <c r="I121" s="3">
        <v>17.7</v>
      </c>
      <c r="J121" s="3">
        <v>22.466666666666601</v>
      </c>
      <c r="K121" s="3">
        <v>25.433333333333302</v>
      </c>
      <c r="L121" s="3">
        <v>29.133333333333301</v>
      </c>
      <c r="M121" s="3">
        <v>31.4</v>
      </c>
      <c r="N121" s="3">
        <v>34.1</v>
      </c>
      <c r="O121" s="3">
        <v>37.1666666666666</v>
      </c>
      <c r="P121" s="3">
        <v>38.799999999999997</v>
      </c>
      <c r="Q121" s="3">
        <v>40.6</v>
      </c>
      <c r="R121" s="3">
        <v>42.466666666666598</v>
      </c>
      <c r="S121" s="3">
        <v>44.2</v>
      </c>
      <c r="T121" s="3">
        <v>44.933333333333302</v>
      </c>
      <c r="U121" s="3">
        <v>47.6666666666666</v>
      </c>
      <c r="V121" s="3">
        <v>48.266666666666602</v>
      </c>
      <c r="W121" s="2"/>
      <c r="X121" s="3">
        <v>0</v>
      </c>
      <c r="Y121" s="3">
        <v>0</v>
      </c>
      <c r="Z121" s="3">
        <v>0</v>
      </c>
      <c r="AA121" s="3">
        <v>1.0754843869934401</v>
      </c>
      <c r="AB121" s="3">
        <v>2.4641879437701601</v>
      </c>
      <c r="AC121" s="3">
        <v>2.7090383697705098</v>
      </c>
      <c r="AD121" s="3">
        <v>2.78268455512538</v>
      </c>
      <c r="AE121" s="3">
        <v>2.7896634603876902</v>
      </c>
      <c r="AF121" s="3">
        <v>2.7408433414228899</v>
      </c>
      <c r="AG121" s="3">
        <v>2.6923760675078201</v>
      </c>
      <c r="AH121" s="3">
        <v>2.3748684174075798</v>
      </c>
      <c r="AI121" s="3">
        <v>2.7367864366807999</v>
      </c>
      <c r="AJ121" s="3">
        <v>1.86338998124982</v>
      </c>
      <c r="AK121" s="3">
        <v>2.5999999999999899</v>
      </c>
      <c r="AL121" s="3">
        <v>2.9844039047465798</v>
      </c>
      <c r="AM121" s="3">
        <v>2.4864074931962001</v>
      </c>
      <c r="AN121" s="3">
        <v>1.9043809142780901</v>
      </c>
      <c r="AO121" s="3">
        <v>2.33713975239441</v>
      </c>
      <c r="AP121" s="3">
        <v>2.6499475885802299</v>
      </c>
      <c r="AQ121" s="3">
        <v>1.9821424996424599</v>
      </c>
    </row>
    <row r="122" spans="1:43">
      <c r="A122" s="2" t="s">
        <v>190</v>
      </c>
      <c r="B122" s="2"/>
      <c r="C122" s="3">
        <v>0</v>
      </c>
      <c r="D122" s="3">
        <v>0</v>
      </c>
      <c r="E122" s="3">
        <v>0</v>
      </c>
      <c r="F122" s="3">
        <v>0.73333333333333295</v>
      </c>
      <c r="G122" s="3">
        <v>4.5333333333333297</v>
      </c>
      <c r="H122" s="3">
        <v>11.3333333333333</v>
      </c>
      <c r="I122" s="3">
        <v>17.566666666666599</v>
      </c>
      <c r="J122" s="3">
        <v>22.433333333333302</v>
      </c>
      <c r="K122" s="3">
        <v>25.733333333333299</v>
      </c>
      <c r="L122" s="3">
        <v>28.8666666666666</v>
      </c>
      <c r="M122" s="3">
        <v>31.2</v>
      </c>
      <c r="N122" s="3">
        <v>33.766666666666602</v>
      </c>
      <c r="O122" s="3">
        <v>36.9</v>
      </c>
      <c r="P122" s="3">
        <v>38.566666666666599</v>
      </c>
      <c r="Q122" s="3">
        <v>40.733333333333299</v>
      </c>
      <c r="R122" s="3">
        <v>42.4</v>
      </c>
      <c r="S122" s="3">
        <v>44.3</v>
      </c>
      <c r="T122" s="3">
        <v>45.633333333333297</v>
      </c>
      <c r="U122" s="3">
        <v>47.366666666666603</v>
      </c>
      <c r="V122" s="3">
        <v>48.066666666666599</v>
      </c>
      <c r="W122" s="2"/>
      <c r="X122" s="3">
        <v>0</v>
      </c>
      <c r="Y122" s="3">
        <v>0</v>
      </c>
      <c r="Z122" s="3">
        <v>0</v>
      </c>
      <c r="AA122" s="3">
        <v>0.96378881965339702</v>
      </c>
      <c r="AB122" s="3">
        <v>2.44585817704588</v>
      </c>
      <c r="AC122" s="3">
        <v>2.1959558789334102</v>
      </c>
      <c r="AD122" s="3">
        <v>2.2462314118441902</v>
      </c>
      <c r="AE122" s="3">
        <v>2.13983384609387</v>
      </c>
      <c r="AF122" s="3">
        <v>2.2793761329705</v>
      </c>
      <c r="AG122" s="3">
        <v>2.33428552000154</v>
      </c>
      <c r="AH122" s="3">
        <v>2.1969676071045399</v>
      </c>
      <c r="AI122" s="3">
        <v>2.47229088543848</v>
      </c>
      <c r="AJ122" s="3">
        <v>1.8138357147216999</v>
      </c>
      <c r="AK122" s="3">
        <v>1.92671280221579</v>
      </c>
      <c r="AL122" s="3">
        <v>2.3228335186912399</v>
      </c>
      <c r="AM122" s="3">
        <v>1.8726095873584101</v>
      </c>
      <c r="AN122" s="3">
        <v>1.65630109984064</v>
      </c>
      <c r="AO122" s="3">
        <v>2.1676920650518801</v>
      </c>
      <c r="AP122" s="3">
        <v>2.2133433734711998</v>
      </c>
      <c r="AQ122" s="3">
        <v>1.28927197372091</v>
      </c>
    </row>
    <row r="123" spans="1:43">
      <c r="A123" s="2" t="s">
        <v>191</v>
      </c>
      <c r="B123" s="2"/>
      <c r="C123" s="3">
        <v>0</v>
      </c>
      <c r="D123" s="3">
        <v>0</v>
      </c>
      <c r="E123" s="3">
        <v>0</v>
      </c>
      <c r="F123" s="3">
        <v>0.233333333333333</v>
      </c>
      <c r="G123" s="3">
        <v>1.9</v>
      </c>
      <c r="H123" s="3">
        <v>6</v>
      </c>
      <c r="I123" s="3">
        <v>11.7666666666666</v>
      </c>
      <c r="J123" s="3">
        <v>16.533333333333299</v>
      </c>
      <c r="K123" s="3">
        <v>21.2</v>
      </c>
      <c r="L123" s="3">
        <v>25.1666666666666</v>
      </c>
      <c r="M123" s="3">
        <v>28.6666666666666</v>
      </c>
      <c r="N123" s="3">
        <v>31.3666666666666</v>
      </c>
      <c r="O123" s="3">
        <v>33.933333333333302</v>
      </c>
      <c r="P123" s="3">
        <v>37.1666666666666</v>
      </c>
      <c r="Q123" s="3">
        <v>39.133333333333297</v>
      </c>
      <c r="R123" s="3">
        <v>41.2</v>
      </c>
      <c r="S123" s="3">
        <v>42.6</v>
      </c>
      <c r="T123" s="3">
        <v>44.366666666666603</v>
      </c>
      <c r="U123" s="3">
        <v>46.3</v>
      </c>
      <c r="V123" s="3">
        <v>47.733333333333299</v>
      </c>
      <c r="W123" s="2"/>
      <c r="X123" s="3">
        <v>0</v>
      </c>
      <c r="Y123" s="3">
        <v>0</v>
      </c>
      <c r="Z123" s="3">
        <v>0</v>
      </c>
      <c r="AA123" s="3">
        <v>0.42295258468164998</v>
      </c>
      <c r="AB123" s="3">
        <v>1.13578166916005</v>
      </c>
      <c r="AC123" s="3">
        <v>2.0655911179772799</v>
      </c>
      <c r="AD123" s="3">
        <v>1.8917951498216901</v>
      </c>
      <c r="AE123" s="3">
        <v>2.29104537032527</v>
      </c>
      <c r="AF123" s="3">
        <v>2.2120880030715999</v>
      </c>
      <c r="AG123" s="3">
        <v>1.7336538165261099</v>
      </c>
      <c r="AH123" s="3">
        <v>2.0221001184137402</v>
      </c>
      <c r="AI123" s="3">
        <v>2.0409692686455498</v>
      </c>
      <c r="AJ123" s="3">
        <v>1.7499206331208901</v>
      </c>
      <c r="AK123" s="3">
        <v>2.0344259359556101</v>
      </c>
      <c r="AL123" s="3">
        <v>1.9955506062794299</v>
      </c>
      <c r="AM123" s="3">
        <v>1.72046505340852</v>
      </c>
      <c r="AN123" s="3">
        <v>2.1385353243127199</v>
      </c>
      <c r="AO123" s="3">
        <v>2.1367160680716402</v>
      </c>
      <c r="AP123" s="3">
        <v>1.79164728671689</v>
      </c>
      <c r="AQ123" s="3">
        <v>1.8245242911205299</v>
      </c>
    </row>
    <row r="124" spans="1:43">
      <c r="A124" s="2" t="s">
        <v>192</v>
      </c>
      <c r="B124" s="2"/>
      <c r="C124" s="3">
        <v>0</v>
      </c>
      <c r="D124" s="3">
        <v>0</v>
      </c>
      <c r="E124" s="3">
        <v>0.1</v>
      </c>
      <c r="F124" s="3">
        <v>1.06666666666666</v>
      </c>
      <c r="G124" s="3">
        <v>5.2333333333333298</v>
      </c>
      <c r="H124" s="3">
        <v>10.966666666666599</v>
      </c>
      <c r="I124" s="3">
        <v>17.266666666666602</v>
      </c>
      <c r="J124" s="3">
        <v>22.8</v>
      </c>
      <c r="K124" s="3">
        <v>26.3666666666666</v>
      </c>
      <c r="L124" s="3">
        <v>29.566666666666599</v>
      </c>
      <c r="M124" s="3">
        <v>32.066666666666599</v>
      </c>
      <c r="N124" s="3">
        <v>34.8333333333333</v>
      </c>
      <c r="O124" s="3">
        <v>37.5</v>
      </c>
      <c r="P124" s="3">
        <v>38.6666666666666</v>
      </c>
      <c r="Q124" s="3">
        <v>40.766666666666602</v>
      </c>
      <c r="R124" s="3">
        <v>42.5</v>
      </c>
      <c r="S124" s="3">
        <v>44.033333333333303</v>
      </c>
      <c r="T124" s="3">
        <v>44.9</v>
      </c>
      <c r="U124" s="3">
        <v>46.366666666666603</v>
      </c>
      <c r="V124" s="3">
        <v>47.4</v>
      </c>
      <c r="W124" s="2"/>
      <c r="X124" s="3">
        <v>0</v>
      </c>
      <c r="Y124" s="3">
        <v>0</v>
      </c>
      <c r="Z124" s="3">
        <v>0.3</v>
      </c>
      <c r="AA124" s="3">
        <v>1.0306416555826801</v>
      </c>
      <c r="AB124" s="3">
        <v>2.0113566455394101</v>
      </c>
      <c r="AC124" s="3">
        <v>1.6017351702311899</v>
      </c>
      <c r="AD124" s="3">
        <v>2.3513589451397801</v>
      </c>
      <c r="AE124" s="3">
        <v>2.4819347291981702</v>
      </c>
      <c r="AF124" s="3">
        <v>2.12105843599107</v>
      </c>
      <c r="AG124" s="3">
        <v>2.06047459473674</v>
      </c>
      <c r="AH124" s="3">
        <v>1.7876116903722501</v>
      </c>
      <c r="AI124" s="3">
        <v>2.2669117514559001</v>
      </c>
      <c r="AJ124" s="3">
        <v>1.8027756377319899</v>
      </c>
      <c r="AK124" s="3">
        <v>2.14993539954627</v>
      </c>
      <c r="AL124" s="3">
        <v>2.06047459473674</v>
      </c>
      <c r="AM124" s="3">
        <v>2.1095023109728901</v>
      </c>
      <c r="AN124" s="3">
        <v>2.2580719405919898</v>
      </c>
      <c r="AO124" s="3">
        <v>1.9891371663780899</v>
      </c>
      <c r="AP124" s="3">
        <v>2.0245712852080202</v>
      </c>
      <c r="AQ124" s="3">
        <v>1.6653327995728999</v>
      </c>
    </row>
    <row r="125" spans="1:43">
      <c r="A125" s="2" t="s">
        <v>193</v>
      </c>
      <c r="B125" s="2"/>
      <c r="C125" s="3">
        <v>0</v>
      </c>
      <c r="D125" s="3">
        <v>0</v>
      </c>
      <c r="E125" s="3">
        <v>0</v>
      </c>
      <c r="F125" s="3">
        <v>0.133333333333333</v>
      </c>
      <c r="G125" s="3">
        <v>3.0333333333333301</v>
      </c>
      <c r="H125" s="3">
        <v>9</v>
      </c>
      <c r="I125" s="3">
        <v>16.266666666666602</v>
      </c>
      <c r="J125" s="3">
        <v>19.8666666666666</v>
      </c>
      <c r="K125" s="3">
        <v>23.266666666666602</v>
      </c>
      <c r="L125" s="3">
        <v>26.1666666666666</v>
      </c>
      <c r="M125" s="3">
        <v>28.6666666666666</v>
      </c>
      <c r="N125" s="3">
        <v>31</v>
      </c>
      <c r="O125" s="3">
        <v>33.133333333333297</v>
      </c>
      <c r="P125" s="3">
        <v>35.033333333333303</v>
      </c>
      <c r="Q125" s="3">
        <v>37.366666666666603</v>
      </c>
      <c r="R125" s="3">
        <v>39.299999999999997</v>
      </c>
      <c r="S125" s="3">
        <v>41.6666666666666</v>
      </c>
      <c r="T125" s="3">
        <v>42.8</v>
      </c>
      <c r="U125" s="3">
        <v>45.4</v>
      </c>
      <c r="V125" s="3">
        <v>47.3</v>
      </c>
      <c r="W125" s="2"/>
      <c r="X125" s="3">
        <v>0</v>
      </c>
      <c r="Y125" s="3">
        <v>0</v>
      </c>
      <c r="Z125" s="3">
        <v>0</v>
      </c>
      <c r="AA125" s="3">
        <v>0.42687494916218899</v>
      </c>
      <c r="AB125" s="3">
        <v>1.8882678717691299</v>
      </c>
      <c r="AC125" s="3">
        <v>2.1908902300206599</v>
      </c>
      <c r="AD125" s="3">
        <v>2.4349309823666201</v>
      </c>
      <c r="AE125" s="3">
        <v>1.72691117959848</v>
      </c>
      <c r="AF125" s="3">
        <v>1.6719914938645899</v>
      </c>
      <c r="AG125" s="3">
        <v>1.89883004915014</v>
      </c>
      <c r="AH125" s="3">
        <v>1.90321365648269</v>
      </c>
      <c r="AI125" s="3">
        <v>1.75119007154182</v>
      </c>
      <c r="AJ125" s="3">
        <v>1.91020650425258</v>
      </c>
      <c r="AK125" s="3">
        <v>1.5807874268505799</v>
      </c>
      <c r="AL125" s="3">
        <v>2.0409692686455498</v>
      </c>
      <c r="AM125" s="3">
        <v>2.0840665376454099</v>
      </c>
      <c r="AN125" s="3">
        <v>2.14993539954627</v>
      </c>
      <c r="AO125" s="3">
        <v>1.9899748742132399</v>
      </c>
      <c r="AP125" s="3">
        <v>1.8184242262647801</v>
      </c>
      <c r="AQ125" s="3">
        <v>1.75404294892304</v>
      </c>
    </row>
    <row r="126" spans="1:43">
      <c r="A126" s="2" t="s">
        <v>194</v>
      </c>
      <c r="B126" s="2"/>
      <c r="C126" s="3">
        <v>0</v>
      </c>
      <c r="D126" s="3">
        <v>0</v>
      </c>
      <c r="E126" s="3">
        <v>0</v>
      </c>
      <c r="F126" s="3">
        <v>0.6</v>
      </c>
      <c r="G126" s="3">
        <v>3.7333333333333298</v>
      </c>
      <c r="H126" s="3">
        <v>9.86666666666666</v>
      </c>
      <c r="I126" s="3">
        <v>16.3666666666666</v>
      </c>
      <c r="J126" s="3">
        <v>20.766666666666602</v>
      </c>
      <c r="K126" s="3">
        <v>24.433333333333302</v>
      </c>
      <c r="L126" s="3">
        <v>27.4</v>
      </c>
      <c r="M126" s="3">
        <v>30</v>
      </c>
      <c r="N126" s="3">
        <v>31.933333333333302</v>
      </c>
      <c r="O126" s="3">
        <v>35.266666666666602</v>
      </c>
      <c r="P126" s="3">
        <v>36.866666666666603</v>
      </c>
      <c r="Q126" s="3">
        <v>39.433333333333302</v>
      </c>
      <c r="R126" s="3">
        <v>41.1666666666666</v>
      </c>
      <c r="S126" s="3">
        <v>42.9</v>
      </c>
      <c r="T126" s="3">
        <v>44.133333333333297</v>
      </c>
      <c r="U126" s="3">
        <v>46.1</v>
      </c>
      <c r="V126" s="3">
        <v>46.9</v>
      </c>
      <c r="W126" s="2"/>
      <c r="X126" s="3">
        <v>0</v>
      </c>
      <c r="Y126" s="3">
        <v>0</v>
      </c>
      <c r="Z126" s="3">
        <v>0</v>
      </c>
      <c r="AA126" s="3">
        <v>0.79999999999999905</v>
      </c>
      <c r="AB126" s="3">
        <v>2.1123972690339801</v>
      </c>
      <c r="AC126" s="3">
        <v>2.29104537032527</v>
      </c>
      <c r="AD126" s="3">
        <v>2.7016455890602802</v>
      </c>
      <c r="AE126" s="3">
        <v>2.5124136248281599</v>
      </c>
      <c r="AF126" s="3">
        <v>2.4587711474546698</v>
      </c>
      <c r="AG126" s="3">
        <v>2.0912516188477399</v>
      </c>
      <c r="AH126" s="3">
        <v>2.33809038890002</v>
      </c>
      <c r="AI126" s="3">
        <v>2.2201101073795599</v>
      </c>
      <c r="AJ126" s="3">
        <v>1.8961950204437099</v>
      </c>
      <c r="AK126" s="3">
        <v>1.8749814813900301</v>
      </c>
      <c r="AL126" s="3">
        <v>2.0765890836229999</v>
      </c>
      <c r="AM126" s="3">
        <v>1.7904065335994299</v>
      </c>
      <c r="AN126" s="3">
        <v>2.0223748416156599</v>
      </c>
      <c r="AO126" s="3">
        <v>2.2617593938249798</v>
      </c>
      <c r="AP126" s="3">
        <v>2.4406283343980602</v>
      </c>
      <c r="AQ126" s="3">
        <v>1.6196707484341699</v>
      </c>
    </row>
    <row r="127" spans="1:43">
      <c r="A127" s="2" t="s">
        <v>195</v>
      </c>
      <c r="B127" s="2"/>
      <c r="C127" s="3">
        <v>0</v>
      </c>
      <c r="D127" s="3">
        <v>0</v>
      </c>
      <c r="E127" s="3">
        <v>6.6666666666666596E-2</v>
      </c>
      <c r="F127" s="3">
        <v>1.5</v>
      </c>
      <c r="G127" s="3">
        <v>7.8</v>
      </c>
      <c r="H127" s="3">
        <v>13.8333333333333</v>
      </c>
      <c r="I127" s="3">
        <v>19.533333333333299</v>
      </c>
      <c r="J127" s="3">
        <v>24.266666666666602</v>
      </c>
      <c r="K127" s="3">
        <v>26.566666666666599</v>
      </c>
      <c r="L127" s="3">
        <v>29.4</v>
      </c>
      <c r="M127" s="3">
        <v>31.233333333333299</v>
      </c>
      <c r="N127" s="3">
        <v>33.5</v>
      </c>
      <c r="O127" s="3">
        <v>36.1</v>
      </c>
      <c r="P127" s="3">
        <v>38.066666666666599</v>
      </c>
      <c r="Q127" s="3">
        <v>39.6</v>
      </c>
      <c r="R127" s="3">
        <v>41.3</v>
      </c>
      <c r="S127" s="3">
        <v>43.6666666666666</v>
      </c>
      <c r="T127" s="3">
        <v>44.633333333333297</v>
      </c>
      <c r="U127" s="3">
        <v>46.366666666666603</v>
      </c>
      <c r="V127" s="3">
        <v>46.8333333333333</v>
      </c>
      <c r="W127" s="2"/>
      <c r="X127" s="3">
        <v>0</v>
      </c>
      <c r="Y127" s="3">
        <v>0</v>
      </c>
      <c r="Z127" s="3">
        <v>0.24944382578492899</v>
      </c>
      <c r="AA127" s="3">
        <v>1.0567244989431499</v>
      </c>
      <c r="AB127" s="3">
        <v>2.0720360357226699</v>
      </c>
      <c r="AC127" s="3">
        <v>1.7716909687891</v>
      </c>
      <c r="AD127" s="3">
        <v>1.9955506062794299</v>
      </c>
      <c r="AE127" s="3">
        <v>1.8961950204437099</v>
      </c>
      <c r="AF127" s="3">
        <v>2.2757172251597702</v>
      </c>
      <c r="AG127" s="3">
        <v>2.2150996967781502</v>
      </c>
      <c r="AH127" s="3">
        <v>2.47229088543848</v>
      </c>
      <c r="AI127" s="3">
        <v>2.27669350887055</v>
      </c>
      <c r="AJ127" s="3">
        <v>1.9891371663780899</v>
      </c>
      <c r="AK127" s="3">
        <v>2.5811280910141199</v>
      </c>
      <c r="AL127" s="3">
        <v>2.0428737928059402</v>
      </c>
      <c r="AM127" s="3">
        <v>1.8284784202536599</v>
      </c>
      <c r="AN127" s="3">
        <v>2.58628863216944</v>
      </c>
      <c r="AO127" s="3">
        <v>2.2133433734711998</v>
      </c>
      <c r="AP127" s="3">
        <v>1.8705317128797501</v>
      </c>
      <c r="AQ127" s="3">
        <v>2.64680100414737</v>
      </c>
    </row>
    <row r="128" spans="1:43">
      <c r="A128" s="2" t="s">
        <v>196</v>
      </c>
      <c r="B128" s="2"/>
      <c r="C128" s="3">
        <v>0</v>
      </c>
      <c r="D128" s="3">
        <v>0</v>
      </c>
      <c r="E128" s="3">
        <v>0.16666666666666599</v>
      </c>
      <c r="F128" s="3">
        <v>2.5333333333333301</v>
      </c>
      <c r="G128" s="3">
        <v>8.8000000000000007</v>
      </c>
      <c r="H128" s="3">
        <v>13.033333333333299</v>
      </c>
      <c r="I128" s="3">
        <v>15.8</v>
      </c>
      <c r="J128" s="3">
        <v>17.966666666666601</v>
      </c>
      <c r="K128" s="3">
        <v>20.8666666666666</v>
      </c>
      <c r="L128" s="3">
        <v>23</v>
      </c>
      <c r="M128" s="3">
        <v>25.733333333333299</v>
      </c>
      <c r="N128" s="3">
        <v>28.466666666666601</v>
      </c>
      <c r="O128" s="3">
        <v>30.433333333333302</v>
      </c>
      <c r="P128" s="3">
        <v>32.633333333333297</v>
      </c>
      <c r="Q128" s="3">
        <v>36.1666666666666</v>
      </c>
      <c r="R128" s="3">
        <v>37.6666666666666</v>
      </c>
      <c r="S128" s="3">
        <v>40.366666666666603</v>
      </c>
      <c r="T128" s="3">
        <v>42.066666666666599</v>
      </c>
      <c r="U128" s="3">
        <v>44.8</v>
      </c>
      <c r="V128" s="3">
        <v>46.3333333333333</v>
      </c>
      <c r="W128" s="2"/>
      <c r="X128" s="3">
        <v>0</v>
      </c>
      <c r="Y128" s="3">
        <v>0</v>
      </c>
      <c r="Z128" s="3">
        <v>0.45338235029118101</v>
      </c>
      <c r="AA128" s="3">
        <v>1.05619863451699</v>
      </c>
      <c r="AB128" s="3">
        <v>1.2489995996796699</v>
      </c>
      <c r="AC128" s="3">
        <v>1.3034143197344701</v>
      </c>
      <c r="AD128" s="3">
        <v>1.27540843131393</v>
      </c>
      <c r="AE128" s="3">
        <v>1.4019827229875299</v>
      </c>
      <c r="AF128" s="3">
        <v>1.92757763930679</v>
      </c>
      <c r="AG128" s="3">
        <v>1.84390889145857</v>
      </c>
      <c r="AH128" s="3">
        <v>1.6719914938645899</v>
      </c>
      <c r="AI128" s="3">
        <v>1.8571184369578799</v>
      </c>
      <c r="AJ128" s="3">
        <v>1.7451520150277899</v>
      </c>
      <c r="AK128" s="3">
        <v>1.9058389811897001</v>
      </c>
      <c r="AL128" s="3">
        <v>1.50738920727933</v>
      </c>
      <c r="AM128" s="3">
        <v>1.4220486005134301</v>
      </c>
      <c r="AN128" s="3">
        <v>1.64282953738021</v>
      </c>
      <c r="AO128" s="3">
        <v>1.6110727964792699</v>
      </c>
      <c r="AP128" s="3">
        <v>1.7776388834631101</v>
      </c>
      <c r="AQ128" s="3">
        <v>1.2736648783028499</v>
      </c>
    </row>
    <row r="129" spans="1:43">
      <c r="A129" s="2" t="s">
        <v>197</v>
      </c>
      <c r="B129" s="2"/>
      <c r="C129" s="3">
        <v>0</v>
      </c>
      <c r="D129" s="3">
        <v>0</v>
      </c>
      <c r="E129" s="3">
        <v>0</v>
      </c>
      <c r="F129" s="3">
        <v>1.13333333333333</v>
      </c>
      <c r="G129" s="3">
        <v>5.5333333333333297</v>
      </c>
      <c r="H129" s="3">
        <v>12.7</v>
      </c>
      <c r="I129" s="3">
        <v>18.566666666666599</v>
      </c>
      <c r="J129" s="3">
        <v>23.8</v>
      </c>
      <c r="K129" s="3">
        <v>25.8</v>
      </c>
      <c r="L129" s="3">
        <v>28.6</v>
      </c>
      <c r="M129" s="3">
        <v>31.1666666666666</v>
      </c>
      <c r="N129" s="3">
        <v>32.5</v>
      </c>
      <c r="O129" s="3">
        <v>36.133333333333297</v>
      </c>
      <c r="P129" s="3">
        <v>37.299999999999997</v>
      </c>
      <c r="Q129" s="3">
        <v>39.8333333333333</v>
      </c>
      <c r="R129" s="3">
        <v>40.733333333333299</v>
      </c>
      <c r="S129" s="3">
        <v>42.133333333333297</v>
      </c>
      <c r="T129" s="3">
        <v>43.233333333333299</v>
      </c>
      <c r="U129" s="3">
        <v>46.3333333333333</v>
      </c>
      <c r="V129" s="3">
        <v>46.133333333333297</v>
      </c>
      <c r="W129" s="2"/>
      <c r="X129" s="3">
        <v>0</v>
      </c>
      <c r="Y129" s="3">
        <v>0</v>
      </c>
      <c r="Z129" s="3">
        <v>0</v>
      </c>
      <c r="AA129" s="3">
        <v>1.2578641509408801</v>
      </c>
      <c r="AB129" s="3">
        <v>2.8836705005176202</v>
      </c>
      <c r="AC129" s="3">
        <v>3.3080709383768201</v>
      </c>
      <c r="AD129" s="3">
        <v>3.52782589643473</v>
      </c>
      <c r="AE129" s="3">
        <v>2.93711876958809</v>
      </c>
      <c r="AF129" s="3">
        <v>2.2120880030715999</v>
      </c>
      <c r="AG129" s="3">
        <v>3.0397368307141299</v>
      </c>
      <c r="AH129" s="3">
        <v>2.9448637018073001</v>
      </c>
      <c r="AI129" s="3">
        <v>3.8708310907779602</v>
      </c>
      <c r="AJ129" s="3">
        <v>3.14889751429854</v>
      </c>
      <c r="AK129" s="3">
        <v>3.4751498768638198</v>
      </c>
      <c r="AL129" s="3">
        <v>3.7334821398915099</v>
      </c>
      <c r="AM129" s="3">
        <v>3.0760725320158202</v>
      </c>
      <c r="AN129" s="3">
        <v>3.0739045022395999</v>
      </c>
      <c r="AO129" s="3">
        <v>2.9853345243409799</v>
      </c>
      <c r="AP129" s="3">
        <v>3.1867782407245602</v>
      </c>
      <c r="AQ129" s="3">
        <v>2.7776888874666201</v>
      </c>
    </row>
    <row r="130" spans="1:43">
      <c r="A130" s="2" t="s">
        <v>198</v>
      </c>
      <c r="B130" s="2"/>
      <c r="C130" s="3">
        <v>0</v>
      </c>
      <c r="D130" s="3">
        <v>0</v>
      </c>
      <c r="E130" s="3">
        <v>0</v>
      </c>
      <c r="F130" s="3">
        <v>0.96666666666666601</v>
      </c>
      <c r="G130" s="3">
        <v>5.1666666666666599</v>
      </c>
      <c r="H130" s="3">
        <v>11.9</v>
      </c>
      <c r="I130" s="3">
        <v>17.966666666666601</v>
      </c>
      <c r="J130" s="3">
        <v>22.533333333333299</v>
      </c>
      <c r="K130" s="3">
        <v>25.3666666666666</v>
      </c>
      <c r="L130" s="3">
        <v>28</v>
      </c>
      <c r="M130" s="3">
        <v>30.6666666666666</v>
      </c>
      <c r="N130" s="3">
        <v>32.533333333333303</v>
      </c>
      <c r="O130" s="3">
        <v>35.133333333333297</v>
      </c>
      <c r="P130" s="3">
        <v>36.6</v>
      </c>
      <c r="Q130" s="3">
        <v>39</v>
      </c>
      <c r="R130" s="3">
        <v>40.9</v>
      </c>
      <c r="S130" s="3">
        <v>42.3</v>
      </c>
      <c r="T130" s="3">
        <v>43.2</v>
      </c>
      <c r="U130" s="3">
        <v>45.266666666666602</v>
      </c>
      <c r="V130" s="3">
        <v>46.1</v>
      </c>
      <c r="W130" s="2"/>
      <c r="X130" s="3">
        <v>0</v>
      </c>
      <c r="Y130" s="3">
        <v>0</v>
      </c>
      <c r="Z130" s="3">
        <v>0</v>
      </c>
      <c r="AA130" s="3">
        <v>1.01598337694187</v>
      </c>
      <c r="AB130" s="3">
        <v>2.0344259359556101</v>
      </c>
      <c r="AC130" s="3">
        <v>1.8321208111548299</v>
      </c>
      <c r="AD130" s="3">
        <v>2.2874051285730301</v>
      </c>
      <c r="AE130" s="3">
        <v>1.58605030044937</v>
      </c>
      <c r="AF130" s="3">
        <v>1.79783820802157</v>
      </c>
      <c r="AG130" s="3">
        <v>1.5275252316519401</v>
      </c>
      <c r="AH130" s="3">
        <v>1.2736648783028499</v>
      </c>
      <c r="AI130" s="3">
        <v>1.38403596613511</v>
      </c>
      <c r="AJ130" s="3">
        <v>1.3097921802925601</v>
      </c>
      <c r="AK130" s="3">
        <v>1.58324561160505</v>
      </c>
      <c r="AL130" s="3">
        <v>1.59164485150844</v>
      </c>
      <c r="AM130" s="3">
        <v>1.13578166916005</v>
      </c>
      <c r="AN130" s="3">
        <v>1.0692676621563599</v>
      </c>
      <c r="AO130" s="3">
        <v>1.4236104336041699</v>
      </c>
      <c r="AP130" s="3">
        <v>1.56914697279197</v>
      </c>
      <c r="AQ130" s="3">
        <v>1.37477270848675</v>
      </c>
    </row>
    <row r="131" spans="1:43">
      <c r="A131" s="2" t="s">
        <v>199</v>
      </c>
      <c r="B131" s="2"/>
      <c r="C131" s="3">
        <v>0</v>
      </c>
      <c r="D131" s="3">
        <v>0</v>
      </c>
      <c r="E131" s="3">
        <v>0</v>
      </c>
      <c r="F131" s="3">
        <v>3.3333333333333298E-2</v>
      </c>
      <c r="G131" s="3">
        <v>1.7333333333333301</v>
      </c>
      <c r="H131" s="3">
        <v>6.5333333333333297</v>
      </c>
      <c r="I131" s="3">
        <v>13.133333333333301</v>
      </c>
      <c r="J131" s="3">
        <v>16.8</v>
      </c>
      <c r="K131" s="3">
        <v>20.7</v>
      </c>
      <c r="L131" s="3">
        <v>23.8333333333333</v>
      </c>
      <c r="M131" s="3">
        <v>26.266666666666602</v>
      </c>
      <c r="N131" s="3">
        <v>28.966666666666601</v>
      </c>
      <c r="O131" s="3">
        <v>31.9</v>
      </c>
      <c r="P131" s="3">
        <v>33.366666666666603</v>
      </c>
      <c r="Q131" s="3">
        <v>35.799999999999997</v>
      </c>
      <c r="R131" s="3">
        <v>38.700000000000003</v>
      </c>
      <c r="S131" s="3">
        <v>40.733333333333299</v>
      </c>
      <c r="T131" s="3">
        <v>42.533333333333303</v>
      </c>
      <c r="U131" s="3">
        <v>44.6666666666666</v>
      </c>
      <c r="V131" s="3">
        <v>46.066666666666599</v>
      </c>
      <c r="W131" s="2"/>
      <c r="X131" s="3">
        <v>0</v>
      </c>
      <c r="Y131" s="3">
        <v>0</v>
      </c>
      <c r="Z131" s="3">
        <v>0</v>
      </c>
      <c r="AA131" s="3">
        <v>0.17950549357115</v>
      </c>
      <c r="AB131" s="3">
        <v>1.4590712418826099</v>
      </c>
      <c r="AC131" s="3">
        <v>2.60426999794994</v>
      </c>
      <c r="AD131" s="3">
        <v>2.60426999794994</v>
      </c>
      <c r="AE131" s="3">
        <v>1.83303027798233</v>
      </c>
      <c r="AF131" s="3">
        <v>2.06801031589948</v>
      </c>
      <c r="AG131" s="3">
        <v>2.5177150134375501</v>
      </c>
      <c r="AH131" s="3">
        <v>2.1123972690339801</v>
      </c>
      <c r="AI131" s="3">
        <v>1.5595583420386101</v>
      </c>
      <c r="AJ131" s="3">
        <v>2.18097837372741</v>
      </c>
      <c r="AK131" s="3">
        <v>2.0409692686455498</v>
      </c>
      <c r="AL131" s="3">
        <v>2.25684145064143</v>
      </c>
      <c r="AM131" s="3">
        <v>1.8823743871327301</v>
      </c>
      <c r="AN131" s="3">
        <v>1.7688665548562099</v>
      </c>
      <c r="AO131" s="3">
        <v>1.76509363931649</v>
      </c>
      <c r="AP131" s="3">
        <v>1.8856180831641201</v>
      </c>
      <c r="AQ131" s="3">
        <v>1.28927197372091</v>
      </c>
    </row>
    <row r="132" spans="1:43">
      <c r="A132" s="2" t="s">
        <v>200</v>
      </c>
      <c r="B132" s="2"/>
      <c r="C132" s="3">
        <v>0</v>
      </c>
      <c r="D132" s="3">
        <v>0</v>
      </c>
      <c r="E132" s="3">
        <v>0</v>
      </c>
      <c r="F132" s="3">
        <v>0</v>
      </c>
      <c r="G132" s="3">
        <v>0.33333333333333298</v>
      </c>
      <c r="H132" s="3">
        <v>1.93333333333333</v>
      </c>
      <c r="I132" s="3">
        <v>6.3</v>
      </c>
      <c r="J132" s="3">
        <v>9.9666666666666597</v>
      </c>
      <c r="K132" s="3">
        <v>14.3333333333333</v>
      </c>
      <c r="L132" s="3">
        <v>18.566666666666599</v>
      </c>
      <c r="M132" s="3">
        <v>21.766666666666602</v>
      </c>
      <c r="N132" s="3">
        <v>25.7</v>
      </c>
      <c r="O132" s="3">
        <v>28.6666666666666</v>
      </c>
      <c r="P132" s="3">
        <v>31.566666666666599</v>
      </c>
      <c r="Q132" s="3">
        <v>34.566666666666599</v>
      </c>
      <c r="R132" s="3">
        <v>36.633333333333297</v>
      </c>
      <c r="S132" s="3">
        <v>39.200000000000003</v>
      </c>
      <c r="T132" s="3">
        <v>41.233333333333299</v>
      </c>
      <c r="U132" s="3">
        <v>44.033333333333303</v>
      </c>
      <c r="V132" s="3">
        <v>46.066666666666599</v>
      </c>
      <c r="W132" s="2"/>
      <c r="X132" s="3">
        <v>0</v>
      </c>
      <c r="Y132" s="3">
        <v>0</v>
      </c>
      <c r="Z132" s="3">
        <v>0</v>
      </c>
      <c r="AA132" s="3">
        <v>0</v>
      </c>
      <c r="AB132" s="3">
        <v>0.69920589878010098</v>
      </c>
      <c r="AC132" s="3">
        <v>1.4590712418826099</v>
      </c>
      <c r="AD132" s="3">
        <v>1.9174636024359499</v>
      </c>
      <c r="AE132" s="3">
        <v>1.8526257642120301</v>
      </c>
      <c r="AF132" s="3">
        <v>1.86785676348292</v>
      </c>
      <c r="AG132" s="3">
        <v>1.6265163865007799</v>
      </c>
      <c r="AH132" s="3">
        <v>1.8740923729160699</v>
      </c>
      <c r="AI132" s="3">
        <v>1.9174636024359499</v>
      </c>
      <c r="AJ132" s="3">
        <v>1.4452988925785799</v>
      </c>
      <c r="AK132" s="3">
        <v>1.28279209365959</v>
      </c>
      <c r="AL132" s="3">
        <v>1.8917951498216901</v>
      </c>
      <c r="AM132" s="3">
        <v>1.8345450541089301</v>
      </c>
      <c r="AN132" s="3">
        <v>1.4236104336041699</v>
      </c>
      <c r="AO132" s="3">
        <v>1.5849991237291601</v>
      </c>
      <c r="AP132" s="3">
        <v>1.6017351702311899</v>
      </c>
      <c r="AQ132" s="3">
        <v>1.56914697279197</v>
      </c>
    </row>
    <row r="133" spans="1:43">
      <c r="A133" s="2" t="s">
        <v>201</v>
      </c>
      <c r="B133" s="2"/>
      <c r="C133" s="3">
        <v>0</v>
      </c>
      <c r="D133" s="3">
        <v>0</v>
      </c>
      <c r="E133" s="3">
        <v>0</v>
      </c>
      <c r="F133" s="3">
        <v>1.2666666666666599</v>
      </c>
      <c r="G133" s="3">
        <v>6.8333333333333304</v>
      </c>
      <c r="H133" s="3">
        <v>13.7666666666666</v>
      </c>
      <c r="I133" s="3">
        <v>19.766666666666602</v>
      </c>
      <c r="J133" s="3">
        <v>23.466666666666601</v>
      </c>
      <c r="K133" s="3">
        <v>26.633333333333301</v>
      </c>
      <c r="L133" s="3">
        <v>28.8333333333333</v>
      </c>
      <c r="M133" s="3">
        <v>31.633333333333301</v>
      </c>
      <c r="N133" s="3">
        <v>32.966666666666598</v>
      </c>
      <c r="O133" s="3">
        <v>35.733333333333299</v>
      </c>
      <c r="P133" s="3">
        <v>37.700000000000003</v>
      </c>
      <c r="Q133" s="3">
        <v>39.299999999999997</v>
      </c>
      <c r="R133" s="3">
        <v>40.866666666666603</v>
      </c>
      <c r="S133" s="3">
        <v>42.633333333333297</v>
      </c>
      <c r="T133" s="3">
        <v>44</v>
      </c>
      <c r="U133" s="3">
        <v>45.366666666666603</v>
      </c>
      <c r="V133" s="3">
        <v>45.9</v>
      </c>
      <c r="W133" s="2"/>
      <c r="X133" s="3">
        <v>0</v>
      </c>
      <c r="Y133" s="3">
        <v>0</v>
      </c>
      <c r="Z133" s="3">
        <v>0</v>
      </c>
      <c r="AA133" s="3">
        <v>0.92855921847894096</v>
      </c>
      <c r="AB133" s="3">
        <v>2.2669117514559001</v>
      </c>
      <c r="AC133" s="3">
        <v>2.13983384609387</v>
      </c>
      <c r="AD133" s="3">
        <v>2.31924317157319</v>
      </c>
      <c r="AE133" s="3">
        <v>1.91020650425258</v>
      </c>
      <c r="AF133" s="3">
        <v>2.1052843566184101</v>
      </c>
      <c r="AG133" s="3">
        <v>1.8089284734953499</v>
      </c>
      <c r="AH133" s="3">
        <v>2.4560582693051498</v>
      </c>
      <c r="AI133" s="3">
        <v>2.0893911925619699</v>
      </c>
      <c r="AJ133" s="3">
        <v>2.0965580258021799</v>
      </c>
      <c r="AK133" s="3">
        <v>2.20831761000691</v>
      </c>
      <c r="AL133" s="3">
        <v>2.51859749331514</v>
      </c>
      <c r="AM133" s="3">
        <v>1.82086670449968</v>
      </c>
      <c r="AN133" s="3">
        <v>1.9405039437103799</v>
      </c>
      <c r="AO133" s="3">
        <v>2.6331223544175302</v>
      </c>
      <c r="AP133" s="3">
        <v>2.0245712852080202</v>
      </c>
      <c r="AQ133" s="3">
        <v>2.3144473782453199</v>
      </c>
    </row>
    <row r="134" spans="1:43">
      <c r="A134" s="2" t="s">
        <v>202</v>
      </c>
      <c r="B134" s="2" t="s">
        <v>203</v>
      </c>
      <c r="C134" s="3">
        <v>0</v>
      </c>
      <c r="D134" s="3">
        <v>0</v>
      </c>
      <c r="E134" s="3">
        <v>0</v>
      </c>
      <c r="F134" s="3">
        <v>0.1</v>
      </c>
      <c r="G134" s="3">
        <v>0.53333333333333299</v>
      </c>
      <c r="H134" s="3">
        <v>1.6666666666666601</v>
      </c>
      <c r="I134" s="3">
        <v>3.9</v>
      </c>
      <c r="J134" s="3">
        <v>8.1333333333333293</v>
      </c>
      <c r="K134" s="3">
        <v>11.733333333333301</v>
      </c>
      <c r="L134" s="3">
        <v>14.8666666666666</v>
      </c>
      <c r="M134" s="3">
        <v>19</v>
      </c>
      <c r="N134" s="3">
        <v>21.966666666666601</v>
      </c>
      <c r="O134" s="3">
        <v>25.6666666666666</v>
      </c>
      <c r="P134" s="3">
        <v>29.133333333333301</v>
      </c>
      <c r="Q134" s="3">
        <v>31.566666666666599</v>
      </c>
      <c r="R134" s="3">
        <v>34.8333333333333</v>
      </c>
      <c r="S134" s="3">
        <v>38.233333333333299</v>
      </c>
      <c r="T134" s="3">
        <v>40.3333333333333</v>
      </c>
      <c r="U134" s="3">
        <v>43</v>
      </c>
      <c r="V134" s="3">
        <v>45.6</v>
      </c>
      <c r="W134" s="2"/>
      <c r="X134" s="3">
        <v>0</v>
      </c>
      <c r="Y134" s="3">
        <v>0</v>
      </c>
      <c r="Z134" s="3">
        <v>0</v>
      </c>
      <c r="AA134" s="3">
        <v>0.3</v>
      </c>
      <c r="AB134" s="3">
        <v>0.61824123303304701</v>
      </c>
      <c r="AC134" s="3">
        <v>0.94280904158206302</v>
      </c>
      <c r="AD134" s="3">
        <v>1.6603212540549599</v>
      </c>
      <c r="AE134" s="3">
        <v>1.54344492037203</v>
      </c>
      <c r="AF134" s="3">
        <v>1.5040685563571301</v>
      </c>
      <c r="AG134" s="3">
        <v>1.6679994670928999</v>
      </c>
      <c r="AH134" s="3">
        <v>2.3094010767584998</v>
      </c>
      <c r="AI134" s="3">
        <v>1.8882678717691299</v>
      </c>
      <c r="AJ134" s="3">
        <v>1.6799470891138799</v>
      </c>
      <c r="AK134" s="3">
        <v>1.5216949614017701</v>
      </c>
      <c r="AL134" s="3">
        <v>1.5423647068345601</v>
      </c>
      <c r="AM134" s="3">
        <v>1.6947631758514801</v>
      </c>
      <c r="AN134" s="3">
        <v>1.5423647068345601</v>
      </c>
      <c r="AO134" s="3">
        <v>1.4452988925785799</v>
      </c>
      <c r="AP134" s="3">
        <v>1.96638416050035</v>
      </c>
      <c r="AQ134" s="3">
        <v>1.5187714333192599</v>
      </c>
    </row>
    <row r="135" spans="1:43">
      <c r="A135" s="2" t="s">
        <v>204</v>
      </c>
      <c r="B135" s="2"/>
      <c r="C135" s="3">
        <v>0</v>
      </c>
      <c r="D135" s="3">
        <v>0</v>
      </c>
      <c r="E135" s="3">
        <v>0</v>
      </c>
      <c r="F135" s="3">
        <v>0.96666666666666601</v>
      </c>
      <c r="G135" s="3">
        <v>5.2</v>
      </c>
      <c r="H135" s="3">
        <v>11.4333333333333</v>
      </c>
      <c r="I135" s="3">
        <v>16.066666666666599</v>
      </c>
      <c r="J135" s="3">
        <v>21.633333333333301</v>
      </c>
      <c r="K135" s="3">
        <v>24.233333333333299</v>
      </c>
      <c r="L135" s="3">
        <v>27.6666666666666</v>
      </c>
      <c r="M135" s="3">
        <v>29.566666666666599</v>
      </c>
      <c r="N135" s="3">
        <v>31.6666666666666</v>
      </c>
      <c r="O135" s="3">
        <v>34.633333333333297</v>
      </c>
      <c r="P135" s="3">
        <v>35.5</v>
      </c>
      <c r="Q135" s="3">
        <v>37.9</v>
      </c>
      <c r="R135" s="3">
        <v>39.799999999999997</v>
      </c>
      <c r="S135" s="3">
        <v>41.1</v>
      </c>
      <c r="T135" s="3">
        <v>42.3333333333333</v>
      </c>
      <c r="U135" s="3">
        <v>44.533333333333303</v>
      </c>
      <c r="V135" s="3">
        <v>45.566666666666599</v>
      </c>
      <c r="W135" s="2"/>
      <c r="X135" s="3">
        <v>0</v>
      </c>
      <c r="Y135" s="3">
        <v>0</v>
      </c>
      <c r="Z135" s="3">
        <v>0</v>
      </c>
      <c r="AA135" s="3">
        <v>1.22429117814713</v>
      </c>
      <c r="AB135" s="3">
        <v>2.3437861108329199</v>
      </c>
      <c r="AC135" s="3">
        <v>2.43150616331158</v>
      </c>
      <c r="AD135" s="3">
        <v>2.5681813712344201</v>
      </c>
      <c r="AE135" s="3">
        <v>2.61385198934871</v>
      </c>
      <c r="AF135" s="3">
        <v>2.7286545321010398</v>
      </c>
      <c r="AG135" s="3">
        <v>2.8087165910587801</v>
      </c>
      <c r="AH135" s="3">
        <v>2.1553550880436201</v>
      </c>
      <c r="AI135" s="3">
        <v>2.4675674031095598</v>
      </c>
      <c r="AJ135" s="3">
        <v>2.3163668870788898</v>
      </c>
      <c r="AK135" s="3">
        <v>3.1911335499056301</v>
      </c>
      <c r="AL135" s="3">
        <v>2.6375493676264399</v>
      </c>
      <c r="AM135" s="3">
        <v>2.6381811916545801</v>
      </c>
      <c r="AN135" s="3">
        <v>2.0712315177207898</v>
      </c>
      <c r="AO135" s="3">
        <v>2.97022258799272</v>
      </c>
      <c r="AP135" s="3">
        <v>3.01919783312646</v>
      </c>
      <c r="AQ135" s="3">
        <v>2.7286545321010398</v>
      </c>
    </row>
    <row r="136" spans="1:43">
      <c r="A136" s="2" t="s">
        <v>205</v>
      </c>
      <c r="B136" s="2"/>
      <c r="C136" s="3">
        <v>0</v>
      </c>
      <c r="D136" s="3">
        <v>0</v>
      </c>
      <c r="E136" s="3">
        <v>0</v>
      </c>
      <c r="F136" s="3">
        <v>0.5</v>
      </c>
      <c r="G136" s="3">
        <v>5.5</v>
      </c>
      <c r="H136" s="3">
        <v>12.3333333333333</v>
      </c>
      <c r="I136" s="3">
        <v>19.466666666666601</v>
      </c>
      <c r="J136" s="3">
        <v>22.6666666666666</v>
      </c>
      <c r="K136" s="3">
        <v>25.9</v>
      </c>
      <c r="L136" s="3">
        <v>27.8</v>
      </c>
      <c r="M136" s="3">
        <v>29.4</v>
      </c>
      <c r="N136" s="3">
        <v>31.4</v>
      </c>
      <c r="O136" s="3">
        <v>33.9</v>
      </c>
      <c r="P136" s="3">
        <v>34.866666666666603</v>
      </c>
      <c r="Q136" s="3">
        <v>36.299999999999997</v>
      </c>
      <c r="R136" s="3">
        <v>38.233333333333299</v>
      </c>
      <c r="S136" s="3">
        <v>39.8333333333333</v>
      </c>
      <c r="T136" s="3">
        <v>40.799999999999997</v>
      </c>
      <c r="U136" s="3">
        <v>43.033333333333303</v>
      </c>
      <c r="V136" s="3">
        <v>45.133333333333297</v>
      </c>
      <c r="W136" s="2"/>
      <c r="X136" s="3">
        <v>0</v>
      </c>
      <c r="Y136" s="3">
        <v>0</v>
      </c>
      <c r="Z136" s="3">
        <v>0</v>
      </c>
      <c r="AA136" s="3">
        <v>0.61913918736689</v>
      </c>
      <c r="AB136" s="3">
        <v>1.8929694486000901</v>
      </c>
      <c r="AC136" s="3">
        <v>2.1959558789334102</v>
      </c>
      <c r="AD136" s="3">
        <v>2.6799668322988999</v>
      </c>
      <c r="AE136" s="3">
        <v>1.90321365648269</v>
      </c>
      <c r="AF136" s="3">
        <v>1.7767010628315201</v>
      </c>
      <c r="AG136" s="3">
        <v>1.72046505340852</v>
      </c>
      <c r="AH136" s="3">
        <v>1.8</v>
      </c>
      <c r="AI136" s="3">
        <v>1.6248076809271901</v>
      </c>
      <c r="AJ136" s="3">
        <v>2.0712315177207898</v>
      </c>
      <c r="AK136" s="3">
        <v>1.62754074876449</v>
      </c>
      <c r="AL136" s="3">
        <v>2.3825756371344502</v>
      </c>
      <c r="AM136" s="3">
        <v>1.56382721409865</v>
      </c>
      <c r="AN136" s="3">
        <v>1.8089284734953499</v>
      </c>
      <c r="AO136" s="3">
        <v>1.9043809142780901</v>
      </c>
      <c r="AP136" s="3">
        <v>2.1367160680716402</v>
      </c>
      <c r="AQ136" s="3">
        <v>1.89267594221045</v>
      </c>
    </row>
    <row r="137" spans="1:43">
      <c r="A137" s="2" t="s">
        <v>206</v>
      </c>
      <c r="B137" s="2"/>
      <c r="C137" s="3">
        <v>0</v>
      </c>
      <c r="D137" s="3">
        <v>0</v>
      </c>
      <c r="E137" s="3">
        <v>0</v>
      </c>
      <c r="F137" s="3">
        <v>0</v>
      </c>
      <c r="G137" s="3">
        <v>0.16666666666666599</v>
      </c>
      <c r="H137" s="3">
        <v>1.13333333333333</v>
      </c>
      <c r="I137" s="3">
        <v>3.6</v>
      </c>
      <c r="J137" s="3">
        <v>7.3</v>
      </c>
      <c r="K137" s="3">
        <v>10.8666666666666</v>
      </c>
      <c r="L137" s="3">
        <v>16.2</v>
      </c>
      <c r="M137" s="3">
        <v>19.633333333333301</v>
      </c>
      <c r="N137" s="3">
        <v>22.5</v>
      </c>
      <c r="O137" s="3">
        <v>26.066666666666599</v>
      </c>
      <c r="P137" s="3">
        <v>29.133333333333301</v>
      </c>
      <c r="Q137" s="3">
        <v>32.466666666666598</v>
      </c>
      <c r="R137" s="3">
        <v>34.6666666666666</v>
      </c>
      <c r="S137" s="3">
        <v>37.4</v>
      </c>
      <c r="T137" s="3">
        <v>39.766666666666602</v>
      </c>
      <c r="U137" s="3">
        <v>42.633333333333297</v>
      </c>
      <c r="V137" s="3">
        <v>44.866666666666603</v>
      </c>
      <c r="W137" s="2"/>
      <c r="X137" s="3">
        <v>0</v>
      </c>
      <c r="Y137" s="3">
        <v>0</v>
      </c>
      <c r="Z137" s="3">
        <v>0</v>
      </c>
      <c r="AA137" s="3">
        <v>0</v>
      </c>
      <c r="AB137" s="3">
        <v>0.45338235029118101</v>
      </c>
      <c r="AC137" s="3">
        <v>0.80553639823963796</v>
      </c>
      <c r="AD137" s="3">
        <v>1.8184242262647801</v>
      </c>
      <c r="AE137" s="3">
        <v>1.9519221295943101</v>
      </c>
      <c r="AF137" s="3">
        <v>1.70749979664875</v>
      </c>
      <c r="AG137" s="3">
        <v>1.72046505340852</v>
      </c>
      <c r="AH137" s="3">
        <v>1.9058389811897001</v>
      </c>
      <c r="AI137" s="3">
        <v>1.8211717839530299</v>
      </c>
      <c r="AJ137" s="3">
        <v>1.9482185594936601</v>
      </c>
      <c r="AK137" s="3">
        <v>1.47723465374402</v>
      </c>
      <c r="AL137" s="3">
        <v>1.7074997966487599</v>
      </c>
      <c r="AM137" s="3">
        <v>1.8135294011647201</v>
      </c>
      <c r="AN137" s="3">
        <v>1.8184242262647801</v>
      </c>
      <c r="AO137" s="3">
        <v>1.60589192939278</v>
      </c>
      <c r="AP137" s="3">
        <v>1.7792008193443301</v>
      </c>
      <c r="AQ137" s="3">
        <v>1.45449494861809</v>
      </c>
    </row>
    <row r="138" spans="1:43">
      <c r="A138" s="2" t="s">
        <v>207</v>
      </c>
      <c r="B138" s="2"/>
      <c r="C138" s="3">
        <v>0</v>
      </c>
      <c r="D138" s="3">
        <v>0</v>
      </c>
      <c r="E138" s="3">
        <v>6.6666666666666596E-2</v>
      </c>
      <c r="F138" s="3">
        <v>1.56666666666666</v>
      </c>
      <c r="G138" s="3">
        <v>6.9</v>
      </c>
      <c r="H138" s="3">
        <v>14.533333333333299</v>
      </c>
      <c r="I138" s="3">
        <v>20.033333333333299</v>
      </c>
      <c r="J138" s="3">
        <v>24.5</v>
      </c>
      <c r="K138" s="3">
        <v>27.3333333333333</v>
      </c>
      <c r="L138" s="3">
        <v>30</v>
      </c>
      <c r="M138" s="3">
        <v>30.566666666666599</v>
      </c>
      <c r="N138" s="3">
        <v>33.066666666666599</v>
      </c>
      <c r="O138" s="3">
        <v>35.633333333333297</v>
      </c>
      <c r="P138" s="3">
        <v>37.033333333333303</v>
      </c>
      <c r="Q138" s="3">
        <v>38.766666666666602</v>
      </c>
      <c r="R138" s="3">
        <v>39.6</v>
      </c>
      <c r="S138" s="3">
        <v>42.3</v>
      </c>
      <c r="T138" s="3">
        <v>43.5</v>
      </c>
      <c r="U138" s="3">
        <v>43.633333333333297</v>
      </c>
      <c r="V138" s="3">
        <v>44.2</v>
      </c>
      <c r="W138" s="2"/>
      <c r="X138" s="3">
        <v>0</v>
      </c>
      <c r="Y138" s="3">
        <v>0</v>
      </c>
      <c r="Z138" s="3">
        <v>0.24944382578492899</v>
      </c>
      <c r="AA138" s="3">
        <v>1.3085190950926999</v>
      </c>
      <c r="AB138" s="3">
        <v>2.3430749027719902</v>
      </c>
      <c r="AC138" s="3">
        <v>2.12498366006789</v>
      </c>
      <c r="AD138" s="3">
        <v>2.5361826082169601</v>
      </c>
      <c r="AE138" s="3">
        <v>1.78418982547635</v>
      </c>
      <c r="AF138" s="3">
        <v>2.8087165910587801</v>
      </c>
      <c r="AG138" s="3">
        <v>2.3664319132398401</v>
      </c>
      <c r="AH138" s="3">
        <v>1.9947152400502901</v>
      </c>
      <c r="AI138" s="3">
        <v>2.0965580258021799</v>
      </c>
      <c r="AJ138" s="3">
        <v>2.3732303348436701</v>
      </c>
      <c r="AK138" s="3">
        <v>2.4695928589321898</v>
      </c>
      <c r="AL138" s="3">
        <v>2.92897403349515</v>
      </c>
      <c r="AM138" s="3">
        <v>2.4166091947189101</v>
      </c>
      <c r="AN138" s="3">
        <v>2.92289810519171</v>
      </c>
      <c r="AO138" s="3">
        <v>2.3202011407059802</v>
      </c>
      <c r="AP138" s="3">
        <v>2.6010681566532501</v>
      </c>
      <c r="AQ138" s="3">
        <v>2.2120880030715999</v>
      </c>
    </row>
    <row r="139" spans="1:43">
      <c r="A139" s="2" t="s">
        <v>208</v>
      </c>
      <c r="B139" s="2" t="s">
        <v>209</v>
      </c>
      <c r="C139" s="3">
        <v>0</v>
      </c>
      <c r="D139" s="3">
        <v>0</v>
      </c>
      <c r="E139" s="3">
        <v>6.6666666666666596E-2</v>
      </c>
      <c r="F139" s="3">
        <v>0.5</v>
      </c>
      <c r="G139" s="3">
        <v>2.2333333333333298</v>
      </c>
      <c r="H139" s="3">
        <v>6.0333333333333297</v>
      </c>
      <c r="I139" s="3">
        <v>10.633333333333301</v>
      </c>
      <c r="J139" s="3">
        <v>15.966666666666599</v>
      </c>
      <c r="K139" s="3">
        <v>18.233333333333299</v>
      </c>
      <c r="L139" s="3">
        <v>22.066666666666599</v>
      </c>
      <c r="M139" s="3">
        <v>24.3333333333333</v>
      </c>
      <c r="N139" s="3">
        <v>27.533333333333299</v>
      </c>
      <c r="O139" s="3">
        <v>29.9</v>
      </c>
      <c r="P139" s="3">
        <v>32.066666666666599</v>
      </c>
      <c r="Q139" s="3">
        <v>34.299999999999997</v>
      </c>
      <c r="R139" s="3">
        <v>37</v>
      </c>
      <c r="S139" s="3">
        <v>38.766666666666602</v>
      </c>
      <c r="T139" s="3">
        <v>40.133333333333297</v>
      </c>
      <c r="U139" s="3">
        <v>42.033333333333303</v>
      </c>
      <c r="V139" s="3">
        <v>43.466666666666598</v>
      </c>
      <c r="W139" s="2"/>
      <c r="X139" s="3">
        <v>0</v>
      </c>
      <c r="Y139" s="3">
        <v>0</v>
      </c>
      <c r="Z139" s="3">
        <v>0.24944382578492899</v>
      </c>
      <c r="AA139" s="3">
        <v>0.67082039324993603</v>
      </c>
      <c r="AB139" s="3">
        <v>1.28279209365959</v>
      </c>
      <c r="AC139" s="3">
        <v>1.42556031868953</v>
      </c>
      <c r="AD139" s="3">
        <v>2.5361826082169601</v>
      </c>
      <c r="AE139" s="3">
        <v>1.32874209519965</v>
      </c>
      <c r="AF139" s="3">
        <v>1.8562207723101101</v>
      </c>
      <c r="AG139" s="3">
        <v>1.65193489244851</v>
      </c>
      <c r="AH139" s="3">
        <v>1.92064803878505</v>
      </c>
      <c r="AI139" s="3">
        <v>1.7461067804945001</v>
      </c>
      <c r="AJ139" s="3">
        <v>1.55670592384474</v>
      </c>
      <c r="AK139" s="3">
        <v>1.4590712418826099</v>
      </c>
      <c r="AL139" s="3">
        <v>1.7156145643277001</v>
      </c>
      <c r="AM139" s="3">
        <v>1.3416407864998701</v>
      </c>
      <c r="AN139" s="3">
        <v>1.2297244497131099</v>
      </c>
      <c r="AO139" s="3">
        <v>1.33499895963338</v>
      </c>
      <c r="AP139" s="3">
        <v>1.6224124698183899</v>
      </c>
      <c r="AQ139" s="3">
        <v>1.38403596613511</v>
      </c>
    </row>
    <row r="140" spans="1:43">
      <c r="A140" s="2" t="s">
        <v>210</v>
      </c>
      <c r="B140" s="2"/>
      <c r="C140" s="3">
        <v>0</v>
      </c>
      <c r="D140" s="3">
        <v>0</v>
      </c>
      <c r="E140" s="3">
        <v>0</v>
      </c>
      <c r="F140" s="3">
        <v>0.53333333333333299</v>
      </c>
      <c r="G140" s="3">
        <v>2.86666666666666</v>
      </c>
      <c r="H140" s="3">
        <v>8.3333333333333304</v>
      </c>
      <c r="I140" s="3">
        <v>13.4333333333333</v>
      </c>
      <c r="J140" s="3">
        <v>17.3666666666666</v>
      </c>
      <c r="K140" s="3">
        <v>20.2</v>
      </c>
      <c r="L140" s="3">
        <v>23.5</v>
      </c>
      <c r="M140" s="3">
        <v>25.533333333333299</v>
      </c>
      <c r="N140" s="3">
        <v>28.433333333333302</v>
      </c>
      <c r="O140" s="3">
        <v>31.2</v>
      </c>
      <c r="P140" s="3">
        <v>32.799999999999997</v>
      </c>
      <c r="Q140" s="3">
        <v>35.1</v>
      </c>
      <c r="R140" s="3">
        <v>37</v>
      </c>
      <c r="S140" s="3">
        <v>38.700000000000003</v>
      </c>
      <c r="T140" s="3">
        <v>39.766666666666602</v>
      </c>
      <c r="U140" s="3">
        <v>42.233333333333299</v>
      </c>
      <c r="V140" s="3">
        <v>42.966666666666598</v>
      </c>
      <c r="W140" s="2"/>
      <c r="X140" s="3">
        <v>0</v>
      </c>
      <c r="Y140" s="3">
        <v>0</v>
      </c>
      <c r="Z140" s="3">
        <v>0</v>
      </c>
      <c r="AA140" s="3">
        <v>0.66999170807472597</v>
      </c>
      <c r="AB140" s="3">
        <v>1.45449494861809</v>
      </c>
      <c r="AC140" s="3">
        <v>2.0221001184137402</v>
      </c>
      <c r="AD140" s="3">
        <v>2.3900255693657799</v>
      </c>
      <c r="AE140" s="3">
        <v>2.0572365498945899</v>
      </c>
      <c r="AF140" s="3">
        <v>2.1817424229271398</v>
      </c>
      <c r="AG140" s="3">
        <v>2.3629078131262999</v>
      </c>
      <c r="AH140" s="3">
        <v>2.18682926224756</v>
      </c>
      <c r="AI140" s="3">
        <v>2.4451766580124401</v>
      </c>
      <c r="AJ140" s="3">
        <v>1.37598449603668</v>
      </c>
      <c r="AK140" s="3">
        <v>1.9731531449264901</v>
      </c>
      <c r="AL140" s="3">
        <v>2.5212430796467502</v>
      </c>
      <c r="AM140" s="3">
        <v>1.7126976771553499</v>
      </c>
      <c r="AN140" s="3">
        <v>1.5088627063675</v>
      </c>
      <c r="AO140" s="3">
        <v>1.8562207723101101</v>
      </c>
      <c r="AP140" s="3">
        <v>2.3335714164249501</v>
      </c>
      <c r="AQ140" s="3">
        <v>1.22429117814713</v>
      </c>
    </row>
    <row r="141" spans="1:43">
      <c r="A141" s="2" t="s">
        <v>211</v>
      </c>
      <c r="B141" s="2"/>
      <c r="C141" s="3">
        <v>0</v>
      </c>
      <c r="D141" s="3">
        <v>0</v>
      </c>
      <c r="E141" s="3">
        <v>3.3333333333333298E-2</v>
      </c>
      <c r="F141" s="3">
        <v>0.33333333333333298</v>
      </c>
      <c r="G141" s="3">
        <v>1.7333333333333301</v>
      </c>
      <c r="H141" s="3">
        <v>5.6666666666666599</v>
      </c>
      <c r="I141" s="3">
        <v>9.6</v>
      </c>
      <c r="J141" s="3">
        <v>13.466666666666599</v>
      </c>
      <c r="K141" s="3">
        <v>16.966666666666601</v>
      </c>
      <c r="L141" s="3">
        <v>20.233333333333299</v>
      </c>
      <c r="M141" s="3">
        <v>22.966666666666601</v>
      </c>
      <c r="N141" s="3">
        <v>26.066666666666599</v>
      </c>
      <c r="O141" s="3">
        <v>29.233333333333299</v>
      </c>
      <c r="P141" s="3">
        <v>31.7</v>
      </c>
      <c r="Q141" s="3">
        <v>33.9</v>
      </c>
      <c r="R141" s="3">
        <v>36.933333333333302</v>
      </c>
      <c r="S141" s="3">
        <v>37.866666666666603</v>
      </c>
      <c r="T141" s="3">
        <v>39.3333333333333</v>
      </c>
      <c r="U141" s="3">
        <v>41.366666666666603</v>
      </c>
      <c r="V141" s="3">
        <v>42.8</v>
      </c>
      <c r="W141" s="2"/>
      <c r="X141" s="3">
        <v>0</v>
      </c>
      <c r="Y141" s="3">
        <v>0</v>
      </c>
      <c r="Z141" s="3">
        <v>0.17950549357115</v>
      </c>
      <c r="AA141" s="3">
        <v>0.47140452079103101</v>
      </c>
      <c r="AB141" s="3">
        <v>1.1234866364235101</v>
      </c>
      <c r="AC141" s="3">
        <v>1.4681810363696799</v>
      </c>
      <c r="AD141" s="3">
        <v>1.7625738755203</v>
      </c>
      <c r="AE141" s="3">
        <v>1.33499895963338</v>
      </c>
      <c r="AF141" s="3">
        <v>1.5380362660079101</v>
      </c>
      <c r="AG141" s="3">
        <v>1.38283123417943</v>
      </c>
      <c r="AH141" s="3">
        <v>1.6224124698183899</v>
      </c>
      <c r="AI141" s="3">
        <v>1.2092238098144701</v>
      </c>
      <c r="AJ141" s="3">
        <v>1.68687745718399</v>
      </c>
      <c r="AK141" s="3">
        <v>1.1874342087037899</v>
      </c>
      <c r="AL141" s="3">
        <v>1.24766448481419</v>
      </c>
      <c r="AM141" s="3">
        <v>1.23648246606609</v>
      </c>
      <c r="AN141" s="3">
        <v>1.3097921802925601</v>
      </c>
      <c r="AO141" s="3">
        <v>1.3498971154210999</v>
      </c>
      <c r="AP141" s="3">
        <v>1.1967548714010801</v>
      </c>
      <c r="AQ141" s="3">
        <v>1.3012814197295399</v>
      </c>
    </row>
    <row r="142" spans="1:43">
      <c r="A142" s="2" t="s">
        <v>212</v>
      </c>
      <c r="B142" s="2" t="s">
        <v>95</v>
      </c>
      <c r="C142" s="3">
        <v>0</v>
      </c>
      <c r="D142" s="3">
        <v>0</v>
      </c>
      <c r="E142" s="3">
        <v>0</v>
      </c>
      <c r="F142" s="3">
        <v>0.76666666666666605</v>
      </c>
      <c r="G142" s="3">
        <v>4.3</v>
      </c>
      <c r="H142" s="3">
        <v>10.3666666666666</v>
      </c>
      <c r="I142" s="3">
        <v>15.3333333333333</v>
      </c>
      <c r="J142" s="3">
        <v>19.899999999999999</v>
      </c>
      <c r="K142" s="3">
        <v>21.8333333333333</v>
      </c>
      <c r="L142" s="3">
        <v>25.133333333333301</v>
      </c>
      <c r="M142" s="3">
        <v>27</v>
      </c>
      <c r="N142" s="3">
        <v>28.433333333333302</v>
      </c>
      <c r="O142" s="3">
        <v>30.933333333333302</v>
      </c>
      <c r="P142" s="3">
        <v>32.566666666666599</v>
      </c>
      <c r="Q142" s="3">
        <v>34.966666666666598</v>
      </c>
      <c r="R142" s="3">
        <v>36</v>
      </c>
      <c r="S142" s="3">
        <v>38</v>
      </c>
      <c r="T142" s="3">
        <v>39.066666666666599</v>
      </c>
      <c r="U142" s="3">
        <v>40.200000000000003</v>
      </c>
      <c r="V142" s="3">
        <v>41.366666666666603</v>
      </c>
      <c r="W142" s="2"/>
      <c r="X142" s="3">
        <v>0</v>
      </c>
      <c r="Y142" s="3">
        <v>0</v>
      </c>
      <c r="Z142" s="3">
        <v>0</v>
      </c>
      <c r="AA142" s="3">
        <v>0.88254681965824799</v>
      </c>
      <c r="AB142" s="3">
        <v>2.4919871588754199</v>
      </c>
      <c r="AC142" s="3">
        <v>2.5623340054636801</v>
      </c>
      <c r="AD142" s="3">
        <v>2.03851798018942</v>
      </c>
      <c r="AE142" s="3">
        <v>2.0387904911164001</v>
      </c>
      <c r="AF142" s="3">
        <v>2.4641879437701601</v>
      </c>
      <c r="AG142" s="3">
        <v>2.0450482200237201</v>
      </c>
      <c r="AH142" s="3">
        <v>2.2060522810365701</v>
      </c>
      <c r="AI142" s="3">
        <v>2.1241991955139699</v>
      </c>
      <c r="AJ142" s="3">
        <v>1.9652537297311501</v>
      </c>
      <c r="AK142" s="3">
        <v>2.18606699094261</v>
      </c>
      <c r="AL142" s="3">
        <v>2.9831005495773799</v>
      </c>
      <c r="AM142" s="3">
        <v>2.0976176963403002</v>
      </c>
      <c r="AN142" s="3">
        <v>2.4494897427831699</v>
      </c>
      <c r="AO142" s="3">
        <v>2.4756592836836102</v>
      </c>
      <c r="AP142" s="3">
        <v>2.8682166352398601</v>
      </c>
      <c r="AQ142" s="3">
        <v>1.8705317128797501</v>
      </c>
    </row>
    <row r="143" spans="1:43">
      <c r="A143" s="2" t="s">
        <v>213</v>
      </c>
      <c r="B143" s="2"/>
      <c r="C143" s="3">
        <v>0</v>
      </c>
      <c r="D143" s="3">
        <v>0</v>
      </c>
      <c r="E143" s="3">
        <v>0</v>
      </c>
      <c r="F143" s="3">
        <v>1.4666666666666599</v>
      </c>
      <c r="G143" s="3">
        <v>7.1666666666666599</v>
      </c>
      <c r="H143" s="3">
        <v>14.6666666666666</v>
      </c>
      <c r="I143" s="3">
        <v>21.566666666666599</v>
      </c>
      <c r="J143" s="3">
        <v>25.4</v>
      </c>
      <c r="K143" s="3">
        <v>27.933333333333302</v>
      </c>
      <c r="L143" s="3">
        <v>29.533333333333299</v>
      </c>
      <c r="M143" s="3">
        <v>30.6666666666666</v>
      </c>
      <c r="N143" s="3">
        <v>31.9</v>
      </c>
      <c r="O143" s="3">
        <v>33.700000000000003</v>
      </c>
      <c r="P143" s="3">
        <v>34.866666666666603</v>
      </c>
      <c r="Q143" s="3">
        <v>35.799999999999997</v>
      </c>
      <c r="R143" s="3">
        <v>37.1666666666666</v>
      </c>
      <c r="S143" s="3">
        <v>38.9</v>
      </c>
      <c r="T143" s="3">
        <v>39.266666666666602</v>
      </c>
      <c r="U143" s="3">
        <v>40.533333333333303</v>
      </c>
      <c r="V143" s="3">
        <v>40.9</v>
      </c>
      <c r="W143" s="2"/>
      <c r="X143" s="3">
        <v>0</v>
      </c>
      <c r="Y143" s="3">
        <v>0</v>
      </c>
      <c r="Z143" s="3">
        <v>0</v>
      </c>
      <c r="AA143" s="3">
        <v>1.2578641509408801</v>
      </c>
      <c r="AB143" s="3">
        <v>2.8761471141480599</v>
      </c>
      <c r="AC143" s="3">
        <v>2.2261077142752002</v>
      </c>
      <c r="AD143" s="3">
        <v>2.6036299446904598</v>
      </c>
      <c r="AE143" s="3">
        <v>2.5113077602449798</v>
      </c>
      <c r="AF143" s="3">
        <v>2.5157283018817602</v>
      </c>
      <c r="AG143" s="3">
        <v>1.8571184369578799</v>
      </c>
      <c r="AH143" s="3">
        <v>2.1653842358548898</v>
      </c>
      <c r="AI143" s="3">
        <v>2.1031722072463102</v>
      </c>
      <c r="AJ143" s="3">
        <v>2.75862284482674</v>
      </c>
      <c r="AK143" s="3">
        <v>2.0450482200237201</v>
      </c>
      <c r="AL143" s="3">
        <v>2.4549270186029202</v>
      </c>
      <c r="AM143" s="3">
        <v>2.2223611067711002</v>
      </c>
      <c r="AN143" s="3">
        <v>2.6501572280401202</v>
      </c>
      <c r="AO143" s="3">
        <v>2.0154955277107902</v>
      </c>
      <c r="AP143" s="3">
        <v>2.98589275687449</v>
      </c>
      <c r="AQ143" s="3">
        <v>2.6501572280401202</v>
      </c>
    </row>
    <row r="144" spans="1:43">
      <c r="A144" s="2" t="s">
        <v>214</v>
      </c>
      <c r="B144" s="2"/>
      <c r="C144" s="3">
        <v>0</v>
      </c>
      <c r="D144" s="3">
        <v>0</v>
      </c>
      <c r="E144" s="3">
        <v>0</v>
      </c>
      <c r="F144" s="3">
        <v>1.0333333333333301</v>
      </c>
      <c r="G144" s="3">
        <v>5.3</v>
      </c>
      <c r="H144" s="3">
        <v>11.3</v>
      </c>
      <c r="I144" s="3">
        <v>16.133333333333301</v>
      </c>
      <c r="J144" s="3">
        <v>21.033333333333299</v>
      </c>
      <c r="K144" s="3">
        <v>22.8333333333333</v>
      </c>
      <c r="L144" s="3">
        <v>26</v>
      </c>
      <c r="M144" s="3">
        <v>28.033333333333299</v>
      </c>
      <c r="N144" s="3">
        <v>29.733333333333299</v>
      </c>
      <c r="O144" s="3">
        <v>32.200000000000003</v>
      </c>
      <c r="P144" s="3">
        <v>32.966666666666598</v>
      </c>
      <c r="Q144" s="3">
        <v>35.066666666666599</v>
      </c>
      <c r="R144" s="3">
        <v>35.700000000000003</v>
      </c>
      <c r="S144" s="3">
        <v>36.566666666666599</v>
      </c>
      <c r="T144" s="3">
        <v>38.133333333333297</v>
      </c>
      <c r="U144" s="3">
        <v>39.533333333333303</v>
      </c>
      <c r="V144" s="3">
        <v>40.466666666666598</v>
      </c>
      <c r="W144" s="2"/>
      <c r="X144" s="3">
        <v>0</v>
      </c>
      <c r="Y144" s="3">
        <v>0</v>
      </c>
      <c r="Z144" s="3">
        <v>0</v>
      </c>
      <c r="AA144" s="3">
        <v>1.25122162527489</v>
      </c>
      <c r="AB144" s="3">
        <v>2.4785748593361698</v>
      </c>
      <c r="AC144" s="3">
        <v>2.8065399813055598</v>
      </c>
      <c r="AD144" s="3">
        <v>3.2632635334721098</v>
      </c>
      <c r="AE144" s="3">
        <v>2.4695928589321898</v>
      </c>
      <c r="AF144" s="3">
        <v>2.4506235034283699</v>
      </c>
      <c r="AG144" s="3">
        <v>2.5033311140691401</v>
      </c>
      <c r="AH144" s="3">
        <v>2.1522597943143902</v>
      </c>
      <c r="AI144" s="3">
        <v>2.4212026396446502</v>
      </c>
      <c r="AJ144" s="3">
        <v>2.3295206946208098</v>
      </c>
      <c r="AK144" s="3">
        <v>2.2580719405919898</v>
      </c>
      <c r="AL144" s="3">
        <v>2.69485105752103</v>
      </c>
      <c r="AM144" s="3">
        <v>2.2825424421026601</v>
      </c>
      <c r="AN144" s="3">
        <v>2.8246927069840502</v>
      </c>
      <c r="AO144" s="3">
        <v>2.6549743668986499</v>
      </c>
      <c r="AP144" s="3">
        <v>2.98589275687449</v>
      </c>
      <c r="AQ144" s="3">
        <v>2.02868320729372</v>
      </c>
    </row>
    <row r="145" spans="1:43">
      <c r="A145" s="2" t="s">
        <v>215</v>
      </c>
      <c r="B145" s="2"/>
      <c r="C145" s="3">
        <v>0</v>
      </c>
      <c r="D145" s="3">
        <v>0</v>
      </c>
      <c r="E145" s="3">
        <v>0</v>
      </c>
      <c r="F145" s="3">
        <v>3.3333333333333298E-2</v>
      </c>
      <c r="G145" s="3">
        <v>2.3333333333333299</v>
      </c>
      <c r="H145" s="3">
        <v>6.7</v>
      </c>
      <c r="I145" s="3">
        <v>12.9333333333333</v>
      </c>
      <c r="J145" s="3">
        <v>16.033333333333299</v>
      </c>
      <c r="K145" s="3">
        <v>19.733333333333299</v>
      </c>
      <c r="L145" s="3">
        <v>22.533333333333299</v>
      </c>
      <c r="M145" s="3">
        <v>25.433333333333302</v>
      </c>
      <c r="N145" s="3">
        <v>27.066666666666599</v>
      </c>
      <c r="O145" s="3">
        <v>29.966666666666601</v>
      </c>
      <c r="P145" s="3">
        <v>30.266666666666602</v>
      </c>
      <c r="Q145" s="3">
        <v>33.366666666666603</v>
      </c>
      <c r="R145" s="3">
        <v>35.6</v>
      </c>
      <c r="S145" s="3">
        <v>36.466666666666598</v>
      </c>
      <c r="T145" s="3">
        <v>38.8333333333333</v>
      </c>
      <c r="U145" s="3">
        <v>40</v>
      </c>
      <c r="V145" s="3">
        <v>40.433333333333302</v>
      </c>
      <c r="W145" s="2"/>
      <c r="X145" s="3">
        <v>0</v>
      </c>
      <c r="Y145" s="3">
        <v>0</v>
      </c>
      <c r="Z145" s="3">
        <v>0</v>
      </c>
      <c r="AA145" s="3">
        <v>0.17950549357115</v>
      </c>
      <c r="AB145" s="3">
        <v>2.1499353995462802</v>
      </c>
      <c r="AC145" s="3">
        <v>3.2777024473452898</v>
      </c>
      <c r="AD145" s="3">
        <v>4.3660304880087804</v>
      </c>
      <c r="AE145" s="3">
        <v>3.2607088527223902</v>
      </c>
      <c r="AF145" s="3">
        <v>3.2345358588555202</v>
      </c>
      <c r="AG145" s="3">
        <v>3.9474323581566502</v>
      </c>
      <c r="AH145" s="3">
        <v>4.1927185558881499</v>
      </c>
      <c r="AI145" s="3">
        <v>3.6962443401677598</v>
      </c>
      <c r="AJ145" s="3">
        <v>3.6740834079929199</v>
      </c>
      <c r="AK145" s="3">
        <v>3.1084115271666</v>
      </c>
      <c r="AL145" s="3">
        <v>3.8512624192882798</v>
      </c>
      <c r="AM145" s="3">
        <v>3.3823069050575501</v>
      </c>
      <c r="AN145" s="3">
        <v>3.4227993741315799</v>
      </c>
      <c r="AO145" s="3">
        <v>4.0090176131095001</v>
      </c>
      <c r="AP145" s="3">
        <v>3.5118845842842399</v>
      </c>
      <c r="AQ145" s="3">
        <v>2.6417586734766001</v>
      </c>
    </row>
    <row r="146" spans="1:43">
      <c r="A146" s="2" t="s">
        <v>216</v>
      </c>
      <c r="B146" s="2"/>
      <c r="C146" s="3">
        <v>0</v>
      </c>
      <c r="D146" s="3">
        <v>0</v>
      </c>
      <c r="E146" s="3">
        <v>0</v>
      </c>
      <c r="F146" s="3">
        <v>0.43333333333333302</v>
      </c>
      <c r="G146" s="3">
        <v>3.1</v>
      </c>
      <c r="H146" s="3">
        <v>7.2333333333333298</v>
      </c>
      <c r="I146" s="3">
        <v>11.3333333333333</v>
      </c>
      <c r="J146" s="3">
        <v>15.133333333333301</v>
      </c>
      <c r="K146" s="3">
        <v>17.5</v>
      </c>
      <c r="L146" s="3">
        <v>20.966666666666601</v>
      </c>
      <c r="M146" s="3">
        <v>23.3333333333333</v>
      </c>
      <c r="N146" s="3">
        <v>25.5</v>
      </c>
      <c r="O146" s="3">
        <v>27.466666666666601</v>
      </c>
      <c r="P146" s="3">
        <v>29.1666666666666</v>
      </c>
      <c r="Q146" s="3">
        <v>31.9</v>
      </c>
      <c r="R146" s="3">
        <v>33.1666666666666</v>
      </c>
      <c r="S146" s="3">
        <v>35.1</v>
      </c>
      <c r="T146" s="3">
        <v>36.9</v>
      </c>
      <c r="U146" s="3">
        <v>39.366666666666603</v>
      </c>
      <c r="V146" s="3">
        <v>40.299999999999997</v>
      </c>
      <c r="W146" s="2"/>
      <c r="X146" s="3">
        <v>0</v>
      </c>
      <c r="Y146" s="3">
        <v>0</v>
      </c>
      <c r="Z146" s="3">
        <v>0</v>
      </c>
      <c r="AA146" s="3">
        <v>0.49553562491061598</v>
      </c>
      <c r="AB146" s="3">
        <v>1.3503086067019301</v>
      </c>
      <c r="AC146" s="3">
        <v>1.92671280221579</v>
      </c>
      <c r="AD146" s="3">
        <v>1.8135294011647201</v>
      </c>
      <c r="AE146" s="3">
        <v>2.2617593938249798</v>
      </c>
      <c r="AF146" s="3">
        <v>1.97905701450631</v>
      </c>
      <c r="AG146" s="3">
        <v>2.3307128141884399</v>
      </c>
      <c r="AH146" s="3">
        <v>1.9720265943665301</v>
      </c>
      <c r="AI146" s="3">
        <v>1.97905701450631</v>
      </c>
      <c r="AJ146" s="3">
        <v>1.97877627728744</v>
      </c>
      <c r="AK146" s="3">
        <v>2.5440562537456199</v>
      </c>
      <c r="AL146" s="3">
        <v>2.5993588953175801</v>
      </c>
      <c r="AM146" s="3">
        <v>2.2521594575478399</v>
      </c>
      <c r="AN146" s="3">
        <v>2.18097837372741</v>
      </c>
      <c r="AO146" s="3">
        <v>2.4406283343980602</v>
      </c>
      <c r="AP146" s="3">
        <v>2.2133433734711998</v>
      </c>
      <c r="AQ146" s="3">
        <v>1.75404294892304</v>
      </c>
    </row>
    <row r="147" spans="1:43">
      <c r="A147" s="2" t="s">
        <v>217</v>
      </c>
      <c r="B147" s="2"/>
      <c r="C147" s="3">
        <v>0</v>
      </c>
      <c r="D147" s="3">
        <v>0</v>
      </c>
      <c r="E147" s="3">
        <v>0</v>
      </c>
      <c r="F147" s="3">
        <v>0</v>
      </c>
      <c r="G147" s="3">
        <v>0</v>
      </c>
      <c r="H147" s="3">
        <v>0</v>
      </c>
      <c r="I147" s="3">
        <v>0</v>
      </c>
      <c r="J147" s="3">
        <v>0.33333333333333298</v>
      </c>
      <c r="K147" s="3">
        <v>2.2666666666666599</v>
      </c>
      <c r="L147" s="3">
        <v>6.0666666666666602</v>
      </c>
      <c r="M147" s="3">
        <v>10.533333333333299</v>
      </c>
      <c r="N147" s="3">
        <v>15.2666666666666</v>
      </c>
      <c r="O147" s="3">
        <v>19.399999999999999</v>
      </c>
      <c r="P147" s="3">
        <v>23</v>
      </c>
      <c r="Q147" s="3">
        <v>26.233333333333299</v>
      </c>
      <c r="R147" s="3">
        <v>30</v>
      </c>
      <c r="S147" s="3">
        <v>32.8333333333333</v>
      </c>
      <c r="T147" s="3">
        <v>35.4</v>
      </c>
      <c r="U147" s="3">
        <v>38.133333333333297</v>
      </c>
      <c r="V147" s="3">
        <v>40.299999999999997</v>
      </c>
      <c r="W147" s="2"/>
      <c r="X147" s="3">
        <v>0</v>
      </c>
      <c r="Y147" s="3">
        <v>0</v>
      </c>
      <c r="Z147" s="3">
        <v>0</v>
      </c>
      <c r="AA147" s="3">
        <v>0</v>
      </c>
      <c r="AB147" s="3">
        <v>0</v>
      </c>
      <c r="AC147" s="3">
        <v>0</v>
      </c>
      <c r="AD147" s="3">
        <v>0</v>
      </c>
      <c r="AE147" s="3">
        <v>0.53748384988657005</v>
      </c>
      <c r="AF147" s="3">
        <v>1.3888444437333101</v>
      </c>
      <c r="AG147" s="3">
        <v>1.56914697279197</v>
      </c>
      <c r="AH147" s="3">
        <v>1.8749814813900301</v>
      </c>
      <c r="AI147" s="3">
        <v>1.31487219488773</v>
      </c>
      <c r="AJ147" s="3">
        <v>1.47422295916639</v>
      </c>
      <c r="AK147" s="3">
        <v>1.5491933384829599</v>
      </c>
      <c r="AL147" s="3">
        <v>1.5205992970609301</v>
      </c>
      <c r="AM147" s="3">
        <v>1.2909944487358</v>
      </c>
      <c r="AN147" s="3">
        <v>1.48511129399636</v>
      </c>
      <c r="AO147" s="3">
        <v>1.0832051206181199</v>
      </c>
      <c r="AP147" s="3">
        <v>1.0241527663824801</v>
      </c>
      <c r="AQ147" s="3">
        <v>1.0376254944182199</v>
      </c>
    </row>
    <row r="148" spans="1:43">
      <c r="A148" s="2" t="s">
        <v>218</v>
      </c>
      <c r="B148" s="2"/>
      <c r="C148" s="3">
        <v>0</v>
      </c>
      <c r="D148" s="3">
        <v>0</v>
      </c>
      <c r="E148" s="3">
        <v>0</v>
      </c>
      <c r="F148" s="3">
        <v>6.6666666666666596E-2</v>
      </c>
      <c r="G148" s="3">
        <v>1</v>
      </c>
      <c r="H148" s="3">
        <v>4.4000000000000004</v>
      </c>
      <c r="I148" s="3">
        <v>9.0333333333333297</v>
      </c>
      <c r="J148" s="3">
        <v>12.566666666666601</v>
      </c>
      <c r="K148" s="3">
        <v>15.6666666666666</v>
      </c>
      <c r="L148" s="3">
        <v>18.600000000000001</v>
      </c>
      <c r="M148" s="3">
        <v>21.1666666666666</v>
      </c>
      <c r="N148" s="3">
        <v>23.8333333333333</v>
      </c>
      <c r="O148" s="3">
        <v>26.133333333333301</v>
      </c>
      <c r="P148" s="3">
        <v>28.8333333333333</v>
      </c>
      <c r="Q148" s="3">
        <v>30.566666666666599</v>
      </c>
      <c r="R148" s="3">
        <v>33.033333333333303</v>
      </c>
      <c r="S148" s="3">
        <v>35.033333333333303</v>
      </c>
      <c r="T148" s="3">
        <v>36.4</v>
      </c>
      <c r="U148" s="3">
        <v>38.133333333333297</v>
      </c>
      <c r="V148" s="3">
        <v>39.9</v>
      </c>
      <c r="W148" s="2"/>
      <c r="X148" s="3">
        <v>0</v>
      </c>
      <c r="Y148" s="3">
        <v>0</v>
      </c>
      <c r="Z148" s="3">
        <v>0</v>
      </c>
      <c r="AA148" s="3">
        <v>0.24944382578492899</v>
      </c>
      <c r="AB148" s="3">
        <v>0.85634883857767496</v>
      </c>
      <c r="AC148" s="3">
        <v>1.38082101181386</v>
      </c>
      <c r="AD148" s="3">
        <v>1.7413277182145299</v>
      </c>
      <c r="AE148" s="3">
        <v>1.45334862377277</v>
      </c>
      <c r="AF148" s="3">
        <v>1.6193277068654801</v>
      </c>
      <c r="AG148" s="3">
        <v>1.56204993518133</v>
      </c>
      <c r="AH148" s="3">
        <v>1.39243990494702</v>
      </c>
      <c r="AI148" s="3">
        <v>1.31866936299016</v>
      </c>
      <c r="AJ148" s="3">
        <v>1.3597385369580699</v>
      </c>
      <c r="AK148" s="3">
        <v>1.4624940645653499</v>
      </c>
      <c r="AL148" s="3">
        <v>1.47610598836563</v>
      </c>
      <c r="AM148" s="3">
        <v>1.1967548714010801</v>
      </c>
      <c r="AN148" s="3">
        <v>1.64282953738021</v>
      </c>
      <c r="AO148" s="3">
        <v>1.3316656236958699</v>
      </c>
      <c r="AP148" s="3">
        <v>1.33499895963338</v>
      </c>
      <c r="AQ148" s="3">
        <v>1.4910846164230001</v>
      </c>
    </row>
    <row r="149" spans="1:43">
      <c r="A149" s="2" t="s">
        <v>219</v>
      </c>
      <c r="B149" s="2" t="s">
        <v>220</v>
      </c>
      <c r="C149" s="3">
        <v>0</v>
      </c>
      <c r="D149" s="3">
        <v>0</v>
      </c>
      <c r="E149" s="3">
        <v>0</v>
      </c>
      <c r="F149" s="3">
        <v>0.43333333333333302</v>
      </c>
      <c r="G149" s="3">
        <v>2.8</v>
      </c>
      <c r="H149" s="3">
        <v>7.9666666666666597</v>
      </c>
      <c r="I149" s="3">
        <v>13</v>
      </c>
      <c r="J149" s="3">
        <v>16.966666666666601</v>
      </c>
      <c r="K149" s="3">
        <v>19.8</v>
      </c>
      <c r="L149" s="3">
        <v>22.3</v>
      </c>
      <c r="M149" s="3">
        <v>23.966666666666601</v>
      </c>
      <c r="N149" s="3">
        <v>26.5</v>
      </c>
      <c r="O149" s="3">
        <v>28.766666666666602</v>
      </c>
      <c r="P149" s="3">
        <v>30.3666666666666</v>
      </c>
      <c r="Q149" s="3">
        <v>32.233333333333299</v>
      </c>
      <c r="R149" s="3">
        <v>33.700000000000003</v>
      </c>
      <c r="S149" s="3">
        <v>35.799999999999997</v>
      </c>
      <c r="T149" s="3">
        <v>37.200000000000003</v>
      </c>
      <c r="U149" s="3">
        <v>38.966666666666598</v>
      </c>
      <c r="V149" s="3">
        <v>39.9</v>
      </c>
      <c r="W149" s="2"/>
      <c r="X149" s="3">
        <v>0</v>
      </c>
      <c r="Y149" s="3">
        <v>0</v>
      </c>
      <c r="Z149" s="3">
        <v>0</v>
      </c>
      <c r="AA149" s="3">
        <v>0.55876848714133998</v>
      </c>
      <c r="AB149" s="3">
        <v>1.27540843131393</v>
      </c>
      <c r="AC149" s="3">
        <v>1.6829207415152401</v>
      </c>
      <c r="AD149" s="3">
        <v>2.0976176963403002</v>
      </c>
      <c r="AE149" s="3">
        <v>1.8345450541089301</v>
      </c>
      <c r="AF149" s="3">
        <v>2.0396078054371101</v>
      </c>
      <c r="AG149" s="3">
        <v>1.8823743871327301</v>
      </c>
      <c r="AH149" s="3">
        <v>1.51620872207255</v>
      </c>
      <c r="AI149" s="3">
        <v>2.1408720964441801</v>
      </c>
      <c r="AJ149" s="3">
        <v>1.8381754238616299</v>
      </c>
      <c r="AK149" s="3">
        <v>1.8705317128797501</v>
      </c>
      <c r="AL149" s="3">
        <v>2.2903177848402501</v>
      </c>
      <c r="AM149" s="3">
        <v>1.65630109984064</v>
      </c>
      <c r="AN149" s="3">
        <v>1.8690461025168199</v>
      </c>
      <c r="AO149" s="3">
        <v>1.9899748742132399</v>
      </c>
      <c r="AP149" s="3">
        <v>1.64282953738021</v>
      </c>
      <c r="AQ149" s="3">
        <v>1.88591268797541</v>
      </c>
    </row>
    <row r="150" spans="1:43">
      <c r="A150" s="2" t="s">
        <v>221</v>
      </c>
      <c r="B150" s="2" t="s">
        <v>222</v>
      </c>
      <c r="C150" s="3">
        <v>0</v>
      </c>
      <c r="D150" s="3">
        <v>0</v>
      </c>
      <c r="E150" s="3">
        <v>0</v>
      </c>
      <c r="F150" s="3">
        <v>2.0333333333333301</v>
      </c>
      <c r="G150" s="3">
        <v>9.0333333333333297</v>
      </c>
      <c r="H150" s="3">
        <v>17.433333333333302</v>
      </c>
      <c r="I150" s="3">
        <v>22.8666666666666</v>
      </c>
      <c r="J150" s="3">
        <v>27.3333333333333</v>
      </c>
      <c r="K150" s="3">
        <v>29.933333333333302</v>
      </c>
      <c r="L150" s="3">
        <v>31.3333333333333</v>
      </c>
      <c r="M150" s="3">
        <v>32.366666666666603</v>
      </c>
      <c r="N150" s="3">
        <v>33.299999999999997</v>
      </c>
      <c r="O150" s="3">
        <v>36.1</v>
      </c>
      <c r="P150" s="3">
        <v>36.633333333333297</v>
      </c>
      <c r="Q150" s="3">
        <v>37.366666666666603</v>
      </c>
      <c r="R150" s="3">
        <v>38.4</v>
      </c>
      <c r="S150" s="3">
        <v>38.233333333333299</v>
      </c>
      <c r="T150" s="3">
        <v>39.133333333333297</v>
      </c>
      <c r="U150" s="3">
        <v>39.533333333333303</v>
      </c>
      <c r="V150" s="3">
        <v>39.6666666666666</v>
      </c>
      <c r="W150" s="2"/>
      <c r="X150" s="3">
        <v>0</v>
      </c>
      <c r="Y150" s="3">
        <v>0</v>
      </c>
      <c r="Z150" s="3">
        <v>0</v>
      </c>
      <c r="AA150" s="3">
        <v>1.5807874268505799</v>
      </c>
      <c r="AB150" s="3">
        <v>3.2091881977984502</v>
      </c>
      <c r="AC150" s="3">
        <v>2.6036299446904598</v>
      </c>
      <c r="AD150" s="3">
        <v>3.1062660685924599</v>
      </c>
      <c r="AE150" s="3">
        <v>2.7968235951203999</v>
      </c>
      <c r="AF150" s="3">
        <v>2.8859814429217798</v>
      </c>
      <c r="AG150" s="3">
        <v>3.0037014202850099</v>
      </c>
      <c r="AH150" s="3">
        <v>2.9606680927715501</v>
      </c>
      <c r="AI150" s="3">
        <v>2.7946377224964198</v>
      </c>
      <c r="AJ150" s="3">
        <v>2.7730849247723999</v>
      </c>
      <c r="AK150" s="3">
        <v>1.66299595776885</v>
      </c>
      <c r="AL150" s="3">
        <v>3.1356374506983702</v>
      </c>
      <c r="AM150" s="3">
        <v>2.7760883751542602</v>
      </c>
      <c r="AN150" s="3">
        <v>2.9741478704925801</v>
      </c>
      <c r="AO150" s="3">
        <v>3.1382939455839498</v>
      </c>
      <c r="AP150" s="3">
        <v>2.44585817704588</v>
      </c>
      <c r="AQ150" s="3">
        <v>3.26938662273046</v>
      </c>
    </row>
    <row r="151" spans="1:43">
      <c r="A151" s="2" t="s">
        <v>223</v>
      </c>
      <c r="B151" s="2"/>
      <c r="C151" s="3">
        <v>0</v>
      </c>
      <c r="D151" s="3">
        <v>0</v>
      </c>
      <c r="E151" s="3">
        <v>0</v>
      </c>
      <c r="F151" s="3">
        <v>0.3</v>
      </c>
      <c r="G151" s="3">
        <v>1.7666666666666599</v>
      </c>
      <c r="H151" s="3">
        <v>5.5333333333333297</v>
      </c>
      <c r="I151" s="3">
        <v>8.93333333333333</v>
      </c>
      <c r="J151" s="3">
        <v>12.4</v>
      </c>
      <c r="K151" s="3">
        <v>14.9</v>
      </c>
      <c r="L151" s="3">
        <v>16.966666666666601</v>
      </c>
      <c r="M151" s="3">
        <v>19.5</v>
      </c>
      <c r="N151" s="3">
        <v>21.3666666666666</v>
      </c>
      <c r="O151" s="3">
        <v>24.066666666666599</v>
      </c>
      <c r="P151" s="3">
        <v>26.733333333333299</v>
      </c>
      <c r="Q151" s="3">
        <v>29.133333333333301</v>
      </c>
      <c r="R151" s="3">
        <v>31.4</v>
      </c>
      <c r="S151" s="3">
        <v>33.966666666666598</v>
      </c>
      <c r="T151" s="3">
        <v>35.200000000000003</v>
      </c>
      <c r="U151" s="3">
        <v>37.3333333333333</v>
      </c>
      <c r="V151" s="3">
        <v>39.5</v>
      </c>
      <c r="W151" s="2"/>
      <c r="X151" s="3">
        <v>0</v>
      </c>
      <c r="Y151" s="3">
        <v>0</v>
      </c>
      <c r="Z151" s="3">
        <v>0</v>
      </c>
      <c r="AA151" s="3">
        <v>0.45825756949558299</v>
      </c>
      <c r="AB151" s="3">
        <v>1.17426099692056</v>
      </c>
      <c r="AC151" s="3">
        <v>1.5216949614017701</v>
      </c>
      <c r="AD151" s="3">
        <v>1.4360439485692</v>
      </c>
      <c r="AE151" s="3">
        <v>1.74355957741626</v>
      </c>
      <c r="AF151" s="3">
        <v>1.64012194668567</v>
      </c>
      <c r="AG151" s="3">
        <v>1.4715826703096</v>
      </c>
      <c r="AH151" s="3">
        <v>1.28452325786651</v>
      </c>
      <c r="AI151" s="3">
        <v>1.70261237188295</v>
      </c>
      <c r="AJ151" s="3">
        <v>1.5477582354991799</v>
      </c>
      <c r="AK151" s="3">
        <v>1.9652537297311501</v>
      </c>
      <c r="AL151" s="3">
        <v>2.4594488994262198</v>
      </c>
      <c r="AM151" s="3">
        <v>1.68522995463527</v>
      </c>
      <c r="AN151" s="3">
        <v>1.7220788470785899</v>
      </c>
      <c r="AO151" s="3">
        <v>1.8147543451754899</v>
      </c>
      <c r="AP151" s="3">
        <v>2.18072363117281</v>
      </c>
      <c r="AQ151" s="3">
        <v>2.0124611797498102</v>
      </c>
    </row>
    <row r="152" spans="1:43">
      <c r="A152" s="2" t="s">
        <v>224</v>
      </c>
      <c r="B152" s="2"/>
      <c r="C152" s="3">
        <v>0</v>
      </c>
      <c r="D152" s="3">
        <v>0</v>
      </c>
      <c r="E152" s="3">
        <v>0</v>
      </c>
      <c r="F152" s="3">
        <v>0.266666666666666</v>
      </c>
      <c r="G152" s="3">
        <v>2.43333333333333</v>
      </c>
      <c r="H152" s="3">
        <v>6.9666666666666597</v>
      </c>
      <c r="I152" s="3">
        <v>12.3333333333333</v>
      </c>
      <c r="J152" s="3">
        <v>15.7</v>
      </c>
      <c r="K152" s="3">
        <v>18.899999999999999</v>
      </c>
      <c r="L152" s="3">
        <v>21.3</v>
      </c>
      <c r="M152" s="3">
        <v>23.966666666666601</v>
      </c>
      <c r="N152" s="3">
        <v>25.966666666666601</v>
      </c>
      <c r="O152" s="3">
        <v>28.4</v>
      </c>
      <c r="P152" s="3">
        <v>29.8</v>
      </c>
      <c r="Q152" s="3">
        <v>32.1666666666666</v>
      </c>
      <c r="R152" s="3">
        <v>33.6666666666666</v>
      </c>
      <c r="S152" s="3">
        <v>36.1</v>
      </c>
      <c r="T152" s="3">
        <v>36.633333333333297</v>
      </c>
      <c r="U152" s="3">
        <v>38.533333333333303</v>
      </c>
      <c r="V152" s="3">
        <v>39.4</v>
      </c>
      <c r="W152" s="2"/>
      <c r="X152" s="3">
        <v>0</v>
      </c>
      <c r="Y152" s="3">
        <v>0</v>
      </c>
      <c r="Z152" s="3">
        <v>0</v>
      </c>
      <c r="AA152" s="3">
        <v>0.51207638319124005</v>
      </c>
      <c r="AB152" s="3">
        <v>1.49851778619926</v>
      </c>
      <c r="AC152" s="3">
        <v>1.9058389811897001</v>
      </c>
      <c r="AD152" s="3">
        <v>1.6193277068654801</v>
      </c>
      <c r="AE152" s="3">
        <v>1.61554944214035</v>
      </c>
      <c r="AF152" s="3">
        <v>1.9035055380358901</v>
      </c>
      <c r="AG152" s="3">
        <v>1.3699148392022999</v>
      </c>
      <c r="AH152" s="3">
        <v>2.1676920650518801</v>
      </c>
      <c r="AI152" s="3">
        <v>2.0893911925619699</v>
      </c>
      <c r="AJ152" s="3">
        <v>1.74355957741626</v>
      </c>
      <c r="AK152" s="3">
        <v>1.72046505340852</v>
      </c>
      <c r="AL152" s="3">
        <v>2.0507451220362598</v>
      </c>
      <c r="AM152" s="3">
        <v>1.9379255804998099</v>
      </c>
      <c r="AN152" s="3">
        <v>1.57797338380595</v>
      </c>
      <c r="AO152" s="3">
        <v>2.2133433734711998</v>
      </c>
      <c r="AP152" s="3">
        <v>1.97877627728744</v>
      </c>
      <c r="AQ152" s="3">
        <v>1.6041612554021201</v>
      </c>
    </row>
    <row r="153" spans="1:43">
      <c r="A153" s="2" t="s">
        <v>225</v>
      </c>
      <c r="B153" s="2" t="s">
        <v>226</v>
      </c>
      <c r="C153" s="3">
        <v>0</v>
      </c>
      <c r="D153" s="3">
        <v>0</v>
      </c>
      <c r="E153" s="3">
        <v>0</v>
      </c>
      <c r="F153" s="3">
        <v>3.3333333333333298E-2</v>
      </c>
      <c r="G153" s="3">
        <v>0.76666666666666605</v>
      </c>
      <c r="H153" s="3">
        <v>3.3333333333333299</v>
      </c>
      <c r="I153" s="3">
        <v>8.2333333333333307</v>
      </c>
      <c r="J153" s="3">
        <v>11.066666666666601</v>
      </c>
      <c r="K153" s="3">
        <v>14.566666666666601</v>
      </c>
      <c r="L153" s="3">
        <v>16.733333333333299</v>
      </c>
      <c r="M153" s="3">
        <v>20.3</v>
      </c>
      <c r="N153" s="3">
        <v>22.433333333333302</v>
      </c>
      <c r="O153" s="3">
        <v>25.533333333333299</v>
      </c>
      <c r="P153" s="3">
        <v>26.8666666666666</v>
      </c>
      <c r="Q153" s="3">
        <v>29.2</v>
      </c>
      <c r="R153" s="3">
        <v>31.7</v>
      </c>
      <c r="S153" s="3">
        <v>34</v>
      </c>
      <c r="T153" s="3">
        <v>35.533333333333303</v>
      </c>
      <c r="U153" s="3">
        <v>37.799999999999997</v>
      </c>
      <c r="V153" s="3">
        <v>39.233333333333299</v>
      </c>
      <c r="W153" s="2"/>
      <c r="X153" s="3">
        <v>0</v>
      </c>
      <c r="Y153" s="3">
        <v>0</v>
      </c>
      <c r="Z153" s="3">
        <v>0</v>
      </c>
      <c r="AA153" s="3">
        <v>0.17950549357115</v>
      </c>
      <c r="AB153" s="3">
        <v>0.91954094827558097</v>
      </c>
      <c r="AC153" s="3">
        <v>1.6193277068654801</v>
      </c>
      <c r="AD153" s="3">
        <v>2.4177583741051398</v>
      </c>
      <c r="AE153" s="3">
        <v>2.3228335186912399</v>
      </c>
      <c r="AF153" s="3">
        <v>2.0442330808615901</v>
      </c>
      <c r="AG153" s="3">
        <v>2.52894356511875</v>
      </c>
      <c r="AH153" s="3">
        <v>2.5053276565484701</v>
      </c>
      <c r="AI153" s="3">
        <v>2.6164012604253801</v>
      </c>
      <c r="AJ153" s="3">
        <v>2.47296493213218</v>
      </c>
      <c r="AK153" s="3">
        <v>1.7838784213679499</v>
      </c>
      <c r="AL153" s="3">
        <v>2.93711876958809</v>
      </c>
      <c r="AM153" s="3">
        <v>2.1931712199461302</v>
      </c>
      <c r="AN153" s="3">
        <v>2.1602468994692798</v>
      </c>
      <c r="AO153" s="3">
        <v>2.9295430056959701</v>
      </c>
      <c r="AP153" s="3">
        <v>2.70061721340387</v>
      </c>
      <c r="AQ153" s="3">
        <v>2.3900255693657799</v>
      </c>
    </row>
    <row r="154" spans="1:43">
      <c r="A154" s="2" t="s">
        <v>227</v>
      </c>
      <c r="B154" s="2"/>
      <c r="C154" s="3">
        <v>0</v>
      </c>
      <c r="D154" s="3">
        <v>0</v>
      </c>
      <c r="E154" s="3">
        <v>0</v>
      </c>
      <c r="F154" s="3">
        <v>0.66666666666666596</v>
      </c>
      <c r="G154" s="3">
        <v>2.7333333333333298</v>
      </c>
      <c r="H154" s="3">
        <v>6.6666666666666599</v>
      </c>
      <c r="I154" s="3">
        <v>11.466666666666599</v>
      </c>
      <c r="J154" s="3">
        <v>14.4333333333333</v>
      </c>
      <c r="K154" s="3">
        <v>16.533333333333299</v>
      </c>
      <c r="L154" s="3">
        <v>19.3666666666666</v>
      </c>
      <c r="M154" s="3">
        <v>21.5</v>
      </c>
      <c r="N154" s="3">
        <v>23.2</v>
      </c>
      <c r="O154" s="3">
        <v>26.4</v>
      </c>
      <c r="P154" s="3">
        <v>28.8333333333333</v>
      </c>
      <c r="Q154" s="3">
        <v>31</v>
      </c>
      <c r="R154" s="3">
        <v>33.466666666666598</v>
      </c>
      <c r="S154" s="3">
        <v>35.266666666666602</v>
      </c>
      <c r="T154" s="3">
        <v>36.6</v>
      </c>
      <c r="U154" s="3">
        <v>38.066666666666599</v>
      </c>
      <c r="V154" s="3">
        <v>39.133333333333297</v>
      </c>
      <c r="W154" s="2"/>
      <c r="X154" s="3">
        <v>0</v>
      </c>
      <c r="Y154" s="3">
        <v>0</v>
      </c>
      <c r="Z154" s="3">
        <v>0</v>
      </c>
      <c r="AA154" s="3">
        <v>0.74535599249992901</v>
      </c>
      <c r="AB154" s="3">
        <v>1.5260697523012701</v>
      </c>
      <c r="AC154" s="3">
        <v>1.6996731711975901</v>
      </c>
      <c r="AD154" s="3">
        <v>2.2320892057044199</v>
      </c>
      <c r="AE154" s="3">
        <v>1.96100881067769</v>
      </c>
      <c r="AF154" s="3">
        <v>2.0450482200237201</v>
      </c>
      <c r="AG154" s="3">
        <v>2.4011571284602602</v>
      </c>
      <c r="AH154" s="3">
        <v>1.8027756377319899</v>
      </c>
      <c r="AI154" s="3">
        <v>1.9899748742132399</v>
      </c>
      <c r="AJ154" s="3">
        <v>2.0428737928059402</v>
      </c>
      <c r="AK154" s="3">
        <v>2.4641879437701601</v>
      </c>
      <c r="AL154" s="3">
        <v>2.1756225162774201</v>
      </c>
      <c r="AM154" s="3">
        <v>2.0612833111653699</v>
      </c>
      <c r="AN154" s="3">
        <v>2.6068286394689499</v>
      </c>
      <c r="AO154" s="3">
        <v>1.90787840283389</v>
      </c>
      <c r="AP154" s="3">
        <v>2.4621580416825801</v>
      </c>
      <c r="AQ154" s="3">
        <v>2.6674998698323402</v>
      </c>
    </row>
    <row r="155" spans="1:43">
      <c r="A155" s="2" t="s">
        <v>228</v>
      </c>
      <c r="B155" s="2"/>
      <c r="C155" s="3">
        <v>0</v>
      </c>
      <c r="D155" s="3">
        <v>0</v>
      </c>
      <c r="E155" s="3">
        <v>0</v>
      </c>
      <c r="F155" s="3">
        <v>3.3333333333333298E-2</v>
      </c>
      <c r="G155" s="3">
        <v>0.33333333333333298</v>
      </c>
      <c r="H155" s="3">
        <v>2.8333333333333299</v>
      </c>
      <c r="I155" s="3">
        <v>7.3</v>
      </c>
      <c r="J155" s="3">
        <v>9.86666666666666</v>
      </c>
      <c r="K155" s="3">
        <v>14.2</v>
      </c>
      <c r="L155" s="3">
        <v>16.7</v>
      </c>
      <c r="M155" s="3">
        <v>19.899999999999999</v>
      </c>
      <c r="N155" s="3">
        <v>22.3666666666666</v>
      </c>
      <c r="O155" s="3">
        <v>25.1666666666666</v>
      </c>
      <c r="P155" s="3">
        <v>26.8333333333333</v>
      </c>
      <c r="Q155" s="3">
        <v>29</v>
      </c>
      <c r="R155" s="3">
        <v>31.8333333333333</v>
      </c>
      <c r="S155" s="3">
        <v>33.533333333333303</v>
      </c>
      <c r="T155" s="3">
        <v>35.233333333333299</v>
      </c>
      <c r="U155" s="3">
        <v>37.700000000000003</v>
      </c>
      <c r="V155" s="3">
        <v>39</v>
      </c>
      <c r="W155" s="2"/>
      <c r="X155" s="3">
        <v>0</v>
      </c>
      <c r="Y155" s="3">
        <v>0</v>
      </c>
      <c r="Z155" s="3">
        <v>0</v>
      </c>
      <c r="AA155" s="3">
        <v>0.17950549357115</v>
      </c>
      <c r="AB155" s="3">
        <v>0.53748384988656905</v>
      </c>
      <c r="AC155" s="3">
        <v>1.67497927018681</v>
      </c>
      <c r="AD155" s="3">
        <v>2.0518284528683099</v>
      </c>
      <c r="AE155" s="3">
        <v>2.40462517291619</v>
      </c>
      <c r="AF155" s="3">
        <v>1.9899748742132399</v>
      </c>
      <c r="AG155" s="3">
        <v>2.2825424421026601</v>
      </c>
      <c r="AH155" s="3">
        <v>2.49466096560902</v>
      </c>
      <c r="AI155" s="3">
        <v>2.3732303348436701</v>
      </c>
      <c r="AJ155" s="3">
        <v>2.2373098926066399</v>
      </c>
      <c r="AK155" s="3">
        <v>1.6947631758514801</v>
      </c>
      <c r="AL155" s="3">
        <v>2.76887462097269</v>
      </c>
      <c r="AM155" s="3">
        <v>2.1615323782497899</v>
      </c>
      <c r="AN155" s="3">
        <v>1.8749814813900301</v>
      </c>
      <c r="AO155" s="3">
        <v>2.6036299446904598</v>
      </c>
      <c r="AP155" s="3">
        <v>2.8065399813055598</v>
      </c>
      <c r="AQ155" s="3">
        <v>2.5033311140691401</v>
      </c>
    </row>
    <row r="156" spans="1:43">
      <c r="A156" s="2" t="s">
        <v>229</v>
      </c>
      <c r="B156" s="2"/>
      <c r="C156" s="3">
        <v>0</v>
      </c>
      <c r="D156" s="3">
        <v>0</v>
      </c>
      <c r="E156" s="3">
        <v>0</v>
      </c>
      <c r="F156" s="3">
        <v>0.56666666666666599</v>
      </c>
      <c r="G156" s="3">
        <v>3.7</v>
      </c>
      <c r="H156" s="3">
        <v>8.93333333333333</v>
      </c>
      <c r="I156" s="3">
        <v>13.9</v>
      </c>
      <c r="J156" s="3">
        <v>17.066666666666599</v>
      </c>
      <c r="K156" s="3">
        <v>20.066666666666599</v>
      </c>
      <c r="L156" s="3">
        <v>22.433333333333302</v>
      </c>
      <c r="M156" s="3">
        <v>24.233333333333299</v>
      </c>
      <c r="N156" s="3">
        <v>26.533333333333299</v>
      </c>
      <c r="O156" s="3">
        <v>28.766666666666602</v>
      </c>
      <c r="P156" s="3">
        <v>30.633333333333301</v>
      </c>
      <c r="Q156" s="3">
        <v>32.5</v>
      </c>
      <c r="R156" s="3">
        <v>33.766666666666602</v>
      </c>
      <c r="S156" s="3">
        <v>35.3333333333333</v>
      </c>
      <c r="T156" s="3">
        <v>36.6</v>
      </c>
      <c r="U156" s="3">
        <v>38.4</v>
      </c>
      <c r="V156" s="3">
        <v>38.933333333333302</v>
      </c>
      <c r="W156" s="2"/>
      <c r="X156" s="3">
        <v>0</v>
      </c>
      <c r="Y156" s="3">
        <v>0</v>
      </c>
      <c r="Z156" s="3">
        <v>0</v>
      </c>
      <c r="AA156" s="3">
        <v>0.55876848714133998</v>
      </c>
      <c r="AB156" s="3">
        <v>1.75404294892304</v>
      </c>
      <c r="AC156" s="3">
        <v>1.7876116903722501</v>
      </c>
      <c r="AD156" s="3">
        <v>1.7194960502038501</v>
      </c>
      <c r="AE156" s="3">
        <v>2.2647050335283998</v>
      </c>
      <c r="AF156" s="3">
        <v>1.9482185594936601</v>
      </c>
      <c r="AG156" s="3">
        <v>1.56382721409865</v>
      </c>
      <c r="AH156" s="3">
        <v>2.5907956735763999</v>
      </c>
      <c r="AI156" s="3">
        <v>1.6878651868229499</v>
      </c>
      <c r="AJ156" s="3">
        <v>1.9947152400502901</v>
      </c>
      <c r="AK156" s="3">
        <v>1.8162843634433701</v>
      </c>
      <c r="AL156" s="3">
        <v>1.76540835691538</v>
      </c>
      <c r="AM156" s="3">
        <v>1.45334862377277</v>
      </c>
      <c r="AN156" s="3">
        <v>1.7575235101952</v>
      </c>
      <c r="AO156" s="3">
        <v>2.0912516188477399</v>
      </c>
      <c r="AP156" s="3">
        <v>1.8184242262647801</v>
      </c>
      <c r="AQ156" s="3">
        <v>1.9821424996424599</v>
      </c>
    </row>
    <row r="157" spans="1:43">
      <c r="A157" s="2" t="s">
        <v>230</v>
      </c>
      <c r="B157" s="2"/>
      <c r="C157" s="3">
        <v>0</v>
      </c>
      <c r="D157" s="3">
        <v>0.36666666666666597</v>
      </c>
      <c r="E157" s="3">
        <v>2.3333333333333299</v>
      </c>
      <c r="F157" s="3">
        <v>4.6333333333333302</v>
      </c>
      <c r="G157" s="3">
        <v>10.066666666666601</v>
      </c>
      <c r="H157" s="3">
        <v>15.2</v>
      </c>
      <c r="I157" s="3">
        <v>20.8666666666666</v>
      </c>
      <c r="J157" s="3">
        <v>23.733333333333299</v>
      </c>
      <c r="K157" s="3">
        <v>26.4</v>
      </c>
      <c r="L157" s="3">
        <v>28.8</v>
      </c>
      <c r="M157" s="3">
        <v>29.8666666666666</v>
      </c>
      <c r="N157" s="3">
        <v>30.8333333333333</v>
      </c>
      <c r="O157" s="3">
        <v>32.533333333333303</v>
      </c>
      <c r="P157" s="3">
        <v>32.799999999999997</v>
      </c>
      <c r="Q157" s="3">
        <v>33.5</v>
      </c>
      <c r="R157" s="3">
        <v>34.866666666666603</v>
      </c>
      <c r="S157" s="3">
        <v>35.799999999999997</v>
      </c>
      <c r="T157" s="3">
        <v>37</v>
      </c>
      <c r="U157" s="3">
        <v>37.566666666666599</v>
      </c>
      <c r="V157" s="3">
        <v>38.8333333333333</v>
      </c>
      <c r="W157" s="2"/>
      <c r="X157" s="3">
        <v>0</v>
      </c>
      <c r="Y157" s="3">
        <v>0.54670731556189001</v>
      </c>
      <c r="Z157" s="3">
        <v>1.4220486005134301</v>
      </c>
      <c r="AA157" s="3">
        <v>1.9405039437103799</v>
      </c>
      <c r="AB157" s="3">
        <v>2.0645150089602602</v>
      </c>
      <c r="AC157" s="3">
        <v>2.1197484127446198</v>
      </c>
      <c r="AD157" s="3">
        <v>2.6549743668986499</v>
      </c>
      <c r="AE157" s="3">
        <v>1.6110727964792699</v>
      </c>
      <c r="AF157" s="3">
        <v>1.68522995463527</v>
      </c>
      <c r="AG157" s="3">
        <v>2.10396451174126</v>
      </c>
      <c r="AH157" s="3">
        <v>2.0121851030381999</v>
      </c>
      <c r="AI157" s="3">
        <v>1.89883004915014</v>
      </c>
      <c r="AJ157" s="3">
        <v>2.0450482200237201</v>
      </c>
      <c r="AK157" s="3">
        <v>1.8147543451754899</v>
      </c>
      <c r="AL157" s="3">
        <v>2.1252450839060102</v>
      </c>
      <c r="AM157" s="3">
        <v>1.8749814813900301</v>
      </c>
      <c r="AN157" s="3">
        <v>1.3266499161421501</v>
      </c>
      <c r="AO157" s="3">
        <v>2.2509257354845502</v>
      </c>
      <c r="AP157" s="3">
        <v>2.26102238428154</v>
      </c>
      <c r="AQ157" s="3">
        <v>1.5723301886761001</v>
      </c>
    </row>
    <row r="158" spans="1:43">
      <c r="A158" s="2" t="s">
        <v>231</v>
      </c>
      <c r="B158" s="2"/>
      <c r="C158" s="3">
        <v>0</v>
      </c>
      <c r="D158" s="3">
        <v>0</v>
      </c>
      <c r="E158" s="3">
        <v>0.133333333333333</v>
      </c>
      <c r="F158" s="3">
        <v>2</v>
      </c>
      <c r="G158" s="3">
        <v>8.1</v>
      </c>
      <c r="H158" s="3">
        <v>15.7666666666666</v>
      </c>
      <c r="I158" s="3">
        <v>21.4</v>
      </c>
      <c r="J158" s="3">
        <v>25.1666666666666</v>
      </c>
      <c r="K158" s="3">
        <v>27.1</v>
      </c>
      <c r="L158" s="3">
        <v>28.3333333333333</v>
      </c>
      <c r="M158" s="3">
        <v>29.966666666666601</v>
      </c>
      <c r="N158" s="3">
        <v>31.233333333333299</v>
      </c>
      <c r="O158" s="3">
        <v>32.4</v>
      </c>
      <c r="P158" s="3">
        <v>32.966666666666598</v>
      </c>
      <c r="Q158" s="3">
        <v>34.133333333333297</v>
      </c>
      <c r="R158" s="3">
        <v>34.3333333333333</v>
      </c>
      <c r="S158" s="3">
        <v>36.366666666666603</v>
      </c>
      <c r="T158" s="3">
        <v>37.266666666666602</v>
      </c>
      <c r="U158" s="3">
        <v>37.966666666666598</v>
      </c>
      <c r="V158" s="3">
        <v>38.533333333333303</v>
      </c>
      <c r="W158" s="2"/>
      <c r="X158" s="3">
        <v>0</v>
      </c>
      <c r="Y158" s="3">
        <v>0</v>
      </c>
      <c r="Z158" s="3">
        <v>0.33993463423951897</v>
      </c>
      <c r="AA158" s="3">
        <v>1.6329931618554501</v>
      </c>
      <c r="AB158" s="3">
        <v>3.26955654485436</v>
      </c>
      <c r="AC158" s="3">
        <v>2.6917569644296502</v>
      </c>
      <c r="AD158" s="3">
        <v>2.5768197453450199</v>
      </c>
      <c r="AE158" s="3">
        <v>2.4094720491334898</v>
      </c>
      <c r="AF158" s="3">
        <v>2.1501937897160102</v>
      </c>
      <c r="AG158" s="3">
        <v>2.0869967789997999</v>
      </c>
      <c r="AH158" s="3">
        <v>2.3163668870788898</v>
      </c>
      <c r="AI158" s="3">
        <v>2.0442330808615901</v>
      </c>
      <c r="AJ158" s="3">
        <v>2.2150996967781502</v>
      </c>
      <c r="AK158" s="3">
        <v>2.4964419124470298</v>
      </c>
      <c r="AL158" s="3">
        <v>2.3767391293301099</v>
      </c>
      <c r="AM158" s="3">
        <v>1.8856180831641201</v>
      </c>
      <c r="AN158" s="3">
        <v>1.97456042928265</v>
      </c>
      <c r="AO158" s="3">
        <v>2.1746008573733402</v>
      </c>
      <c r="AP158" s="3">
        <v>2.12105843599107</v>
      </c>
      <c r="AQ158" s="3">
        <v>1.96185852927495</v>
      </c>
    </row>
    <row r="159" spans="1:43">
      <c r="A159" s="2" t="s">
        <v>232</v>
      </c>
      <c r="B159" s="2"/>
      <c r="C159" s="3">
        <v>0</v>
      </c>
      <c r="D159" s="3">
        <v>0</v>
      </c>
      <c r="E159" s="3">
        <v>0</v>
      </c>
      <c r="F159" s="3">
        <v>0.266666666666666</v>
      </c>
      <c r="G159" s="3">
        <v>3.5333333333333301</v>
      </c>
      <c r="H159" s="3">
        <v>10.066666666666601</v>
      </c>
      <c r="I159" s="3">
        <v>16.600000000000001</v>
      </c>
      <c r="J159" s="3">
        <v>18.566666666666599</v>
      </c>
      <c r="K159" s="3">
        <v>21.433333333333302</v>
      </c>
      <c r="L159" s="3">
        <v>22.8333333333333</v>
      </c>
      <c r="M159" s="3">
        <v>24.8666666666666</v>
      </c>
      <c r="N159" s="3">
        <v>26.233333333333299</v>
      </c>
      <c r="O159" s="3">
        <v>27.633333333333301</v>
      </c>
      <c r="P159" s="3">
        <v>28.6666666666666</v>
      </c>
      <c r="Q159" s="3">
        <v>30.233333333333299</v>
      </c>
      <c r="R159" s="3">
        <v>32.066666666666599</v>
      </c>
      <c r="S159" s="3">
        <v>33.266666666666602</v>
      </c>
      <c r="T159" s="3">
        <v>34.933333333333302</v>
      </c>
      <c r="U159" s="3">
        <v>36.366666666666603</v>
      </c>
      <c r="V159" s="3">
        <v>38.466666666666598</v>
      </c>
      <c r="W159" s="2"/>
      <c r="X159" s="3">
        <v>0</v>
      </c>
      <c r="Y159" s="3">
        <v>0</v>
      </c>
      <c r="Z159" s="3">
        <v>0</v>
      </c>
      <c r="AA159" s="3">
        <v>0.57348835113617502</v>
      </c>
      <c r="AB159" s="3">
        <v>2.2171052197754499</v>
      </c>
      <c r="AC159" s="3">
        <v>2.1281186266016401</v>
      </c>
      <c r="AD159" s="3">
        <v>2.2000000000000002</v>
      </c>
      <c r="AE159" s="3">
        <v>1.76414914965323</v>
      </c>
      <c r="AF159" s="3">
        <v>1.5849991237291601</v>
      </c>
      <c r="AG159" s="3">
        <v>1.5723301886761001</v>
      </c>
      <c r="AH159" s="3">
        <v>1.58605030044937</v>
      </c>
      <c r="AI159" s="3">
        <v>1.68687745718399</v>
      </c>
      <c r="AJ159" s="3">
        <v>1.7220788470785899</v>
      </c>
      <c r="AK159" s="3">
        <v>1.5776212754932299</v>
      </c>
      <c r="AL159" s="3">
        <v>1.8381754238616299</v>
      </c>
      <c r="AM159" s="3">
        <v>1.4817407180595199</v>
      </c>
      <c r="AN159" s="3">
        <v>2.0319667538837498</v>
      </c>
      <c r="AO159" s="3">
        <v>2.3935097428021601</v>
      </c>
      <c r="AP159" s="3">
        <v>1.97456042928265</v>
      </c>
      <c r="AQ159" s="3">
        <v>2.55255862921021</v>
      </c>
    </row>
    <row r="160" spans="1:43">
      <c r="A160" s="2" t="s">
        <v>233</v>
      </c>
      <c r="B160" s="2"/>
      <c r="C160" s="3">
        <v>0</v>
      </c>
      <c r="D160" s="3">
        <v>0</v>
      </c>
      <c r="E160" s="3">
        <v>0</v>
      </c>
      <c r="F160" s="3">
        <v>1.9</v>
      </c>
      <c r="G160" s="3">
        <v>8.9666666666666597</v>
      </c>
      <c r="H160" s="3">
        <v>18.433333333333302</v>
      </c>
      <c r="I160" s="3">
        <v>26.6666666666666</v>
      </c>
      <c r="J160" s="3">
        <v>31.1</v>
      </c>
      <c r="K160" s="3">
        <v>31.8666666666666</v>
      </c>
      <c r="L160" s="3">
        <v>33</v>
      </c>
      <c r="M160" s="3">
        <v>33.200000000000003</v>
      </c>
      <c r="N160" s="3">
        <v>34</v>
      </c>
      <c r="O160" s="3">
        <v>34.066666666666599</v>
      </c>
      <c r="P160" s="3">
        <v>34.700000000000003</v>
      </c>
      <c r="Q160" s="3">
        <v>35.133333333333297</v>
      </c>
      <c r="R160" s="3">
        <v>34.433333333333302</v>
      </c>
      <c r="S160" s="3">
        <v>36.366666666666603</v>
      </c>
      <c r="T160" s="3">
        <v>37.933333333333302</v>
      </c>
      <c r="U160" s="3">
        <v>39</v>
      </c>
      <c r="V160" s="3">
        <v>38.266666666666602</v>
      </c>
      <c r="W160" s="2"/>
      <c r="X160" s="3">
        <v>0</v>
      </c>
      <c r="Y160" s="3">
        <v>0</v>
      </c>
      <c r="Z160" s="3">
        <v>0</v>
      </c>
      <c r="AA160" s="3">
        <v>1.57797338380595</v>
      </c>
      <c r="AB160" s="3">
        <v>2.4287628309262401</v>
      </c>
      <c r="AC160" s="3">
        <v>2.4991109530302</v>
      </c>
      <c r="AD160" s="3">
        <v>3.5055511533693</v>
      </c>
      <c r="AE160" s="3">
        <v>3.0805843601498699</v>
      </c>
      <c r="AF160" s="3">
        <v>2.5914388967435702</v>
      </c>
      <c r="AG160" s="3">
        <v>3.3466401061363</v>
      </c>
      <c r="AH160" s="3">
        <v>2.7616420236277301</v>
      </c>
      <c r="AI160" s="3">
        <v>3.21455025366431</v>
      </c>
      <c r="AJ160" s="3">
        <v>3.2754982657435301</v>
      </c>
      <c r="AK160" s="3">
        <v>3.0127506811328799</v>
      </c>
      <c r="AL160" s="3">
        <v>3.9726845107838802</v>
      </c>
      <c r="AM160" s="3">
        <v>2.8364688532672999</v>
      </c>
      <c r="AN160" s="3">
        <v>3.65589326369843</v>
      </c>
      <c r="AO160" s="3">
        <v>2.7920522121829201</v>
      </c>
      <c r="AP160" s="3">
        <v>3.6147844564602498</v>
      </c>
      <c r="AQ160" s="3">
        <v>2.8744081516413398</v>
      </c>
    </row>
    <row r="161" spans="1:43">
      <c r="A161" s="2" t="s">
        <v>234</v>
      </c>
      <c r="B161" s="2"/>
      <c r="C161" s="3">
        <v>0</v>
      </c>
      <c r="D161" s="3">
        <v>0</v>
      </c>
      <c r="E161" s="3">
        <v>0</v>
      </c>
      <c r="F161" s="3">
        <v>3.3333333333333298E-2</v>
      </c>
      <c r="G161" s="3">
        <v>0.83333333333333304</v>
      </c>
      <c r="H161" s="3">
        <v>3.7666666666666599</v>
      </c>
      <c r="I161" s="3">
        <v>8.6999999999999993</v>
      </c>
      <c r="J161" s="3">
        <v>11.9</v>
      </c>
      <c r="K161" s="3">
        <v>15.566666666666601</v>
      </c>
      <c r="L161" s="3">
        <v>18.066666666666599</v>
      </c>
      <c r="M161" s="3">
        <v>20.9</v>
      </c>
      <c r="N161" s="3">
        <v>23.066666666666599</v>
      </c>
      <c r="O161" s="3">
        <v>25.733333333333299</v>
      </c>
      <c r="P161" s="3">
        <v>27.266666666666602</v>
      </c>
      <c r="Q161" s="3">
        <v>29.5</v>
      </c>
      <c r="R161" s="3">
        <v>31.533333333333299</v>
      </c>
      <c r="S161" s="3">
        <v>33.200000000000003</v>
      </c>
      <c r="T161" s="3">
        <v>35.1</v>
      </c>
      <c r="U161" s="3">
        <v>37.033333333333303</v>
      </c>
      <c r="V161" s="3">
        <v>38.266666666666602</v>
      </c>
      <c r="W161" s="2"/>
      <c r="X161" s="3">
        <v>0</v>
      </c>
      <c r="Y161" s="3">
        <v>0</v>
      </c>
      <c r="Z161" s="3">
        <v>0</v>
      </c>
      <c r="AA161" s="3">
        <v>0.17950549357115</v>
      </c>
      <c r="AB161" s="3">
        <v>1.0027739304327501</v>
      </c>
      <c r="AC161" s="3">
        <v>1.8562207723101101</v>
      </c>
      <c r="AD161" s="3">
        <v>2.6602004936971699</v>
      </c>
      <c r="AE161" s="3">
        <v>2.61215109312867</v>
      </c>
      <c r="AF161" s="3">
        <v>2.20126226414654</v>
      </c>
      <c r="AG161" s="3">
        <v>2.6068286394689499</v>
      </c>
      <c r="AH161" s="3">
        <v>2.2561028345356902</v>
      </c>
      <c r="AI161" s="3">
        <v>2.7317068331397101</v>
      </c>
      <c r="AJ161" s="3">
        <v>2.3654926665613498</v>
      </c>
      <c r="AK161" s="3">
        <v>1.99888858007532</v>
      </c>
      <c r="AL161" s="3">
        <v>3.2119568282694302</v>
      </c>
      <c r="AM161" s="3">
        <v>2.2020192753218302</v>
      </c>
      <c r="AN161" s="3">
        <v>2.3151673805580399</v>
      </c>
      <c r="AO161" s="3">
        <v>2.8676354952004099</v>
      </c>
      <c r="AP161" s="3">
        <v>2.7016455890602802</v>
      </c>
      <c r="AQ161" s="3">
        <v>2.4621580416825801</v>
      </c>
    </row>
    <row r="162" spans="1:43">
      <c r="A162" s="2" t="s">
        <v>235</v>
      </c>
      <c r="B162" s="2"/>
      <c r="C162" s="3">
        <v>0</v>
      </c>
      <c r="D162" s="3">
        <v>0</v>
      </c>
      <c r="E162" s="3">
        <v>0</v>
      </c>
      <c r="F162" s="3">
        <v>6.6666666666666596E-2</v>
      </c>
      <c r="G162" s="3">
        <v>2.2999999999999998</v>
      </c>
      <c r="H162" s="3">
        <v>6.4666666666666597</v>
      </c>
      <c r="I162" s="3">
        <v>12.9</v>
      </c>
      <c r="J162" s="3">
        <v>16.066666666666599</v>
      </c>
      <c r="K162" s="3">
        <v>19.533333333333299</v>
      </c>
      <c r="L162" s="3">
        <v>21.766666666666602</v>
      </c>
      <c r="M162" s="3">
        <v>24.3333333333333</v>
      </c>
      <c r="N162" s="3">
        <v>26</v>
      </c>
      <c r="O162" s="3">
        <v>28.566666666666599</v>
      </c>
      <c r="P162" s="3">
        <v>29.1666666666666</v>
      </c>
      <c r="Q162" s="3">
        <v>31.966666666666601</v>
      </c>
      <c r="R162" s="3">
        <v>33.466666666666598</v>
      </c>
      <c r="S162" s="3">
        <v>34.433333333333302</v>
      </c>
      <c r="T162" s="3">
        <v>36.1666666666666</v>
      </c>
      <c r="U162" s="3">
        <v>38.366666666666603</v>
      </c>
      <c r="V162" s="3">
        <v>38.200000000000003</v>
      </c>
      <c r="W162" s="2"/>
      <c r="X162" s="3">
        <v>0</v>
      </c>
      <c r="Y162" s="3">
        <v>0</v>
      </c>
      <c r="Z162" s="3">
        <v>0</v>
      </c>
      <c r="AA162" s="3">
        <v>0.35901098714230001</v>
      </c>
      <c r="AB162" s="3">
        <v>2.35442845152137</v>
      </c>
      <c r="AC162" s="3">
        <v>2.9408993333483702</v>
      </c>
      <c r="AD162" s="3">
        <v>3.81531999531712</v>
      </c>
      <c r="AE162" s="3">
        <v>2.7560035478125799</v>
      </c>
      <c r="AF162" s="3">
        <v>2.4184476196289402</v>
      </c>
      <c r="AG162" s="3">
        <v>3.6577163488833899</v>
      </c>
      <c r="AH162" s="3">
        <v>3.6270588023294499</v>
      </c>
      <c r="AI162" s="3">
        <v>3.7947331922020502</v>
      </c>
      <c r="AJ162" s="3">
        <v>3.6026225015797699</v>
      </c>
      <c r="AK162" s="3">
        <v>3.1526003376401599</v>
      </c>
      <c r="AL162" s="3">
        <v>4.19112819602974</v>
      </c>
      <c r="AM162" s="3">
        <v>3.11697859401625</v>
      </c>
      <c r="AN162" s="3">
        <v>3.2831218205983199</v>
      </c>
      <c r="AO162" s="3">
        <v>4.1318545741860504</v>
      </c>
      <c r="AP162" s="3">
        <v>3.8339129996504702</v>
      </c>
      <c r="AQ162" s="3">
        <v>2.9143323992525798</v>
      </c>
    </row>
    <row r="163" spans="1:43">
      <c r="A163" s="2" t="s">
        <v>236</v>
      </c>
      <c r="B163" s="2"/>
      <c r="C163" s="3">
        <v>0</v>
      </c>
      <c r="D163" s="3">
        <v>0</v>
      </c>
      <c r="E163" s="3">
        <v>0</v>
      </c>
      <c r="F163" s="3">
        <v>0.5</v>
      </c>
      <c r="G163" s="3">
        <v>2.6</v>
      </c>
      <c r="H163" s="3">
        <v>6.86666666666666</v>
      </c>
      <c r="I163" s="3">
        <v>11.3</v>
      </c>
      <c r="J163" s="3">
        <v>14.4333333333333</v>
      </c>
      <c r="K163" s="3">
        <v>17.066666666666599</v>
      </c>
      <c r="L163" s="3">
        <v>19.533333333333299</v>
      </c>
      <c r="M163" s="3">
        <v>21.8666666666666</v>
      </c>
      <c r="N163" s="3">
        <v>23.8</v>
      </c>
      <c r="O163" s="3">
        <v>26.1666666666666</v>
      </c>
      <c r="P163" s="3">
        <v>28.1666666666666</v>
      </c>
      <c r="Q163" s="3">
        <v>30.3</v>
      </c>
      <c r="R163" s="3">
        <v>31.6</v>
      </c>
      <c r="S163" s="3">
        <v>33.866666666666603</v>
      </c>
      <c r="T163" s="3">
        <v>35.266666666666602</v>
      </c>
      <c r="U163" s="3">
        <v>37.366666666666603</v>
      </c>
      <c r="V163" s="3">
        <v>37.866666666666603</v>
      </c>
      <c r="W163" s="2"/>
      <c r="X163" s="3">
        <v>0</v>
      </c>
      <c r="Y163" s="3">
        <v>0</v>
      </c>
      <c r="Z163" s="3">
        <v>0</v>
      </c>
      <c r="AA163" s="3">
        <v>0.61913918736689</v>
      </c>
      <c r="AB163" s="3">
        <v>1.28062484748656</v>
      </c>
      <c r="AC163" s="3">
        <v>1.60692943909252</v>
      </c>
      <c r="AD163" s="3">
        <v>2.06801031589948</v>
      </c>
      <c r="AE163" s="3">
        <v>1.3585122581543201</v>
      </c>
      <c r="AF163" s="3">
        <v>1.9482185594936601</v>
      </c>
      <c r="AG163" s="3">
        <v>1.43139403690559</v>
      </c>
      <c r="AH163" s="3">
        <v>1.58605030044937</v>
      </c>
      <c r="AI163" s="3">
        <v>1.8690461025168199</v>
      </c>
      <c r="AJ163" s="3">
        <v>1.63469331136523</v>
      </c>
      <c r="AK163" s="3">
        <v>1.7336538165261099</v>
      </c>
      <c r="AL163" s="3">
        <v>1.9</v>
      </c>
      <c r="AM163" s="3">
        <v>1.49666295470957</v>
      </c>
      <c r="AN163" s="3">
        <v>1.72691117959848</v>
      </c>
      <c r="AO163" s="3">
        <v>1.9482185594936601</v>
      </c>
      <c r="AP163" s="3">
        <v>2.2727858578307698</v>
      </c>
      <c r="AQ163" s="3">
        <v>1.45449494861809</v>
      </c>
    </row>
    <row r="164" spans="1:43">
      <c r="A164" s="2" t="s">
        <v>237</v>
      </c>
      <c r="B164" s="2"/>
      <c r="C164" s="3">
        <v>0</v>
      </c>
      <c r="D164" s="3">
        <v>0</v>
      </c>
      <c r="E164" s="3">
        <v>0</v>
      </c>
      <c r="F164" s="3">
        <v>0.53333333333333299</v>
      </c>
      <c r="G164" s="3">
        <v>3.1333333333333302</v>
      </c>
      <c r="H164" s="3">
        <v>7.4666666666666597</v>
      </c>
      <c r="I164" s="3">
        <v>11.9333333333333</v>
      </c>
      <c r="J164" s="3">
        <v>15.1666666666666</v>
      </c>
      <c r="K164" s="3">
        <v>17.733333333333299</v>
      </c>
      <c r="L164" s="3">
        <v>20.433333333333302</v>
      </c>
      <c r="M164" s="3">
        <v>22.9</v>
      </c>
      <c r="N164" s="3">
        <v>24.933333333333302</v>
      </c>
      <c r="O164" s="3">
        <v>27.1666666666666</v>
      </c>
      <c r="P164" s="3">
        <v>29.433333333333302</v>
      </c>
      <c r="Q164" s="3">
        <v>30.7</v>
      </c>
      <c r="R164" s="3">
        <v>32.766666666666602</v>
      </c>
      <c r="S164" s="3">
        <v>34.033333333333303</v>
      </c>
      <c r="T164" s="3">
        <v>35.1</v>
      </c>
      <c r="U164" s="3">
        <v>36.933333333333302</v>
      </c>
      <c r="V164" s="3">
        <v>37.8333333333333</v>
      </c>
      <c r="W164" s="2"/>
      <c r="X164" s="3">
        <v>0</v>
      </c>
      <c r="Y164" s="3">
        <v>0</v>
      </c>
      <c r="Z164" s="3">
        <v>0</v>
      </c>
      <c r="AA164" s="3">
        <v>0.71802197428460002</v>
      </c>
      <c r="AB164" s="3">
        <v>1.62754074876449</v>
      </c>
      <c r="AC164" s="3">
        <v>1.76509363931649</v>
      </c>
      <c r="AD164" s="3">
        <v>1.9821424996424599</v>
      </c>
      <c r="AE164" s="3">
        <v>1.7336538165261099</v>
      </c>
      <c r="AF164" s="3">
        <v>1.4590712418826099</v>
      </c>
      <c r="AG164" s="3">
        <v>1.6265163865007799</v>
      </c>
      <c r="AH164" s="3">
        <v>1.8138357147216999</v>
      </c>
      <c r="AI164" s="3">
        <v>2.08059820457696</v>
      </c>
      <c r="AJ164" s="3">
        <v>1.7336538165261099</v>
      </c>
      <c r="AK164" s="3">
        <v>1.96100881067769</v>
      </c>
      <c r="AL164" s="3">
        <v>2.0840665376454099</v>
      </c>
      <c r="AM164" s="3">
        <v>1.68687745718399</v>
      </c>
      <c r="AN164" s="3">
        <v>1.9232495649002199</v>
      </c>
      <c r="AO164" s="3">
        <v>2.1501937897160102</v>
      </c>
      <c r="AP164" s="3">
        <v>1.8427033281447001</v>
      </c>
      <c r="AQ164" s="3">
        <v>1.7716909687891</v>
      </c>
    </row>
    <row r="165" spans="1:43">
      <c r="A165" s="2" t="s">
        <v>238</v>
      </c>
      <c r="B165" s="2"/>
      <c r="C165" s="3">
        <v>0</v>
      </c>
      <c r="D165" s="3">
        <v>0</v>
      </c>
      <c r="E165" s="3">
        <v>6.6666666666666596E-2</v>
      </c>
      <c r="F165" s="3">
        <v>1.06666666666666</v>
      </c>
      <c r="G165" s="3">
        <v>5.7666666666666604</v>
      </c>
      <c r="H165" s="3">
        <v>12.7</v>
      </c>
      <c r="I165" s="3">
        <v>17.8666666666666</v>
      </c>
      <c r="J165" s="3">
        <v>21.5</v>
      </c>
      <c r="K165" s="3">
        <v>23.8666666666666</v>
      </c>
      <c r="L165" s="3">
        <v>26.033333333333299</v>
      </c>
      <c r="M165" s="3">
        <v>26.066666666666599</v>
      </c>
      <c r="N165" s="3">
        <v>28.3</v>
      </c>
      <c r="O165" s="3">
        <v>30.2</v>
      </c>
      <c r="P165" s="3">
        <v>31</v>
      </c>
      <c r="Q165" s="3">
        <v>33.566666666666599</v>
      </c>
      <c r="R165" s="3">
        <v>33.6</v>
      </c>
      <c r="S165" s="3">
        <v>35.5</v>
      </c>
      <c r="T165" s="3">
        <v>35.933333333333302</v>
      </c>
      <c r="U165" s="3">
        <v>38</v>
      </c>
      <c r="V165" s="3">
        <v>37.733333333333299</v>
      </c>
      <c r="W165" s="2"/>
      <c r="X165" s="3">
        <v>0</v>
      </c>
      <c r="Y165" s="3">
        <v>0</v>
      </c>
      <c r="Z165" s="3">
        <v>0.24944382578492899</v>
      </c>
      <c r="AA165" s="3">
        <v>1.1527744310526999</v>
      </c>
      <c r="AB165" s="3">
        <v>2.3760377849595602</v>
      </c>
      <c r="AC165" s="3">
        <v>2.4515301344262501</v>
      </c>
      <c r="AD165" s="3">
        <v>2.6170381901853998</v>
      </c>
      <c r="AE165" s="3">
        <v>2.1252450839060102</v>
      </c>
      <c r="AF165" s="3">
        <v>2.7292652653944902</v>
      </c>
      <c r="AG165" s="3">
        <v>3.00536557214296</v>
      </c>
      <c r="AH165" s="3">
        <v>2.4890872936792601</v>
      </c>
      <c r="AI165" s="3">
        <v>2.6095976701399701</v>
      </c>
      <c r="AJ165" s="3">
        <v>2.0396078054371101</v>
      </c>
      <c r="AK165" s="3">
        <v>2.73252020425589</v>
      </c>
      <c r="AL165" s="3">
        <v>2.7529781853274602</v>
      </c>
      <c r="AM165" s="3">
        <v>2.43036348447442</v>
      </c>
      <c r="AN165" s="3">
        <v>3.0849095070466199</v>
      </c>
      <c r="AO165" s="3">
        <v>3.3159546974522298</v>
      </c>
      <c r="AP165" s="3">
        <v>2.97769485788363</v>
      </c>
      <c r="AQ165" s="3">
        <v>3.1721006008987498</v>
      </c>
    </row>
    <row r="166" spans="1:43">
      <c r="A166" s="2" t="s">
        <v>239</v>
      </c>
      <c r="B166" s="2" t="s">
        <v>240</v>
      </c>
      <c r="C166" s="3">
        <v>0</v>
      </c>
      <c r="D166" s="3">
        <v>3.3333333333333298E-2</v>
      </c>
      <c r="E166" s="3">
        <v>3.3333333333333298E-2</v>
      </c>
      <c r="F166" s="3">
        <v>1.3333333333333299</v>
      </c>
      <c r="G166" s="3">
        <v>6.1666666666666599</v>
      </c>
      <c r="H166" s="3">
        <v>13.8</v>
      </c>
      <c r="I166" s="3">
        <v>20.266666666666602</v>
      </c>
      <c r="J166" s="3">
        <v>23.9</v>
      </c>
      <c r="K166" s="3">
        <v>25.8666666666666</v>
      </c>
      <c r="L166" s="3">
        <v>28.4</v>
      </c>
      <c r="M166" s="3">
        <v>28.6</v>
      </c>
      <c r="N166" s="3">
        <v>30.066666666666599</v>
      </c>
      <c r="O166" s="3">
        <v>30.5</v>
      </c>
      <c r="P166" s="3">
        <v>31.266666666666602</v>
      </c>
      <c r="Q166" s="3">
        <v>33.033333333333303</v>
      </c>
      <c r="R166" s="3">
        <v>33.299999999999997</v>
      </c>
      <c r="S166" s="3">
        <v>34.466666666666598</v>
      </c>
      <c r="T166" s="3">
        <v>35.200000000000003</v>
      </c>
      <c r="U166" s="3">
        <v>36.9</v>
      </c>
      <c r="V166" s="3">
        <v>37</v>
      </c>
      <c r="W166" s="2"/>
      <c r="X166" s="3">
        <v>0</v>
      </c>
      <c r="Y166" s="3">
        <v>0.17950549357115</v>
      </c>
      <c r="Z166" s="3">
        <v>0.17950549357115</v>
      </c>
      <c r="AA166" s="3">
        <v>1.1352924243950899</v>
      </c>
      <c r="AB166" s="3">
        <v>2.5177150134375501</v>
      </c>
      <c r="AC166" s="3">
        <v>2.7373953556863699</v>
      </c>
      <c r="AD166" s="3">
        <v>2.2793761329705</v>
      </c>
      <c r="AE166" s="3">
        <v>2.6627053911388598</v>
      </c>
      <c r="AF166" s="3">
        <v>2.47296493213218</v>
      </c>
      <c r="AG166" s="3">
        <v>2.1694853460363901</v>
      </c>
      <c r="AH166" s="3">
        <v>2.43036348447442</v>
      </c>
      <c r="AI166" s="3">
        <v>2.5811280910141199</v>
      </c>
      <c r="AJ166" s="3">
        <v>1.94507926145268</v>
      </c>
      <c r="AK166" s="3">
        <v>2.3084386257574301</v>
      </c>
      <c r="AL166" s="3">
        <v>2.1367160680716402</v>
      </c>
      <c r="AM166" s="3">
        <v>2.4515301344262501</v>
      </c>
      <c r="AN166" s="3">
        <v>2.40462517291619</v>
      </c>
      <c r="AO166" s="3">
        <v>2.1197484127446198</v>
      </c>
      <c r="AP166" s="3">
        <v>2.3713568549109798</v>
      </c>
      <c r="AQ166" s="3">
        <v>2.1602468994692798</v>
      </c>
    </row>
    <row r="167" spans="1:43">
      <c r="A167" s="2" t="s">
        <v>241</v>
      </c>
      <c r="B167" s="2" t="s">
        <v>242</v>
      </c>
      <c r="C167" s="3">
        <v>0</v>
      </c>
      <c r="D167" s="3">
        <v>0</v>
      </c>
      <c r="E167" s="3">
        <v>0</v>
      </c>
      <c r="F167" s="3">
        <v>6.6666666666666596E-2</v>
      </c>
      <c r="G167" s="3">
        <v>2.3333333333333299</v>
      </c>
      <c r="H167" s="3">
        <v>7.2333333333333298</v>
      </c>
      <c r="I167" s="3">
        <v>12.9333333333333</v>
      </c>
      <c r="J167" s="3">
        <v>16.3</v>
      </c>
      <c r="K167" s="3">
        <v>19.033333333333299</v>
      </c>
      <c r="L167" s="3">
        <v>21.466666666666601</v>
      </c>
      <c r="M167" s="3">
        <v>23.4</v>
      </c>
      <c r="N167" s="3">
        <v>25.433333333333302</v>
      </c>
      <c r="O167" s="3">
        <v>27.633333333333301</v>
      </c>
      <c r="P167" s="3">
        <v>28.3333333333333</v>
      </c>
      <c r="Q167" s="3">
        <v>30.033333333333299</v>
      </c>
      <c r="R167" s="3">
        <v>31.733333333333299</v>
      </c>
      <c r="S167" s="3">
        <v>32.799999999999997</v>
      </c>
      <c r="T167" s="3">
        <v>34.233333333333299</v>
      </c>
      <c r="U167" s="3">
        <v>35.5</v>
      </c>
      <c r="V167" s="3">
        <v>36.4</v>
      </c>
      <c r="W167" s="2"/>
      <c r="X167" s="3">
        <v>0</v>
      </c>
      <c r="Y167" s="3">
        <v>0</v>
      </c>
      <c r="Z167" s="3">
        <v>0</v>
      </c>
      <c r="AA167" s="3">
        <v>0.24944382578492899</v>
      </c>
      <c r="AB167" s="3">
        <v>1.8318175552045399</v>
      </c>
      <c r="AC167" s="3">
        <v>2.2163533613172302</v>
      </c>
      <c r="AD167" s="3">
        <v>1.5902480589168699</v>
      </c>
      <c r="AE167" s="3">
        <v>1.8101565309847201</v>
      </c>
      <c r="AF167" s="3">
        <v>1.8162843634433701</v>
      </c>
      <c r="AG167" s="3">
        <v>1.96185852927495</v>
      </c>
      <c r="AH167" s="3">
        <v>1.56204993518133</v>
      </c>
      <c r="AI167" s="3">
        <v>2.20126226414654</v>
      </c>
      <c r="AJ167" s="3">
        <v>1.3535960336164601</v>
      </c>
      <c r="AK167" s="3">
        <v>1.5986105077709001</v>
      </c>
      <c r="AL167" s="3">
        <v>1.8345450541089301</v>
      </c>
      <c r="AM167" s="3">
        <v>1.5902480589168699</v>
      </c>
      <c r="AN167" s="3">
        <v>2.1969676071045399</v>
      </c>
      <c r="AO167" s="3">
        <v>1.68687745718399</v>
      </c>
      <c r="AP167" s="3">
        <v>1.6482313753434801</v>
      </c>
      <c r="AQ167" s="3">
        <v>1.68522995463527</v>
      </c>
    </row>
    <row r="168" spans="1:43">
      <c r="A168" s="2" t="s">
        <v>243</v>
      </c>
      <c r="B168" s="2"/>
      <c r="C168" s="3">
        <v>0.16666666666666599</v>
      </c>
      <c r="D168" s="3">
        <v>1.36666666666666</v>
      </c>
      <c r="E168" s="3">
        <v>3.86666666666666</v>
      </c>
      <c r="F168" s="3">
        <v>5.9</v>
      </c>
      <c r="G168" s="3">
        <v>14.233333333333301</v>
      </c>
      <c r="H168" s="3">
        <v>23.066666666666599</v>
      </c>
      <c r="I168" s="3">
        <v>30.5</v>
      </c>
      <c r="J168" s="3">
        <v>32.866666666666603</v>
      </c>
      <c r="K168" s="3">
        <v>34.233333333333299</v>
      </c>
      <c r="L168" s="3">
        <v>36.433333333333302</v>
      </c>
      <c r="M168" s="3">
        <v>35.6</v>
      </c>
      <c r="N168" s="3">
        <v>36.200000000000003</v>
      </c>
      <c r="O168" s="3">
        <v>35.1666666666666</v>
      </c>
      <c r="P168" s="3">
        <v>34.233333333333299</v>
      </c>
      <c r="Q168" s="3">
        <v>36.266666666666602</v>
      </c>
      <c r="R168" s="3">
        <v>34.566666666666599</v>
      </c>
      <c r="S168" s="3">
        <v>35.266666666666602</v>
      </c>
      <c r="T168" s="3">
        <v>36.5</v>
      </c>
      <c r="U168" s="3">
        <v>36.533333333333303</v>
      </c>
      <c r="V168" s="3">
        <v>36.200000000000003</v>
      </c>
      <c r="W168" s="2"/>
      <c r="X168" s="3">
        <v>0.45338235029118101</v>
      </c>
      <c r="Y168" s="3">
        <v>0.83599574693229595</v>
      </c>
      <c r="Z168" s="3">
        <v>1.6478942792411</v>
      </c>
      <c r="AA168" s="3">
        <v>2.4406283343980602</v>
      </c>
      <c r="AB168" s="3">
        <v>3.5372619668639498</v>
      </c>
      <c r="AC168" s="3">
        <v>2.8394052585395801</v>
      </c>
      <c r="AD168" s="3">
        <v>1.8027756377319899</v>
      </c>
      <c r="AE168" s="3">
        <v>2.7170245163086402</v>
      </c>
      <c r="AF168" s="3">
        <v>2.1553550880436201</v>
      </c>
      <c r="AG168" s="3">
        <v>2.3900255693657799</v>
      </c>
      <c r="AH168" s="3">
        <v>2.8589042189855398</v>
      </c>
      <c r="AI168" s="3">
        <v>3.4</v>
      </c>
      <c r="AJ168" s="3">
        <v>2.5044405008349102</v>
      </c>
      <c r="AK168" s="3">
        <v>2.0442330808615901</v>
      </c>
      <c r="AL168" s="3">
        <v>3.1721006008987498</v>
      </c>
      <c r="AM168" s="3">
        <v>2.6917569644296502</v>
      </c>
      <c r="AN168" s="3">
        <v>3.1404175235503602</v>
      </c>
      <c r="AO168" s="3">
        <v>3.4904631975331402</v>
      </c>
      <c r="AP168" s="3">
        <v>3.1276544281973</v>
      </c>
      <c r="AQ168" s="3">
        <v>2.7495454169735001</v>
      </c>
    </row>
    <row r="169" spans="1:43">
      <c r="A169" s="2" t="s">
        <v>244</v>
      </c>
      <c r="B169" s="2"/>
      <c r="C169" s="3">
        <v>0</v>
      </c>
      <c r="D169" s="3">
        <v>0</v>
      </c>
      <c r="E169" s="3">
        <v>0</v>
      </c>
      <c r="F169" s="3">
        <v>0.233333333333333</v>
      </c>
      <c r="G169" s="3">
        <v>2.6333333333333302</v>
      </c>
      <c r="H169" s="3">
        <v>7</v>
      </c>
      <c r="I169" s="3">
        <v>11.2666666666666</v>
      </c>
      <c r="J169" s="3">
        <v>13.633333333333301</v>
      </c>
      <c r="K169" s="3">
        <v>15.6666666666666</v>
      </c>
      <c r="L169" s="3">
        <v>17.3</v>
      </c>
      <c r="M169" s="3">
        <v>18.8</v>
      </c>
      <c r="N169" s="3">
        <v>21</v>
      </c>
      <c r="O169" s="3">
        <v>22.8</v>
      </c>
      <c r="P169" s="3">
        <v>24.6666666666666</v>
      </c>
      <c r="Q169" s="3">
        <v>26.633333333333301</v>
      </c>
      <c r="R169" s="3">
        <v>28.6</v>
      </c>
      <c r="S169" s="3">
        <v>30.533333333333299</v>
      </c>
      <c r="T169" s="3">
        <v>32.1666666666666</v>
      </c>
      <c r="U169" s="3">
        <v>34.700000000000003</v>
      </c>
      <c r="V169" s="3">
        <v>36.1</v>
      </c>
      <c r="W169" s="2"/>
      <c r="X169" s="3">
        <v>0</v>
      </c>
      <c r="Y169" s="3">
        <v>0</v>
      </c>
      <c r="Z169" s="3">
        <v>0</v>
      </c>
      <c r="AA169" s="3">
        <v>0.49553562491061598</v>
      </c>
      <c r="AB169" s="3">
        <v>1.51620872207255</v>
      </c>
      <c r="AC169" s="3">
        <v>1.3416407864998701</v>
      </c>
      <c r="AD169" s="3">
        <v>1.1527744310526999</v>
      </c>
      <c r="AE169" s="3">
        <v>1.1967548714010801</v>
      </c>
      <c r="AF169" s="3">
        <v>0.97752521990767804</v>
      </c>
      <c r="AG169" s="3">
        <v>1.12989675044521</v>
      </c>
      <c r="AH169" s="3">
        <v>0.871779788708134</v>
      </c>
      <c r="AI169" s="3">
        <v>1.1832159566199201</v>
      </c>
      <c r="AJ169" s="3">
        <v>1.0132456102380401</v>
      </c>
      <c r="AK169" s="3">
        <v>0.97752521990767804</v>
      </c>
      <c r="AL169" s="3">
        <v>1.25122162527489</v>
      </c>
      <c r="AM169" s="3">
        <v>1.74355957741626</v>
      </c>
      <c r="AN169" s="3">
        <v>1.7461067804945001</v>
      </c>
      <c r="AO169" s="3">
        <v>1.4161763857498599</v>
      </c>
      <c r="AP169" s="3">
        <v>1.41774468787578</v>
      </c>
      <c r="AQ169" s="3">
        <v>1.8681541692269401</v>
      </c>
    </row>
    <row r="170" spans="1:43">
      <c r="A170" s="2" t="s">
        <v>245</v>
      </c>
      <c r="B170" s="2"/>
      <c r="C170" s="3">
        <v>0</v>
      </c>
      <c r="D170" s="3">
        <v>0</v>
      </c>
      <c r="E170" s="3">
        <v>0</v>
      </c>
      <c r="F170" s="3">
        <v>3.3333333333333298E-2</v>
      </c>
      <c r="G170" s="3">
        <v>0.63333333333333297</v>
      </c>
      <c r="H170" s="3">
        <v>3.2</v>
      </c>
      <c r="I170" s="3">
        <v>7.5</v>
      </c>
      <c r="J170" s="3">
        <v>11.3333333333333</v>
      </c>
      <c r="K170" s="3">
        <v>14.533333333333299</v>
      </c>
      <c r="L170" s="3">
        <v>16.533333333333299</v>
      </c>
      <c r="M170" s="3">
        <v>18.8666666666666</v>
      </c>
      <c r="N170" s="3">
        <v>20.533333333333299</v>
      </c>
      <c r="O170" s="3">
        <v>22.433333333333302</v>
      </c>
      <c r="P170" s="3">
        <v>23.8</v>
      </c>
      <c r="Q170" s="3">
        <v>25.933333333333302</v>
      </c>
      <c r="R170" s="3">
        <v>28.6</v>
      </c>
      <c r="S170" s="3">
        <v>30.566666666666599</v>
      </c>
      <c r="T170" s="3">
        <v>31.9</v>
      </c>
      <c r="U170" s="3">
        <v>33.700000000000003</v>
      </c>
      <c r="V170" s="3">
        <v>35.8333333333333</v>
      </c>
      <c r="W170" s="2"/>
      <c r="X170" s="3">
        <v>0</v>
      </c>
      <c r="Y170" s="3">
        <v>0</v>
      </c>
      <c r="Z170" s="3">
        <v>0</v>
      </c>
      <c r="AA170" s="3">
        <v>0.17950549357115</v>
      </c>
      <c r="AB170" s="3">
        <v>0.79512402945843697</v>
      </c>
      <c r="AC170" s="3">
        <v>1.92180470738661</v>
      </c>
      <c r="AD170" s="3">
        <v>1.8393839548428501</v>
      </c>
      <c r="AE170" s="3">
        <v>1.9379255804998099</v>
      </c>
      <c r="AF170" s="3">
        <v>1.80246744461277</v>
      </c>
      <c r="AG170" s="3">
        <v>2.12498366006789</v>
      </c>
      <c r="AH170" s="3">
        <v>1.6878651868229499</v>
      </c>
      <c r="AI170" s="3">
        <v>1.33499895963338</v>
      </c>
      <c r="AJ170" s="3">
        <v>1.70652343148936</v>
      </c>
      <c r="AK170" s="3">
        <v>2.13541565040626</v>
      </c>
      <c r="AL170" s="3">
        <v>2.1281186266016401</v>
      </c>
      <c r="AM170" s="3">
        <v>2.0912516188477399</v>
      </c>
      <c r="AN170" s="3">
        <v>2.6164012604253801</v>
      </c>
      <c r="AO170" s="3">
        <v>2.00582485111071</v>
      </c>
      <c r="AP170" s="3">
        <v>2.1625602111078099</v>
      </c>
      <c r="AQ170" s="3">
        <v>1.9507833184532699</v>
      </c>
    </row>
    <row r="171" spans="1:43">
      <c r="A171" s="2" t="s">
        <v>246</v>
      </c>
      <c r="B171" s="2"/>
      <c r="C171" s="3">
        <v>0</v>
      </c>
      <c r="D171" s="3">
        <v>0</v>
      </c>
      <c r="E171" s="3">
        <v>6.6666666666666596E-2</v>
      </c>
      <c r="F171" s="3">
        <v>1.1666666666666601</v>
      </c>
      <c r="G171" s="3">
        <v>5.36666666666666</v>
      </c>
      <c r="H171" s="3">
        <v>11.3</v>
      </c>
      <c r="I171" s="3">
        <v>15.8666666666666</v>
      </c>
      <c r="J171" s="3">
        <v>19.899999999999999</v>
      </c>
      <c r="K171" s="3">
        <v>22.1666666666666</v>
      </c>
      <c r="L171" s="3">
        <v>23.966666666666601</v>
      </c>
      <c r="M171" s="3">
        <v>24.966666666666601</v>
      </c>
      <c r="N171" s="3">
        <v>26.733333333333299</v>
      </c>
      <c r="O171" s="3">
        <v>29.266666666666602</v>
      </c>
      <c r="P171" s="3">
        <v>30.4</v>
      </c>
      <c r="Q171" s="3">
        <v>31.6</v>
      </c>
      <c r="R171" s="3">
        <v>32.233333333333299</v>
      </c>
      <c r="S171" s="3">
        <v>33.6666666666666</v>
      </c>
      <c r="T171" s="3">
        <v>34.8333333333333</v>
      </c>
      <c r="U171" s="3">
        <v>35.9</v>
      </c>
      <c r="V171" s="3">
        <v>35.633333333333297</v>
      </c>
      <c r="W171" s="2"/>
      <c r="X171" s="3">
        <v>0</v>
      </c>
      <c r="Y171" s="3">
        <v>0</v>
      </c>
      <c r="Z171" s="3">
        <v>0.24944382578492899</v>
      </c>
      <c r="AA171" s="3">
        <v>1.24051960439522</v>
      </c>
      <c r="AB171" s="3">
        <v>2.2432615144521599</v>
      </c>
      <c r="AC171" s="3">
        <v>2.2825424421026601</v>
      </c>
      <c r="AD171" s="3">
        <v>2.6170381901853998</v>
      </c>
      <c r="AE171" s="3">
        <v>2.1031722072463102</v>
      </c>
      <c r="AF171" s="3">
        <v>2.5177150134375501</v>
      </c>
      <c r="AG171" s="3">
        <v>2.4695928589321898</v>
      </c>
      <c r="AH171" s="3">
        <v>2.6265736024122499</v>
      </c>
      <c r="AI171" s="3">
        <v>2.4485823562942599</v>
      </c>
      <c r="AJ171" s="3">
        <v>1.8427033281447001</v>
      </c>
      <c r="AK171" s="3">
        <v>2.2000000000000002</v>
      </c>
      <c r="AL171" s="3">
        <v>2.87054001888146</v>
      </c>
      <c r="AM171" s="3">
        <v>2.3048258550749998</v>
      </c>
      <c r="AN171" s="3">
        <v>2.38513917599977</v>
      </c>
      <c r="AO171" s="3">
        <v>2.0344259359556101</v>
      </c>
      <c r="AP171" s="3">
        <v>2.2999999999999998</v>
      </c>
      <c r="AQ171" s="3">
        <v>2.1982316125063401</v>
      </c>
    </row>
    <row r="172" spans="1:43">
      <c r="A172" s="2" t="s">
        <v>247</v>
      </c>
      <c r="B172" s="2"/>
      <c r="C172" s="3">
        <v>0</v>
      </c>
      <c r="D172" s="3">
        <v>0</v>
      </c>
      <c r="E172" s="3">
        <v>0</v>
      </c>
      <c r="F172" s="3">
        <v>0.76666666666666605</v>
      </c>
      <c r="G172" s="3">
        <v>4.8</v>
      </c>
      <c r="H172" s="3">
        <v>10.1</v>
      </c>
      <c r="I172" s="3">
        <v>14.6</v>
      </c>
      <c r="J172" s="3">
        <v>17.466666666666601</v>
      </c>
      <c r="K172" s="3">
        <v>20.100000000000001</v>
      </c>
      <c r="L172" s="3">
        <v>22.233333333333299</v>
      </c>
      <c r="M172" s="3">
        <v>22.766666666666602</v>
      </c>
      <c r="N172" s="3">
        <v>24.1</v>
      </c>
      <c r="O172" s="3">
        <v>26.033333333333299</v>
      </c>
      <c r="P172" s="3">
        <v>27.8666666666666</v>
      </c>
      <c r="Q172" s="3">
        <v>28.8666666666666</v>
      </c>
      <c r="R172" s="3">
        <v>31.133333333333301</v>
      </c>
      <c r="S172" s="3">
        <v>32.8333333333333</v>
      </c>
      <c r="T172" s="3">
        <v>33.6666666666666</v>
      </c>
      <c r="U172" s="3">
        <v>34.366666666666603</v>
      </c>
      <c r="V172" s="3">
        <v>35.066666666666599</v>
      </c>
      <c r="W172" s="2"/>
      <c r="X172" s="3">
        <v>0</v>
      </c>
      <c r="Y172" s="3">
        <v>0</v>
      </c>
      <c r="Z172" s="3">
        <v>0</v>
      </c>
      <c r="AA172" s="3">
        <v>0.80346471954626297</v>
      </c>
      <c r="AB172" s="3">
        <v>1.9899748742132399</v>
      </c>
      <c r="AC172" s="3">
        <v>1.64012194668567</v>
      </c>
      <c r="AD172" s="3">
        <v>2.31804515342849</v>
      </c>
      <c r="AE172" s="3">
        <v>1.70749979664875</v>
      </c>
      <c r="AF172" s="3">
        <v>1.4456832294800901</v>
      </c>
      <c r="AG172" s="3">
        <v>2.2462314118441902</v>
      </c>
      <c r="AH172" s="3">
        <v>1.96100881067769</v>
      </c>
      <c r="AI172" s="3">
        <v>1.9723082923316</v>
      </c>
      <c r="AJ172" s="3">
        <v>2.1052843566184101</v>
      </c>
      <c r="AK172" s="3">
        <v>2.0612833111653699</v>
      </c>
      <c r="AL172" s="3">
        <v>1.9955506062794299</v>
      </c>
      <c r="AM172" s="3">
        <v>1.8749814813900301</v>
      </c>
      <c r="AN172" s="3">
        <v>2.1460558137093102</v>
      </c>
      <c r="AO172" s="3">
        <v>1.92064803878505</v>
      </c>
      <c r="AP172" s="3">
        <v>1.8345450541089301</v>
      </c>
      <c r="AQ172" s="3">
        <v>2.2793761329705</v>
      </c>
    </row>
    <row r="173" spans="1:43">
      <c r="A173" s="2" t="s">
        <v>248</v>
      </c>
      <c r="B173" s="2"/>
      <c r="C173" s="3">
        <v>0</v>
      </c>
      <c r="D173" s="3">
        <v>0</v>
      </c>
      <c r="E173" s="3">
        <v>0</v>
      </c>
      <c r="F173" s="3">
        <v>3.3333333333333298E-2</v>
      </c>
      <c r="G173" s="3">
        <v>2.4666666666666601</v>
      </c>
      <c r="H173" s="3">
        <v>6.6333333333333302</v>
      </c>
      <c r="I173" s="3">
        <v>13</v>
      </c>
      <c r="J173" s="3">
        <v>15.733333333333301</v>
      </c>
      <c r="K173" s="3">
        <v>18.8666666666666</v>
      </c>
      <c r="L173" s="3">
        <v>20.6666666666666</v>
      </c>
      <c r="M173" s="3">
        <v>23.8666666666666</v>
      </c>
      <c r="N173" s="3">
        <v>24.266666666666602</v>
      </c>
      <c r="O173" s="3">
        <v>26.533333333333299</v>
      </c>
      <c r="P173" s="3">
        <v>27.2</v>
      </c>
      <c r="Q173" s="3">
        <v>30.066666666666599</v>
      </c>
      <c r="R173" s="3">
        <v>31.1666666666666</v>
      </c>
      <c r="S173" s="3">
        <v>31.9</v>
      </c>
      <c r="T173" s="3">
        <v>33.366666666666603</v>
      </c>
      <c r="U173" s="3">
        <v>35.299999999999997</v>
      </c>
      <c r="V173" s="3">
        <v>34.966666666666598</v>
      </c>
      <c r="W173" s="2"/>
      <c r="X173" s="3">
        <v>0</v>
      </c>
      <c r="Y173" s="3">
        <v>0</v>
      </c>
      <c r="Z173" s="3">
        <v>0</v>
      </c>
      <c r="AA173" s="3">
        <v>0.17950549357115</v>
      </c>
      <c r="AB173" s="3">
        <v>2.4184476196289402</v>
      </c>
      <c r="AC173" s="3">
        <v>3.2709156040608698</v>
      </c>
      <c r="AD173" s="3">
        <v>3.9412350010286499</v>
      </c>
      <c r="AE173" s="3">
        <v>2.8511206373790698</v>
      </c>
      <c r="AF173" s="3">
        <v>3.0630413353760302</v>
      </c>
      <c r="AG173" s="3">
        <v>4.2295258468165002</v>
      </c>
      <c r="AH173" s="3">
        <v>3.8273866918419501</v>
      </c>
      <c r="AI173" s="3">
        <v>4.0819385372910997</v>
      </c>
      <c r="AJ173" s="3">
        <v>3.52829829930646</v>
      </c>
      <c r="AK173" s="3">
        <v>3.6914315199752301</v>
      </c>
      <c r="AL173" s="3">
        <v>4.0243702060764104</v>
      </c>
      <c r="AM173" s="3">
        <v>3.29730529709067</v>
      </c>
      <c r="AN173" s="3">
        <v>3.5623026261113702</v>
      </c>
      <c r="AO173" s="3">
        <v>3.7370517196789699</v>
      </c>
      <c r="AP173" s="3">
        <v>3.53223253292682</v>
      </c>
      <c r="AQ173" s="3">
        <v>2.892327013938</v>
      </c>
    </row>
    <row r="174" spans="1:43">
      <c r="A174" s="2" t="s">
        <v>249</v>
      </c>
      <c r="B174" s="2"/>
      <c r="C174" s="3">
        <v>0</v>
      </c>
      <c r="D174" s="3">
        <v>0</v>
      </c>
      <c r="E174" s="3">
        <v>0</v>
      </c>
      <c r="F174" s="3">
        <v>3.3333333333333298E-2</v>
      </c>
      <c r="G174" s="3">
        <v>0.73333333333333295</v>
      </c>
      <c r="H174" s="3">
        <v>3.5666666666666602</v>
      </c>
      <c r="I174" s="3">
        <v>7.2</v>
      </c>
      <c r="J174" s="3">
        <v>10.8666666666666</v>
      </c>
      <c r="K174" s="3">
        <v>13.1666666666666</v>
      </c>
      <c r="L174" s="3">
        <v>16.233333333333299</v>
      </c>
      <c r="M174" s="3">
        <v>17.7</v>
      </c>
      <c r="N174" s="3">
        <v>19.533333333333299</v>
      </c>
      <c r="O174" s="3">
        <v>22.3333333333333</v>
      </c>
      <c r="P174" s="3">
        <v>24.066666666666599</v>
      </c>
      <c r="Q174" s="3">
        <v>25.8</v>
      </c>
      <c r="R174" s="3">
        <v>27.6</v>
      </c>
      <c r="S174" s="3">
        <v>29.6666666666666</v>
      </c>
      <c r="T174" s="3">
        <v>30.933333333333302</v>
      </c>
      <c r="U174" s="3">
        <v>33.1</v>
      </c>
      <c r="V174" s="3">
        <v>34.233333333333299</v>
      </c>
      <c r="W174" s="2"/>
      <c r="X174" s="3">
        <v>0</v>
      </c>
      <c r="Y174" s="3">
        <v>0</v>
      </c>
      <c r="Z174" s="3">
        <v>0</v>
      </c>
      <c r="AA174" s="3">
        <v>0.17950549357115</v>
      </c>
      <c r="AB174" s="3">
        <v>0.72724747430904702</v>
      </c>
      <c r="AC174" s="3">
        <v>1.4067298564006101</v>
      </c>
      <c r="AD174" s="3">
        <v>1.4696938456699</v>
      </c>
      <c r="AE174" s="3">
        <v>1.45449494861809</v>
      </c>
      <c r="AF174" s="3">
        <v>1.48511129399636</v>
      </c>
      <c r="AG174" s="3">
        <v>1.17426099692056</v>
      </c>
      <c r="AH174" s="3">
        <v>1.32035348802255</v>
      </c>
      <c r="AI174" s="3">
        <v>1.14697670227235</v>
      </c>
      <c r="AJ174" s="3">
        <v>1.1055415967851301</v>
      </c>
      <c r="AK174" s="3">
        <v>1.23648246606609</v>
      </c>
      <c r="AL174" s="3">
        <v>1.64113781667882</v>
      </c>
      <c r="AM174" s="3">
        <v>0.84063468086123205</v>
      </c>
      <c r="AN174" s="3">
        <v>1.3984117975602</v>
      </c>
      <c r="AO174" s="3">
        <v>1.6918103387265999</v>
      </c>
      <c r="AP174" s="3">
        <v>1.4456832294800901</v>
      </c>
      <c r="AQ174" s="3">
        <v>1.2023125864580899</v>
      </c>
    </row>
    <row r="175" spans="1:43">
      <c r="A175" s="2" t="s">
        <v>250</v>
      </c>
      <c r="B175" s="2"/>
      <c r="C175" s="3">
        <v>0</v>
      </c>
      <c r="D175" s="3">
        <v>0</v>
      </c>
      <c r="E175" s="3">
        <v>0</v>
      </c>
      <c r="F175" s="3">
        <v>0.233333333333333</v>
      </c>
      <c r="G175" s="3">
        <v>2.86666666666666</v>
      </c>
      <c r="H175" s="3">
        <v>8.3333333333333304</v>
      </c>
      <c r="I175" s="3">
        <v>14.066666666666601</v>
      </c>
      <c r="J175" s="3">
        <v>16.1666666666666</v>
      </c>
      <c r="K175" s="3">
        <v>18.466666666666601</v>
      </c>
      <c r="L175" s="3">
        <v>20</v>
      </c>
      <c r="M175" s="3">
        <v>21.7</v>
      </c>
      <c r="N175" s="3">
        <v>23.266666666666602</v>
      </c>
      <c r="O175" s="3">
        <v>24.8333333333333</v>
      </c>
      <c r="P175" s="3">
        <v>25.566666666666599</v>
      </c>
      <c r="Q175" s="3">
        <v>27.133333333333301</v>
      </c>
      <c r="R175" s="3">
        <v>28.5</v>
      </c>
      <c r="S175" s="3">
        <v>29.3333333333333</v>
      </c>
      <c r="T175" s="3">
        <v>31.3</v>
      </c>
      <c r="U175" s="3">
        <v>32.533333333333303</v>
      </c>
      <c r="V175" s="3">
        <v>34.066666666666599</v>
      </c>
      <c r="W175" s="2"/>
      <c r="X175" s="3">
        <v>0</v>
      </c>
      <c r="Y175" s="3">
        <v>0</v>
      </c>
      <c r="Z175" s="3">
        <v>0</v>
      </c>
      <c r="AA175" s="3">
        <v>0.49553562491061598</v>
      </c>
      <c r="AB175" s="3">
        <v>1.6878651868229499</v>
      </c>
      <c r="AC175" s="3">
        <v>1.9550504398153501</v>
      </c>
      <c r="AD175" s="3">
        <v>1.65193489244851</v>
      </c>
      <c r="AE175" s="3">
        <v>1.5933891203622801</v>
      </c>
      <c r="AF175" s="3">
        <v>1.17567947256989</v>
      </c>
      <c r="AG175" s="3">
        <v>1.0954451150103299</v>
      </c>
      <c r="AH175" s="3">
        <v>1.79164728671689</v>
      </c>
      <c r="AI175" s="3">
        <v>1.4817407180595199</v>
      </c>
      <c r="AJ175" s="3">
        <v>1.48511129399636</v>
      </c>
      <c r="AK175" s="3">
        <v>1.38283123417943</v>
      </c>
      <c r="AL175" s="3">
        <v>1.54344492037203</v>
      </c>
      <c r="AM175" s="3">
        <v>1.6278820596099699</v>
      </c>
      <c r="AN175" s="3">
        <v>1.53478192442951</v>
      </c>
      <c r="AO175" s="3">
        <v>2.0840665376454099</v>
      </c>
      <c r="AP175" s="3">
        <v>1.8390818965511599</v>
      </c>
      <c r="AQ175" s="3">
        <v>1.91369334592097</v>
      </c>
    </row>
    <row r="176" spans="1:43">
      <c r="A176" s="2" t="s">
        <v>251</v>
      </c>
      <c r="B176" s="2"/>
      <c r="C176" s="3">
        <v>0</v>
      </c>
      <c r="D176" s="3">
        <v>0</v>
      </c>
      <c r="E176" s="3">
        <v>0</v>
      </c>
      <c r="F176" s="3">
        <v>0.83333333333333304</v>
      </c>
      <c r="G176" s="3">
        <v>4.36666666666666</v>
      </c>
      <c r="H176" s="3">
        <v>9.86666666666666</v>
      </c>
      <c r="I176" s="3">
        <v>14.566666666666601</v>
      </c>
      <c r="J176" s="3">
        <v>18.5</v>
      </c>
      <c r="K176" s="3">
        <v>20.1666666666666</v>
      </c>
      <c r="L176" s="3">
        <v>22.233333333333299</v>
      </c>
      <c r="M176" s="3">
        <v>23.733333333333299</v>
      </c>
      <c r="N176" s="3">
        <v>25.133333333333301</v>
      </c>
      <c r="O176" s="3">
        <v>27.3666666666666</v>
      </c>
      <c r="P176" s="3">
        <v>27.8</v>
      </c>
      <c r="Q176" s="3">
        <v>29.533333333333299</v>
      </c>
      <c r="R176" s="3">
        <v>30.8333333333333</v>
      </c>
      <c r="S176" s="3">
        <v>31.2</v>
      </c>
      <c r="T176" s="3">
        <v>31.7</v>
      </c>
      <c r="U176" s="3">
        <v>33.6666666666666</v>
      </c>
      <c r="V176" s="3">
        <v>34</v>
      </c>
      <c r="W176" s="2"/>
      <c r="X176" s="3">
        <v>0</v>
      </c>
      <c r="Y176" s="3">
        <v>0</v>
      </c>
      <c r="Z176" s="3">
        <v>0</v>
      </c>
      <c r="AA176" s="3">
        <v>0.93392838174145898</v>
      </c>
      <c r="AB176" s="3">
        <v>2.3307128141884399</v>
      </c>
      <c r="AC176" s="3">
        <v>2.7292652653944902</v>
      </c>
      <c r="AD176" s="3">
        <v>2.4991109530302</v>
      </c>
      <c r="AE176" s="3">
        <v>2.1095023109728901</v>
      </c>
      <c r="AF176" s="3">
        <v>2.38164275705283</v>
      </c>
      <c r="AG176" s="3">
        <v>2.5256462319352799</v>
      </c>
      <c r="AH176" s="3">
        <v>2.69485105752103</v>
      </c>
      <c r="AI176" s="3">
        <v>3.3934577580331702</v>
      </c>
      <c r="AJ176" s="3">
        <v>2.6892791268706602</v>
      </c>
      <c r="AK176" s="3">
        <v>2.6507860469428</v>
      </c>
      <c r="AL176" s="3">
        <v>2.6549743668986499</v>
      </c>
      <c r="AM176" s="3">
        <v>2.3955978145107899</v>
      </c>
      <c r="AN176" s="3">
        <v>2.9143323992525798</v>
      </c>
      <c r="AO176" s="3">
        <v>2.5579940057266199</v>
      </c>
      <c r="AP176" s="3">
        <v>2.6749870196985102</v>
      </c>
      <c r="AQ176" s="3">
        <v>2.3523038352503098</v>
      </c>
    </row>
    <row r="177" spans="1:43">
      <c r="A177" s="2" t="s">
        <v>252</v>
      </c>
      <c r="B177" s="2"/>
      <c r="C177" s="3">
        <v>0</v>
      </c>
      <c r="D177" s="3">
        <v>0</v>
      </c>
      <c r="E177" s="3">
        <v>6.6666666666666596E-2</v>
      </c>
      <c r="F177" s="3">
        <v>0.43333333333333302</v>
      </c>
      <c r="G177" s="3">
        <v>1.4666666666666599</v>
      </c>
      <c r="H177" s="3">
        <v>3.36666666666666</v>
      </c>
      <c r="I177" s="3">
        <v>5.9666666666666597</v>
      </c>
      <c r="J177" s="3">
        <v>8.3333333333333304</v>
      </c>
      <c r="K177" s="3">
        <v>11.6666666666666</v>
      </c>
      <c r="L177" s="3">
        <v>14.066666666666601</v>
      </c>
      <c r="M177" s="3">
        <v>16.8666666666666</v>
      </c>
      <c r="N177" s="3">
        <v>18.899999999999999</v>
      </c>
      <c r="O177" s="3">
        <v>20.8</v>
      </c>
      <c r="P177" s="3">
        <v>23.266666666666602</v>
      </c>
      <c r="Q177" s="3">
        <v>25.3666666666666</v>
      </c>
      <c r="R177" s="3">
        <v>27.1</v>
      </c>
      <c r="S177" s="3">
        <v>29.2</v>
      </c>
      <c r="T177" s="3">
        <v>30.7</v>
      </c>
      <c r="U177" s="3">
        <v>32.466666666666598</v>
      </c>
      <c r="V177" s="3">
        <v>33.766666666666602</v>
      </c>
      <c r="W177" s="2"/>
      <c r="X177" s="3">
        <v>0</v>
      </c>
      <c r="Y177" s="3">
        <v>0</v>
      </c>
      <c r="Z177" s="3">
        <v>0.24944382578492899</v>
      </c>
      <c r="AA177" s="3">
        <v>0.55876848714133998</v>
      </c>
      <c r="AB177" s="3">
        <v>0.95684667296048798</v>
      </c>
      <c r="AC177" s="3">
        <v>1.7792008193443301</v>
      </c>
      <c r="AD177" s="3">
        <v>1.6017351702311899</v>
      </c>
      <c r="AE177" s="3">
        <v>1.7950549357115</v>
      </c>
      <c r="AF177" s="3">
        <v>2.18072363117281</v>
      </c>
      <c r="AG177" s="3">
        <v>1.7113996870657899</v>
      </c>
      <c r="AH177" s="3">
        <v>1.7461067804945001</v>
      </c>
      <c r="AI177" s="3">
        <v>1.9035055380358901</v>
      </c>
      <c r="AJ177" s="3">
        <v>1.66132477258361</v>
      </c>
      <c r="AK177" s="3">
        <v>1.5040685563571301</v>
      </c>
      <c r="AL177" s="3">
        <v>1.70261237188295</v>
      </c>
      <c r="AM177" s="3">
        <v>1.7194960502038501</v>
      </c>
      <c r="AN177" s="3">
        <v>1.62069943748576</v>
      </c>
      <c r="AO177" s="3">
        <v>1.5307950004273301</v>
      </c>
      <c r="AP177" s="3">
        <v>1.60692943909252</v>
      </c>
      <c r="AQ177" s="3">
        <v>1.17426099692056</v>
      </c>
    </row>
    <row r="178" spans="1:43">
      <c r="A178" s="2" t="s">
        <v>253</v>
      </c>
      <c r="B178" s="2"/>
      <c r="C178" s="3">
        <v>0</v>
      </c>
      <c r="D178" s="3">
        <v>0</v>
      </c>
      <c r="E178" s="3">
        <v>0</v>
      </c>
      <c r="F178" s="3">
        <v>0</v>
      </c>
      <c r="G178" s="3">
        <v>0.133333333333333</v>
      </c>
      <c r="H178" s="3">
        <v>0.86666666666666603</v>
      </c>
      <c r="I178" s="3">
        <v>3.5666666666666602</v>
      </c>
      <c r="J178" s="3">
        <v>7.2333333333333298</v>
      </c>
      <c r="K178" s="3">
        <v>10.7</v>
      </c>
      <c r="L178" s="3">
        <v>13.8333333333333</v>
      </c>
      <c r="M178" s="3">
        <v>17.033333333333299</v>
      </c>
      <c r="N178" s="3">
        <v>18.966666666666601</v>
      </c>
      <c r="O178" s="3">
        <v>21.4</v>
      </c>
      <c r="P178" s="3">
        <v>23.133333333333301</v>
      </c>
      <c r="Q178" s="3">
        <v>25.1</v>
      </c>
      <c r="R178" s="3">
        <v>26.566666666666599</v>
      </c>
      <c r="S178" s="3">
        <v>28.4</v>
      </c>
      <c r="T178" s="3">
        <v>29.8666666666666</v>
      </c>
      <c r="U178" s="3">
        <v>31.8</v>
      </c>
      <c r="V178" s="3">
        <v>33.4</v>
      </c>
      <c r="W178" s="2"/>
      <c r="X178" s="3">
        <v>0</v>
      </c>
      <c r="Y178" s="3">
        <v>0</v>
      </c>
      <c r="Z178" s="3">
        <v>0</v>
      </c>
      <c r="AA178" s="3">
        <v>0</v>
      </c>
      <c r="AB178" s="3">
        <v>0.33993463423951897</v>
      </c>
      <c r="AC178" s="3">
        <v>0.71802197428460002</v>
      </c>
      <c r="AD178" s="3">
        <v>1.70652343148936</v>
      </c>
      <c r="AE178" s="3">
        <v>1.5423647068345601</v>
      </c>
      <c r="AF178" s="3">
        <v>1.8466185312619301</v>
      </c>
      <c r="AG178" s="3">
        <v>1.67497927018681</v>
      </c>
      <c r="AH178" s="3">
        <v>1.22429117814713</v>
      </c>
      <c r="AI178" s="3">
        <v>1.42556031868953</v>
      </c>
      <c r="AJ178" s="3">
        <v>0.75718777944003601</v>
      </c>
      <c r="AK178" s="3">
        <v>0.88443327742810596</v>
      </c>
      <c r="AL178" s="3">
        <v>0.90737717258774597</v>
      </c>
      <c r="AM178" s="3">
        <v>1.0225241100118601</v>
      </c>
      <c r="AN178" s="3">
        <v>0.98657657246324904</v>
      </c>
      <c r="AO178" s="3">
        <v>0.95684667296048798</v>
      </c>
      <c r="AP178" s="3">
        <v>1.04562580942387</v>
      </c>
      <c r="AQ178" s="3">
        <v>1.3564659966250501</v>
      </c>
    </row>
    <row r="179" spans="1:43">
      <c r="A179" s="2" t="s">
        <v>254</v>
      </c>
      <c r="B179" s="2"/>
      <c r="C179" s="3">
        <v>0</v>
      </c>
      <c r="D179" s="3">
        <v>0</v>
      </c>
      <c r="E179" s="3">
        <v>0</v>
      </c>
      <c r="F179" s="3">
        <v>3.3333333333333298E-2</v>
      </c>
      <c r="G179" s="3">
        <v>2.2000000000000002</v>
      </c>
      <c r="H179" s="3">
        <v>5.8333333333333304</v>
      </c>
      <c r="I179" s="3">
        <v>11.733333333333301</v>
      </c>
      <c r="J179" s="3">
        <v>14.133333333333301</v>
      </c>
      <c r="K179" s="3">
        <v>17.100000000000001</v>
      </c>
      <c r="L179" s="3">
        <v>19.466666666666601</v>
      </c>
      <c r="M179" s="3">
        <v>22</v>
      </c>
      <c r="N179" s="3">
        <v>22.266666666666602</v>
      </c>
      <c r="O179" s="3">
        <v>24.9</v>
      </c>
      <c r="P179" s="3">
        <v>25.5</v>
      </c>
      <c r="Q179" s="3">
        <v>28.433333333333302</v>
      </c>
      <c r="R179" s="3">
        <v>29.3</v>
      </c>
      <c r="S179" s="3">
        <v>30.1666666666666</v>
      </c>
      <c r="T179" s="3">
        <v>32.200000000000003</v>
      </c>
      <c r="U179" s="3">
        <v>33.933333333333302</v>
      </c>
      <c r="V179" s="3">
        <v>33.366666666666603</v>
      </c>
      <c r="W179" s="2"/>
      <c r="X179" s="3">
        <v>0</v>
      </c>
      <c r="Y179" s="3">
        <v>0</v>
      </c>
      <c r="Z179" s="3">
        <v>0</v>
      </c>
      <c r="AA179" s="3">
        <v>0.17950549357115</v>
      </c>
      <c r="AB179" s="3">
        <v>1.9899748742132399</v>
      </c>
      <c r="AC179" s="3">
        <v>2.6341770800173698</v>
      </c>
      <c r="AD179" s="3">
        <v>3.8464991298004398</v>
      </c>
      <c r="AE179" s="3">
        <v>2.8720878971384001</v>
      </c>
      <c r="AF179" s="3">
        <v>3.0805843601498699</v>
      </c>
      <c r="AG179" s="3">
        <v>3.8878728831528799</v>
      </c>
      <c r="AH179" s="3">
        <v>3.8384024454626</v>
      </c>
      <c r="AI179" s="3">
        <v>3.4538223591969599</v>
      </c>
      <c r="AJ179" s="3">
        <v>3.4578413304642299</v>
      </c>
      <c r="AK179" s="3">
        <v>3.1596413298558601</v>
      </c>
      <c r="AL179" s="3">
        <v>4.1043337529440196</v>
      </c>
      <c r="AM179" s="3">
        <v>3.2264531609803302</v>
      </c>
      <c r="AN179" s="3">
        <v>3.7245432232989599</v>
      </c>
      <c r="AO179" s="3">
        <v>3.50618501128125</v>
      </c>
      <c r="AP179" s="3">
        <v>3.4826554364290598</v>
      </c>
      <c r="AQ179" s="3">
        <v>2.72621023074564</v>
      </c>
    </row>
    <row r="180" spans="1:43">
      <c r="A180" s="2" t="s">
        <v>255</v>
      </c>
      <c r="B180" s="2"/>
      <c r="C180" s="3">
        <v>0</v>
      </c>
      <c r="D180" s="3">
        <v>0</v>
      </c>
      <c r="E180" s="3">
        <v>0</v>
      </c>
      <c r="F180" s="3">
        <v>0.1</v>
      </c>
      <c r="G180" s="3">
        <v>1.6</v>
      </c>
      <c r="H180" s="3">
        <v>5</v>
      </c>
      <c r="I180" s="3">
        <v>8.86666666666666</v>
      </c>
      <c r="J180" s="3">
        <v>11.8</v>
      </c>
      <c r="K180" s="3">
        <v>14.633333333333301</v>
      </c>
      <c r="L180" s="3">
        <v>16.3</v>
      </c>
      <c r="M180" s="3">
        <v>18.2</v>
      </c>
      <c r="N180" s="3">
        <v>19.766666666666602</v>
      </c>
      <c r="O180" s="3">
        <v>21.966666666666601</v>
      </c>
      <c r="P180" s="3">
        <v>23.266666666666602</v>
      </c>
      <c r="Q180" s="3">
        <v>25.3</v>
      </c>
      <c r="R180" s="3">
        <v>26.533333333333299</v>
      </c>
      <c r="S180" s="3">
        <v>27.966666666666601</v>
      </c>
      <c r="T180" s="3">
        <v>29.566666666666599</v>
      </c>
      <c r="U180" s="3">
        <v>30.9</v>
      </c>
      <c r="V180" s="3">
        <v>32.433333333333302</v>
      </c>
      <c r="W180" s="2"/>
      <c r="X180" s="3">
        <v>0</v>
      </c>
      <c r="Y180" s="3">
        <v>0</v>
      </c>
      <c r="Z180" s="3">
        <v>0</v>
      </c>
      <c r="AA180" s="3">
        <v>0.3</v>
      </c>
      <c r="AB180" s="3">
        <v>1.30639452948436</v>
      </c>
      <c r="AC180" s="3">
        <v>1.50554530541816</v>
      </c>
      <c r="AD180" s="3">
        <v>1.72691117959848</v>
      </c>
      <c r="AE180" s="3">
        <v>1.6</v>
      </c>
      <c r="AF180" s="3">
        <v>1.1967548714010801</v>
      </c>
      <c r="AG180" s="3">
        <v>1.0049875621120801</v>
      </c>
      <c r="AH180" s="3">
        <v>0.94516312525052104</v>
      </c>
      <c r="AI180" s="3">
        <v>1.0225241100118601</v>
      </c>
      <c r="AJ180" s="3">
        <v>0.54670731556189001</v>
      </c>
      <c r="AK180" s="3">
        <v>0.99777530313971696</v>
      </c>
      <c r="AL180" s="3">
        <v>0.93630479367920905</v>
      </c>
      <c r="AM180" s="3">
        <v>0.99107124982123296</v>
      </c>
      <c r="AN180" s="3">
        <v>0.79512402945843697</v>
      </c>
      <c r="AO180" s="3">
        <v>0.95510325212629299</v>
      </c>
      <c r="AP180" s="3">
        <v>0.830662386291807</v>
      </c>
      <c r="AQ180" s="3">
        <v>1.11604460285221</v>
      </c>
    </row>
    <row r="181" spans="1:43">
      <c r="A181" s="2" t="s">
        <v>256</v>
      </c>
      <c r="B181" s="2"/>
      <c r="C181" s="3">
        <v>0</v>
      </c>
      <c r="D181" s="3">
        <v>0</v>
      </c>
      <c r="E181" s="3">
        <v>0</v>
      </c>
      <c r="F181" s="3">
        <v>0.5</v>
      </c>
      <c r="G181" s="3">
        <v>2.6</v>
      </c>
      <c r="H181" s="3">
        <v>6.8333333333333304</v>
      </c>
      <c r="I181" s="3">
        <v>10.6666666666666</v>
      </c>
      <c r="J181" s="3">
        <v>13.8</v>
      </c>
      <c r="K181" s="3">
        <v>15.8333333333333</v>
      </c>
      <c r="L181" s="3">
        <v>18.1666666666666</v>
      </c>
      <c r="M181" s="3">
        <v>19.8</v>
      </c>
      <c r="N181" s="3">
        <v>21.1666666666666</v>
      </c>
      <c r="O181" s="3">
        <v>23.733333333333299</v>
      </c>
      <c r="P181" s="3">
        <v>24.8666666666666</v>
      </c>
      <c r="Q181" s="3">
        <v>26.466666666666601</v>
      </c>
      <c r="R181" s="3">
        <v>27.566666666666599</v>
      </c>
      <c r="S181" s="3">
        <v>29.133333333333301</v>
      </c>
      <c r="T181" s="3">
        <v>30.266666666666602</v>
      </c>
      <c r="U181" s="3">
        <v>31.766666666666602</v>
      </c>
      <c r="V181" s="3">
        <v>32.433333333333302</v>
      </c>
      <c r="W181" s="2"/>
      <c r="X181" s="3">
        <v>0</v>
      </c>
      <c r="Y181" s="3">
        <v>0</v>
      </c>
      <c r="Z181" s="3">
        <v>0</v>
      </c>
      <c r="AA181" s="3">
        <v>0.61913918736689</v>
      </c>
      <c r="AB181" s="3">
        <v>1.30639452948436</v>
      </c>
      <c r="AC181" s="3">
        <v>1.65495887830752</v>
      </c>
      <c r="AD181" s="3">
        <v>1.6996731711975901</v>
      </c>
      <c r="AE181" s="3">
        <v>1.37598449603668</v>
      </c>
      <c r="AF181" s="3">
        <v>1.7143187827498301</v>
      </c>
      <c r="AG181" s="3">
        <v>1.34370962471642</v>
      </c>
      <c r="AH181" s="3">
        <v>1.4</v>
      </c>
      <c r="AI181" s="3">
        <v>1.9336206683030801</v>
      </c>
      <c r="AJ181" s="3">
        <v>1.3888444437333101</v>
      </c>
      <c r="AK181" s="3">
        <v>1.8390818965511599</v>
      </c>
      <c r="AL181" s="3">
        <v>1.9447936194419699</v>
      </c>
      <c r="AM181" s="3">
        <v>1.3585122581543201</v>
      </c>
      <c r="AN181" s="3">
        <v>1.5648926125740601</v>
      </c>
      <c r="AO181" s="3">
        <v>1.99888858007532</v>
      </c>
      <c r="AP181" s="3">
        <v>1.7451520150277799</v>
      </c>
      <c r="AQ181" s="3">
        <v>1.2565384549980501</v>
      </c>
    </row>
    <row r="182" spans="1:43">
      <c r="A182" s="2" t="s">
        <v>257</v>
      </c>
      <c r="B182" s="2"/>
      <c r="C182" s="3">
        <v>0</v>
      </c>
      <c r="D182" s="3">
        <v>0</v>
      </c>
      <c r="E182" s="3">
        <v>0</v>
      </c>
      <c r="F182" s="3">
        <v>0.5</v>
      </c>
      <c r="G182" s="3">
        <v>2.8333333333333299</v>
      </c>
      <c r="H182" s="3">
        <v>7.2666666666666604</v>
      </c>
      <c r="I182" s="3">
        <v>11.733333333333301</v>
      </c>
      <c r="J182" s="3">
        <v>14.5</v>
      </c>
      <c r="K182" s="3">
        <v>16.733333333333299</v>
      </c>
      <c r="L182" s="3">
        <v>18.733333333333299</v>
      </c>
      <c r="M182" s="3">
        <v>20.266666666666602</v>
      </c>
      <c r="N182" s="3">
        <v>21.7</v>
      </c>
      <c r="O182" s="3">
        <v>23.966666666666601</v>
      </c>
      <c r="P182" s="3">
        <v>25.266666666666602</v>
      </c>
      <c r="Q182" s="3">
        <v>26.266666666666602</v>
      </c>
      <c r="R182" s="3">
        <v>27.766666666666602</v>
      </c>
      <c r="S182" s="3">
        <v>29.1666666666666</v>
      </c>
      <c r="T182" s="3">
        <v>30.066666666666599</v>
      </c>
      <c r="U182" s="3">
        <v>31.533333333333299</v>
      </c>
      <c r="V182" s="3">
        <v>32.200000000000003</v>
      </c>
      <c r="W182" s="2"/>
      <c r="X182" s="3">
        <v>0</v>
      </c>
      <c r="Y182" s="3">
        <v>0</v>
      </c>
      <c r="Z182" s="3">
        <v>0</v>
      </c>
      <c r="AA182" s="3">
        <v>0.61913918736689</v>
      </c>
      <c r="AB182" s="3">
        <v>1.4624940645653499</v>
      </c>
      <c r="AC182" s="3">
        <v>1.36463263269724</v>
      </c>
      <c r="AD182" s="3">
        <v>1.5902480589168699</v>
      </c>
      <c r="AE182" s="3">
        <v>1.2041594578792201</v>
      </c>
      <c r="AF182" s="3">
        <v>1.2631530214330899</v>
      </c>
      <c r="AG182" s="3">
        <v>1.18133634311129</v>
      </c>
      <c r="AH182" s="3">
        <v>1.1234866364235101</v>
      </c>
      <c r="AI182" s="3">
        <v>1.59478316185409</v>
      </c>
      <c r="AJ182" s="3">
        <v>1.25122162527489</v>
      </c>
      <c r="AK182" s="3">
        <v>1.3399834161494499</v>
      </c>
      <c r="AL182" s="3">
        <v>1.5902480589168699</v>
      </c>
      <c r="AM182" s="3">
        <v>1.2565384549980501</v>
      </c>
      <c r="AN182" s="3">
        <v>1.39243990494702</v>
      </c>
      <c r="AO182" s="3">
        <v>1.4360439485692</v>
      </c>
      <c r="AP182" s="3">
        <v>1.54344492037203</v>
      </c>
      <c r="AQ182" s="3">
        <v>1.3515423288475501</v>
      </c>
    </row>
    <row r="183" spans="1:43">
      <c r="A183" s="2" t="s">
        <v>258</v>
      </c>
      <c r="B183" s="2"/>
      <c r="C183" s="3">
        <v>0</v>
      </c>
      <c r="D183" s="3">
        <v>0</v>
      </c>
      <c r="E183" s="3">
        <v>0</v>
      </c>
      <c r="F183" s="3">
        <v>0.5</v>
      </c>
      <c r="G183" s="3">
        <v>2.8333333333333299</v>
      </c>
      <c r="H183" s="3">
        <v>7.2666666666666604</v>
      </c>
      <c r="I183" s="3">
        <v>11.733333333333301</v>
      </c>
      <c r="J183" s="3">
        <v>14.4333333333333</v>
      </c>
      <c r="K183" s="3">
        <v>16.7</v>
      </c>
      <c r="L183" s="3">
        <v>18.6666666666666</v>
      </c>
      <c r="M183" s="3">
        <v>20.233333333333299</v>
      </c>
      <c r="N183" s="3">
        <v>21.566666666666599</v>
      </c>
      <c r="O183" s="3">
        <v>23.8</v>
      </c>
      <c r="P183" s="3">
        <v>25.233333333333299</v>
      </c>
      <c r="Q183" s="3">
        <v>26.1</v>
      </c>
      <c r="R183" s="3">
        <v>27.6666666666666</v>
      </c>
      <c r="S183" s="3">
        <v>29.033333333333299</v>
      </c>
      <c r="T183" s="3">
        <v>29.8666666666666</v>
      </c>
      <c r="U183" s="3">
        <v>31.433333333333302</v>
      </c>
      <c r="V183" s="3">
        <v>32.133333333333297</v>
      </c>
      <c r="W183" s="2"/>
      <c r="X183" s="3">
        <v>0</v>
      </c>
      <c r="Y183" s="3">
        <v>0</v>
      </c>
      <c r="Z183" s="3">
        <v>0</v>
      </c>
      <c r="AA183" s="3">
        <v>0.61913918736689</v>
      </c>
      <c r="AB183" s="3">
        <v>1.4624940645653499</v>
      </c>
      <c r="AC183" s="3">
        <v>1.36463263269724</v>
      </c>
      <c r="AD183" s="3">
        <v>1.5902480589168699</v>
      </c>
      <c r="AE183" s="3">
        <v>1.11604460285221</v>
      </c>
      <c r="AF183" s="3">
        <v>1.21518174223721</v>
      </c>
      <c r="AG183" s="3">
        <v>1.1642832797715299</v>
      </c>
      <c r="AH183" s="3">
        <v>1.11604460285221</v>
      </c>
      <c r="AI183" s="3">
        <v>1.6468825769380799</v>
      </c>
      <c r="AJ183" s="3">
        <v>1.16619037896906</v>
      </c>
      <c r="AK183" s="3">
        <v>1.3085190950926999</v>
      </c>
      <c r="AL183" s="3">
        <v>1.64012194668567</v>
      </c>
      <c r="AM183" s="3">
        <v>1.2202003478482</v>
      </c>
      <c r="AN183" s="3">
        <v>1.37800177390629</v>
      </c>
      <c r="AO183" s="3">
        <v>1.49962958389359</v>
      </c>
      <c r="AP183" s="3">
        <v>1.60589192939278</v>
      </c>
      <c r="AQ183" s="3">
        <v>1.33499895963338</v>
      </c>
    </row>
    <row r="184" spans="1:43">
      <c r="A184" s="2" t="s">
        <v>259</v>
      </c>
      <c r="B184" s="2" t="s">
        <v>260</v>
      </c>
      <c r="C184" s="3">
        <v>0</v>
      </c>
      <c r="D184" s="3">
        <v>0</v>
      </c>
      <c r="E184" s="3">
        <v>0</v>
      </c>
      <c r="F184" s="3">
        <v>1.43333333333333</v>
      </c>
      <c r="G184" s="3">
        <v>6.7333333333333298</v>
      </c>
      <c r="H184" s="3">
        <v>13.7666666666666</v>
      </c>
      <c r="I184" s="3">
        <v>17.3333333333333</v>
      </c>
      <c r="J184" s="3">
        <v>20.566666666666599</v>
      </c>
      <c r="K184" s="3">
        <v>22.933333333333302</v>
      </c>
      <c r="L184" s="3">
        <v>24.8</v>
      </c>
      <c r="M184" s="3">
        <v>26</v>
      </c>
      <c r="N184" s="3">
        <v>27.5</v>
      </c>
      <c r="O184" s="3">
        <v>30.3666666666666</v>
      </c>
      <c r="P184" s="3">
        <v>30.266666666666602</v>
      </c>
      <c r="Q184" s="3">
        <v>30.3333333333333</v>
      </c>
      <c r="R184" s="3">
        <v>30.3666666666666</v>
      </c>
      <c r="S184" s="3">
        <v>31.7</v>
      </c>
      <c r="T184" s="3">
        <v>31.566666666666599</v>
      </c>
      <c r="U184" s="3">
        <v>32.799999999999997</v>
      </c>
      <c r="V184" s="3">
        <v>32.133333333333297</v>
      </c>
      <c r="W184" s="2"/>
      <c r="X184" s="3">
        <v>0</v>
      </c>
      <c r="Y184" s="3">
        <v>0</v>
      </c>
      <c r="Z184" s="3">
        <v>0</v>
      </c>
      <c r="AA184" s="3">
        <v>1.45334862377277</v>
      </c>
      <c r="AB184" s="3">
        <v>3.0214051182999002</v>
      </c>
      <c r="AC184" s="3">
        <v>3.4706707645000701</v>
      </c>
      <c r="AD184" s="3">
        <v>3.30991775661504</v>
      </c>
      <c r="AE184" s="3">
        <v>3.7299091439634502</v>
      </c>
      <c r="AF184" s="3">
        <v>3.4538223591969599</v>
      </c>
      <c r="AG184" s="3">
        <v>3.7273761995984902</v>
      </c>
      <c r="AH184" s="3">
        <v>2.9325756597230299</v>
      </c>
      <c r="AI184" s="3">
        <v>3.0849095070466199</v>
      </c>
      <c r="AJ184" s="3">
        <v>2.7016455890602802</v>
      </c>
      <c r="AK184" s="3">
        <v>4.1467524106890599</v>
      </c>
      <c r="AL184" s="3">
        <v>3.36980052162669</v>
      </c>
      <c r="AM184" s="3">
        <v>3.0384572108591898</v>
      </c>
      <c r="AN184" s="3">
        <v>3.28785644455471</v>
      </c>
      <c r="AO184" s="3">
        <v>2.8246927069840502</v>
      </c>
      <c r="AP184" s="3">
        <v>3.1240998703626599</v>
      </c>
      <c r="AQ184" s="3">
        <v>3.2117838587855698</v>
      </c>
    </row>
    <row r="185" spans="1:43">
      <c r="A185" s="2" t="s">
        <v>261</v>
      </c>
      <c r="B185" s="2"/>
      <c r="C185" s="3">
        <v>0</v>
      </c>
      <c r="D185" s="3">
        <v>0</v>
      </c>
      <c r="E185" s="3">
        <v>0</v>
      </c>
      <c r="F185" s="3">
        <v>0.5</v>
      </c>
      <c r="G185" s="3">
        <v>2.6</v>
      </c>
      <c r="H185" s="3">
        <v>6.7666666666666604</v>
      </c>
      <c r="I185" s="3">
        <v>10.6</v>
      </c>
      <c r="J185" s="3">
        <v>13.733333333333301</v>
      </c>
      <c r="K185" s="3">
        <v>15.6666666666666</v>
      </c>
      <c r="L185" s="3">
        <v>18.133333333333301</v>
      </c>
      <c r="M185" s="3">
        <v>19.633333333333301</v>
      </c>
      <c r="N185" s="3">
        <v>21</v>
      </c>
      <c r="O185" s="3">
        <v>23.6</v>
      </c>
      <c r="P185" s="3">
        <v>24.6</v>
      </c>
      <c r="Q185" s="3">
        <v>26.2</v>
      </c>
      <c r="R185" s="3">
        <v>27.233333333333299</v>
      </c>
      <c r="S185" s="3">
        <v>28.8</v>
      </c>
      <c r="T185" s="3">
        <v>30</v>
      </c>
      <c r="U185" s="3">
        <v>31.566666666666599</v>
      </c>
      <c r="V185" s="3">
        <v>32.1</v>
      </c>
      <c r="W185" s="2"/>
      <c r="X185" s="3">
        <v>0</v>
      </c>
      <c r="Y185" s="3">
        <v>0</v>
      </c>
      <c r="Z185" s="3">
        <v>0</v>
      </c>
      <c r="AA185" s="3">
        <v>0.61913918736689</v>
      </c>
      <c r="AB185" s="3">
        <v>1.30639452948436</v>
      </c>
      <c r="AC185" s="3">
        <v>1.68687745718399</v>
      </c>
      <c r="AD185" s="3">
        <v>1.6653327995728999</v>
      </c>
      <c r="AE185" s="3">
        <v>1.3399834161494499</v>
      </c>
      <c r="AF185" s="3">
        <v>1.7575235101952</v>
      </c>
      <c r="AG185" s="3">
        <v>1.33499895963338</v>
      </c>
      <c r="AH185" s="3">
        <v>1.4019827229875299</v>
      </c>
      <c r="AI185" s="3">
        <v>1.93218356615859</v>
      </c>
      <c r="AJ185" s="3">
        <v>1.4514360704718099</v>
      </c>
      <c r="AK185" s="3">
        <v>2.0264912204760801</v>
      </c>
      <c r="AL185" s="3">
        <v>1.9899748742132399</v>
      </c>
      <c r="AM185" s="3">
        <v>1.38283123417943</v>
      </c>
      <c r="AN185" s="3">
        <v>1.6</v>
      </c>
      <c r="AO185" s="3">
        <v>1.89736659610102</v>
      </c>
      <c r="AP185" s="3">
        <v>1.72594579546661</v>
      </c>
      <c r="AQ185" s="3">
        <v>1.27410099024109</v>
      </c>
    </row>
    <row r="186" spans="1:43">
      <c r="A186" s="2" t="s">
        <v>262</v>
      </c>
      <c r="B186" s="2"/>
      <c r="C186" s="3">
        <v>0</v>
      </c>
      <c r="D186" s="3">
        <v>0</v>
      </c>
      <c r="E186" s="3">
        <v>0</v>
      </c>
      <c r="F186" s="3">
        <v>6.6666666666666596E-2</v>
      </c>
      <c r="G186" s="3">
        <v>2.2333333333333298</v>
      </c>
      <c r="H186" s="3">
        <v>5.43333333333333</v>
      </c>
      <c r="I186" s="3">
        <v>10.7666666666666</v>
      </c>
      <c r="J186" s="3">
        <v>13.2666666666666</v>
      </c>
      <c r="K186" s="3">
        <v>16.533333333333299</v>
      </c>
      <c r="L186" s="3">
        <v>17.8333333333333</v>
      </c>
      <c r="M186" s="3">
        <v>20.266666666666602</v>
      </c>
      <c r="N186" s="3">
        <v>21.233333333333299</v>
      </c>
      <c r="O186" s="3">
        <v>23.033333333333299</v>
      </c>
      <c r="P186" s="3">
        <v>23.766666666666602</v>
      </c>
      <c r="Q186" s="3">
        <v>26.233333333333299</v>
      </c>
      <c r="R186" s="3">
        <v>27.733333333333299</v>
      </c>
      <c r="S186" s="3">
        <v>28.066666666666599</v>
      </c>
      <c r="T186" s="3">
        <v>30.433333333333302</v>
      </c>
      <c r="U186" s="3">
        <v>31.2</v>
      </c>
      <c r="V186" s="3">
        <v>32.1</v>
      </c>
      <c r="W186" s="2"/>
      <c r="X186" s="3">
        <v>0</v>
      </c>
      <c r="Y186" s="3">
        <v>0</v>
      </c>
      <c r="Z186" s="3">
        <v>0</v>
      </c>
      <c r="AA186" s="3">
        <v>0.24944382578492899</v>
      </c>
      <c r="AB186" s="3">
        <v>1.94393644157644</v>
      </c>
      <c r="AC186" s="3">
        <v>2.6917569644296502</v>
      </c>
      <c r="AD186" s="3">
        <v>3.1057294723712698</v>
      </c>
      <c r="AE186" s="3">
        <v>2.93181779030613</v>
      </c>
      <c r="AF186" s="3">
        <v>2.9522119767312698</v>
      </c>
      <c r="AG186" s="3">
        <v>3.29730529709067</v>
      </c>
      <c r="AH186" s="3">
        <v>2.4890872936792601</v>
      </c>
      <c r="AI186" s="3">
        <v>3.64859181359359</v>
      </c>
      <c r="AJ186" s="3">
        <v>3.0494079571105002</v>
      </c>
      <c r="AK186" s="3">
        <v>2.3760377849595602</v>
      </c>
      <c r="AL186" s="3">
        <v>3.4706707645000701</v>
      </c>
      <c r="AM186" s="3">
        <v>2.6699979192667702</v>
      </c>
      <c r="AN186" s="3">
        <v>2.9992591677871898</v>
      </c>
      <c r="AO186" s="3">
        <v>3.3234854528876001</v>
      </c>
      <c r="AP186" s="3">
        <v>3.28024389337134</v>
      </c>
      <c r="AQ186" s="3">
        <v>2.8676354952004099</v>
      </c>
    </row>
    <row r="187" spans="1:43">
      <c r="A187" s="2" t="s">
        <v>263</v>
      </c>
      <c r="B187" s="2" t="s">
        <v>264</v>
      </c>
      <c r="C187" s="3">
        <v>0</v>
      </c>
      <c r="D187" s="3">
        <v>0</v>
      </c>
      <c r="E187" s="3">
        <v>0</v>
      </c>
      <c r="F187" s="3">
        <v>3.3333333333333298E-2</v>
      </c>
      <c r="G187" s="3">
        <v>0.3</v>
      </c>
      <c r="H187" s="3">
        <v>2.2333333333333298</v>
      </c>
      <c r="I187" s="3">
        <v>5.5666666666666602</v>
      </c>
      <c r="J187" s="3">
        <v>7.3333333333333304</v>
      </c>
      <c r="K187" s="3">
        <v>10.1</v>
      </c>
      <c r="L187" s="3">
        <v>12.033333333333299</v>
      </c>
      <c r="M187" s="3">
        <v>14.3666666666666</v>
      </c>
      <c r="N187" s="3">
        <v>16</v>
      </c>
      <c r="O187" s="3">
        <v>18.2</v>
      </c>
      <c r="P187" s="3">
        <v>19.7</v>
      </c>
      <c r="Q187" s="3">
        <v>22.4</v>
      </c>
      <c r="R187" s="3">
        <v>24.6666666666666</v>
      </c>
      <c r="S187" s="3">
        <v>26.533333333333299</v>
      </c>
      <c r="T187" s="3">
        <v>27.8</v>
      </c>
      <c r="U187" s="3">
        <v>30</v>
      </c>
      <c r="V187" s="3">
        <v>31.633333333333301</v>
      </c>
      <c r="W187" s="2"/>
      <c r="X187" s="3">
        <v>0</v>
      </c>
      <c r="Y187" s="3">
        <v>0</v>
      </c>
      <c r="Z187" s="3">
        <v>0</v>
      </c>
      <c r="AA187" s="3">
        <v>0.17950549357115</v>
      </c>
      <c r="AB187" s="3">
        <v>0.52599112793531599</v>
      </c>
      <c r="AC187" s="3">
        <v>1.3585122581543201</v>
      </c>
      <c r="AD187" s="3">
        <v>1.90933379888262</v>
      </c>
      <c r="AE187" s="3">
        <v>2.00554786086551</v>
      </c>
      <c r="AF187" s="3">
        <v>2.0387904911164001</v>
      </c>
      <c r="AG187" s="3">
        <v>2.1982316125063299</v>
      </c>
      <c r="AH187" s="3">
        <v>1.9405039437103799</v>
      </c>
      <c r="AI187" s="3">
        <v>2.5298221281347</v>
      </c>
      <c r="AJ187" s="3">
        <v>2.4819347291981702</v>
      </c>
      <c r="AK187" s="3">
        <v>1.96892525674964</v>
      </c>
      <c r="AL187" s="3">
        <v>2.8</v>
      </c>
      <c r="AM187" s="3">
        <v>1.9379255804998099</v>
      </c>
      <c r="AN187" s="3">
        <v>2.36267268622258</v>
      </c>
      <c r="AO187" s="3">
        <v>2.41384893203089</v>
      </c>
      <c r="AP187" s="3">
        <v>2.51661147842358</v>
      </c>
      <c r="AQ187" s="3">
        <v>2.0733762053445299</v>
      </c>
    </row>
    <row r="188" spans="1:43">
      <c r="A188" s="2" t="s">
        <v>265</v>
      </c>
      <c r="B188" s="2"/>
      <c r="C188" s="3">
        <v>0</v>
      </c>
      <c r="D188" s="3">
        <v>0</v>
      </c>
      <c r="E188" s="3">
        <v>0</v>
      </c>
      <c r="F188" s="3">
        <v>0.5</v>
      </c>
      <c r="G188" s="3">
        <v>2.36666666666666</v>
      </c>
      <c r="H188" s="3">
        <v>6.1666666666666599</v>
      </c>
      <c r="I188" s="3">
        <v>9.5666666666666593</v>
      </c>
      <c r="J188" s="3">
        <v>12.8666666666666</v>
      </c>
      <c r="K188" s="3">
        <v>14.966666666666599</v>
      </c>
      <c r="L188" s="3">
        <v>17.3666666666666</v>
      </c>
      <c r="M188" s="3">
        <v>18.899999999999999</v>
      </c>
      <c r="N188" s="3">
        <v>20.1666666666666</v>
      </c>
      <c r="O188" s="3">
        <v>22.3666666666666</v>
      </c>
      <c r="P188" s="3">
        <v>23.7</v>
      </c>
      <c r="Q188" s="3">
        <v>25.233333333333299</v>
      </c>
      <c r="R188" s="3">
        <v>26.3</v>
      </c>
      <c r="S188" s="3">
        <v>27.7</v>
      </c>
      <c r="T188" s="3">
        <v>29</v>
      </c>
      <c r="U188" s="3">
        <v>30.766666666666602</v>
      </c>
      <c r="V188" s="3">
        <v>31.533333333333299</v>
      </c>
      <c r="W188" s="2"/>
      <c r="X188" s="3">
        <v>0</v>
      </c>
      <c r="Y188" s="3">
        <v>0</v>
      </c>
      <c r="Z188" s="3">
        <v>0</v>
      </c>
      <c r="AA188" s="3">
        <v>0.61913918736689</v>
      </c>
      <c r="AB188" s="3">
        <v>1.2775845264491199</v>
      </c>
      <c r="AC188" s="3">
        <v>1.4624940645653499</v>
      </c>
      <c r="AD188" s="3">
        <v>2.0113566455394101</v>
      </c>
      <c r="AE188" s="3">
        <v>1.38403596613511</v>
      </c>
      <c r="AF188" s="3">
        <v>1.6224124698183899</v>
      </c>
      <c r="AG188" s="3">
        <v>1.32874209519965</v>
      </c>
      <c r="AH188" s="3">
        <v>1.24766448481419</v>
      </c>
      <c r="AI188" s="3">
        <v>1.63469331136523</v>
      </c>
      <c r="AJ188" s="3">
        <v>1.3535960336164601</v>
      </c>
      <c r="AK188" s="3">
        <v>1.4410644214144801</v>
      </c>
      <c r="AL188" s="3">
        <v>1.60589192939278</v>
      </c>
      <c r="AM188" s="3">
        <v>1.4410644214144801</v>
      </c>
      <c r="AN188" s="3">
        <v>1.5088627063675</v>
      </c>
      <c r="AO188" s="3">
        <v>1.6931233465600299</v>
      </c>
      <c r="AP188" s="3">
        <v>1.6265163865007799</v>
      </c>
      <c r="AQ188" s="3">
        <v>1.40791413879619</v>
      </c>
    </row>
    <row r="189" spans="1:43">
      <c r="A189" s="2" t="s">
        <v>266</v>
      </c>
      <c r="B189" s="2"/>
      <c r="C189" s="3">
        <v>0</v>
      </c>
      <c r="D189" s="3">
        <v>0</v>
      </c>
      <c r="E189" s="3">
        <v>0</v>
      </c>
      <c r="F189" s="3">
        <v>3.3333333333333298E-2</v>
      </c>
      <c r="G189" s="3">
        <v>1.0333333333333301</v>
      </c>
      <c r="H189" s="3">
        <v>4.0333333333333297</v>
      </c>
      <c r="I189" s="3">
        <v>8.5666666666666593</v>
      </c>
      <c r="J189" s="3">
        <v>12.033333333333299</v>
      </c>
      <c r="K189" s="3">
        <v>14.7666666666666</v>
      </c>
      <c r="L189" s="3">
        <v>16.8</v>
      </c>
      <c r="M189" s="3">
        <v>18.600000000000001</v>
      </c>
      <c r="N189" s="3">
        <v>20.3</v>
      </c>
      <c r="O189" s="3">
        <v>21.766666666666602</v>
      </c>
      <c r="P189" s="3">
        <v>23.133333333333301</v>
      </c>
      <c r="Q189" s="3">
        <v>24.9</v>
      </c>
      <c r="R189" s="3">
        <v>26.3333333333333</v>
      </c>
      <c r="S189" s="3">
        <v>27.233333333333299</v>
      </c>
      <c r="T189" s="3">
        <v>28.533333333333299</v>
      </c>
      <c r="U189" s="3">
        <v>29.8</v>
      </c>
      <c r="V189" s="3">
        <v>31.3666666666666</v>
      </c>
      <c r="W189" s="2"/>
      <c r="X189" s="3">
        <v>0</v>
      </c>
      <c r="Y189" s="3">
        <v>0</v>
      </c>
      <c r="Z189" s="3">
        <v>0</v>
      </c>
      <c r="AA189" s="3">
        <v>0.17950549357115</v>
      </c>
      <c r="AB189" s="3">
        <v>1.13968806648525</v>
      </c>
      <c r="AC189" s="3">
        <v>1.5807874268505799</v>
      </c>
      <c r="AD189" s="3">
        <v>1.78294388270884</v>
      </c>
      <c r="AE189" s="3">
        <v>1.3535960336164601</v>
      </c>
      <c r="AF189" s="3">
        <v>1.49851778619926</v>
      </c>
      <c r="AG189" s="3">
        <v>1.7397317800933101</v>
      </c>
      <c r="AH189" s="3">
        <v>1.38082101181386</v>
      </c>
      <c r="AI189" s="3">
        <v>1.12989675044521</v>
      </c>
      <c r="AJ189" s="3">
        <v>1.49851778619926</v>
      </c>
      <c r="AK189" s="3">
        <v>1.40791413879619</v>
      </c>
      <c r="AL189" s="3">
        <v>1.75783958312469</v>
      </c>
      <c r="AM189" s="3">
        <v>1.2736648783028499</v>
      </c>
      <c r="AN189" s="3">
        <v>1.6669999666733299</v>
      </c>
      <c r="AO189" s="3">
        <v>1.5216949614017701</v>
      </c>
      <c r="AP189" s="3">
        <v>1.7587874611030501</v>
      </c>
      <c r="AQ189" s="3">
        <v>1.4019827229875299</v>
      </c>
    </row>
    <row r="190" spans="1:43">
      <c r="A190" s="2" t="s">
        <v>267</v>
      </c>
      <c r="B190" s="2"/>
      <c r="C190" s="3">
        <v>0</v>
      </c>
      <c r="D190" s="3">
        <v>0</v>
      </c>
      <c r="E190" s="3">
        <v>0</v>
      </c>
      <c r="F190" s="3">
        <v>1</v>
      </c>
      <c r="G190" s="3">
        <v>4.8333333333333304</v>
      </c>
      <c r="H190" s="3">
        <v>10.6666666666666</v>
      </c>
      <c r="I190" s="3">
        <v>15.733333333333301</v>
      </c>
      <c r="J190" s="3">
        <v>18.899999999999999</v>
      </c>
      <c r="K190" s="3">
        <v>20.2</v>
      </c>
      <c r="L190" s="3">
        <v>22.266666666666602</v>
      </c>
      <c r="M190" s="3">
        <v>22.7</v>
      </c>
      <c r="N190" s="3">
        <v>23.966666666666601</v>
      </c>
      <c r="O190" s="3">
        <v>25.233333333333299</v>
      </c>
      <c r="P190" s="3">
        <v>25.8666666666666</v>
      </c>
      <c r="Q190" s="3">
        <v>26.933333333333302</v>
      </c>
      <c r="R190" s="3">
        <v>27.933333333333302</v>
      </c>
      <c r="S190" s="3">
        <v>28.8</v>
      </c>
      <c r="T190" s="3">
        <v>29.633333333333301</v>
      </c>
      <c r="U190" s="3">
        <v>30.4</v>
      </c>
      <c r="V190" s="3">
        <v>30.6666666666666</v>
      </c>
      <c r="W190" s="2"/>
      <c r="X190" s="3">
        <v>0</v>
      </c>
      <c r="Y190" s="3">
        <v>0</v>
      </c>
      <c r="Z190" s="3">
        <v>0</v>
      </c>
      <c r="AA190" s="3">
        <v>1</v>
      </c>
      <c r="AB190" s="3">
        <v>2.2815686611530102</v>
      </c>
      <c r="AC190" s="3">
        <v>1.84992492340154</v>
      </c>
      <c r="AD190" s="3">
        <v>1.7113996870657899</v>
      </c>
      <c r="AE190" s="3">
        <v>2.08726296059376</v>
      </c>
      <c r="AF190" s="3">
        <v>1.8147543451754899</v>
      </c>
      <c r="AG190" s="3">
        <v>1.8607047649270401</v>
      </c>
      <c r="AH190" s="3">
        <v>1.75404294892304</v>
      </c>
      <c r="AI190" s="3">
        <v>1.7792008193443301</v>
      </c>
      <c r="AJ190" s="3">
        <v>2.0113566455394101</v>
      </c>
      <c r="AK190" s="3">
        <v>1.8571184369578799</v>
      </c>
      <c r="AL190" s="3">
        <v>1.9652537297311501</v>
      </c>
      <c r="AM190" s="3">
        <v>1.9482185594936601</v>
      </c>
      <c r="AN190" s="3">
        <v>1.9731531449264901</v>
      </c>
      <c r="AO190" s="3">
        <v>1.7792008193443301</v>
      </c>
      <c r="AP190" s="3">
        <v>2.0912516188477399</v>
      </c>
      <c r="AQ190" s="3">
        <v>2.2705848487901799</v>
      </c>
    </row>
    <row r="191" spans="1:43">
      <c r="A191" s="2" t="s">
        <v>268</v>
      </c>
      <c r="B191" s="2"/>
      <c r="C191" s="3">
        <v>0</v>
      </c>
      <c r="D191" s="3">
        <v>0</v>
      </c>
      <c r="E191" s="3">
        <v>0</v>
      </c>
      <c r="F191" s="3">
        <v>0.233333333333333</v>
      </c>
      <c r="G191" s="3">
        <v>2.6666666666666599</v>
      </c>
      <c r="H191" s="3">
        <v>7.0666666666666602</v>
      </c>
      <c r="I191" s="3">
        <v>11.4</v>
      </c>
      <c r="J191" s="3">
        <v>13.8</v>
      </c>
      <c r="K191" s="3">
        <v>15.7</v>
      </c>
      <c r="L191" s="3">
        <v>17.033333333333299</v>
      </c>
      <c r="M191" s="3">
        <v>18.633333333333301</v>
      </c>
      <c r="N191" s="3">
        <v>20.266666666666602</v>
      </c>
      <c r="O191" s="3">
        <v>21.966666666666601</v>
      </c>
      <c r="P191" s="3">
        <v>23.2</v>
      </c>
      <c r="Q191" s="3">
        <v>24.7</v>
      </c>
      <c r="R191" s="3">
        <v>25.9</v>
      </c>
      <c r="S191" s="3">
        <v>26.9</v>
      </c>
      <c r="T191" s="3">
        <v>28.466666666666601</v>
      </c>
      <c r="U191" s="3">
        <v>29.8</v>
      </c>
      <c r="V191" s="3">
        <v>30.6</v>
      </c>
      <c r="W191" s="2"/>
      <c r="X191" s="3">
        <v>0</v>
      </c>
      <c r="Y191" s="3">
        <v>0</v>
      </c>
      <c r="Z191" s="3">
        <v>0</v>
      </c>
      <c r="AA191" s="3">
        <v>0.49553562491061598</v>
      </c>
      <c r="AB191" s="3">
        <v>1.5776212754932299</v>
      </c>
      <c r="AC191" s="3">
        <v>1.4126413400278</v>
      </c>
      <c r="AD191" s="3">
        <v>1.2274635093014601</v>
      </c>
      <c r="AE191" s="3">
        <v>1.19443152447792</v>
      </c>
      <c r="AF191" s="3">
        <v>1.0692676621563599</v>
      </c>
      <c r="AG191" s="3">
        <v>1.0482790129010899</v>
      </c>
      <c r="AH191" s="3">
        <v>0.87496031656044504</v>
      </c>
      <c r="AI191" s="3">
        <v>0.67986926847903795</v>
      </c>
      <c r="AJ191" s="3">
        <v>0.91226214556026697</v>
      </c>
      <c r="AK191" s="3">
        <v>1.0770329614269001</v>
      </c>
      <c r="AL191" s="3">
        <v>1.21518174223721</v>
      </c>
      <c r="AM191" s="3">
        <v>1.13578166916005</v>
      </c>
      <c r="AN191" s="3">
        <v>1.04403065089105</v>
      </c>
      <c r="AO191" s="3">
        <v>0.92135166407235003</v>
      </c>
      <c r="AP191" s="3">
        <v>1.3012814197295399</v>
      </c>
      <c r="AQ191" s="3">
        <v>1.28062484748656</v>
      </c>
    </row>
    <row r="192" spans="1:43">
      <c r="A192" s="2" t="s">
        <v>269</v>
      </c>
      <c r="B192" s="2" t="s">
        <v>270</v>
      </c>
      <c r="C192" s="3">
        <v>0</v>
      </c>
      <c r="D192" s="3">
        <v>0</v>
      </c>
      <c r="E192" s="3">
        <v>0</v>
      </c>
      <c r="F192" s="3">
        <v>0</v>
      </c>
      <c r="G192" s="3">
        <v>0</v>
      </c>
      <c r="H192" s="3">
        <v>0.33333333333333298</v>
      </c>
      <c r="I192" s="3">
        <v>1.4</v>
      </c>
      <c r="J192" s="3">
        <v>3.2</v>
      </c>
      <c r="K192" s="3">
        <v>5.3</v>
      </c>
      <c r="L192" s="3">
        <v>7.6</v>
      </c>
      <c r="M192" s="3">
        <v>10.3333333333333</v>
      </c>
      <c r="N192" s="3">
        <v>12.9333333333333</v>
      </c>
      <c r="O192" s="3">
        <v>14.9333333333333</v>
      </c>
      <c r="P192" s="3">
        <v>17.399999999999999</v>
      </c>
      <c r="Q192" s="3">
        <v>19.8666666666666</v>
      </c>
      <c r="R192" s="3">
        <v>22.133333333333301</v>
      </c>
      <c r="S192" s="3">
        <v>24.5</v>
      </c>
      <c r="T192" s="3">
        <v>26.2</v>
      </c>
      <c r="U192" s="3">
        <v>28.8</v>
      </c>
      <c r="V192" s="3">
        <v>30.433333333333302</v>
      </c>
      <c r="W192" s="2"/>
      <c r="X192" s="3">
        <v>0</v>
      </c>
      <c r="Y192" s="3">
        <v>0</v>
      </c>
      <c r="Z192" s="3">
        <v>0</v>
      </c>
      <c r="AA192" s="3">
        <v>0</v>
      </c>
      <c r="AB192" s="3">
        <v>0</v>
      </c>
      <c r="AC192" s="3">
        <v>0.53748384988656905</v>
      </c>
      <c r="AD192" s="3">
        <v>1.0198039027185499</v>
      </c>
      <c r="AE192" s="3">
        <v>1.3012814197295399</v>
      </c>
      <c r="AF192" s="3">
        <v>1.75404294892304</v>
      </c>
      <c r="AG192" s="3">
        <v>1.7048949136725799</v>
      </c>
      <c r="AH192" s="3">
        <v>1.63978318349984</v>
      </c>
      <c r="AI192" s="3">
        <v>1.6918103387265999</v>
      </c>
      <c r="AJ192" s="3">
        <v>1.23648246606609</v>
      </c>
      <c r="AK192" s="3">
        <v>1.8184242262647801</v>
      </c>
      <c r="AL192" s="3">
        <v>1.7461067804945001</v>
      </c>
      <c r="AM192" s="3">
        <v>1.49962958389359</v>
      </c>
      <c r="AN192" s="3">
        <v>1.5652475842498501</v>
      </c>
      <c r="AO192" s="3">
        <v>1.55777619273972</v>
      </c>
      <c r="AP192" s="3">
        <v>1.4922019523732899</v>
      </c>
      <c r="AQ192" s="3">
        <v>1.2023125864580899</v>
      </c>
    </row>
    <row r="193" spans="1:43">
      <c r="A193" s="2" t="s">
        <v>271</v>
      </c>
      <c r="B193" s="2"/>
      <c r="C193" s="3">
        <v>0</v>
      </c>
      <c r="D193" s="3">
        <v>0</v>
      </c>
      <c r="E193" s="3">
        <v>0</v>
      </c>
      <c r="F193" s="3">
        <v>6.6666666666666596E-2</v>
      </c>
      <c r="G193" s="3">
        <v>1.5333333333333301</v>
      </c>
      <c r="H193" s="3">
        <v>4.6666666666666599</v>
      </c>
      <c r="I193" s="3">
        <v>8.1666666666666607</v>
      </c>
      <c r="J193" s="3">
        <v>11.1</v>
      </c>
      <c r="K193" s="3">
        <v>14.033333333333299</v>
      </c>
      <c r="L193" s="3">
        <v>15.6</v>
      </c>
      <c r="M193" s="3">
        <v>17.633333333333301</v>
      </c>
      <c r="N193" s="3">
        <v>19.033333333333299</v>
      </c>
      <c r="O193" s="3">
        <v>21.066666666666599</v>
      </c>
      <c r="P193" s="3">
        <v>22.133333333333301</v>
      </c>
      <c r="Q193" s="3">
        <v>24.1</v>
      </c>
      <c r="R193" s="3">
        <v>25.1</v>
      </c>
      <c r="S193" s="3">
        <v>26.266666666666602</v>
      </c>
      <c r="T193" s="3">
        <v>28.066666666666599</v>
      </c>
      <c r="U193" s="3">
        <v>29.4</v>
      </c>
      <c r="V193" s="3">
        <v>30.433333333333302</v>
      </c>
      <c r="W193" s="2"/>
      <c r="X193" s="3">
        <v>0</v>
      </c>
      <c r="Y193" s="3">
        <v>0</v>
      </c>
      <c r="Z193" s="3">
        <v>0</v>
      </c>
      <c r="AA193" s="3">
        <v>0.24944382578492899</v>
      </c>
      <c r="AB193" s="3">
        <v>1.3597385369580699</v>
      </c>
      <c r="AC193" s="3">
        <v>1.63978318349984</v>
      </c>
      <c r="AD193" s="3">
        <v>1.8089284734953499</v>
      </c>
      <c r="AE193" s="3">
        <v>1.7953644012660299</v>
      </c>
      <c r="AF193" s="3">
        <v>1.13968806648525</v>
      </c>
      <c r="AG193" s="3">
        <v>1.28062484748656</v>
      </c>
      <c r="AH193" s="3">
        <v>0.87496031656044504</v>
      </c>
      <c r="AI193" s="3">
        <v>1.0796089827134401</v>
      </c>
      <c r="AJ193" s="3">
        <v>0.77172246018601498</v>
      </c>
      <c r="AK193" s="3">
        <v>0.88443327742810596</v>
      </c>
      <c r="AL193" s="3">
        <v>1.1060440015358</v>
      </c>
      <c r="AM193" s="3">
        <v>1.04403065089105</v>
      </c>
      <c r="AN193" s="3">
        <v>1.18133634311129</v>
      </c>
      <c r="AO193" s="3">
        <v>1.2092238098144701</v>
      </c>
      <c r="AP193" s="3">
        <v>1.30639452948436</v>
      </c>
      <c r="AQ193" s="3">
        <v>1.38283123417943</v>
      </c>
    </row>
    <row r="194" spans="1:43">
      <c r="A194" s="2" t="s">
        <v>272</v>
      </c>
      <c r="B194" s="2"/>
      <c r="C194" s="3">
        <v>0</v>
      </c>
      <c r="D194" s="3">
        <v>0</v>
      </c>
      <c r="E194" s="3">
        <v>0</v>
      </c>
      <c r="F194" s="3">
        <v>3.3333333333333298E-2</v>
      </c>
      <c r="G194" s="3">
        <v>0.43333333333333302</v>
      </c>
      <c r="H194" s="3">
        <v>2.5666666666666602</v>
      </c>
      <c r="I194" s="3">
        <v>6.1</v>
      </c>
      <c r="J194" s="3">
        <v>8.1666666666666607</v>
      </c>
      <c r="K194" s="3">
        <v>11.3666666666666</v>
      </c>
      <c r="L194" s="3">
        <v>13.3666666666666</v>
      </c>
      <c r="M194" s="3">
        <v>15.9</v>
      </c>
      <c r="N194" s="3">
        <v>17.566666666666599</v>
      </c>
      <c r="O194" s="3">
        <v>19.433333333333302</v>
      </c>
      <c r="P194" s="3">
        <v>21.1666666666666</v>
      </c>
      <c r="Q194" s="3">
        <v>23.3333333333333</v>
      </c>
      <c r="R194" s="3">
        <v>24.533333333333299</v>
      </c>
      <c r="S194" s="3">
        <v>26.466666666666601</v>
      </c>
      <c r="T194" s="3">
        <v>27.233333333333299</v>
      </c>
      <c r="U194" s="3">
        <v>29.466666666666601</v>
      </c>
      <c r="V194" s="3">
        <v>30.133333333333301</v>
      </c>
      <c r="W194" s="2"/>
      <c r="X194" s="3">
        <v>0</v>
      </c>
      <c r="Y194" s="3">
        <v>0</v>
      </c>
      <c r="Z194" s="3">
        <v>0</v>
      </c>
      <c r="AA194" s="3">
        <v>0.17950549357115</v>
      </c>
      <c r="AB194" s="3">
        <v>0.667499479816692</v>
      </c>
      <c r="AC194" s="3">
        <v>1.47610598836563</v>
      </c>
      <c r="AD194" s="3">
        <v>1.7953644012660299</v>
      </c>
      <c r="AE194" s="3">
        <v>2.0344259359556101</v>
      </c>
      <c r="AF194" s="3">
        <v>2.0572365498945899</v>
      </c>
      <c r="AG194" s="3">
        <v>2.72621023074564</v>
      </c>
      <c r="AH194" s="3">
        <v>2.18097837372741</v>
      </c>
      <c r="AI194" s="3">
        <v>2.43150616331158</v>
      </c>
      <c r="AJ194" s="3">
        <v>2.5388098699106099</v>
      </c>
      <c r="AK194" s="3">
        <v>1.75277557668465</v>
      </c>
      <c r="AL194" s="3">
        <v>2.8087165910587801</v>
      </c>
      <c r="AM194" s="3">
        <v>2.2171052197754499</v>
      </c>
      <c r="AN194" s="3">
        <v>2.7776888874666201</v>
      </c>
      <c r="AO194" s="3">
        <v>2.4039319642803698</v>
      </c>
      <c r="AP194" s="3">
        <v>2.8370563774604198</v>
      </c>
      <c r="AQ194" s="3">
        <v>1.7838784213679499</v>
      </c>
    </row>
    <row r="195" spans="1:43">
      <c r="A195" s="2" t="s">
        <v>273</v>
      </c>
      <c r="B195" s="2"/>
      <c r="C195" s="3">
        <v>0</v>
      </c>
      <c r="D195" s="3">
        <v>0</v>
      </c>
      <c r="E195" s="3">
        <v>0.133333333333333</v>
      </c>
      <c r="F195" s="3">
        <v>1.43333333333333</v>
      </c>
      <c r="G195" s="3">
        <v>4.4000000000000004</v>
      </c>
      <c r="H195" s="3">
        <v>6.4666666666666597</v>
      </c>
      <c r="I195" s="3">
        <v>9.6999999999999993</v>
      </c>
      <c r="J195" s="3">
        <v>10.9333333333333</v>
      </c>
      <c r="K195" s="3">
        <v>12.9333333333333</v>
      </c>
      <c r="L195" s="3">
        <v>15.033333333333299</v>
      </c>
      <c r="M195" s="3">
        <v>16.733333333333299</v>
      </c>
      <c r="N195" s="3">
        <v>18.5</v>
      </c>
      <c r="O195" s="3">
        <v>19.566666666666599</v>
      </c>
      <c r="P195" s="3">
        <v>21.766666666666602</v>
      </c>
      <c r="Q195" s="3">
        <v>22.466666666666601</v>
      </c>
      <c r="R195" s="3">
        <v>24.933333333333302</v>
      </c>
      <c r="S195" s="3">
        <v>25.633333333333301</v>
      </c>
      <c r="T195" s="3">
        <v>27.033333333333299</v>
      </c>
      <c r="U195" s="3">
        <v>28.266666666666602</v>
      </c>
      <c r="V195" s="3">
        <v>29.933333333333302</v>
      </c>
      <c r="W195" s="2"/>
      <c r="X195" s="3">
        <v>0</v>
      </c>
      <c r="Y195" s="3">
        <v>0</v>
      </c>
      <c r="Z195" s="3">
        <v>0.42687494916218899</v>
      </c>
      <c r="AA195" s="3">
        <v>1.2297244497131099</v>
      </c>
      <c r="AB195" s="3">
        <v>1.6451950239004001</v>
      </c>
      <c r="AC195" s="3">
        <v>1.92757763930679</v>
      </c>
      <c r="AD195" s="3">
        <v>1.69607389776114</v>
      </c>
      <c r="AE195" s="3">
        <v>1.7876116903722501</v>
      </c>
      <c r="AF195" s="3">
        <v>1.8245242911205299</v>
      </c>
      <c r="AG195" s="3">
        <v>1.51620872207255</v>
      </c>
      <c r="AH195" s="3">
        <v>1.5040685563571301</v>
      </c>
      <c r="AI195" s="3">
        <v>1.9104973174542801</v>
      </c>
      <c r="AJ195" s="3">
        <v>1.9779338265529001</v>
      </c>
      <c r="AK195" s="3">
        <v>1.8562207723101101</v>
      </c>
      <c r="AL195" s="3">
        <v>1.40791413879619</v>
      </c>
      <c r="AM195" s="3">
        <v>1.63163176673605</v>
      </c>
      <c r="AN195" s="3">
        <v>1.2775845264491199</v>
      </c>
      <c r="AO195" s="3">
        <v>1.8162843634433701</v>
      </c>
      <c r="AP195" s="3">
        <v>1.56914697279197</v>
      </c>
      <c r="AQ195" s="3">
        <v>1.6918103387265999</v>
      </c>
    </row>
    <row r="196" spans="1:43">
      <c r="A196" s="2" t="s">
        <v>274</v>
      </c>
      <c r="B196" s="2"/>
      <c r="C196" s="3">
        <v>0</v>
      </c>
      <c r="D196" s="3">
        <v>0</v>
      </c>
      <c r="E196" s="3">
        <v>0</v>
      </c>
      <c r="F196" s="3">
        <v>3.3333333333333298E-2</v>
      </c>
      <c r="G196" s="3">
        <v>1.6666666666666601</v>
      </c>
      <c r="H196" s="3">
        <v>4.5999999999999996</v>
      </c>
      <c r="I196" s="3">
        <v>9.3000000000000007</v>
      </c>
      <c r="J196" s="3">
        <v>11.7</v>
      </c>
      <c r="K196" s="3">
        <v>13.633333333333301</v>
      </c>
      <c r="L196" s="3">
        <v>15.566666666666601</v>
      </c>
      <c r="M196" s="3">
        <v>18</v>
      </c>
      <c r="N196" s="3">
        <v>18.233333333333299</v>
      </c>
      <c r="O196" s="3">
        <v>20.566666666666599</v>
      </c>
      <c r="P196" s="3">
        <v>21.3333333333333</v>
      </c>
      <c r="Q196" s="3">
        <v>24.266666666666602</v>
      </c>
      <c r="R196" s="3">
        <v>25.6666666666666</v>
      </c>
      <c r="S196" s="3">
        <v>26.2</v>
      </c>
      <c r="T196" s="3">
        <v>28.066666666666599</v>
      </c>
      <c r="U196" s="3">
        <v>30.1666666666666</v>
      </c>
      <c r="V196" s="3">
        <v>29.766666666666602</v>
      </c>
      <c r="W196" s="2"/>
      <c r="X196" s="3">
        <v>0</v>
      </c>
      <c r="Y196" s="3">
        <v>0</v>
      </c>
      <c r="Z196" s="3">
        <v>0</v>
      </c>
      <c r="AA196" s="3">
        <v>0.17950549357115</v>
      </c>
      <c r="AB196" s="3">
        <v>1.7384539747207</v>
      </c>
      <c r="AC196" s="3">
        <v>2.6153393661244002</v>
      </c>
      <c r="AD196" s="3">
        <v>3.3877229323937699</v>
      </c>
      <c r="AE196" s="3">
        <v>2.53179778023443</v>
      </c>
      <c r="AF196" s="3">
        <v>3.0494079571105002</v>
      </c>
      <c r="AG196" s="3">
        <v>3.2831218205983199</v>
      </c>
      <c r="AH196" s="3">
        <v>3.6331804249169899</v>
      </c>
      <c r="AI196" s="3">
        <v>2.9741478704925801</v>
      </c>
      <c r="AJ196" s="3">
        <v>3.63944440204209</v>
      </c>
      <c r="AK196" s="3">
        <v>3.4383458555273601</v>
      </c>
      <c r="AL196" s="3">
        <v>4.1547830535687602</v>
      </c>
      <c r="AM196" s="3">
        <v>3.1019706997684899</v>
      </c>
      <c r="AN196" s="3">
        <v>3.1134118476894899</v>
      </c>
      <c r="AO196" s="3">
        <v>3.79414754003525</v>
      </c>
      <c r="AP196" s="3">
        <v>3.65224436324965</v>
      </c>
      <c r="AQ196" s="3">
        <v>2.5124136248281599</v>
      </c>
    </row>
    <row r="197" spans="1:43">
      <c r="A197" s="2" t="s">
        <v>275</v>
      </c>
      <c r="B197" s="2" t="s">
        <v>276</v>
      </c>
      <c r="C197" s="3">
        <v>0</v>
      </c>
      <c r="D197" s="3">
        <v>0</v>
      </c>
      <c r="E197" s="3">
        <v>0</v>
      </c>
      <c r="F197" s="3">
        <v>3.3333333333333298E-2</v>
      </c>
      <c r="G197" s="3">
        <v>0.266666666666666</v>
      </c>
      <c r="H197" s="3">
        <v>2.1</v>
      </c>
      <c r="I197" s="3">
        <v>4.8</v>
      </c>
      <c r="J197" s="3">
        <v>6.4666666666666597</v>
      </c>
      <c r="K197" s="3">
        <v>9.2666666666666604</v>
      </c>
      <c r="L197" s="3">
        <v>10.8666666666666</v>
      </c>
      <c r="M197" s="3">
        <v>13.1</v>
      </c>
      <c r="N197" s="3">
        <v>15.2666666666666</v>
      </c>
      <c r="O197" s="3">
        <v>17.6666666666666</v>
      </c>
      <c r="P197" s="3">
        <v>19.533333333333299</v>
      </c>
      <c r="Q197" s="3">
        <v>21.4</v>
      </c>
      <c r="R197" s="3">
        <v>23.033333333333299</v>
      </c>
      <c r="S197" s="3">
        <v>25.1666666666666</v>
      </c>
      <c r="T197" s="3">
        <v>26.7</v>
      </c>
      <c r="U197" s="3">
        <v>28.3666666666666</v>
      </c>
      <c r="V197" s="3">
        <v>29.533333333333299</v>
      </c>
      <c r="W197" s="2"/>
      <c r="X197" s="3">
        <v>0</v>
      </c>
      <c r="Y197" s="3">
        <v>0</v>
      </c>
      <c r="Z197" s="3">
        <v>0</v>
      </c>
      <c r="AA197" s="3">
        <v>0.17950549357115</v>
      </c>
      <c r="AB197" s="3">
        <v>0.44221663871405298</v>
      </c>
      <c r="AC197" s="3">
        <v>1.19303534454488</v>
      </c>
      <c r="AD197" s="3">
        <v>1.55777619273972</v>
      </c>
      <c r="AE197" s="3">
        <v>1.43139403690559</v>
      </c>
      <c r="AF197" s="3">
        <v>1.7876116903722501</v>
      </c>
      <c r="AG197" s="3">
        <v>1.89267594221045</v>
      </c>
      <c r="AH197" s="3">
        <v>2.1501937897160102</v>
      </c>
      <c r="AI197" s="3">
        <v>2.33713975239441</v>
      </c>
      <c r="AJ197" s="3">
        <v>2.2558565754251498</v>
      </c>
      <c r="AK197" s="3">
        <v>1.89267594221045</v>
      </c>
      <c r="AL197" s="3">
        <v>2.8</v>
      </c>
      <c r="AM197" s="3">
        <v>1.8526257642120301</v>
      </c>
      <c r="AN197" s="3">
        <v>2.0669354663903299</v>
      </c>
      <c r="AO197" s="3">
        <v>2.5449295995501799</v>
      </c>
      <c r="AP197" s="3">
        <v>2.1367160680716402</v>
      </c>
      <c r="AQ197" s="3">
        <v>1.8571184369578799</v>
      </c>
    </row>
    <row r="198" spans="1:43">
      <c r="A198" s="2" t="s">
        <v>277</v>
      </c>
      <c r="B198" s="2"/>
      <c r="C198" s="3">
        <v>0</v>
      </c>
      <c r="D198" s="3">
        <v>0</v>
      </c>
      <c r="E198" s="3">
        <v>0</v>
      </c>
      <c r="F198" s="3">
        <v>0.16666666666666599</v>
      </c>
      <c r="G198" s="3">
        <v>1.4666666666666599</v>
      </c>
      <c r="H198" s="3">
        <v>4.6666666666666599</v>
      </c>
      <c r="I198" s="3">
        <v>7.36666666666666</v>
      </c>
      <c r="J198" s="3">
        <v>10.8333333333333</v>
      </c>
      <c r="K198" s="3">
        <v>12.8</v>
      </c>
      <c r="L198" s="3">
        <v>14.8</v>
      </c>
      <c r="M198" s="3">
        <v>16.2</v>
      </c>
      <c r="N198" s="3">
        <v>17.2</v>
      </c>
      <c r="O198" s="3">
        <v>18.733333333333299</v>
      </c>
      <c r="P198" s="3">
        <v>21.133333333333301</v>
      </c>
      <c r="Q198" s="3">
        <v>22.433333333333302</v>
      </c>
      <c r="R198" s="3">
        <v>23.933333333333302</v>
      </c>
      <c r="S198" s="3">
        <v>25.8666666666666</v>
      </c>
      <c r="T198" s="3">
        <v>26.8</v>
      </c>
      <c r="U198" s="3">
        <v>27.6</v>
      </c>
      <c r="V198" s="3">
        <v>29.5</v>
      </c>
      <c r="W198" s="2"/>
      <c r="X198" s="3">
        <v>0</v>
      </c>
      <c r="Y198" s="3">
        <v>0</v>
      </c>
      <c r="Z198" s="3">
        <v>0</v>
      </c>
      <c r="AA198" s="3">
        <v>0.37267799624996401</v>
      </c>
      <c r="AB198" s="3">
        <v>0.95684667296048798</v>
      </c>
      <c r="AC198" s="3">
        <v>1.37436854187255</v>
      </c>
      <c r="AD198" s="3">
        <v>1.5807874268505799</v>
      </c>
      <c r="AE198" s="3">
        <v>1.9846634195472199</v>
      </c>
      <c r="AF198" s="3">
        <v>1.5790292376435999</v>
      </c>
      <c r="AG198" s="3">
        <v>1.55777619273972</v>
      </c>
      <c r="AH198" s="3">
        <v>1.4236104336041699</v>
      </c>
      <c r="AI198" s="3">
        <v>1.7962924780409899</v>
      </c>
      <c r="AJ198" s="3">
        <v>1.99888858007532</v>
      </c>
      <c r="AK198" s="3">
        <v>1.6478942792411</v>
      </c>
      <c r="AL198" s="3">
        <v>1.81995115929582</v>
      </c>
      <c r="AM198" s="3">
        <v>1.63163176673605</v>
      </c>
      <c r="AN198" s="3">
        <v>1.5648926125740601</v>
      </c>
      <c r="AO198" s="3">
        <v>1.8147543451754899</v>
      </c>
      <c r="AP198" s="3">
        <v>1.56204993518133</v>
      </c>
      <c r="AQ198" s="3">
        <v>1.8211717839530299</v>
      </c>
    </row>
    <row r="199" spans="1:43">
      <c r="A199" s="2" t="s">
        <v>278</v>
      </c>
      <c r="B199" s="2" t="s">
        <v>279</v>
      </c>
      <c r="C199" s="3">
        <v>0</v>
      </c>
      <c r="D199" s="3">
        <v>0</v>
      </c>
      <c r="E199" s="3">
        <v>0</v>
      </c>
      <c r="F199" s="3">
        <v>0</v>
      </c>
      <c r="G199" s="3">
        <v>0</v>
      </c>
      <c r="H199" s="3">
        <v>0</v>
      </c>
      <c r="I199" s="3">
        <v>0</v>
      </c>
      <c r="J199" s="3">
        <v>0</v>
      </c>
      <c r="K199" s="3">
        <v>0.16666666666666599</v>
      </c>
      <c r="L199" s="3">
        <v>1</v>
      </c>
      <c r="M199" s="3">
        <v>2.3333333333333299</v>
      </c>
      <c r="N199" s="3">
        <v>4.1666666666666599</v>
      </c>
      <c r="O199" s="3">
        <v>8.0333333333333297</v>
      </c>
      <c r="P199" s="3">
        <v>11.066666666666601</v>
      </c>
      <c r="Q199" s="3">
        <v>14.066666666666601</v>
      </c>
      <c r="R199" s="3">
        <v>17.600000000000001</v>
      </c>
      <c r="S199" s="3">
        <v>21.3</v>
      </c>
      <c r="T199" s="3">
        <v>23.566666666666599</v>
      </c>
      <c r="U199" s="3">
        <v>26.133333333333301</v>
      </c>
      <c r="V199" s="3">
        <v>28.433333333333302</v>
      </c>
      <c r="W199" s="2"/>
      <c r="X199" s="3">
        <v>0</v>
      </c>
      <c r="Y199" s="3">
        <v>0</v>
      </c>
      <c r="Z199" s="3">
        <v>0</v>
      </c>
      <c r="AA199" s="3">
        <v>0</v>
      </c>
      <c r="AB199" s="3">
        <v>0</v>
      </c>
      <c r="AC199" s="3">
        <v>0</v>
      </c>
      <c r="AD199" s="3">
        <v>0</v>
      </c>
      <c r="AE199" s="3">
        <v>0</v>
      </c>
      <c r="AF199" s="3">
        <v>0.37267799624996401</v>
      </c>
      <c r="AG199" s="3">
        <v>0.966091783079295</v>
      </c>
      <c r="AH199" s="3">
        <v>1.7763883459298899</v>
      </c>
      <c r="AI199" s="3">
        <v>1.7143187827498301</v>
      </c>
      <c r="AJ199" s="3">
        <v>1.37800177390629</v>
      </c>
      <c r="AK199" s="3">
        <v>1.8427033281447001</v>
      </c>
      <c r="AL199" s="3">
        <v>1.8427033281447001</v>
      </c>
      <c r="AM199" s="3">
        <v>1.47422295916639</v>
      </c>
      <c r="AN199" s="3">
        <v>1.39403491108843</v>
      </c>
      <c r="AO199" s="3">
        <v>1.28279209365959</v>
      </c>
      <c r="AP199" s="3">
        <v>1.2310790208412901</v>
      </c>
      <c r="AQ199" s="3">
        <v>1.28279209365959</v>
      </c>
    </row>
    <row r="200" spans="1:43">
      <c r="A200" s="2" t="s">
        <v>280</v>
      </c>
      <c r="B200" s="2"/>
      <c r="C200" s="3">
        <v>0</v>
      </c>
      <c r="D200" s="3">
        <v>0</v>
      </c>
      <c r="E200" s="3">
        <v>0</v>
      </c>
      <c r="F200" s="3">
        <v>0</v>
      </c>
      <c r="G200" s="3">
        <v>0.16666666666666599</v>
      </c>
      <c r="H200" s="3">
        <v>1.7</v>
      </c>
      <c r="I200" s="3">
        <v>4.5999999999999996</v>
      </c>
      <c r="J200" s="3">
        <v>6.4666666666666597</v>
      </c>
      <c r="K200" s="3">
        <v>9</v>
      </c>
      <c r="L200" s="3">
        <v>10.966666666666599</v>
      </c>
      <c r="M200" s="3">
        <v>13.5</v>
      </c>
      <c r="N200" s="3">
        <v>15.066666666666601</v>
      </c>
      <c r="O200" s="3">
        <v>17.2</v>
      </c>
      <c r="P200" s="3">
        <v>18.2</v>
      </c>
      <c r="Q200" s="3">
        <v>20.533333333333299</v>
      </c>
      <c r="R200" s="3">
        <v>22.466666666666601</v>
      </c>
      <c r="S200" s="3">
        <v>23.733333333333299</v>
      </c>
      <c r="T200" s="3">
        <v>25.533333333333299</v>
      </c>
      <c r="U200" s="3">
        <v>27</v>
      </c>
      <c r="V200" s="3">
        <v>28.3333333333333</v>
      </c>
      <c r="W200" s="2"/>
      <c r="X200" s="3">
        <v>0</v>
      </c>
      <c r="Y200" s="3">
        <v>0</v>
      </c>
      <c r="Z200" s="3">
        <v>0</v>
      </c>
      <c r="AA200" s="3">
        <v>0</v>
      </c>
      <c r="AB200" s="3">
        <v>0.37267799624996401</v>
      </c>
      <c r="AC200" s="3">
        <v>1.12989675044521</v>
      </c>
      <c r="AD200" s="3">
        <v>1.5187714333192599</v>
      </c>
      <c r="AE200" s="3">
        <v>1.54344492037203</v>
      </c>
      <c r="AF200" s="3">
        <v>1.50554530541816</v>
      </c>
      <c r="AG200" s="3">
        <v>1.9058389811897001</v>
      </c>
      <c r="AH200" s="3">
        <v>1.8211717839530299</v>
      </c>
      <c r="AI200" s="3">
        <v>1.87853370714738</v>
      </c>
      <c r="AJ200" s="3">
        <v>1.8511257835886401</v>
      </c>
      <c r="AK200" s="3">
        <v>1.7776388834631101</v>
      </c>
      <c r="AL200" s="3">
        <v>2.3199616855073701</v>
      </c>
      <c r="AM200" s="3">
        <v>1.9447936194419699</v>
      </c>
      <c r="AN200" s="3">
        <v>2.2647050335283998</v>
      </c>
      <c r="AO200" s="3">
        <v>2.2320892057044199</v>
      </c>
      <c r="AP200" s="3">
        <v>1.7888543819998299</v>
      </c>
      <c r="AQ200" s="3">
        <v>1.6193277068654801</v>
      </c>
    </row>
    <row r="201" spans="1:43">
      <c r="A201" s="2" t="s">
        <v>281</v>
      </c>
      <c r="B201" s="2"/>
      <c r="C201" s="3">
        <v>0</v>
      </c>
      <c r="D201" s="3">
        <v>0</v>
      </c>
      <c r="E201" s="3">
        <v>0</v>
      </c>
      <c r="F201" s="3">
        <v>0</v>
      </c>
      <c r="G201" s="3">
        <v>3.3333333333333298E-2</v>
      </c>
      <c r="H201" s="3">
        <v>0.133333333333333</v>
      </c>
      <c r="I201" s="3">
        <v>0.56666666666666599</v>
      </c>
      <c r="J201" s="3">
        <v>1.8</v>
      </c>
      <c r="K201" s="3">
        <v>3.86666666666666</v>
      </c>
      <c r="L201" s="3">
        <v>6.5333333333333297</v>
      </c>
      <c r="M201" s="3">
        <v>9.6666666666666607</v>
      </c>
      <c r="N201" s="3">
        <v>12.4</v>
      </c>
      <c r="O201" s="3">
        <v>15.066666666666601</v>
      </c>
      <c r="P201" s="3">
        <v>17.399999999999999</v>
      </c>
      <c r="Q201" s="3">
        <v>19.533333333333299</v>
      </c>
      <c r="R201" s="3">
        <v>21.966666666666601</v>
      </c>
      <c r="S201" s="3">
        <v>23.7</v>
      </c>
      <c r="T201" s="3">
        <v>25.3666666666666</v>
      </c>
      <c r="U201" s="3">
        <v>26.8</v>
      </c>
      <c r="V201" s="3">
        <v>28.233333333333299</v>
      </c>
      <c r="W201" s="2"/>
      <c r="X201" s="3">
        <v>0</v>
      </c>
      <c r="Y201" s="3">
        <v>0</v>
      </c>
      <c r="Z201" s="3">
        <v>0</v>
      </c>
      <c r="AA201" s="3">
        <v>0</v>
      </c>
      <c r="AB201" s="3">
        <v>0.17950549357115</v>
      </c>
      <c r="AC201" s="3">
        <v>0.33993463423951897</v>
      </c>
      <c r="AD201" s="3">
        <v>0.76084748070088803</v>
      </c>
      <c r="AE201" s="3">
        <v>1.10754984838907</v>
      </c>
      <c r="AF201" s="3">
        <v>1.47723465374402</v>
      </c>
      <c r="AG201" s="3">
        <v>1.43139403690559</v>
      </c>
      <c r="AH201" s="3">
        <v>1.7575235101952</v>
      </c>
      <c r="AI201" s="3">
        <v>1.6653327995728999</v>
      </c>
      <c r="AJ201" s="3">
        <v>1.63163176673605</v>
      </c>
      <c r="AK201" s="3">
        <v>1.47422295916639</v>
      </c>
      <c r="AL201" s="3">
        <v>1.2310790208412901</v>
      </c>
      <c r="AM201" s="3">
        <v>1.25122162527489</v>
      </c>
      <c r="AN201" s="3">
        <v>1.21518174223721</v>
      </c>
      <c r="AO201" s="3">
        <v>1.1967548714010801</v>
      </c>
      <c r="AP201" s="3">
        <v>1.37598449603668</v>
      </c>
      <c r="AQ201" s="3">
        <v>1.3337499349161701</v>
      </c>
    </row>
    <row r="202" spans="1:43">
      <c r="A202" s="2" t="s">
        <v>282</v>
      </c>
      <c r="B202" s="2"/>
      <c r="C202" s="3">
        <v>0</v>
      </c>
      <c r="D202" s="3">
        <v>0</v>
      </c>
      <c r="E202" s="3">
        <v>0</v>
      </c>
      <c r="F202" s="3">
        <v>0.43333333333333302</v>
      </c>
      <c r="G202" s="3">
        <v>2.1666666666666599</v>
      </c>
      <c r="H202" s="3">
        <v>5.7333333333333298</v>
      </c>
      <c r="I202" s="3">
        <v>8.6333333333333293</v>
      </c>
      <c r="J202" s="3">
        <v>11.8333333333333</v>
      </c>
      <c r="K202" s="3">
        <v>13.3666666666666</v>
      </c>
      <c r="L202" s="3">
        <v>15.533333333333299</v>
      </c>
      <c r="M202" s="3">
        <v>17.2</v>
      </c>
      <c r="N202" s="3">
        <v>18.7</v>
      </c>
      <c r="O202" s="3">
        <v>20.533333333333299</v>
      </c>
      <c r="P202" s="3">
        <v>21.433333333333302</v>
      </c>
      <c r="Q202" s="3">
        <v>23.133333333333301</v>
      </c>
      <c r="R202" s="3">
        <v>23.933333333333302</v>
      </c>
      <c r="S202" s="3">
        <v>25.066666666666599</v>
      </c>
      <c r="T202" s="3">
        <v>25.6</v>
      </c>
      <c r="U202" s="3">
        <v>27.5</v>
      </c>
      <c r="V202" s="3">
        <v>27.966666666666601</v>
      </c>
      <c r="W202" s="2"/>
      <c r="X202" s="3">
        <v>0</v>
      </c>
      <c r="Y202" s="3">
        <v>0</v>
      </c>
      <c r="Z202" s="3">
        <v>0</v>
      </c>
      <c r="AA202" s="3">
        <v>0.61553951042064603</v>
      </c>
      <c r="AB202" s="3">
        <v>1.29314431608472</v>
      </c>
      <c r="AC202" s="3">
        <v>1.7499206331208901</v>
      </c>
      <c r="AD202" s="3">
        <v>1.8882678717691299</v>
      </c>
      <c r="AE202" s="3">
        <v>1.5509853498842401</v>
      </c>
      <c r="AF202" s="3">
        <v>1.5807874268505799</v>
      </c>
      <c r="AG202" s="3">
        <v>1.8749814813900301</v>
      </c>
      <c r="AH202" s="3">
        <v>1.62069943748576</v>
      </c>
      <c r="AI202" s="3">
        <v>2.06801031589948</v>
      </c>
      <c r="AJ202" s="3">
        <v>1.2310790208412901</v>
      </c>
      <c r="AK202" s="3">
        <v>1.9947152400502901</v>
      </c>
      <c r="AL202" s="3">
        <v>1.9447936194419699</v>
      </c>
      <c r="AM202" s="3">
        <v>1.87853370714738</v>
      </c>
      <c r="AN202" s="3">
        <v>2.0319667538837498</v>
      </c>
      <c r="AO202" s="3">
        <v>1.90787840283389</v>
      </c>
      <c r="AP202" s="3">
        <v>2.1095023109728901</v>
      </c>
      <c r="AQ202" s="3">
        <v>1.6017351702311899</v>
      </c>
    </row>
    <row r="203" spans="1:43">
      <c r="A203" s="2" t="s">
        <v>283</v>
      </c>
      <c r="B203" s="2"/>
      <c r="C203" s="3">
        <v>0</v>
      </c>
      <c r="D203" s="3">
        <v>0</v>
      </c>
      <c r="E203" s="3">
        <v>0</v>
      </c>
      <c r="F203" s="3">
        <v>0</v>
      </c>
      <c r="G203" s="3">
        <v>0.233333333333333</v>
      </c>
      <c r="H203" s="3">
        <v>2.43333333333333</v>
      </c>
      <c r="I203" s="3">
        <v>6.7333333333333298</v>
      </c>
      <c r="J203" s="3">
        <v>11.3333333333333</v>
      </c>
      <c r="K203" s="3">
        <v>15.6</v>
      </c>
      <c r="L203" s="3">
        <v>18.766666666666602</v>
      </c>
      <c r="M203" s="3">
        <v>21.8</v>
      </c>
      <c r="N203" s="3">
        <v>23.8</v>
      </c>
      <c r="O203" s="3">
        <v>25.3666666666666</v>
      </c>
      <c r="P203" s="3">
        <v>25.8666666666666</v>
      </c>
      <c r="Q203" s="3">
        <v>26.8</v>
      </c>
      <c r="R203" s="3">
        <v>26.8</v>
      </c>
      <c r="S203" s="3">
        <v>27.433333333333302</v>
      </c>
      <c r="T203" s="3">
        <v>27.6666666666666</v>
      </c>
      <c r="U203" s="3">
        <v>27.966666666666601</v>
      </c>
      <c r="V203" s="3">
        <v>27.9</v>
      </c>
      <c r="W203" s="2"/>
      <c r="X203" s="3">
        <v>0</v>
      </c>
      <c r="Y203" s="3">
        <v>0</v>
      </c>
      <c r="Z203" s="3">
        <v>0</v>
      </c>
      <c r="AA203" s="3">
        <v>0</v>
      </c>
      <c r="AB203" s="3">
        <v>0.42295258468164998</v>
      </c>
      <c r="AC203" s="3">
        <v>1.3585122581543201</v>
      </c>
      <c r="AD203" s="3">
        <v>1.5260697523012701</v>
      </c>
      <c r="AE203" s="3">
        <v>1.4220486005134301</v>
      </c>
      <c r="AF203" s="3">
        <v>1.2</v>
      </c>
      <c r="AG203" s="3">
        <v>1.28279209365959</v>
      </c>
      <c r="AH203" s="3">
        <v>1.3266499161421501</v>
      </c>
      <c r="AI203" s="3">
        <v>0.90921211313239003</v>
      </c>
      <c r="AJ203" s="3">
        <v>1.1967548714010801</v>
      </c>
      <c r="AK203" s="3">
        <v>1.2310790208412901</v>
      </c>
      <c r="AL203" s="3">
        <v>1.16619037896906</v>
      </c>
      <c r="AM203" s="3">
        <v>0.90921211313239003</v>
      </c>
      <c r="AN203" s="3">
        <v>1.08576649832682</v>
      </c>
      <c r="AO203" s="3">
        <v>1.2472191289246399</v>
      </c>
      <c r="AP203" s="3">
        <v>1.0482790129010899</v>
      </c>
      <c r="AQ203" s="3">
        <v>1.04403065089105</v>
      </c>
    </row>
    <row r="204" spans="1:43">
      <c r="A204" s="2" t="s">
        <v>284</v>
      </c>
      <c r="B204" s="2"/>
      <c r="C204" s="3">
        <v>0</v>
      </c>
      <c r="D204" s="3">
        <v>0</v>
      </c>
      <c r="E204" s="3">
        <v>0</v>
      </c>
      <c r="F204" s="3">
        <v>3.3333333333333298E-2</v>
      </c>
      <c r="G204" s="3">
        <v>0.266666666666666</v>
      </c>
      <c r="H204" s="3">
        <v>1.63333333333333</v>
      </c>
      <c r="I204" s="3">
        <v>4.3</v>
      </c>
      <c r="J204" s="3">
        <v>6.1</v>
      </c>
      <c r="K204" s="3">
        <v>9.1666666666666607</v>
      </c>
      <c r="L204" s="3">
        <v>10.8</v>
      </c>
      <c r="M204" s="3">
        <v>13.7666666666666</v>
      </c>
      <c r="N204" s="3">
        <v>15</v>
      </c>
      <c r="O204" s="3">
        <v>17.266666666666602</v>
      </c>
      <c r="P204" s="3">
        <v>18.600000000000001</v>
      </c>
      <c r="Q204" s="3">
        <v>19.933333333333302</v>
      </c>
      <c r="R204" s="3">
        <v>21.7</v>
      </c>
      <c r="S204" s="3">
        <v>23.533333333333299</v>
      </c>
      <c r="T204" s="3">
        <v>24.766666666666602</v>
      </c>
      <c r="U204" s="3">
        <v>26.1666666666666</v>
      </c>
      <c r="V204" s="3">
        <v>27.3666666666666</v>
      </c>
      <c r="W204" s="2"/>
      <c r="X204" s="3">
        <v>0</v>
      </c>
      <c r="Y204" s="3">
        <v>0</v>
      </c>
      <c r="Z204" s="3">
        <v>0</v>
      </c>
      <c r="AA204" s="3">
        <v>0.17950549357115</v>
      </c>
      <c r="AB204" s="3">
        <v>0.51207638319124005</v>
      </c>
      <c r="AC204" s="3">
        <v>1.11005505368978</v>
      </c>
      <c r="AD204" s="3">
        <v>1.41774468787578</v>
      </c>
      <c r="AE204" s="3">
        <v>1.6196707484341699</v>
      </c>
      <c r="AF204" s="3">
        <v>1.26710518724988</v>
      </c>
      <c r="AG204" s="3">
        <v>1.37598449603668</v>
      </c>
      <c r="AH204" s="3">
        <v>1.0225241100118601</v>
      </c>
      <c r="AI204" s="3">
        <v>1.67332005306815</v>
      </c>
      <c r="AJ204" s="3">
        <v>1.0306416555826801</v>
      </c>
      <c r="AK204" s="3">
        <v>1.6451950239004001</v>
      </c>
      <c r="AL204" s="3">
        <v>1.09341463112378</v>
      </c>
      <c r="AM204" s="3">
        <v>1.5088627063675</v>
      </c>
      <c r="AN204" s="3">
        <v>1.62754074876449</v>
      </c>
      <c r="AO204" s="3">
        <v>1.38283123417943</v>
      </c>
      <c r="AP204" s="3">
        <v>1.18556128291858</v>
      </c>
      <c r="AQ204" s="3">
        <v>1.4019827229875299</v>
      </c>
    </row>
    <row r="205" spans="1:43">
      <c r="A205" s="2" t="s">
        <v>285</v>
      </c>
      <c r="B205" s="2"/>
      <c r="C205" s="3">
        <v>0</v>
      </c>
      <c r="D205" s="3">
        <v>0</v>
      </c>
      <c r="E205" s="3">
        <v>0</v>
      </c>
      <c r="F205" s="3">
        <v>0</v>
      </c>
      <c r="G205" s="3">
        <v>0.7</v>
      </c>
      <c r="H205" s="3">
        <v>2.36666666666666</v>
      </c>
      <c r="I205" s="3">
        <v>5.6333333333333302</v>
      </c>
      <c r="J205" s="3">
        <v>7.3333333333333304</v>
      </c>
      <c r="K205" s="3">
        <v>9.0666666666666593</v>
      </c>
      <c r="L205" s="3">
        <v>10.9</v>
      </c>
      <c r="M205" s="3">
        <v>12.5</v>
      </c>
      <c r="N205" s="3">
        <v>14.3</v>
      </c>
      <c r="O205" s="3">
        <v>15.7</v>
      </c>
      <c r="P205" s="3">
        <v>17.899999999999999</v>
      </c>
      <c r="Q205" s="3">
        <v>18.6666666666666</v>
      </c>
      <c r="R205" s="3">
        <v>21</v>
      </c>
      <c r="S205" s="3">
        <v>22.3666666666666</v>
      </c>
      <c r="T205" s="3">
        <v>23.8666666666666</v>
      </c>
      <c r="U205" s="3">
        <v>25.1</v>
      </c>
      <c r="V205" s="3">
        <v>27.2</v>
      </c>
      <c r="W205" s="2"/>
      <c r="X205" s="3">
        <v>0</v>
      </c>
      <c r="Y205" s="3">
        <v>0</v>
      </c>
      <c r="Z205" s="3">
        <v>0</v>
      </c>
      <c r="AA205" s="3">
        <v>0</v>
      </c>
      <c r="AB205" s="3">
        <v>1.0692676621563599</v>
      </c>
      <c r="AC205" s="3">
        <v>1.3034143197344701</v>
      </c>
      <c r="AD205" s="3">
        <v>1.4940623220676601</v>
      </c>
      <c r="AE205" s="3">
        <v>1.2472191289246399</v>
      </c>
      <c r="AF205" s="3">
        <v>1.8427033281447001</v>
      </c>
      <c r="AG205" s="3">
        <v>1.7194960502038501</v>
      </c>
      <c r="AH205" s="3">
        <v>1.9958289839896901</v>
      </c>
      <c r="AI205" s="3">
        <v>1.65630109984064</v>
      </c>
      <c r="AJ205" s="3">
        <v>1.8466185312619301</v>
      </c>
      <c r="AK205" s="3">
        <v>1.9723082923316</v>
      </c>
      <c r="AL205" s="3">
        <v>1.92064803878505</v>
      </c>
      <c r="AM205" s="3">
        <v>1.41421356237309</v>
      </c>
      <c r="AN205" s="3">
        <v>1.97456042928265</v>
      </c>
      <c r="AO205" s="3">
        <v>1.49962958389359</v>
      </c>
      <c r="AP205" s="3">
        <v>1.7194960502038501</v>
      </c>
      <c r="AQ205" s="3">
        <v>1.72046505340852</v>
      </c>
    </row>
    <row r="206" spans="1:43">
      <c r="A206" s="2" t="s">
        <v>286</v>
      </c>
      <c r="B206" s="2"/>
      <c r="C206" s="3">
        <v>0</v>
      </c>
      <c r="D206" s="3">
        <v>0</v>
      </c>
      <c r="E206" s="3">
        <v>0</v>
      </c>
      <c r="F206" s="3">
        <v>0.1</v>
      </c>
      <c r="G206" s="3">
        <v>0.36666666666666597</v>
      </c>
      <c r="H206" s="3">
        <v>0.6</v>
      </c>
      <c r="I206" s="3">
        <v>1.5333333333333301</v>
      </c>
      <c r="J206" s="3">
        <v>3.0666666666666602</v>
      </c>
      <c r="K206" s="3">
        <v>5.0333333333333297</v>
      </c>
      <c r="L206" s="3">
        <v>7.1</v>
      </c>
      <c r="M206" s="3">
        <v>9.0666666666666593</v>
      </c>
      <c r="N206" s="3">
        <v>11.6666666666666</v>
      </c>
      <c r="O206" s="3">
        <v>13.733333333333301</v>
      </c>
      <c r="P206" s="3">
        <v>16.033333333333299</v>
      </c>
      <c r="Q206" s="3">
        <v>18.3666666666666</v>
      </c>
      <c r="R206" s="3">
        <v>20.3333333333333</v>
      </c>
      <c r="S206" s="3">
        <v>22.266666666666602</v>
      </c>
      <c r="T206" s="3">
        <v>23.3666666666666</v>
      </c>
      <c r="U206" s="3">
        <v>25.8666666666666</v>
      </c>
      <c r="V206" s="3">
        <v>27.1</v>
      </c>
      <c r="W206" s="2"/>
      <c r="X206" s="3">
        <v>0</v>
      </c>
      <c r="Y206" s="3">
        <v>0</v>
      </c>
      <c r="Z206" s="3">
        <v>0</v>
      </c>
      <c r="AA206" s="3">
        <v>0.3</v>
      </c>
      <c r="AB206" s="3">
        <v>0.48189440982669801</v>
      </c>
      <c r="AC206" s="3">
        <v>0.71180521680208697</v>
      </c>
      <c r="AD206" s="3">
        <v>1.05619863451699</v>
      </c>
      <c r="AE206" s="3">
        <v>1.5040685563571301</v>
      </c>
      <c r="AF206" s="3">
        <v>1.7603661235347801</v>
      </c>
      <c r="AG206" s="3">
        <v>1.8321208111548299</v>
      </c>
      <c r="AH206" s="3">
        <v>1.91369334592097</v>
      </c>
      <c r="AI206" s="3">
        <v>1.5986105077709001</v>
      </c>
      <c r="AJ206" s="3">
        <v>1.8961950204437099</v>
      </c>
      <c r="AK206" s="3">
        <v>1.8526257642120301</v>
      </c>
      <c r="AL206" s="3">
        <v>1.9913702708325101</v>
      </c>
      <c r="AM206" s="3">
        <v>1.53478192442951</v>
      </c>
      <c r="AN206" s="3">
        <v>1.99888858007532</v>
      </c>
      <c r="AO206" s="3">
        <v>1.97456042928265</v>
      </c>
      <c r="AP206" s="3">
        <v>1.7838784213679499</v>
      </c>
      <c r="AQ206" s="3">
        <v>1.4224392195567901</v>
      </c>
    </row>
    <row r="207" spans="1:43">
      <c r="A207" s="2" t="s">
        <v>287</v>
      </c>
      <c r="B207" s="2"/>
      <c r="C207" s="3">
        <v>0</v>
      </c>
      <c r="D207" s="3">
        <v>0</v>
      </c>
      <c r="E207" s="3">
        <v>0</v>
      </c>
      <c r="F207" s="3">
        <v>3.3333333333333298E-2</v>
      </c>
      <c r="G207" s="3">
        <v>0.43333333333333302</v>
      </c>
      <c r="H207" s="3">
        <v>2.5</v>
      </c>
      <c r="I207" s="3">
        <v>6.0666666666666602</v>
      </c>
      <c r="J207" s="3">
        <v>8.5333333333333297</v>
      </c>
      <c r="K207" s="3">
        <v>11.1</v>
      </c>
      <c r="L207" s="3">
        <v>13.2666666666666</v>
      </c>
      <c r="M207" s="3">
        <v>15.8333333333333</v>
      </c>
      <c r="N207" s="3">
        <v>16.733333333333299</v>
      </c>
      <c r="O207" s="3">
        <v>18.733333333333299</v>
      </c>
      <c r="P207" s="3">
        <v>19.733333333333299</v>
      </c>
      <c r="Q207" s="3">
        <v>21.7</v>
      </c>
      <c r="R207" s="3">
        <v>22.766666666666602</v>
      </c>
      <c r="S207" s="3">
        <v>23.8333333333333</v>
      </c>
      <c r="T207" s="3">
        <v>25.133333333333301</v>
      </c>
      <c r="U207" s="3">
        <v>26.6666666666666</v>
      </c>
      <c r="V207" s="3">
        <v>27.066666666666599</v>
      </c>
      <c r="W207" s="2"/>
      <c r="X207" s="3">
        <v>0</v>
      </c>
      <c r="Y207" s="3">
        <v>0</v>
      </c>
      <c r="Z207" s="3">
        <v>0</v>
      </c>
      <c r="AA207" s="3">
        <v>0.17950549357115</v>
      </c>
      <c r="AB207" s="3">
        <v>0.667499479816692</v>
      </c>
      <c r="AC207" s="3">
        <v>1.6482313753434801</v>
      </c>
      <c r="AD207" s="3">
        <v>1.9821424996424599</v>
      </c>
      <c r="AE207" s="3">
        <v>1.8571184369578799</v>
      </c>
      <c r="AF207" s="3">
        <v>1.8681541692269401</v>
      </c>
      <c r="AG207" s="3">
        <v>2.2201101073795599</v>
      </c>
      <c r="AH207" s="3">
        <v>1.5933891203622801</v>
      </c>
      <c r="AI207" s="3">
        <v>1.8427033281447001</v>
      </c>
      <c r="AJ207" s="3">
        <v>1.8061622912191999</v>
      </c>
      <c r="AK207" s="3">
        <v>1.8427033281447001</v>
      </c>
      <c r="AL207" s="3">
        <v>1.7156145643277001</v>
      </c>
      <c r="AM207" s="3">
        <v>1.6265163865007799</v>
      </c>
      <c r="AN207" s="3">
        <v>1.7904065335994299</v>
      </c>
      <c r="AO207" s="3">
        <v>2.1406125810669701</v>
      </c>
      <c r="AP207" s="3">
        <v>1.71917292776368</v>
      </c>
      <c r="AQ207" s="3">
        <v>1.31487219488773</v>
      </c>
    </row>
    <row r="208" spans="1:43">
      <c r="A208" s="2" t="s">
        <v>288</v>
      </c>
      <c r="B208" s="2"/>
      <c r="C208" s="3">
        <v>0</v>
      </c>
      <c r="D208" s="3">
        <v>0</v>
      </c>
      <c r="E208" s="3">
        <v>0</v>
      </c>
      <c r="F208" s="3">
        <v>6.6666666666666596E-2</v>
      </c>
      <c r="G208" s="3">
        <v>0.56666666666666599</v>
      </c>
      <c r="H208" s="3">
        <v>3.1333333333333302</v>
      </c>
      <c r="I208" s="3">
        <v>5.93333333333333</v>
      </c>
      <c r="J208" s="3">
        <v>8.5666666666666593</v>
      </c>
      <c r="K208" s="3">
        <v>10.8333333333333</v>
      </c>
      <c r="L208" s="3">
        <v>13.4</v>
      </c>
      <c r="M208" s="3">
        <v>14.8666666666666</v>
      </c>
      <c r="N208" s="3">
        <v>16.066666666666599</v>
      </c>
      <c r="O208" s="3">
        <v>18.066666666666599</v>
      </c>
      <c r="P208" s="3">
        <v>19.266666666666602</v>
      </c>
      <c r="Q208" s="3">
        <v>21.133333333333301</v>
      </c>
      <c r="R208" s="3">
        <v>22.266666666666602</v>
      </c>
      <c r="S208" s="3">
        <v>23.433333333333302</v>
      </c>
      <c r="T208" s="3">
        <v>24.5</v>
      </c>
      <c r="U208" s="3">
        <v>25.933333333333302</v>
      </c>
      <c r="V208" s="3">
        <v>26.966666666666601</v>
      </c>
      <c r="W208" s="2"/>
      <c r="X208" s="3">
        <v>0</v>
      </c>
      <c r="Y208" s="3">
        <v>0</v>
      </c>
      <c r="Z208" s="3">
        <v>0</v>
      </c>
      <c r="AA208" s="3">
        <v>0.24944382578492899</v>
      </c>
      <c r="AB208" s="3">
        <v>0.667499479816692</v>
      </c>
      <c r="AC208" s="3">
        <v>1.2578641509408801</v>
      </c>
      <c r="AD208" s="3">
        <v>1.4817407180595199</v>
      </c>
      <c r="AE208" s="3">
        <v>1.6468825769380799</v>
      </c>
      <c r="AF208" s="3">
        <v>1.5293426329272599</v>
      </c>
      <c r="AG208" s="3">
        <v>1.2543258481484501</v>
      </c>
      <c r="AH208" s="3">
        <v>1.2840906856172101</v>
      </c>
      <c r="AI208" s="3">
        <v>1.4590712418826099</v>
      </c>
      <c r="AJ208" s="3">
        <v>1.0306416555826801</v>
      </c>
      <c r="AK208" s="3">
        <v>1.5477582354991799</v>
      </c>
      <c r="AL208" s="3">
        <v>1.6679994670928999</v>
      </c>
      <c r="AM208" s="3">
        <v>0.99777530313971696</v>
      </c>
      <c r="AN208" s="3">
        <v>1.17426099692056</v>
      </c>
      <c r="AO208" s="3">
        <v>1.6482313753434801</v>
      </c>
      <c r="AP208" s="3">
        <v>1.8607047649270401</v>
      </c>
      <c r="AQ208" s="3">
        <v>1.3034143197344701</v>
      </c>
    </row>
    <row r="209" spans="1:43">
      <c r="A209" s="2" t="s">
        <v>289</v>
      </c>
      <c r="B209" s="2"/>
      <c r="C209" s="3">
        <v>0</v>
      </c>
      <c r="D209" s="3">
        <v>0</v>
      </c>
      <c r="E209" s="3">
        <v>0</v>
      </c>
      <c r="F209" s="3">
        <v>3.3333333333333298E-2</v>
      </c>
      <c r="G209" s="3">
        <v>0.266666666666666</v>
      </c>
      <c r="H209" s="3">
        <v>1.9</v>
      </c>
      <c r="I209" s="3">
        <v>5</v>
      </c>
      <c r="J209" s="3">
        <v>7.0333333333333297</v>
      </c>
      <c r="K209" s="3">
        <v>9.3000000000000007</v>
      </c>
      <c r="L209" s="3">
        <v>10.966666666666599</v>
      </c>
      <c r="M209" s="3">
        <v>13.4</v>
      </c>
      <c r="N209" s="3">
        <v>14.733333333333301</v>
      </c>
      <c r="O209" s="3">
        <v>17.133333333333301</v>
      </c>
      <c r="P209" s="3">
        <v>17.8</v>
      </c>
      <c r="Q209" s="3">
        <v>20.3333333333333</v>
      </c>
      <c r="R209" s="3">
        <v>21.3666666666666</v>
      </c>
      <c r="S209" s="3">
        <v>22.733333333333299</v>
      </c>
      <c r="T209" s="3">
        <v>24.4</v>
      </c>
      <c r="U209" s="3">
        <v>25.8</v>
      </c>
      <c r="V209" s="3">
        <v>26.7</v>
      </c>
      <c r="W209" s="2"/>
      <c r="X209" s="3">
        <v>0</v>
      </c>
      <c r="Y209" s="3">
        <v>0</v>
      </c>
      <c r="Z209" s="3">
        <v>0</v>
      </c>
      <c r="AA209" s="3">
        <v>0.17950549357115</v>
      </c>
      <c r="AB209" s="3">
        <v>0.44221663871405298</v>
      </c>
      <c r="AC209" s="3">
        <v>1.3</v>
      </c>
      <c r="AD209" s="3">
        <v>1.59164485150844</v>
      </c>
      <c r="AE209" s="3">
        <v>1.9232495649002199</v>
      </c>
      <c r="AF209" s="3">
        <v>1.73493515728974</v>
      </c>
      <c r="AG209" s="3">
        <v>2.0572365498945899</v>
      </c>
      <c r="AH209" s="3">
        <v>1.6041612554021201</v>
      </c>
      <c r="AI209" s="3">
        <v>1.8607047649270401</v>
      </c>
      <c r="AJ209" s="3">
        <v>1.72691117959848</v>
      </c>
      <c r="AK209" s="3">
        <v>2.1509687739868899</v>
      </c>
      <c r="AL209" s="3">
        <v>2.18072363117281</v>
      </c>
      <c r="AM209" s="3">
        <v>1.4940623220676601</v>
      </c>
      <c r="AN209" s="3">
        <v>1.9821424996424599</v>
      </c>
      <c r="AO209" s="3">
        <v>2.5377155080898999</v>
      </c>
      <c r="AP209" s="3">
        <v>1.8511257835886401</v>
      </c>
      <c r="AQ209" s="3">
        <v>1.8823743871327301</v>
      </c>
    </row>
    <row r="210" spans="1:43">
      <c r="A210" s="2" t="s">
        <v>290</v>
      </c>
      <c r="B210" s="2"/>
      <c r="C210" s="3">
        <v>0</v>
      </c>
      <c r="D210" s="3">
        <v>0</v>
      </c>
      <c r="E210" s="3">
        <v>0</v>
      </c>
      <c r="F210" s="3">
        <v>3.3333333333333298E-2</v>
      </c>
      <c r="G210" s="3">
        <v>0.3</v>
      </c>
      <c r="H210" s="3">
        <v>1.8</v>
      </c>
      <c r="I210" s="3">
        <v>5.0999999999999996</v>
      </c>
      <c r="J210" s="3">
        <v>7.2666666666666604</v>
      </c>
      <c r="K210" s="3">
        <v>9.6666666666666607</v>
      </c>
      <c r="L210" s="3">
        <v>12.133333333333301</v>
      </c>
      <c r="M210" s="3">
        <v>14.633333333333301</v>
      </c>
      <c r="N210" s="3">
        <v>15.9</v>
      </c>
      <c r="O210" s="3">
        <v>17.233333333333299</v>
      </c>
      <c r="P210" s="3">
        <v>19</v>
      </c>
      <c r="Q210" s="3">
        <v>20.2</v>
      </c>
      <c r="R210" s="3">
        <v>21.766666666666602</v>
      </c>
      <c r="S210" s="3">
        <v>23.133333333333301</v>
      </c>
      <c r="T210" s="3">
        <v>24.3333333333333</v>
      </c>
      <c r="U210" s="3">
        <v>25.466666666666601</v>
      </c>
      <c r="V210" s="3">
        <v>26.7</v>
      </c>
      <c r="W210" s="2"/>
      <c r="X210" s="3">
        <v>0</v>
      </c>
      <c r="Y210" s="3">
        <v>0</v>
      </c>
      <c r="Z210" s="3">
        <v>0</v>
      </c>
      <c r="AA210" s="3">
        <v>0.17950549357115</v>
      </c>
      <c r="AB210" s="3">
        <v>0.52599112793531599</v>
      </c>
      <c r="AC210" s="3">
        <v>1.5362291495737199</v>
      </c>
      <c r="AD210" s="3">
        <v>1.3988090172238099</v>
      </c>
      <c r="AE210" s="3">
        <v>1.4360439485692</v>
      </c>
      <c r="AF210" s="3">
        <v>1.7575235101952</v>
      </c>
      <c r="AG210" s="3">
        <v>1.0241527663824801</v>
      </c>
      <c r="AH210" s="3">
        <v>1.42556031868954</v>
      </c>
      <c r="AI210" s="3">
        <v>1.1060440015358</v>
      </c>
      <c r="AJ210" s="3">
        <v>1.11604460285221</v>
      </c>
      <c r="AK210" s="3">
        <v>1.1547005383792499</v>
      </c>
      <c r="AL210" s="3">
        <v>1.04562580942387</v>
      </c>
      <c r="AM210" s="3">
        <v>1.11604460285221</v>
      </c>
      <c r="AN210" s="3">
        <v>0.95684667296048798</v>
      </c>
      <c r="AO210" s="3">
        <v>1.0434983894998999</v>
      </c>
      <c r="AP210" s="3">
        <v>0.92135166407235003</v>
      </c>
      <c r="AQ210" s="3">
        <v>1.1000000000000001</v>
      </c>
    </row>
    <row r="211" spans="1:43">
      <c r="A211" s="2" t="s">
        <v>291</v>
      </c>
      <c r="B211" s="2"/>
      <c r="C211" s="3">
        <v>0</v>
      </c>
      <c r="D211" s="3">
        <v>0</v>
      </c>
      <c r="E211" s="3">
        <v>6.6666666666666596E-2</v>
      </c>
      <c r="F211" s="3">
        <v>1</v>
      </c>
      <c r="G211" s="3">
        <v>4.5666666666666602</v>
      </c>
      <c r="H211" s="3">
        <v>9.3333333333333304</v>
      </c>
      <c r="I211" s="3">
        <v>12.1666666666666</v>
      </c>
      <c r="J211" s="3">
        <v>15.2666666666666</v>
      </c>
      <c r="K211" s="3">
        <v>16.899999999999999</v>
      </c>
      <c r="L211" s="3">
        <v>18.8333333333333</v>
      </c>
      <c r="M211" s="3">
        <v>18.5</v>
      </c>
      <c r="N211" s="3">
        <v>19.899999999999999</v>
      </c>
      <c r="O211" s="3">
        <v>21.033333333333299</v>
      </c>
      <c r="P211" s="3">
        <v>22.5</v>
      </c>
      <c r="Q211" s="3">
        <v>22.8666666666666</v>
      </c>
      <c r="R211" s="3">
        <v>23.4</v>
      </c>
      <c r="S211" s="3">
        <v>25.3666666666666</v>
      </c>
      <c r="T211" s="3">
        <v>26.066666666666599</v>
      </c>
      <c r="U211" s="3">
        <v>25</v>
      </c>
      <c r="V211" s="3">
        <v>26.4</v>
      </c>
      <c r="W211" s="2"/>
      <c r="X211" s="3">
        <v>0</v>
      </c>
      <c r="Y211" s="3">
        <v>0</v>
      </c>
      <c r="Z211" s="3">
        <v>0.24944382578492899</v>
      </c>
      <c r="AA211" s="3">
        <v>1</v>
      </c>
      <c r="AB211" s="3">
        <v>1.5423647068345601</v>
      </c>
      <c r="AC211" s="3">
        <v>2.0869967789997999</v>
      </c>
      <c r="AD211" s="3">
        <v>1.8811934746029899</v>
      </c>
      <c r="AE211" s="3">
        <v>1.5040685563571301</v>
      </c>
      <c r="AF211" s="3">
        <v>1.64012194668567</v>
      </c>
      <c r="AG211" s="3">
        <v>2.2373098926066399</v>
      </c>
      <c r="AH211" s="3">
        <v>2.0776589389663198</v>
      </c>
      <c r="AI211" s="3">
        <v>2.49466096560902</v>
      </c>
      <c r="AJ211" s="3">
        <v>2.9831005495773799</v>
      </c>
      <c r="AK211" s="3">
        <v>2.6801741236966898</v>
      </c>
      <c r="AL211" s="3">
        <v>2.1406125810669701</v>
      </c>
      <c r="AM211" s="3">
        <v>2.12289111041208</v>
      </c>
      <c r="AN211" s="3">
        <v>1.9058389811897001</v>
      </c>
      <c r="AO211" s="3">
        <v>2.6449112566503099</v>
      </c>
      <c r="AP211" s="3">
        <v>3.0983866769659301</v>
      </c>
      <c r="AQ211" s="3">
        <v>2.4440403706431102</v>
      </c>
    </row>
    <row r="212" spans="1:43">
      <c r="A212" s="2" t="s">
        <v>292</v>
      </c>
      <c r="B212" s="2"/>
      <c r="C212" s="3">
        <v>0</v>
      </c>
      <c r="D212" s="3">
        <v>0</v>
      </c>
      <c r="E212" s="3">
        <v>0</v>
      </c>
      <c r="F212" s="3">
        <v>3.3333333333333298E-2</v>
      </c>
      <c r="G212" s="3">
        <v>1.63333333333333</v>
      </c>
      <c r="H212" s="3">
        <v>4.1333333333333302</v>
      </c>
      <c r="I212" s="3">
        <v>8.5333333333333297</v>
      </c>
      <c r="J212" s="3">
        <v>10.3</v>
      </c>
      <c r="K212" s="3">
        <v>12.466666666666599</v>
      </c>
      <c r="L212" s="3">
        <v>14.3333333333333</v>
      </c>
      <c r="M212" s="3">
        <v>16.133333333333301</v>
      </c>
      <c r="N212" s="3">
        <v>16.899999999999999</v>
      </c>
      <c r="O212" s="3">
        <v>18.533333333333299</v>
      </c>
      <c r="P212" s="3">
        <v>18.899999999999999</v>
      </c>
      <c r="Q212" s="3">
        <v>21.3333333333333</v>
      </c>
      <c r="R212" s="3">
        <v>22.566666666666599</v>
      </c>
      <c r="S212" s="3">
        <v>23.066666666666599</v>
      </c>
      <c r="T212" s="3">
        <v>24.566666666666599</v>
      </c>
      <c r="U212" s="3">
        <v>26.1666666666666</v>
      </c>
      <c r="V212" s="3">
        <v>26.3</v>
      </c>
      <c r="W212" s="2"/>
      <c r="X212" s="3">
        <v>0</v>
      </c>
      <c r="Y212" s="3">
        <v>0</v>
      </c>
      <c r="Z212" s="3">
        <v>0</v>
      </c>
      <c r="AA212" s="3">
        <v>0.17950549357115</v>
      </c>
      <c r="AB212" s="3">
        <v>1.51620872207255</v>
      </c>
      <c r="AC212" s="3">
        <v>2.1406125810669701</v>
      </c>
      <c r="AD212" s="3">
        <v>2.7535835237417801</v>
      </c>
      <c r="AE212" s="3">
        <v>2.35442845152137</v>
      </c>
      <c r="AF212" s="3">
        <v>2.1561282171728302</v>
      </c>
      <c r="AG212" s="3">
        <v>2.7848798098940502</v>
      </c>
      <c r="AH212" s="3">
        <v>2.9408993333483702</v>
      </c>
      <c r="AI212" s="3">
        <v>3.05886689260364</v>
      </c>
      <c r="AJ212" s="3">
        <v>3.11697859401625</v>
      </c>
      <c r="AK212" s="3">
        <v>2.48126311919285</v>
      </c>
      <c r="AL212" s="3">
        <v>3.0586852658545198</v>
      </c>
      <c r="AM212" s="3">
        <v>2.43150616331158</v>
      </c>
      <c r="AN212" s="3">
        <v>2.69485105752103</v>
      </c>
      <c r="AO212" s="3">
        <v>2.92897403349515</v>
      </c>
      <c r="AP212" s="3">
        <v>2.6967058093574501</v>
      </c>
      <c r="AQ212" s="3">
        <v>2.25314594881615</v>
      </c>
    </row>
    <row r="213" spans="1:43">
      <c r="A213" s="2" t="s">
        <v>293</v>
      </c>
      <c r="B213" s="2"/>
      <c r="C213" s="3">
        <v>0</v>
      </c>
      <c r="D213" s="3">
        <v>0</v>
      </c>
      <c r="E213" s="3">
        <v>0</v>
      </c>
      <c r="F213" s="3">
        <v>0</v>
      </c>
      <c r="G213" s="3">
        <v>3.3333333333333298E-2</v>
      </c>
      <c r="H213" s="3">
        <v>0.16666666666666599</v>
      </c>
      <c r="I213" s="3">
        <v>0.6</v>
      </c>
      <c r="J213" s="3">
        <v>1.7</v>
      </c>
      <c r="K213" s="3">
        <v>3.9</v>
      </c>
      <c r="L213" s="3">
        <v>6.1</v>
      </c>
      <c r="M213" s="3">
        <v>8.6999999999999993</v>
      </c>
      <c r="N213" s="3">
        <v>11.4</v>
      </c>
      <c r="O213" s="3">
        <v>13.566666666666601</v>
      </c>
      <c r="P213" s="3">
        <v>15.533333333333299</v>
      </c>
      <c r="Q213" s="3">
        <v>17.5</v>
      </c>
      <c r="R213" s="3">
        <v>19.6666666666666</v>
      </c>
      <c r="S213" s="3">
        <v>21.566666666666599</v>
      </c>
      <c r="T213" s="3">
        <v>22.933333333333302</v>
      </c>
      <c r="U213" s="3">
        <v>24.466666666666601</v>
      </c>
      <c r="V213" s="3">
        <v>26.133333333333301</v>
      </c>
      <c r="W213" s="2"/>
      <c r="X213" s="3">
        <v>0</v>
      </c>
      <c r="Y213" s="3">
        <v>0</v>
      </c>
      <c r="Z213" s="3">
        <v>0</v>
      </c>
      <c r="AA213" s="3">
        <v>0</v>
      </c>
      <c r="AB213" s="3">
        <v>0.17950549357115</v>
      </c>
      <c r="AC213" s="3">
        <v>0.37267799624996401</v>
      </c>
      <c r="AD213" s="3">
        <v>0.71180521680208697</v>
      </c>
      <c r="AE213" s="3">
        <v>1.2423096769056099</v>
      </c>
      <c r="AF213" s="3">
        <v>0.94339811320566003</v>
      </c>
      <c r="AG213" s="3">
        <v>1.37477270848675</v>
      </c>
      <c r="AH213" s="3">
        <v>1.3699148392022999</v>
      </c>
      <c r="AI213" s="3">
        <v>1.3564659966250501</v>
      </c>
      <c r="AJ213" s="3">
        <v>1.5205992970609301</v>
      </c>
      <c r="AK213" s="3">
        <v>1.45449494861809</v>
      </c>
      <c r="AL213" s="3">
        <v>1.47761068395343</v>
      </c>
      <c r="AM213" s="3">
        <v>1.49071198499985</v>
      </c>
      <c r="AN213" s="3">
        <v>0.95510325212629299</v>
      </c>
      <c r="AO213" s="3">
        <v>1.09341463112378</v>
      </c>
      <c r="AP213" s="3">
        <v>1.3597385369580699</v>
      </c>
      <c r="AQ213" s="3">
        <v>1.2310790208412901</v>
      </c>
    </row>
    <row r="214" spans="1:43">
      <c r="A214" s="2" t="s">
        <v>294</v>
      </c>
      <c r="B214" s="2"/>
      <c r="C214" s="3">
        <v>0</v>
      </c>
      <c r="D214" s="3">
        <v>0</v>
      </c>
      <c r="E214" s="3">
        <v>0</v>
      </c>
      <c r="F214" s="3">
        <v>0.53333333333333299</v>
      </c>
      <c r="G214" s="3">
        <v>2.7</v>
      </c>
      <c r="H214" s="3">
        <v>6.43333333333333</v>
      </c>
      <c r="I214" s="3">
        <v>8.93333333333333</v>
      </c>
      <c r="J214" s="3">
        <v>11.8666666666666</v>
      </c>
      <c r="K214" s="3">
        <v>13.233333333333301</v>
      </c>
      <c r="L214" s="3">
        <v>14.9</v>
      </c>
      <c r="M214" s="3">
        <v>16.133333333333301</v>
      </c>
      <c r="N214" s="3">
        <v>17.133333333333301</v>
      </c>
      <c r="O214" s="3">
        <v>18.1666666666666</v>
      </c>
      <c r="P214" s="3">
        <v>19.6666666666666</v>
      </c>
      <c r="Q214" s="3">
        <v>21.466666666666601</v>
      </c>
      <c r="R214" s="3">
        <v>22.133333333333301</v>
      </c>
      <c r="S214" s="3">
        <v>24</v>
      </c>
      <c r="T214" s="3">
        <v>24.133333333333301</v>
      </c>
      <c r="U214" s="3">
        <v>26.3333333333333</v>
      </c>
      <c r="V214" s="3">
        <v>26.1</v>
      </c>
      <c r="W214" s="2"/>
      <c r="X214" s="3">
        <v>0</v>
      </c>
      <c r="Y214" s="3">
        <v>0</v>
      </c>
      <c r="Z214" s="3">
        <v>0</v>
      </c>
      <c r="AA214" s="3">
        <v>0.61824123303304701</v>
      </c>
      <c r="AB214" s="3">
        <v>1.4866068747318499</v>
      </c>
      <c r="AC214" s="3">
        <v>1.6265163865007799</v>
      </c>
      <c r="AD214" s="3">
        <v>1.4126413400278</v>
      </c>
      <c r="AE214" s="3">
        <v>1.92757763930679</v>
      </c>
      <c r="AF214" s="3">
        <v>1.68687745718399</v>
      </c>
      <c r="AG214" s="3">
        <v>1.4224392195567901</v>
      </c>
      <c r="AH214" s="3">
        <v>1.72691117959848</v>
      </c>
      <c r="AI214" s="3">
        <v>1.82086670449968</v>
      </c>
      <c r="AJ214" s="3">
        <v>1.15710366384731</v>
      </c>
      <c r="AK214" s="3">
        <v>1.7950549357115</v>
      </c>
      <c r="AL214" s="3">
        <v>1.7838784213679499</v>
      </c>
      <c r="AM214" s="3">
        <v>1.70749979664875</v>
      </c>
      <c r="AN214" s="3">
        <v>2</v>
      </c>
      <c r="AO214" s="3">
        <v>2.3907228102721398</v>
      </c>
      <c r="AP214" s="3">
        <v>2.3428377854407398</v>
      </c>
      <c r="AQ214" s="3">
        <v>1.19303534454488</v>
      </c>
    </row>
    <row r="215" spans="1:43">
      <c r="A215" s="2" t="s">
        <v>295</v>
      </c>
      <c r="B215" s="2"/>
      <c r="C215" s="3">
        <v>0</v>
      </c>
      <c r="D215" s="3">
        <v>0</v>
      </c>
      <c r="E215" s="3">
        <v>0</v>
      </c>
      <c r="F215" s="3">
        <v>0.133333333333333</v>
      </c>
      <c r="G215" s="3">
        <v>1.63333333333333</v>
      </c>
      <c r="H215" s="3">
        <v>5.7</v>
      </c>
      <c r="I215" s="3">
        <v>10.066666666666601</v>
      </c>
      <c r="J215" s="3">
        <v>12.633333333333301</v>
      </c>
      <c r="K215" s="3">
        <v>15.1</v>
      </c>
      <c r="L215" s="3">
        <v>16.3666666666666</v>
      </c>
      <c r="M215" s="3">
        <v>17.533333333333299</v>
      </c>
      <c r="N215" s="3">
        <v>19.100000000000001</v>
      </c>
      <c r="O215" s="3">
        <v>19.600000000000001</v>
      </c>
      <c r="P215" s="3">
        <v>20.433333333333302</v>
      </c>
      <c r="Q215" s="3">
        <v>22.1</v>
      </c>
      <c r="R215" s="3">
        <v>22.6666666666666</v>
      </c>
      <c r="S215" s="3">
        <v>23.3</v>
      </c>
      <c r="T215" s="3">
        <v>23.8</v>
      </c>
      <c r="U215" s="3">
        <v>24.633333333333301</v>
      </c>
      <c r="V215" s="3">
        <v>25.933333333333302</v>
      </c>
      <c r="W215" s="2"/>
      <c r="X215" s="3">
        <v>0</v>
      </c>
      <c r="Y215" s="3">
        <v>0</v>
      </c>
      <c r="Z215" s="3">
        <v>0</v>
      </c>
      <c r="AA215" s="3">
        <v>0.33993463423951897</v>
      </c>
      <c r="AB215" s="3">
        <v>1.25122162527489</v>
      </c>
      <c r="AC215" s="3">
        <v>1.8466185312619301</v>
      </c>
      <c r="AD215" s="3">
        <v>1.8427033281447001</v>
      </c>
      <c r="AE215" s="3">
        <v>1.5595583420386101</v>
      </c>
      <c r="AF215" s="3">
        <v>1.4456832294800901</v>
      </c>
      <c r="AG215" s="3">
        <v>1.32874209519965</v>
      </c>
      <c r="AH215" s="3">
        <v>1.11753697428268</v>
      </c>
      <c r="AI215" s="3">
        <v>1.3988090172238099</v>
      </c>
      <c r="AJ215" s="3">
        <v>1.1430952132988099</v>
      </c>
      <c r="AK215" s="3">
        <v>1.3085190950926999</v>
      </c>
      <c r="AL215" s="3">
        <v>1.3253930234714</v>
      </c>
      <c r="AM215" s="3">
        <v>1.2995725793078601</v>
      </c>
      <c r="AN215" s="3">
        <v>1.39403491108843</v>
      </c>
      <c r="AO215" s="3">
        <v>1.4696938456699</v>
      </c>
      <c r="AP215" s="3">
        <v>1.5807874268505799</v>
      </c>
      <c r="AQ215" s="3">
        <v>1.2631530214330899</v>
      </c>
    </row>
    <row r="216" spans="1:43">
      <c r="A216" s="2" t="s">
        <v>296</v>
      </c>
      <c r="B216" s="2"/>
      <c r="C216" s="3">
        <v>0</v>
      </c>
      <c r="D216" s="3">
        <v>0</v>
      </c>
      <c r="E216" s="3">
        <v>0</v>
      </c>
      <c r="F216" s="3">
        <v>0.8</v>
      </c>
      <c r="G216" s="3">
        <v>4.1333333333333302</v>
      </c>
      <c r="H216" s="3">
        <v>8.8333333333333304</v>
      </c>
      <c r="I216" s="3">
        <v>13.033333333333299</v>
      </c>
      <c r="J216" s="3">
        <v>16.3666666666666</v>
      </c>
      <c r="K216" s="3">
        <v>17.766666666666602</v>
      </c>
      <c r="L216" s="3">
        <v>18.733333333333299</v>
      </c>
      <c r="M216" s="3">
        <v>20.3333333333333</v>
      </c>
      <c r="N216" s="3">
        <v>21.2</v>
      </c>
      <c r="O216" s="3">
        <v>21.8666666666666</v>
      </c>
      <c r="P216" s="3">
        <v>21.6666666666666</v>
      </c>
      <c r="Q216" s="3">
        <v>22.766666666666602</v>
      </c>
      <c r="R216" s="3">
        <v>23.133333333333301</v>
      </c>
      <c r="S216" s="3">
        <v>23.6</v>
      </c>
      <c r="T216" s="3">
        <v>23.8333333333333</v>
      </c>
      <c r="U216" s="3">
        <v>25.3333333333333</v>
      </c>
      <c r="V216" s="3">
        <v>25.3333333333333</v>
      </c>
      <c r="W216" s="2"/>
      <c r="X216" s="3">
        <v>0</v>
      </c>
      <c r="Y216" s="3">
        <v>0</v>
      </c>
      <c r="Z216" s="3">
        <v>0</v>
      </c>
      <c r="AA216" s="3">
        <v>0.97979589711327097</v>
      </c>
      <c r="AB216" s="3">
        <v>2.12498366006789</v>
      </c>
      <c r="AC216" s="3">
        <v>2.3106035767497799</v>
      </c>
      <c r="AD216" s="3">
        <v>2.3732303348436701</v>
      </c>
      <c r="AE216" s="3">
        <v>1.7220788470785899</v>
      </c>
      <c r="AF216" s="3">
        <v>1.9947152400502901</v>
      </c>
      <c r="AG216" s="3">
        <v>1.8427033281447001</v>
      </c>
      <c r="AH216" s="3">
        <v>1.9888578520235001</v>
      </c>
      <c r="AI216" s="3">
        <v>2.5086516962969001</v>
      </c>
      <c r="AJ216" s="3">
        <v>1.96185852927495</v>
      </c>
      <c r="AK216" s="3">
        <v>1.9379255804998099</v>
      </c>
      <c r="AL216" s="3">
        <v>2.36196716507424</v>
      </c>
      <c r="AM216" s="3">
        <v>2.8952067667477901</v>
      </c>
      <c r="AN216" s="3">
        <v>2.2744962812309302</v>
      </c>
      <c r="AO216" s="3">
        <v>2.29613201323926</v>
      </c>
      <c r="AP216" s="3">
        <v>2.1343747458109399</v>
      </c>
      <c r="AQ216" s="3">
        <v>2.00554786086551</v>
      </c>
    </row>
    <row r="217" spans="1:43">
      <c r="A217" s="2" t="s">
        <v>297</v>
      </c>
      <c r="B217" s="2"/>
      <c r="C217" s="3">
        <v>0</v>
      </c>
      <c r="D217" s="3">
        <v>0</v>
      </c>
      <c r="E217" s="3">
        <v>0</v>
      </c>
      <c r="F217" s="3">
        <v>0.133333333333333</v>
      </c>
      <c r="G217" s="3">
        <v>2.2333333333333298</v>
      </c>
      <c r="H217" s="3">
        <v>7.2333333333333298</v>
      </c>
      <c r="I217" s="3">
        <v>13.3</v>
      </c>
      <c r="J217" s="3">
        <v>16.1666666666666</v>
      </c>
      <c r="K217" s="3">
        <v>18.566666666666599</v>
      </c>
      <c r="L217" s="3">
        <v>19.8333333333333</v>
      </c>
      <c r="M217" s="3">
        <v>19.933333333333302</v>
      </c>
      <c r="N217" s="3">
        <v>21</v>
      </c>
      <c r="O217" s="3">
        <v>21.066666666666599</v>
      </c>
      <c r="P217" s="3">
        <v>21.733333333333299</v>
      </c>
      <c r="Q217" s="3">
        <v>22.533333333333299</v>
      </c>
      <c r="R217" s="3">
        <v>23.066666666666599</v>
      </c>
      <c r="S217" s="3">
        <v>23.433333333333302</v>
      </c>
      <c r="T217" s="3">
        <v>23.933333333333302</v>
      </c>
      <c r="U217" s="3">
        <v>24.733333333333299</v>
      </c>
      <c r="V217" s="3">
        <v>25</v>
      </c>
      <c r="W217" s="2"/>
      <c r="X217" s="3">
        <v>0</v>
      </c>
      <c r="Y217" s="3">
        <v>0</v>
      </c>
      <c r="Z217" s="3">
        <v>0</v>
      </c>
      <c r="AA217" s="3">
        <v>0.42687494916218899</v>
      </c>
      <c r="AB217" s="3">
        <v>1.45334862377277</v>
      </c>
      <c r="AC217" s="3">
        <v>2.1241991955139699</v>
      </c>
      <c r="AD217" s="3">
        <v>1.8645821694595901</v>
      </c>
      <c r="AE217" s="3">
        <v>2.0013884069704102</v>
      </c>
      <c r="AF217" s="3">
        <v>1.90933379888262</v>
      </c>
      <c r="AG217" s="3">
        <v>1.7716909687891</v>
      </c>
      <c r="AH217" s="3">
        <v>1.3399834161494499</v>
      </c>
      <c r="AI217" s="3">
        <v>1.5491933384829599</v>
      </c>
      <c r="AJ217" s="3">
        <v>1.63163176673605</v>
      </c>
      <c r="AK217" s="3">
        <v>1.9652537297311501</v>
      </c>
      <c r="AL217" s="3">
        <v>2.0121851030381999</v>
      </c>
      <c r="AM217" s="3">
        <v>1.4590712418826099</v>
      </c>
      <c r="AN217" s="3">
        <v>1.68687745718399</v>
      </c>
      <c r="AO217" s="3">
        <v>1.8607047649270401</v>
      </c>
      <c r="AP217" s="3">
        <v>1.4817407180595199</v>
      </c>
      <c r="AQ217" s="3">
        <v>1.7320508075688701</v>
      </c>
    </row>
    <row r="218" spans="1:43">
      <c r="A218" s="2" t="s">
        <v>298</v>
      </c>
      <c r="B218" s="2"/>
      <c r="C218" s="3">
        <v>0</v>
      </c>
      <c r="D218" s="3">
        <v>0</v>
      </c>
      <c r="E218" s="3">
        <v>0</v>
      </c>
      <c r="F218" s="3">
        <v>0.233333333333333</v>
      </c>
      <c r="G218" s="3">
        <v>1.13333333333333</v>
      </c>
      <c r="H218" s="3">
        <v>2.9666666666666601</v>
      </c>
      <c r="I218" s="3">
        <v>4.2333333333333298</v>
      </c>
      <c r="J218" s="3">
        <v>6.3333333333333304</v>
      </c>
      <c r="K218" s="3">
        <v>7.0666666666666602</v>
      </c>
      <c r="L218" s="3">
        <v>9</v>
      </c>
      <c r="M218" s="3">
        <v>9.9</v>
      </c>
      <c r="N218" s="3">
        <v>11.8</v>
      </c>
      <c r="O218" s="3">
        <v>13.6666666666666</v>
      </c>
      <c r="P218" s="3">
        <v>14.966666666666599</v>
      </c>
      <c r="Q218" s="3">
        <v>16.8</v>
      </c>
      <c r="R218" s="3">
        <v>17.933333333333302</v>
      </c>
      <c r="S218" s="3">
        <v>19.3666666666666</v>
      </c>
      <c r="T218" s="3">
        <v>21.466666666666601</v>
      </c>
      <c r="U218" s="3">
        <v>23.8666666666666</v>
      </c>
      <c r="V218" s="3">
        <v>25</v>
      </c>
      <c r="W218" s="2"/>
      <c r="X218" s="3">
        <v>0</v>
      </c>
      <c r="Y218" s="3">
        <v>0</v>
      </c>
      <c r="Z218" s="3">
        <v>0</v>
      </c>
      <c r="AA218" s="3">
        <v>0.42295258468164998</v>
      </c>
      <c r="AB218" s="3">
        <v>0.84590516936330096</v>
      </c>
      <c r="AC218" s="3">
        <v>1.22429117814713</v>
      </c>
      <c r="AD218" s="3">
        <v>1.68687745718399</v>
      </c>
      <c r="AE218" s="3">
        <v>2.0709632756012</v>
      </c>
      <c r="AF218" s="3">
        <v>1.7307673314329499</v>
      </c>
      <c r="AG218" s="3">
        <v>1.5491933384829599</v>
      </c>
      <c r="AH218" s="3">
        <v>1.7194960502038501</v>
      </c>
      <c r="AI218" s="3">
        <v>2.0720360357226699</v>
      </c>
      <c r="AJ218" s="3">
        <v>1.5986105077709001</v>
      </c>
      <c r="AK218" s="3">
        <v>2.1982316125063299</v>
      </c>
      <c r="AL218" s="3">
        <v>1.9561867668161601</v>
      </c>
      <c r="AM218" s="3">
        <v>2.4756592836836102</v>
      </c>
      <c r="AN218" s="3">
        <v>2.2432615144521599</v>
      </c>
      <c r="AO218" s="3">
        <v>3.27346231925091</v>
      </c>
      <c r="AP218" s="3">
        <v>2.5914388967435702</v>
      </c>
      <c r="AQ218" s="3">
        <v>1.7126976771553499</v>
      </c>
    </row>
    <row r="219" spans="1:43">
      <c r="A219" s="2" t="s">
        <v>299</v>
      </c>
      <c r="B219" s="2"/>
      <c r="C219" s="3">
        <v>0</v>
      </c>
      <c r="D219" s="3">
        <v>0</v>
      </c>
      <c r="E219" s="3">
        <v>0</v>
      </c>
      <c r="F219" s="3">
        <v>0.43333333333333302</v>
      </c>
      <c r="G219" s="3">
        <v>2.5666666666666602</v>
      </c>
      <c r="H219" s="3">
        <v>6.0666666666666602</v>
      </c>
      <c r="I219" s="3">
        <v>9.1999999999999993</v>
      </c>
      <c r="J219" s="3">
        <v>11.6666666666666</v>
      </c>
      <c r="K219" s="3">
        <v>13.4333333333333</v>
      </c>
      <c r="L219" s="3">
        <v>15.033333333333299</v>
      </c>
      <c r="M219" s="3">
        <v>15.6</v>
      </c>
      <c r="N219" s="3">
        <v>17.3</v>
      </c>
      <c r="O219" s="3">
        <v>19.433333333333302</v>
      </c>
      <c r="P219" s="3">
        <v>19.899999999999999</v>
      </c>
      <c r="Q219" s="3">
        <v>20.3666666666666</v>
      </c>
      <c r="R219" s="3">
        <v>21.6</v>
      </c>
      <c r="S219" s="3">
        <v>22.8666666666666</v>
      </c>
      <c r="T219" s="3">
        <v>23</v>
      </c>
      <c r="U219" s="3">
        <v>24.633333333333301</v>
      </c>
      <c r="V219" s="3">
        <v>24.766666666666602</v>
      </c>
      <c r="W219" s="2"/>
      <c r="X219" s="3">
        <v>0</v>
      </c>
      <c r="Y219" s="3">
        <v>0</v>
      </c>
      <c r="Z219" s="3">
        <v>0</v>
      </c>
      <c r="AA219" s="3">
        <v>0.49553562491061598</v>
      </c>
      <c r="AB219" s="3">
        <v>1.5849991237291601</v>
      </c>
      <c r="AC219" s="3">
        <v>1.4817407180595199</v>
      </c>
      <c r="AD219" s="3">
        <v>1.7397317800933101</v>
      </c>
      <c r="AE219" s="3">
        <v>1.5563490039904999</v>
      </c>
      <c r="AF219" s="3">
        <v>2.0278614899006802</v>
      </c>
      <c r="AG219" s="3">
        <v>1.7792008193443301</v>
      </c>
      <c r="AH219" s="3">
        <v>1.3316656236958699</v>
      </c>
      <c r="AI219" s="3">
        <v>1.8466185312619301</v>
      </c>
      <c r="AJ219" s="3">
        <v>1.3585122581543201</v>
      </c>
      <c r="AK219" s="3">
        <v>1.7194960502038501</v>
      </c>
      <c r="AL219" s="3">
        <v>1.6224124698183899</v>
      </c>
      <c r="AM219" s="3">
        <v>1.7625738755203</v>
      </c>
      <c r="AN219" s="3">
        <v>1.72691117959848</v>
      </c>
      <c r="AO219" s="3">
        <v>1.48323969741913</v>
      </c>
      <c r="AP219" s="3">
        <v>1.9405039437103799</v>
      </c>
      <c r="AQ219" s="3">
        <v>1.28279209365959</v>
      </c>
    </row>
    <row r="220" spans="1:43">
      <c r="A220" s="2" t="s">
        <v>300</v>
      </c>
      <c r="B220" s="2"/>
      <c r="C220" s="3">
        <v>0</v>
      </c>
      <c r="D220" s="3">
        <v>0</v>
      </c>
      <c r="E220" s="3">
        <v>0</v>
      </c>
      <c r="F220" s="3">
        <v>0.266666666666666</v>
      </c>
      <c r="G220" s="3">
        <v>1.8333333333333299</v>
      </c>
      <c r="H220" s="3">
        <v>5.4</v>
      </c>
      <c r="I220" s="3">
        <v>9.1</v>
      </c>
      <c r="J220" s="3">
        <v>11.7666666666666</v>
      </c>
      <c r="K220" s="3">
        <v>13.466666666666599</v>
      </c>
      <c r="L220" s="3">
        <v>14.8</v>
      </c>
      <c r="M220" s="3">
        <v>16.100000000000001</v>
      </c>
      <c r="N220" s="3">
        <v>17.3666666666666</v>
      </c>
      <c r="O220" s="3">
        <v>18.3666666666666</v>
      </c>
      <c r="P220" s="3">
        <v>19.8</v>
      </c>
      <c r="Q220" s="3">
        <v>20.033333333333299</v>
      </c>
      <c r="R220" s="3">
        <v>21.6666666666666</v>
      </c>
      <c r="S220" s="3">
        <v>22.766666666666602</v>
      </c>
      <c r="T220" s="3">
        <v>23.4</v>
      </c>
      <c r="U220" s="3">
        <v>24.533333333333299</v>
      </c>
      <c r="V220" s="3">
        <v>24.766666666666602</v>
      </c>
      <c r="W220" s="2"/>
      <c r="X220" s="3">
        <v>0</v>
      </c>
      <c r="Y220" s="3">
        <v>0</v>
      </c>
      <c r="Z220" s="3">
        <v>0</v>
      </c>
      <c r="AA220" s="3">
        <v>0.44221663871405298</v>
      </c>
      <c r="AB220" s="3">
        <v>0.93392838174145998</v>
      </c>
      <c r="AC220" s="3">
        <v>1.0832051206181199</v>
      </c>
      <c r="AD220" s="3">
        <v>1.64012194668567</v>
      </c>
      <c r="AE220" s="3">
        <v>1.2565384549980501</v>
      </c>
      <c r="AF220" s="3">
        <v>1.14697670227235</v>
      </c>
      <c r="AG220" s="3">
        <v>1.5362291495737199</v>
      </c>
      <c r="AH220" s="3">
        <v>1.2999999999999901</v>
      </c>
      <c r="AI220" s="3">
        <v>1.5807874268505799</v>
      </c>
      <c r="AJ220" s="3">
        <v>1.3535960336164601</v>
      </c>
      <c r="AK220" s="3">
        <v>1.4236104336041699</v>
      </c>
      <c r="AL220" s="3">
        <v>1.70261237188295</v>
      </c>
      <c r="AM220" s="3">
        <v>1.6799470891138799</v>
      </c>
      <c r="AN220" s="3">
        <v>1.5849991237291601</v>
      </c>
      <c r="AO220" s="3">
        <v>1.7625738755203</v>
      </c>
      <c r="AP220" s="3">
        <v>1.70749979664875</v>
      </c>
      <c r="AQ220" s="3">
        <v>1.76414914965323</v>
      </c>
    </row>
    <row r="221" spans="1:43">
      <c r="A221" s="2" t="s">
        <v>301</v>
      </c>
      <c r="B221" s="2"/>
      <c r="C221" s="3">
        <v>0</v>
      </c>
      <c r="D221" s="3">
        <v>0</v>
      </c>
      <c r="E221" s="3">
        <v>0</v>
      </c>
      <c r="F221" s="3">
        <v>3.3333333333333298E-2</v>
      </c>
      <c r="G221" s="3">
        <v>1.6</v>
      </c>
      <c r="H221" s="3">
        <v>4.4666666666666597</v>
      </c>
      <c r="I221" s="3">
        <v>8.43333333333333</v>
      </c>
      <c r="J221" s="3">
        <v>10.233333333333301</v>
      </c>
      <c r="K221" s="3">
        <v>12.4</v>
      </c>
      <c r="L221" s="3">
        <v>13.9</v>
      </c>
      <c r="M221" s="3">
        <v>15.5</v>
      </c>
      <c r="N221" s="3">
        <v>16.100000000000001</v>
      </c>
      <c r="O221" s="3">
        <v>17</v>
      </c>
      <c r="P221" s="3">
        <v>17.899999999999999</v>
      </c>
      <c r="Q221" s="3">
        <v>20.1666666666666</v>
      </c>
      <c r="R221" s="3">
        <v>21.133333333333301</v>
      </c>
      <c r="S221" s="3">
        <v>22.5</v>
      </c>
      <c r="T221" s="3">
        <v>22.7</v>
      </c>
      <c r="U221" s="3">
        <v>24.133333333333301</v>
      </c>
      <c r="V221" s="3">
        <v>23.9</v>
      </c>
      <c r="W221" s="2"/>
      <c r="X221" s="3">
        <v>0</v>
      </c>
      <c r="Y221" s="3">
        <v>0</v>
      </c>
      <c r="Z221" s="3">
        <v>0</v>
      </c>
      <c r="AA221" s="3">
        <v>0.17950549357115</v>
      </c>
      <c r="AB221" s="3">
        <v>1.54056266777217</v>
      </c>
      <c r="AC221" s="3">
        <v>2.0612833111653699</v>
      </c>
      <c r="AD221" s="3">
        <v>2.90612380251694</v>
      </c>
      <c r="AE221" s="3">
        <v>1.94393644157644</v>
      </c>
      <c r="AF221" s="3">
        <v>2.24499443206436</v>
      </c>
      <c r="AG221" s="3">
        <v>2.3430749027719902</v>
      </c>
      <c r="AH221" s="3">
        <v>2.5265259415516201</v>
      </c>
      <c r="AI221" s="3">
        <v>2.1189620100417002</v>
      </c>
      <c r="AJ221" s="3">
        <v>2.2060522810365701</v>
      </c>
      <c r="AK221" s="3">
        <v>1.9891371663780899</v>
      </c>
      <c r="AL221" s="3">
        <v>2.2373098926066399</v>
      </c>
      <c r="AM221" s="3">
        <v>2.33428552000154</v>
      </c>
      <c r="AN221" s="3">
        <v>2.3629078131262999</v>
      </c>
      <c r="AO221" s="3">
        <v>2.51859749331514</v>
      </c>
      <c r="AP221" s="3">
        <v>2.0121851030381999</v>
      </c>
      <c r="AQ221" s="3">
        <v>2.0387904911164001</v>
      </c>
    </row>
    <row r="222" spans="1:43">
      <c r="A222" s="2" t="s">
        <v>302</v>
      </c>
      <c r="B222" s="2"/>
      <c r="C222" s="3">
        <v>0</v>
      </c>
      <c r="D222" s="3">
        <v>0</v>
      </c>
      <c r="E222" s="3">
        <v>0</v>
      </c>
      <c r="F222" s="3">
        <v>0</v>
      </c>
      <c r="G222" s="3">
        <v>0.3</v>
      </c>
      <c r="H222" s="3">
        <v>1.86666666666666</v>
      </c>
      <c r="I222" s="3">
        <v>4.93333333333333</v>
      </c>
      <c r="J222" s="3">
        <v>7.2666666666666604</v>
      </c>
      <c r="K222" s="3">
        <v>10.4</v>
      </c>
      <c r="L222" s="3">
        <v>12.4333333333333</v>
      </c>
      <c r="M222" s="3">
        <v>13.966666666666599</v>
      </c>
      <c r="N222" s="3">
        <v>14.7666666666666</v>
      </c>
      <c r="O222" s="3">
        <v>15.8666666666666</v>
      </c>
      <c r="P222" s="3">
        <v>16.899999999999999</v>
      </c>
      <c r="Q222" s="3">
        <v>17.5</v>
      </c>
      <c r="R222" s="3">
        <v>18.933333333333302</v>
      </c>
      <c r="S222" s="3">
        <v>19.966666666666601</v>
      </c>
      <c r="T222" s="3">
        <v>21.433333333333302</v>
      </c>
      <c r="U222" s="3">
        <v>22.3</v>
      </c>
      <c r="V222" s="3">
        <v>23.6</v>
      </c>
      <c r="W222" s="2"/>
      <c r="X222" s="3">
        <v>0</v>
      </c>
      <c r="Y222" s="3">
        <v>0</v>
      </c>
      <c r="Z222" s="3">
        <v>0</v>
      </c>
      <c r="AA222" s="3">
        <v>0</v>
      </c>
      <c r="AB222" s="3">
        <v>0.45825756949558399</v>
      </c>
      <c r="AC222" s="3">
        <v>1.33499895963338</v>
      </c>
      <c r="AD222" s="3">
        <v>1.8245242911205299</v>
      </c>
      <c r="AE222" s="3">
        <v>1.4590712418826099</v>
      </c>
      <c r="AF222" s="3">
        <v>1.2</v>
      </c>
      <c r="AG222" s="3">
        <v>1.5849991237291601</v>
      </c>
      <c r="AH222" s="3">
        <v>1.44875425414004</v>
      </c>
      <c r="AI222" s="3">
        <v>2.2903177848402501</v>
      </c>
      <c r="AJ222" s="3">
        <v>1.5216949614017701</v>
      </c>
      <c r="AK222" s="3">
        <v>1.7767010628315201</v>
      </c>
      <c r="AL222" s="3">
        <v>1.4317821063276299</v>
      </c>
      <c r="AM222" s="3">
        <v>1.5040685563571301</v>
      </c>
      <c r="AN222" s="3">
        <v>1.32874209519964</v>
      </c>
      <c r="AO222" s="3">
        <v>1.70652343148936</v>
      </c>
      <c r="AP222" s="3">
        <v>1.59478316185409</v>
      </c>
      <c r="AQ222" s="3">
        <v>1.30639452948436</v>
      </c>
    </row>
    <row r="223" spans="1:43">
      <c r="A223" s="2" t="s">
        <v>303</v>
      </c>
      <c r="B223" s="2"/>
      <c r="C223" s="3">
        <v>0</v>
      </c>
      <c r="D223" s="3">
        <v>0</v>
      </c>
      <c r="E223" s="3">
        <v>0</v>
      </c>
      <c r="F223" s="3">
        <v>0.233333333333333</v>
      </c>
      <c r="G223" s="3">
        <v>1.13333333333333</v>
      </c>
      <c r="H223" s="3">
        <v>4.0333333333333297</v>
      </c>
      <c r="I223" s="3">
        <v>6.5</v>
      </c>
      <c r="J223" s="3">
        <v>8.7666666666666604</v>
      </c>
      <c r="K223" s="3">
        <v>10.4333333333333</v>
      </c>
      <c r="L223" s="3">
        <v>12.466666666666599</v>
      </c>
      <c r="M223" s="3">
        <v>12.9333333333333</v>
      </c>
      <c r="N223" s="3">
        <v>14.3666666666666</v>
      </c>
      <c r="O223" s="3">
        <v>15.633333333333301</v>
      </c>
      <c r="P223" s="3">
        <v>17.1666666666666</v>
      </c>
      <c r="Q223" s="3">
        <v>18.266666666666602</v>
      </c>
      <c r="R223" s="3">
        <v>19.566666666666599</v>
      </c>
      <c r="S223" s="3">
        <v>20.6</v>
      </c>
      <c r="T223" s="3">
        <v>21.5</v>
      </c>
      <c r="U223" s="3">
        <v>22.733333333333299</v>
      </c>
      <c r="V223" s="3">
        <v>23.2</v>
      </c>
      <c r="W223" s="2"/>
      <c r="X223" s="3">
        <v>0</v>
      </c>
      <c r="Y223" s="3">
        <v>0</v>
      </c>
      <c r="Z223" s="3">
        <v>0</v>
      </c>
      <c r="AA223" s="3">
        <v>0.42295258468164998</v>
      </c>
      <c r="AB223" s="3">
        <v>0.95684667296048798</v>
      </c>
      <c r="AC223" s="3">
        <v>1.0482790129010899</v>
      </c>
      <c r="AD223" s="3">
        <v>1.52206000757745</v>
      </c>
      <c r="AE223" s="3">
        <v>1.5423647068345601</v>
      </c>
      <c r="AF223" s="3">
        <v>1.3085190950926999</v>
      </c>
      <c r="AG223" s="3">
        <v>1.91020650425258</v>
      </c>
      <c r="AH223" s="3">
        <v>1.63163176673605</v>
      </c>
      <c r="AI223" s="3">
        <v>1.7413277182145299</v>
      </c>
      <c r="AJ223" s="3">
        <v>1.1967548714010801</v>
      </c>
      <c r="AK223" s="3">
        <v>1.4624940645653499</v>
      </c>
      <c r="AL223" s="3">
        <v>1.9482185594936601</v>
      </c>
      <c r="AM223" s="3">
        <v>1.5205992970609301</v>
      </c>
      <c r="AN223" s="3">
        <v>1.72433562085034</v>
      </c>
      <c r="AO223" s="3">
        <v>1.11803398874989</v>
      </c>
      <c r="AP223" s="3">
        <v>1.7688665548562099</v>
      </c>
      <c r="AQ223" s="3">
        <v>1.3266499161421501</v>
      </c>
    </row>
    <row r="224" spans="1:43">
      <c r="A224" s="2" t="s">
        <v>304</v>
      </c>
      <c r="B224" s="2"/>
      <c r="C224" s="3">
        <v>0</v>
      </c>
      <c r="D224" s="3">
        <v>0</v>
      </c>
      <c r="E224" s="3">
        <v>0</v>
      </c>
      <c r="F224" s="3">
        <v>0</v>
      </c>
      <c r="G224" s="3">
        <v>0.133333333333333</v>
      </c>
      <c r="H224" s="3">
        <v>1.0333333333333301</v>
      </c>
      <c r="I224" s="3">
        <v>2.1666666666666599</v>
      </c>
      <c r="J224" s="3">
        <v>4.5</v>
      </c>
      <c r="K224" s="3">
        <v>6.6</v>
      </c>
      <c r="L224" s="3">
        <v>8.36666666666666</v>
      </c>
      <c r="M224" s="3">
        <v>10.633333333333301</v>
      </c>
      <c r="N224" s="3">
        <v>12.3333333333333</v>
      </c>
      <c r="O224" s="3">
        <v>14.3</v>
      </c>
      <c r="P224" s="3">
        <v>16.033333333333299</v>
      </c>
      <c r="Q224" s="3">
        <v>16.566666666666599</v>
      </c>
      <c r="R224" s="3">
        <v>18.733333333333299</v>
      </c>
      <c r="S224" s="3">
        <v>19.933333333333302</v>
      </c>
      <c r="T224" s="3">
        <v>21.1666666666666</v>
      </c>
      <c r="U224" s="3">
        <v>22.3666666666666</v>
      </c>
      <c r="V224" s="3">
        <v>22.9</v>
      </c>
      <c r="W224" s="2"/>
      <c r="X224" s="3">
        <v>0</v>
      </c>
      <c r="Y224" s="3">
        <v>0</v>
      </c>
      <c r="Z224" s="3">
        <v>0</v>
      </c>
      <c r="AA224" s="3">
        <v>0</v>
      </c>
      <c r="AB224" s="3">
        <v>0.33993463423951897</v>
      </c>
      <c r="AC224" s="3">
        <v>0.83599574693229595</v>
      </c>
      <c r="AD224" s="3">
        <v>1.4395215254459399</v>
      </c>
      <c r="AE224" s="3">
        <v>1.08781125813871</v>
      </c>
      <c r="AF224" s="3">
        <v>1.92527054375915</v>
      </c>
      <c r="AG224" s="3">
        <v>1.4019827229875299</v>
      </c>
      <c r="AH224" s="3">
        <v>1.70261237188295</v>
      </c>
      <c r="AI224" s="3">
        <v>1.5776212754932299</v>
      </c>
      <c r="AJ224" s="3">
        <v>1.2688577540449499</v>
      </c>
      <c r="AK224" s="3">
        <v>1.64282953738021</v>
      </c>
      <c r="AL224" s="3">
        <v>1.5205992970609301</v>
      </c>
      <c r="AM224" s="3">
        <v>1.36463263269724</v>
      </c>
      <c r="AN224" s="3">
        <v>0.96378881965339702</v>
      </c>
      <c r="AO224" s="3">
        <v>1.31866936299016</v>
      </c>
      <c r="AP224" s="3">
        <v>1.5380362660079101</v>
      </c>
      <c r="AQ224" s="3">
        <v>1.24766448481419</v>
      </c>
    </row>
    <row r="225" spans="1:43">
      <c r="A225" s="2" t="s">
        <v>305</v>
      </c>
      <c r="B225" s="2"/>
      <c r="C225" s="3">
        <v>0</v>
      </c>
      <c r="D225" s="3">
        <v>0</v>
      </c>
      <c r="E225" s="3">
        <v>0</v>
      </c>
      <c r="F225" s="3">
        <v>0.43333333333333302</v>
      </c>
      <c r="G225" s="3">
        <v>2.5333333333333301</v>
      </c>
      <c r="H225" s="3">
        <v>6</v>
      </c>
      <c r="I225" s="3">
        <v>9.6666666666666607</v>
      </c>
      <c r="J225" s="3">
        <v>11.3</v>
      </c>
      <c r="K225" s="3">
        <v>12.566666666666601</v>
      </c>
      <c r="L225" s="3">
        <v>14.066666666666601</v>
      </c>
      <c r="M225" s="3">
        <v>14.9</v>
      </c>
      <c r="N225" s="3">
        <v>15.8</v>
      </c>
      <c r="O225" s="3">
        <v>16.8666666666666</v>
      </c>
      <c r="P225" s="3">
        <v>17.733333333333299</v>
      </c>
      <c r="Q225" s="3">
        <v>18.3333333333333</v>
      </c>
      <c r="R225" s="3">
        <v>19.566666666666599</v>
      </c>
      <c r="S225" s="3">
        <v>20.6666666666666</v>
      </c>
      <c r="T225" s="3">
        <v>20.966666666666601</v>
      </c>
      <c r="U225" s="3">
        <v>22</v>
      </c>
      <c r="V225" s="3">
        <v>22.3666666666666</v>
      </c>
      <c r="W225" s="2"/>
      <c r="X225" s="3">
        <v>0</v>
      </c>
      <c r="Y225" s="3">
        <v>0</v>
      </c>
      <c r="Z225" s="3">
        <v>0</v>
      </c>
      <c r="AA225" s="3">
        <v>0.55876848714133998</v>
      </c>
      <c r="AB225" s="3">
        <v>1.2840906856172101</v>
      </c>
      <c r="AC225" s="3">
        <v>1.80739222823012</v>
      </c>
      <c r="AD225" s="3">
        <v>1.1925695879998801</v>
      </c>
      <c r="AE225" s="3">
        <v>1.65630109984064</v>
      </c>
      <c r="AF225" s="3">
        <v>1.3585122581543201</v>
      </c>
      <c r="AG225" s="3">
        <v>1.7688665548562099</v>
      </c>
      <c r="AH225" s="3">
        <v>1.64012194668567</v>
      </c>
      <c r="AI225" s="3">
        <v>1.4696938456699</v>
      </c>
      <c r="AJ225" s="3">
        <v>1.3597385369580699</v>
      </c>
      <c r="AK225" s="3">
        <v>1.5902480589168699</v>
      </c>
      <c r="AL225" s="3">
        <v>1.7575235101952</v>
      </c>
      <c r="AM225" s="3">
        <v>1.6468825769380799</v>
      </c>
      <c r="AN225" s="3">
        <v>1.71917292776368</v>
      </c>
      <c r="AO225" s="3">
        <v>1.3034143197344701</v>
      </c>
      <c r="AP225" s="3">
        <v>1.67332005306815</v>
      </c>
      <c r="AQ225" s="3">
        <v>1.6829207415152401</v>
      </c>
    </row>
    <row r="226" spans="1:43">
      <c r="A226" s="2" t="s">
        <v>306</v>
      </c>
      <c r="B226" s="2"/>
      <c r="C226" s="3">
        <v>0</v>
      </c>
      <c r="D226" s="3">
        <v>0</v>
      </c>
      <c r="E226" s="3">
        <v>0</v>
      </c>
      <c r="F226" s="3">
        <v>0</v>
      </c>
      <c r="G226" s="3">
        <v>0</v>
      </c>
      <c r="H226" s="3">
        <v>0</v>
      </c>
      <c r="I226" s="3">
        <v>0</v>
      </c>
      <c r="J226" s="3">
        <v>3.3333333333333298E-2</v>
      </c>
      <c r="K226" s="3">
        <v>0.3</v>
      </c>
      <c r="L226" s="3">
        <v>1.1000000000000001</v>
      </c>
      <c r="M226" s="3">
        <v>2.1666666666666599</v>
      </c>
      <c r="N226" s="3">
        <v>3.43333333333333</v>
      </c>
      <c r="O226" s="3">
        <v>6.7</v>
      </c>
      <c r="P226" s="3">
        <v>8.9666666666666597</v>
      </c>
      <c r="Q226" s="3">
        <v>11.633333333333301</v>
      </c>
      <c r="R226" s="3">
        <v>14.1</v>
      </c>
      <c r="S226" s="3">
        <v>16.3333333333333</v>
      </c>
      <c r="T226" s="3">
        <v>18.3</v>
      </c>
      <c r="U226" s="3">
        <v>20.5</v>
      </c>
      <c r="V226" s="3">
        <v>22.3333333333333</v>
      </c>
      <c r="W226" s="2"/>
      <c r="X226" s="3">
        <v>0</v>
      </c>
      <c r="Y226" s="3">
        <v>0</v>
      </c>
      <c r="Z226" s="3">
        <v>0</v>
      </c>
      <c r="AA226" s="3">
        <v>0</v>
      </c>
      <c r="AB226" s="3">
        <v>0</v>
      </c>
      <c r="AC226" s="3">
        <v>0</v>
      </c>
      <c r="AD226" s="3">
        <v>0</v>
      </c>
      <c r="AE226" s="3">
        <v>0.17950549357115</v>
      </c>
      <c r="AF226" s="3">
        <v>0.52599112793531599</v>
      </c>
      <c r="AG226" s="3">
        <v>0.86986589004665904</v>
      </c>
      <c r="AH226" s="3">
        <v>1.31866936299016</v>
      </c>
      <c r="AI226" s="3">
        <v>1.49851778619926</v>
      </c>
      <c r="AJ226" s="3">
        <v>1.6360521589077299</v>
      </c>
      <c r="AK226" s="3">
        <v>1.9913702708325101</v>
      </c>
      <c r="AL226" s="3">
        <v>1.4019827229875299</v>
      </c>
      <c r="AM226" s="3">
        <v>1.27410099024109</v>
      </c>
      <c r="AN226" s="3">
        <v>1.3249737942901101</v>
      </c>
      <c r="AO226" s="3">
        <v>1.5088627063675</v>
      </c>
      <c r="AP226" s="3">
        <v>1.3844373104863399</v>
      </c>
      <c r="AQ226" s="3">
        <v>1.2472191289246399</v>
      </c>
    </row>
    <row r="227" spans="1:43">
      <c r="A227" s="2" t="s">
        <v>307</v>
      </c>
      <c r="B227" s="2"/>
      <c r="C227" s="3">
        <v>0</v>
      </c>
      <c r="D227" s="3">
        <v>0</v>
      </c>
      <c r="E227" s="3">
        <v>0</v>
      </c>
      <c r="F227" s="3">
        <v>0.16666666666666599</v>
      </c>
      <c r="G227" s="3">
        <v>1.06666666666666</v>
      </c>
      <c r="H227" s="3">
        <v>3.1666666666666599</v>
      </c>
      <c r="I227" s="3">
        <v>4.9666666666666597</v>
      </c>
      <c r="J227" s="3">
        <v>7.2666666666666604</v>
      </c>
      <c r="K227" s="3">
        <v>8.9</v>
      </c>
      <c r="L227" s="3">
        <v>10.3</v>
      </c>
      <c r="M227" s="3">
        <v>11.7</v>
      </c>
      <c r="N227" s="3">
        <v>13.233333333333301</v>
      </c>
      <c r="O227" s="3">
        <v>15.133333333333301</v>
      </c>
      <c r="P227" s="3">
        <v>16.100000000000001</v>
      </c>
      <c r="Q227" s="3">
        <v>17.566666666666599</v>
      </c>
      <c r="R227" s="3">
        <v>18.3666666666666</v>
      </c>
      <c r="S227" s="3">
        <v>19.3666666666666</v>
      </c>
      <c r="T227" s="3">
        <v>20.1666666666666</v>
      </c>
      <c r="U227" s="3">
        <v>21.533333333333299</v>
      </c>
      <c r="V227" s="3">
        <v>22.3333333333333</v>
      </c>
      <c r="W227" s="2"/>
      <c r="X227" s="3">
        <v>0</v>
      </c>
      <c r="Y227" s="3">
        <v>0</v>
      </c>
      <c r="Z227" s="3">
        <v>0</v>
      </c>
      <c r="AA227" s="3">
        <v>0.37267799624996401</v>
      </c>
      <c r="AB227" s="3">
        <v>1.0306416555826801</v>
      </c>
      <c r="AC227" s="3">
        <v>1.18556128291858</v>
      </c>
      <c r="AD227" s="3">
        <v>1.6224124698183899</v>
      </c>
      <c r="AE227" s="3">
        <v>1.8427033281447001</v>
      </c>
      <c r="AF227" s="3">
        <v>1.5989579940281899</v>
      </c>
      <c r="AG227" s="3">
        <v>1.9</v>
      </c>
      <c r="AH227" s="3">
        <v>1.39403491108843</v>
      </c>
      <c r="AI227" s="3">
        <v>1.47610598836563</v>
      </c>
      <c r="AJ227" s="3">
        <v>1.54344492037203</v>
      </c>
      <c r="AK227" s="3">
        <v>1.64012194668567</v>
      </c>
      <c r="AL227" s="3">
        <v>1.60589192939278</v>
      </c>
      <c r="AM227" s="3">
        <v>1.32874209519965</v>
      </c>
      <c r="AN227" s="3">
        <v>1.25122162527489</v>
      </c>
      <c r="AO227" s="3">
        <v>1.7143187827498301</v>
      </c>
      <c r="AP227" s="3">
        <v>1.97877627728744</v>
      </c>
      <c r="AQ227" s="3">
        <v>1.3984117975602</v>
      </c>
    </row>
    <row r="228" spans="1:43">
      <c r="A228" s="2" t="s">
        <v>308</v>
      </c>
      <c r="B228" s="2"/>
      <c r="C228" s="3">
        <v>0</v>
      </c>
      <c r="D228" s="3">
        <v>0</v>
      </c>
      <c r="E228" s="3">
        <v>0</v>
      </c>
      <c r="F228" s="3">
        <v>0</v>
      </c>
      <c r="G228" s="3">
        <v>0.2</v>
      </c>
      <c r="H228" s="3">
        <v>0.56666666666666599</v>
      </c>
      <c r="I228" s="3">
        <v>1.4</v>
      </c>
      <c r="J228" s="3">
        <v>2.1</v>
      </c>
      <c r="K228" s="3">
        <v>3.5</v>
      </c>
      <c r="L228" s="3">
        <v>4.86666666666666</v>
      </c>
      <c r="M228" s="3">
        <v>6.43333333333333</v>
      </c>
      <c r="N228" s="3">
        <v>8.2666666666666604</v>
      </c>
      <c r="O228" s="3">
        <v>9.7333333333333307</v>
      </c>
      <c r="P228" s="3">
        <v>12.2666666666666</v>
      </c>
      <c r="Q228" s="3">
        <v>13.733333333333301</v>
      </c>
      <c r="R228" s="3">
        <v>15.7</v>
      </c>
      <c r="S228" s="3">
        <v>17.466666666666601</v>
      </c>
      <c r="T228" s="3">
        <v>18.933333333333302</v>
      </c>
      <c r="U228" s="3">
        <v>20.266666666666602</v>
      </c>
      <c r="V228" s="3">
        <v>21.966666666666601</v>
      </c>
      <c r="W228" s="2"/>
      <c r="X228" s="3">
        <v>0</v>
      </c>
      <c r="Y228" s="3">
        <v>0</v>
      </c>
      <c r="Z228" s="3">
        <v>0</v>
      </c>
      <c r="AA228" s="3">
        <v>0</v>
      </c>
      <c r="AB228" s="3">
        <v>0.4</v>
      </c>
      <c r="AC228" s="3">
        <v>0.76084748070088803</v>
      </c>
      <c r="AD228" s="3">
        <v>0.84063468086123205</v>
      </c>
      <c r="AE228" s="3">
        <v>1.19303534454488</v>
      </c>
      <c r="AF228" s="3">
        <v>1.4548768561863401</v>
      </c>
      <c r="AG228" s="3">
        <v>1.62754074876449</v>
      </c>
      <c r="AH228" s="3">
        <v>1.49851778619926</v>
      </c>
      <c r="AI228" s="3">
        <v>1.9652537297311501</v>
      </c>
      <c r="AJ228" s="3">
        <v>1.7688665548562099</v>
      </c>
      <c r="AK228" s="3">
        <v>1.4126413400278</v>
      </c>
      <c r="AL228" s="3">
        <v>1.7876116903722501</v>
      </c>
      <c r="AM228" s="3">
        <v>1.9347695814575201</v>
      </c>
      <c r="AN228" s="3">
        <v>1.6478942792411</v>
      </c>
      <c r="AO228" s="3">
        <v>1.5902480589168699</v>
      </c>
      <c r="AP228" s="3">
        <v>1.4590712418826099</v>
      </c>
      <c r="AQ228" s="3">
        <v>1.5595583420386101</v>
      </c>
    </row>
    <row r="229" spans="1:43">
      <c r="A229" s="2" t="s">
        <v>309</v>
      </c>
      <c r="B229" s="2"/>
      <c r="C229" s="3">
        <v>0</v>
      </c>
      <c r="D229" s="3">
        <v>0</v>
      </c>
      <c r="E229" s="3">
        <v>0</v>
      </c>
      <c r="F229" s="3">
        <v>0.1</v>
      </c>
      <c r="G229" s="3">
        <v>1</v>
      </c>
      <c r="H229" s="3">
        <v>2.2666666666666599</v>
      </c>
      <c r="I229" s="3">
        <v>3.0333333333333301</v>
      </c>
      <c r="J229" s="3">
        <v>3.2666666666666599</v>
      </c>
      <c r="K229" s="3">
        <v>3.7</v>
      </c>
      <c r="L229" s="3">
        <v>5.0999999999999996</v>
      </c>
      <c r="M229" s="3">
        <v>6.3</v>
      </c>
      <c r="N229" s="3">
        <v>7.43333333333333</v>
      </c>
      <c r="O229" s="3">
        <v>9.1</v>
      </c>
      <c r="P229" s="3">
        <v>11.566666666666601</v>
      </c>
      <c r="Q229" s="3">
        <v>13.3</v>
      </c>
      <c r="R229" s="3">
        <v>15.033333333333299</v>
      </c>
      <c r="S229" s="3">
        <v>16.3333333333333</v>
      </c>
      <c r="T229" s="3">
        <v>18.533333333333299</v>
      </c>
      <c r="U229" s="3">
        <v>20.100000000000001</v>
      </c>
      <c r="V229" s="3">
        <v>21.6666666666666</v>
      </c>
      <c r="W229" s="2"/>
      <c r="X229" s="3">
        <v>0</v>
      </c>
      <c r="Y229" s="3">
        <v>0</v>
      </c>
      <c r="Z229" s="3">
        <v>0</v>
      </c>
      <c r="AA229" s="3">
        <v>0.3</v>
      </c>
      <c r="AB229" s="3">
        <v>0.73029674334022099</v>
      </c>
      <c r="AC229" s="3">
        <v>1.6918103387265999</v>
      </c>
      <c r="AD229" s="3">
        <v>1.4715826703096</v>
      </c>
      <c r="AE229" s="3">
        <v>1.4817407180595199</v>
      </c>
      <c r="AF229" s="3">
        <v>1.32035348802255</v>
      </c>
      <c r="AG229" s="3">
        <v>2.00582485111071</v>
      </c>
      <c r="AH229" s="3">
        <v>1.9</v>
      </c>
      <c r="AI229" s="3">
        <v>2.3335714164249501</v>
      </c>
      <c r="AJ229" s="3">
        <v>2.0223748416156599</v>
      </c>
      <c r="AK229" s="3">
        <v>1.8740923729160699</v>
      </c>
      <c r="AL229" s="3">
        <v>2.6095976701399701</v>
      </c>
      <c r="AM229" s="3">
        <v>2.3307128141884399</v>
      </c>
      <c r="AN229" s="3">
        <v>2.1343747458109399</v>
      </c>
      <c r="AO229" s="3">
        <v>1.89267594221045</v>
      </c>
      <c r="AP229" s="3">
        <v>2.00582485111071</v>
      </c>
      <c r="AQ229" s="3">
        <v>2.1343747458109399</v>
      </c>
    </row>
    <row r="230" spans="1:43">
      <c r="A230" s="2" t="s">
        <v>310</v>
      </c>
      <c r="B230" s="2"/>
      <c r="C230" s="3">
        <v>0</v>
      </c>
      <c r="D230" s="3">
        <v>0</v>
      </c>
      <c r="E230" s="3">
        <v>0</v>
      </c>
      <c r="F230" s="3">
        <v>0</v>
      </c>
      <c r="G230" s="3">
        <v>6.6666666666666596E-2</v>
      </c>
      <c r="H230" s="3">
        <v>1</v>
      </c>
      <c r="I230" s="3">
        <v>2.8</v>
      </c>
      <c r="J230" s="3">
        <v>4.0999999999999996</v>
      </c>
      <c r="K230" s="3">
        <v>5.7</v>
      </c>
      <c r="L230" s="3">
        <v>6.8333333333333304</v>
      </c>
      <c r="M230" s="3">
        <v>9.0333333333333297</v>
      </c>
      <c r="N230" s="3">
        <v>10.3666666666666</v>
      </c>
      <c r="O230" s="3">
        <v>11.9333333333333</v>
      </c>
      <c r="P230" s="3">
        <v>12.8666666666666</v>
      </c>
      <c r="Q230" s="3">
        <v>15.033333333333299</v>
      </c>
      <c r="R230" s="3">
        <v>16.3</v>
      </c>
      <c r="S230" s="3">
        <v>17.7</v>
      </c>
      <c r="T230" s="3">
        <v>18.966666666666601</v>
      </c>
      <c r="U230" s="3">
        <v>20.3333333333333</v>
      </c>
      <c r="V230" s="3">
        <v>21.5</v>
      </c>
      <c r="W230" s="2"/>
      <c r="X230" s="3">
        <v>0</v>
      </c>
      <c r="Y230" s="3">
        <v>0</v>
      </c>
      <c r="Z230" s="3">
        <v>0</v>
      </c>
      <c r="AA230" s="3">
        <v>0</v>
      </c>
      <c r="AB230" s="3">
        <v>0.24944382578492899</v>
      </c>
      <c r="AC230" s="3">
        <v>0.81649658092772603</v>
      </c>
      <c r="AD230" s="3">
        <v>1.27540843131393</v>
      </c>
      <c r="AE230" s="3">
        <v>1.37477270848675</v>
      </c>
      <c r="AF230" s="3">
        <v>1.6360521589077299</v>
      </c>
      <c r="AG230" s="3">
        <v>1.4624940645653499</v>
      </c>
      <c r="AH230" s="3">
        <v>1.7792008193443301</v>
      </c>
      <c r="AI230" s="3">
        <v>1.8705317128797501</v>
      </c>
      <c r="AJ230" s="3">
        <v>1.56914697279197</v>
      </c>
      <c r="AK230" s="3">
        <v>1.70749979664875</v>
      </c>
      <c r="AL230" s="3">
        <v>2.2283526551144299</v>
      </c>
      <c r="AM230" s="3">
        <v>1.5737428845483801</v>
      </c>
      <c r="AN230" s="3">
        <v>1.77294481959629</v>
      </c>
      <c r="AO230" s="3">
        <v>2.1830152440043902</v>
      </c>
      <c r="AP230" s="3">
        <v>2.1186998109427599</v>
      </c>
      <c r="AQ230" s="3">
        <v>1.5</v>
      </c>
    </row>
    <row r="231" spans="1:43">
      <c r="A231" s="2" t="s">
        <v>311</v>
      </c>
      <c r="B231" s="2"/>
      <c r="C231" s="3">
        <v>0</v>
      </c>
      <c r="D231" s="3">
        <v>0</v>
      </c>
      <c r="E231" s="3">
        <v>3.3333333333333298E-2</v>
      </c>
      <c r="F231" s="3">
        <v>1.2333333333333301</v>
      </c>
      <c r="G231" s="3">
        <v>5</v>
      </c>
      <c r="H231" s="3">
        <v>10.033333333333299</v>
      </c>
      <c r="I231" s="3">
        <v>13.8</v>
      </c>
      <c r="J231" s="3">
        <v>16.8</v>
      </c>
      <c r="K231" s="3">
        <v>17.600000000000001</v>
      </c>
      <c r="L231" s="3">
        <v>18.5</v>
      </c>
      <c r="M231" s="3">
        <v>18.8</v>
      </c>
      <c r="N231" s="3">
        <v>19.399999999999999</v>
      </c>
      <c r="O231" s="3">
        <v>20.100000000000001</v>
      </c>
      <c r="P231" s="3">
        <v>20.633333333333301</v>
      </c>
      <c r="Q231" s="3">
        <v>20.8666666666666</v>
      </c>
      <c r="R231" s="3">
        <v>20.3</v>
      </c>
      <c r="S231" s="3">
        <v>21.033333333333299</v>
      </c>
      <c r="T231" s="3">
        <v>21.3333333333333</v>
      </c>
      <c r="U231" s="3">
        <v>21.8666666666666</v>
      </c>
      <c r="V231" s="3">
        <v>21.5</v>
      </c>
      <c r="W231" s="2"/>
      <c r="X231" s="3">
        <v>0</v>
      </c>
      <c r="Y231" s="3">
        <v>0</v>
      </c>
      <c r="Z231" s="3">
        <v>0.17950549357115</v>
      </c>
      <c r="AA231" s="3">
        <v>1.2023125864580899</v>
      </c>
      <c r="AB231" s="3">
        <v>2.3237900077244502</v>
      </c>
      <c r="AC231" s="3">
        <v>2.3163668870788898</v>
      </c>
      <c r="AD231" s="3">
        <v>2.10396451174126</v>
      </c>
      <c r="AE231" s="3">
        <v>2.1969676071045399</v>
      </c>
      <c r="AF231" s="3">
        <v>2.2891046284519101</v>
      </c>
      <c r="AG231" s="3">
        <v>1.9104973174542801</v>
      </c>
      <c r="AH231" s="3">
        <v>2.4684678108764802</v>
      </c>
      <c r="AI231" s="3">
        <v>2.43036348447442</v>
      </c>
      <c r="AJ231" s="3">
        <v>1.6196707484341699</v>
      </c>
      <c r="AK231" s="3">
        <v>1.9232495649002199</v>
      </c>
      <c r="AL231" s="3">
        <v>2.02868320729372</v>
      </c>
      <c r="AM231" s="3">
        <v>2.0190756961210399</v>
      </c>
      <c r="AN231" s="3">
        <v>1.9576062480034599</v>
      </c>
      <c r="AO231" s="3">
        <v>2.1653842358548898</v>
      </c>
      <c r="AP231" s="3">
        <v>2.1561282171728302</v>
      </c>
      <c r="AQ231" s="3">
        <v>1.9958289839896901</v>
      </c>
    </row>
    <row r="232" spans="1:43">
      <c r="A232" s="2" t="s">
        <v>312</v>
      </c>
      <c r="B232" s="2"/>
      <c r="C232" s="3">
        <v>0</v>
      </c>
      <c r="D232" s="3">
        <v>0</v>
      </c>
      <c r="E232" s="3">
        <v>0</v>
      </c>
      <c r="F232" s="3">
        <v>0.133333333333333</v>
      </c>
      <c r="G232" s="3">
        <v>2.1666666666666599</v>
      </c>
      <c r="H232" s="3">
        <v>6.9</v>
      </c>
      <c r="I232" s="3">
        <v>12.566666666666601</v>
      </c>
      <c r="J232" s="3">
        <v>15.3666666666666</v>
      </c>
      <c r="K232" s="3">
        <v>17.466666666666601</v>
      </c>
      <c r="L232" s="3">
        <v>18.3</v>
      </c>
      <c r="M232" s="3">
        <v>18.466666666666601</v>
      </c>
      <c r="N232" s="3">
        <v>19.066666666666599</v>
      </c>
      <c r="O232" s="3">
        <v>19.033333333333299</v>
      </c>
      <c r="P232" s="3">
        <v>18.633333333333301</v>
      </c>
      <c r="Q232" s="3">
        <v>19.8333333333333</v>
      </c>
      <c r="R232" s="3">
        <v>19.266666666666602</v>
      </c>
      <c r="S232" s="3">
        <v>19.5</v>
      </c>
      <c r="T232" s="3">
        <v>19.6666666666666</v>
      </c>
      <c r="U232" s="3">
        <v>20.633333333333301</v>
      </c>
      <c r="V232" s="3">
        <v>21</v>
      </c>
      <c r="W232" s="2"/>
      <c r="X232" s="3">
        <v>0</v>
      </c>
      <c r="Y232" s="3">
        <v>0</v>
      </c>
      <c r="Z232" s="3">
        <v>0</v>
      </c>
      <c r="AA232" s="3">
        <v>0.42687494916218899</v>
      </c>
      <c r="AB232" s="3">
        <v>1.4161763857498599</v>
      </c>
      <c r="AC232" s="3">
        <v>1.8681541692269401</v>
      </c>
      <c r="AD232" s="3">
        <v>1.6468825769380799</v>
      </c>
      <c r="AE232" s="3">
        <v>2.1367160680716402</v>
      </c>
      <c r="AF232" s="3">
        <v>1.6679994670928999</v>
      </c>
      <c r="AG232" s="3">
        <v>1.65630109984064</v>
      </c>
      <c r="AH232" s="3">
        <v>1.40791413879619</v>
      </c>
      <c r="AI232" s="3">
        <v>1.8961950204437099</v>
      </c>
      <c r="AJ232" s="3">
        <v>1.8882678717691299</v>
      </c>
      <c r="AK232" s="3">
        <v>2.0893911925619699</v>
      </c>
      <c r="AL232" s="3">
        <v>2.0669354663903299</v>
      </c>
      <c r="AM232" s="3">
        <v>1.87853370714738</v>
      </c>
      <c r="AN232" s="3">
        <v>1.66833250083229</v>
      </c>
      <c r="AO232" s="3">
        <v>1.9888578520235001</v>
      </c>
      <c r="AP232" s="3">
        <v>2.5882211823738799</v>
      </c>
      <c r="AQ232" s="3">
        <v>1.57056253191863</v>
      </c>
    </row>
    <row r="233" spans="1:43">
      <c r="A233" s="2" t="s">
        <v>313</v>
      </c>
      <c r="B233" s="2"/>
      <c r="C233" s="3">
        <v>0</v>
      </c>
      <c r="D233" s="3">
        <v>0</v>
      </c>
      <c r="E233" s="3">
        <v>0</v>
      </c>
      <c r="F233" s="3">
        <v>0</v>
      </c>
      <c r="G233" s="3">
        <v>3.3333333333333298E-2</v>
      </c>
      <c r="H233" s="3">
        <v>1.2333333333333301</v>
      </c>
      <c r="I233" s="3">
        <v>2.6666666666666599</v>
      </c>
      <c r="J233" s="3">
        <v>4.2333333333333298</v>
      </c>
      <c r="K233" s="3">
        <v>6.5333333333333297</v>
      </c>
      <c r="L233" s="3">
        <v>8.4</v>
      </c>
      <c r="M233" s="3">
        <v>9.6666666666666607</v>
      </c>
      <c r="N233" s="3">
        <v>10.9</v>
      </c>
      <c r="O233" s="3">
        <v>12.633333333333301</v>
      </c>
      <c r="P233" s="3">
        <v>14.066666666666601</v>
      </c>
      <c r="Q233" s="3">
        <v>15.6</v>
      </c>
      <c r="R233" s="3">
        <v>16.566666666666599</v>
      </c>
      <c r="S233" s="3">
        <v>18.033333333333299</v>
      </c>
      <c r="T233" s="3">
        <v>19.133333333333301</v>
      </c>
      <c r="U233" s="3">
        <v>19.966666666666601</v>
      </c>
      <c r="V233" s="3">
        <v>20.8333333333333</v>
      </c>
      <c r="W233" s="2"/>
      <c r="X233" s="3">
        <v>0</v>
      </c>
      <c r="Y233" s="3">
        <v>0</v>
      </c>
      <c r="Z233" s="3">
        <v>0</v>
      </c>
      <c r="AA233" s="3">
        <v>0</v>
      </c>
      <c r="AB233" s="3">
        <v>0.17950549357115</v>
      </c>
      <c r="AC233" s="3">
        <v>0.95510325212629299</v>
      </c>
      <c r="AD233" s="3">
        <v>1.3498971154210999</v>
      </c>
      <c r="AE233" s="3">
        <v>1.4302291968616601</v>
      </c>
      <c r="AF233" s="3">
        <v>1.2310790208412901</v>
      </c>
      <c r="AG233" s="3">
        <v>1.42828568570857</v>
      </c>
      <c r="AH233" s="3">
        <v>1.2202003478482</v>
      </c>
      <c r="AI233" s="3">
        <v>1.1060440015358</v>
      </c>
      <c r="AJ233" s="3">
        <v>1.51620872207255</v>
      </c>
      <c r="AK233" s="3">
        <v>1.2092238098144701</v>
      </c>
      <c r="AL233" s="3">
        <v>1.30639452948436</v>
      </c>
      <c r="AM233" s="3">
        <v>1.3085190950926999</v>
      </c>
      <c r="AN233" s="3">
        <v>1.22429117814713</v>
      </c>
      <c r="AO233" s="3">
        <v>1.5648926125740601</v>
      </c>
      <c r="AP233" s="3">
        <v>1.3034143197344701</v>
      </c>
      <c r="AQ233" s="3">
        <v>1.24051960439522</v>
      </c>
    </row>
    <row r="234" spans="1:43">
      <c r="A234" s="2" t="s">
        <v>314</v>
      </c>
      <c r="B234" s="2"/>
      <c r="C234" s="3">
        <v>0</v>
      </c>
      <c r="D234" s="3">
        <v>0</v>
      </c>
      <c r="E234" s="3">
        <v>0</v>
      </c>
      <c r="F234" s="3">
        <v>0</v>
      </c>
      <c r="G234" s="3">
        <v>3.3333333333333298E-2</v>
      </c>
      <c r="H234" s="3">
        <v>0.96666666666666601</v>
      </c>
      <c r="I234" s="3">
        <v>2.36666666666666</v>
      </c>
      <c r="J234" s="3">
        <v>3.7333333333333298</v>
      </c>
      <c r="K234" s="3">
        <v>5.4</v>
      </c>
      <c r="L234" s="3">
        <v>6.7333333333333298</v>
      </c>
      <c r="M234" s="3">
        <v>8.6</v>
      </c>
      <c r="N234" s="3">
        <v>9.9</v>
      </c>
      <c r="O234" s="3">
        <v>11.533333333333299</v>
      </c>
      <c r="P234" s="3">
        <v>12.7</v>
      </c>
      <c r="Q234" s="3">
        <v>14.533333333333299</v>
      </c>
      <c r="R234" s="3">
        <v>15.8666666666666</v>
      </c>
      <c r="S234" s="3">
        <v>17</v>
      </c>
      <c r="T234" s="3">
        <v>18</v>
      </c>
      <c r="U234" s="3">
        <v>19.566666666666599</v>
      </c>
      <c r="V234" s="3">
        <v>20.733333333333299</v>
      </c>
      <c r="W234" s="2"/>
      <c r="X234" s="3">
        <v>0</v>
      </c>
      <c r="Y234" s="3">
        <v>0</v>
      </c>
      <c r="Z234" s="3">
        <v>0</v>
      </c>
      <c r="AA234" s="3">
        <v>0</v>
      </c>
      <c r="AB234" s="3">
        <v>0.17950549357115</v>
      </c>
      <c r="AC234" s="3">
        <v>0.79512402945843697</v>
      </c>
      <c r="AD234" s="3">
        <v>1.13968806648525</v>
      </c>
      <c r="AE234" s="3">
        <v>1.4360439485692</v>
      </c>
      <c r="AF234" s="3">
        <v>1.42828568570857</v>
      </c>
      <c r="AG234" s="3">
        <v>1.3888444437333101</v>
      </c>
      <c r="AH234" s="3">
        <v>1.58324561160505</v>
      </c>
      <c r="AI234" s="3">
        <v>1.64012194668567</v>
      </c>
      <c r="AJ234" s="3">
        <v>1.6478942792411</v>
      </c>
      <c r="AK234" s="3">
        <v>1.3699148392022999</v>
      </c>
      <c r="AL234" s="3">
        <v>1.9955506062794299</v>
      </c>
      <c r="AM234" s="3">
        <v>1.5216949614017701</v>
      </c>
      <c r="AN234" s="3">
        <v>1.48323969741913</v>
      </c>
      <c r="AO234" s="3">
        <v>1.7320508075688701</v>
      </c>
      <c r="AP234" s="3">
        <v>2.18606699094261</v>
      </c>
      <c r="AQ234" s="3">
        <v>1.6918103387265999</v>
      </c>
    </row>
    <row r="235" spans="1:43">
      <c r="A235" s="2" t="s">
        <v>315</v>
      </c>
      <c r="B235" s="2"/>
      <c r="C235" s="3">
        <v>0</v>
      </c>
      <c r="D235" s="3">
        <v>0</v>
      </c>
      <c r="E235" s="3">
        <v>0</v>
      </c>
      <c r="F235" s="3">
        <v>0.46666666666666601</v>
      </c>
      <c r="G235" s="3">
        <v>2.1666666666666599</v>
      </c>
      <c r="H235" s="3">
        <v>4.6333333333333302</v>
      </c>
      <c r="I235" s="3">
        <v>6.8333333333333304</v>
      </c>
      <c r="J235" s="3">
        <v>9.6666666666666607</v>
      </c>
      <c r="K235" s="3">
        <v>10.9333333333333</v>
      </c>
      <c r="L235" s="3">
        <v>12.466666666666599</v>
      </c>
      <c r="M235" s="3">
        <v>13.4333333333333</v>
      </c>
      <c r="N235" s="3">
        <v>15.033333333333299</v>
      </c>
      <c r="O235" s="3">
        <v>16.1666666666666</v>
      </c>
      <c r="P235" s="3">
        <v>16.2</v>
      </c>
      <c r="Q235" s="3">
        <v>17.3333333333333</v>
      </c>
      <c r="R235" s="3">
        <v>18.3</v>
      </c>
      <c r="S235" s="3">
        <v>18.3333333333333</v>
      </c>
      <c r="T235" s="3">
        <v>18.899999999999999</v>
      </c>
      <c r="U235" s="3">
        <v>20.3333333333333</v>
      </c>
      <c r="V235" s="3">
        <v>20.433333333333302</v>
      </c>
      <c r="W235" s="2"/>
      <c r="X235" s="3">
        <v>0</v>
      </c>
      <c r="Y235" s="3">
        <v>0</v>
      </c>
      <c r="Z235" s="3">
        <v>0</v>
      </c>
      <c r="AA235" s="3">
        <v>0.61824123303304601</v>
      </c>
      <c r="AB235" s="3">
        <v>1.36829171678491</v>
      </c>
      <c r="AC235" s="3">
        <v>1.44875425414004</v>
      </c>
      <c r="AD235" s="3">
        <v>1.7904065335994299</v>
      </c>
      <c r="AE235" s="3">
        <v>1.4681810363696799</v>
      </c>
      <c r="AF235" s="3">
        <v>1.7307673314329499</v>
      </c>
      <c r="AG235" s="3">
        <v>1.38403596613511</v>
      </c>
      <c r="AH235" s="3">
        <v>1.9779338265529001</v>
      </c>
      <c r="AI235" s="3">
        <v>1.6829207415152401</v>
      </c>
      <c r="AJ235" s="3">
        <v>1.4161763857498599</v>
      </c>
      <c r="AK235" s="3">
        <v>1.2489995996796699</v>
      </c>
      <c r="AL235" s="3">
        <v>2.0548046676563199</v>
      </c>
      <c r="AM235" s="3">
        <v>1.5088627063675</v>
      </c>
      <c r="AN235" s="3">
        <v>1.2995725793078601</v>
      </c>
      <c r="AO235" s="3">
        <v>2.1656407827707702</v>
      </c>
      <c r="AP235" s="3">
        <v>1.5563490039904999</v>
      </c>
      <c r="AQ235" s="3">
        <v>1.28279209365959</v>
      </c>
    </row>
    <row r="236" spans="1:43">
      <c r="A236" s="2" t="s">
        <v>316</v>
      </c>
      <c r="B236" s="2"/>
      <c r="C236" s="3">
        <v>0</v>
      </c>
      <c r="D236" s="3">
        <v>0</v>
      </c>
      <c r="E236" s="3">
        <v>0</v>
      </c>
      <c r="F236" s="3">
        <v>0</v>
      </c>
      <c r="G236" s="3">
        <v>0</v>
      </c>
      <c r="H236" s="3">
        <v>0.63333333333333297</v>
      </c>
      <c r="I236" s="3">
        <v>1.5</v>
      </c>
      <c r="J236" s="3">
        <v>2.5</v>
      </c>
      <c r="K236" s="3">
        <v>4.2666666666666604</v>
      </c>
      <c r="L236" s="3">
        <v>5.1666666666666599</v>
      </c>
      <c r="M236" s="3">
        <v>7.3333333333333304</v>
      </c>
      <c r="N236" s="3">
        <v>8.9666666666666597</v>
      </c>
      <c r="O236" s="3">
        <v>10.6666666666666</v>
      </c>
      <c r="P236" s="3">
        <v>11.8666666666666</v>
      </c>
      <c r="Q236" s="3">
        <v>13.466666666666599</v>
      </c>
      <c r="R236" s="3">
        <v>15</v>
      </c>
      <c r="S236" s="3">
        <v>16.933333333333302</v>
      </c>
      <c r="T236" s="3">
        <v>17.466666666666601</v>
      </c>
      <c r="U236" s="3">
        <v>19.133333333333301</v>
      </c>
      <c r="V236" s="3">
        <v>20.100000000000001</v>
      </c>
      <c r="W236" s="2"/>
      <c r="X236" s="3">
        <v>0</v>
      </c>
      <c r="Y236" s="3">
        <v>0</v>
      </c>
      <c r="Z236" s="3">
        <v>0</v>
      </c>
      <c r="AA236" s="3">
        <v>0</v>
      </c>
      <c r="AB236" s="3">
        <v>0</v>
      </c>
      <c r="AC236" s="3">
        <v>0.657436097443867</v>
      </c>
      <c r="AD236" s="3">
        <v>1.0246950765959599</v>
      </c>
      <c r="AE236" s="3">
        <v>1.11803398874989</v>
      </c>
      <c r="AF236" s="3">
        <v>1.4590712418826099</v>
      </c>
      <c r="AG236" s="3">
        <v>1.31866936299016</v>
      </c>
      <c r="AH236" s="3">
        <v>1.37436854187255</v>
      </c>
      <c r="AI236" s="3">
        <v>1.4715826703096</v>
      </c>
      <c r="AJ236" s="3">
        <v>1.49071198499986</v>
      </c>
      <c r="AK236" s="3">
        <v>1.6478942792411</v>
      </c>
      <c r="AL236" s="3">
        <v>2.09337579574767</v>
      </c>
      <c r="AM236" s="3">
        <v>1.31656117720876</v>
      </c>
      <c r="AN236" s="3">
        <v>1.4590712418826099</v>
      </c>
      <c r="AO236" s="3">
        <v>1.17567947256989</v>
      </c>
      <c r="AP236" s="3">
        <v>1.17567947256989</v>
      </c>
      <c r="AQ236" s="3">
        <v>1.3503086067019301</v>
      </c>
    </row>
    <row r="237" spans="1:43">
      <c r="A237" s="2" t="s">
        <v>317</v>
      </c>
      <c r="B237" s="2"/>
      <c r="C237" s="3">
        <v>0</v>
      </c>
      <c r="D237" s="3">
        <v>0</v>
      </c>
      <c r="E237" s="3">
        <v>0</v>
      </c>
      <c r="F237" s="3">
        <v>0</v>
      </c>
      <c r="G237" s="3">
        <v>6.6666666666666596E-2</v>
      </c>
      <c r="H237" s="3">
        <v>0.53333333333333299</v>
      </c>
      <c r="I237" s="3">
        <v>2.0666666666666602</v>
      </c>
      <c r="J237" s="3">
        <v>3.86666666666666</v>
      </c>
      <c r="K237" s="3">
        <v>5.93333333333333</v>
      </c>
      <c r="L237" s="3">
        <v>7.43333333333333</v>
      </c>
      <c r="M237" s="3">
        <v>9.5333333333333297</v>
      </c>
      <c r="N237" s="3">
        <v>10.6</v>
      </c>
      <c r="O237" s="3">
        <v>11.8</v>
      </c>
      <c r="P237" s="3">
        <v>12.9333333333333</v>
      </c>
      <c r="Q237" s="3">
        <v>14.1666666666666</v>
      </c>
      <c r="R237" s="3">
        <v>15.033333333333299</v>
      </c>
      <c r="S237" s="3">
        <v>16.2</v>
      </c>
      <c r="T237" s="3">
        <v>17.266666666666602</v>
      </c>
      <c r="U237" s="3">
        <v>18.6666666666666</v>
      </c>
      <c r="V237" s="3">
        <v>19.933333333333302</v>
      </c>
      <c r="W237" s="2"/>
      <c r="X237" s="3">
        <v>0</v>
      </c>
      <c r="Y237" s="3">
        <v>0</v>
      </c>
      <c r="Z237" s="3">
        <v>0</v>
      </c>
      <c r="AA237" s="3">
        <v>0</v>
      </c>
      <c r="AB237" s="3">
        <v>0.24944382578492899</v>
      </c>
      <c r="AC237" s="3">
        <v>0.49888765156985798</v>
      </c>
      <c r="AD237" s="3">
        <v>1.1234866364235101</v>
      </c>
      <c r="AE237" s="3">
        <v>1.45449494861809</v>
      </c>
      <c r="AF237" s="3">
        <v>1.1527744310526999</v>
      </c>
      <c r="AG237" s="3">
        <v>1.4067298564006101</v>
      </c>
      <c r="AH237" s="3">
        <v>1.0873004286866701</v>
      </c>
      <c r="AI237" s="3">
        <v>1.05198225587063</v>
      </c>
      <c r="AJ237" s="3">
        <v>0.79162280580252697</v>
      </c>
      <c r="AK237" s="3">
        <v>0.89193921068397597</v>
      </c>
      <c r="AL237" s="3">
        <v>1.2133516482134099</v>
      </c>
      <c r="AM237" s="3">
        <v>0.91226214556026697</v>
      </c>
      <c r="AN237" s="3">
        <v>1.0132456102380401</v>
      </c>
      <c r="AO237" s="3">
        <v>1.4360439485692</v>
      </c>
      <c r="AP237" s="3">
        <v>1.1642832797715299</v>
      </c>
      <c r="AQ237" s="3">
        <v>1.28927197372091</v>
      </c>
    </row>
    <row r="238" spans="1:43">
      <c r="A238" s="2" t="s">
        <v>318</v>
      </c>
      <c r="B238" s="2"/>
      <c r="C238" s="3">
        <v>0</v>
      </c>
      <c r="D238" s="3">
        <v>0</v>
      </c>
      <c r="E238" s="3">
        <v>0</v>
      </c>
      <c r="F238" s="3">
        <v>3.3333333333333298E-2</v>
      </c>
      <c r="G238" s="3">
        <v>0.9</v>
      </c>
      <c r="H238" s="3">
        <v>2.9</v>
      </c>
      <c r="I238" s="3">
        <v>5.93333333333333</v>
      </c>
      <c r="J238" s="3">
        <v>7.0666666666666602</v>
      </c>
      <c r="K238" s="3">
        <v>8.6333333333333293</v>
      </c>
      <c r="L238" s="3">
        <v>9.7333333333333307</v>
      </c>
      <c r="M238" s="3">
        <v>11.1666666666666</v>
      </c>
      <c r="N238" s="3">
        <v>12.133333333333301</v>
      </c>
      <c r="O238" s="3">
        <v>13.233333333333301</v>
      </c>
      <c r="P238" s="3">
        <v>14.066666666666601</v>
      </c>
      <c r="Q238" s="3">
        <v>15.6666666666666</v>
      </c>
      <c r="R238" s="3">
        <v>16.633333333333301</v>
      </c>
      <c r="S238" s="3">
        <v>17.5</v>
      </c>
      <c r="T238" s="3">
        <v>18.600000000000001</v>
      </c>
      <c r="U238" s="3">
        <v>19.8</v>
      </c>
      <c r="V238" s="3">
        <v>19.633333333333301</v>
      </c>
      <c r="W238" s="2"/>
      <c r="X238" s="3">
        <v>0</v>
      </c>
      <c r="Y238" s="3">
        <v>0</v>
      </c>
      <c r="Z238" s="3">
        <v>0</v>
      </c>
      <c r="AA238" s="3">
        <v>0.17950549357115</v>
      </c>
      <c r="AB238" s="3">
        <v>1.1060440015358</v>
      </c>
      <c r="AC238" s="3">
        <v>1.7953644012660299</v>
      </c>
      <c r="AD238" s="3">
        <v>2.37954243967663</v>
      </c>
      <c r="AE238" s="3">
        <v>1.7499206331208901</v>
      </c>
      <c r="AF238" s="3">
        <v>2.0733762053445299</v>
      </c>
      <c r="AG238" s="3">
        <v>2.2350739485653599</v>
      </c>
      <c r="AH238" s="3">
        <v>2.5701275368268299</v>
      </c>
      <c r="AI238" s="3">
        <v>2.4184476196289402</v>
      </c>
      <c r="AJ238" s="3">
        <v>2.5256462319352799</v>
      </c>
      <c r="AK238" s="3">
        <v>2.08059820457696</v>
      </c>
      <c r="AL238" s="3">
        <v>2.58628863216944</v>
      </c>
      <c r="AM238" s="3">
        <v>2.2580719405919898</v>
      </c>
      <c r="AN238" s="3">
        <v>2.3769728648009401</v>
      </c>
      <c r="AO238" s="3">
        <v>3.0506829836393399</v>
      </c>
      <c r="AP238" s="3">
        <v>2.3151673805580399</v>
      </c>
      <c r="AQ238" s="3">
        <v>1.9913702708325101</v>
      </c>
    </row>
    <row r="239" spans="1:43">
      <c r="A239" s="2" t="s">
        <v>319</v>
      </c>
      <c r="B239" s="2"/>
      <c r="C239" s="3">
        <v>0</v>
      </c>
      <c r="D239" s="3">
        <v>0</v>
      </c>
      <c r="E239" s="3">
        <v>0</v>
      </c>
      <c r="F239" s="3">
        <v>3.3333333333333298E-2</v>
      </c>
      <c r="G239" s="3">
        <v>0.9</v>
      </c>
      <c r="H239" s="3">
        <v>2.8</v>
      </c>
      <c r="I239" s="3">
        <v>5.86666666666666</v>
      </c>
      <c r="J239" s="3">
        <v>6.8333333333333304</v>
      </c>
      <c r="K239" s="3">
        <v>8.7666666666666604</v>
      </c>
      <c r="L239" s="3">
        <v>9.4666666666666597</v>
      </c>
      <c r="M239" s="3">
        <v>11.4333333333333</v>
      </c>
      <c r="N239" s="3">
        <v>11.9</v>
      </c>
      <c r="O239" s="3">
        <v>13.033333333333299</v>
      </c>
      <c r="P239" s="3">
        <v>13.8666666666666</v>
      </c>
      <c r="Q239" s="3">
        <v>15.566666666666601</v>
      </c>
      <c r="R239" s="3">
        <v>16.566666666666599</v>
      </c>
      <c r="S239" s="3">
        <v>17.133333333333301</v>
      </c>
      <c r="T239" s="3">
        <v>18.6666666666666</v>
      </c>
      <c r="U239" s="3">
        <v>19.7</v>
      </c>
      <c r="V239" s="3">
        <v>19.533333333333299</v>
      </c>
      <c r="W239" s="2"/>
      <c r="X239" s="3">
        <v>0</v>
      </c>
      <c r="Y239" s="3">
        <v>0</v>
      </c>
      <c r="Z239" s="3">
        <v>0</v>
      </c>
      <c r="AA239" s="3">
        <v>0.17950549357115</v>
      </c>
      <c r="AB239" s="3">
        <v>1.13578166916005</v>
      </c>
      <c r="AC239" s="3">
        <v>1.64113781667882</v>
      </c>
      <c r="AD239" s="3">
        <v>2.29104537032527</v>
      </c>
      <c r="AE239" s="3">
        <v>1.6141733350404299</v>
      </c>
      <c r="AF239" s="3">
        <v>2.1707653540219898</v>
      </c>
      <c r="AG239" s="3">
        <v>2.2171052197754499</v>
      </c>
      <c r="AH239" s="3">
        <v>2.6543465402157902</v>
      </c>
      <c r="AI239" s="3">
        <v>2.2708295107001399</v>
      </c>
      <c r="AJ239" s="3">
        <v>2.5097587312108001</v>
      </c>
      <c r="AK239" s="3">
        <v>2.0612833111653699</v>
      </c>
      <c r="AL239" s="3">
        <v>2.8364688532672999</v>
      </c>
      <c r="AM239" s="3">
        <v>2.2313423961572698</v>
      </c>
      <c r="AN239" s="3">
        <v>2.7414513593269398</v>
      </c>
      <c r="AO239" s="3">
        <v>2.66249673969544</v>
      </c>
      <c r="AP239" s="3">
        <v>2.51859749331514</v>
      </c>
      <c r="AQ239" s="3">
        <v>2.1715329966536401</v>
      </c>
    </row>
    <row r="240" spans="1:43">
      <c r="A240" s="2" t="s">
        <v>320</v>
      </c>
      <c r="B240" s="2"/>
      <c r="C240" s="3">
        <v>0</v>
      </c>
      <c r="D240" s="3">
        <v>0</v>
      </c>
      <c r="E240" s="3">
        <v>0</v>
      </c>
      <c r="F240" s="3">
        <v>0.5</v>
      </c>
      <c r="G240" s="3">
        <v>2.7666666666666599</v>
      </c>
      <c r="H240" s="3">
        <v>6.8333333333333304</v>
      </c>
      <c r="I240" s="3">
        <v>10.066666666666601</v>
      </c>
      <c r="J240" s="3">
        <v>12.533333333333299</v>
      </c>
      <c r="K240" s="3">
        <v>13.566666666666601</v>
      </c>
      <c r="L240" s="3">
        <v>14.966666666666599</v>
      </c>
      <c r="M240" s="3">
        <v>15.1</v>
      </c>
      <c r="N240" s="3">
        <v>16.1666666666666</v>
      </c>
      <c r="O240" s="3">
        <v>16.233333333333299</v>
      </c>
      <c r="P240" s="3">
        <v>16.466666666666601</v>
      </c>
      <c r="Q240" s="3">
        <v>17.3666666666666</v>
      </c>
      <c r="R240" s="3">
        <v>18.066666666666599</v>
      </c>
      <c r="S240" s="3">
        <v>17.966666666666601</v>
      </c>
      <c r="T240" s="3">
        <v>18.266666666666602</v>
      </c>
      <c r="U240" s="3">
        <v>19.133333333333301</v>
      </c>
      <c r="V240" s="3">
        <v>19.3</v>
      </c>
      <c r="W240" s="2"/>
      <c r="X240" s="3">
        <v>0</v>
      </c>
      <c r="Y240" s="3">
        <v>0</v>
      </c>
      <c r="Z240" s="3">
        <v>0</v>
      </c>
      <c r="AA240" s="3">
        <v>0.61913918736689</v>
      </c>
      <c r="AB240" s="3">
        <v>1.60589192939278</v>
      </c>
      <c r="AC240" s="3">
        <v>1.96779628575272</v>
      </c>
      <c r="AD240" s="3">
        <v>1.91369334592097</v>
      </c>
      <c r="AE240" s="3">
        <v>1.60692943909252</v>
      </c>
      <c r="AF240" s="3">
        <v>1.8381754238616299</v>
      </c>
      <c r="AG240" s="3">
        <v>1.37800177390629</v>
      </c>
      <c r="AH240" s="3">
        <v>1.4456832294800901</v>
      </c>
      <c r="AI240" s="3">
        <v>2.0344259359556101</v>
      </c>
      <c r="AJ240" s="3">
        <v>1.9947152400502901</v>
      </c>
      <c r="AK240" s="3">
        <v>1.9955506062794299</v>
      </c>
      <c r="AL240" s="3">
        <v>1.7792008193443301</v>
      </c>
      <c r="AM240" s="3">
        <v>1.7113996870657899</v>
      </c>
      <c r="AN240" s="3">
        <v>1.8526257642120301</v>
      </c>
      <c r="AO240" s="3">
        <v>1.4126413400278</v>
      </c>
      <c r="AP240" s="3">
        <v>1.70749979664875</v>
      </c>
      <c r="AQ240" s="3">
        <v>1.8645821694595901</v>
      </c>
    </row>
    <row r="241" spans="1:43">
      <c r="A241" s="2" t="s">
        <v>321</v>
      </c>
      <c r="B241" s="2"/>
      <c r="C241" s="3">
        <v>0</v>
      </c>
      <c r="D241" s="3">
        <v>0</v>
      </c>
      <c r="E241" s="3">
        <v>0</v>
      </c>
      <c r="F241" s="3">
        <v>0.7</v>
      </c>
      <c r="G241" s="3">
        <v>3.36666666666666</v>
      </c>
      <c r="H241" s="3">
        <v>7.2666666666666604</v>
      </c>
      <c r="I241" s="3">
        <v>10.3333333333333</v>
      </c>
      <c r="J241" s="3">
        <v>12.9</v>
      </c>
      <c r="K241" s="3">
        <v>13.533333333333299</v>
      </c>
      <c r="L241" s="3">
        <v>14.4</v>
      </c>
      <c r="M241" s="3">
        <v>15.466666666666599</v>
      </c>
      <c r="N241" s="3">
        <v>15.8666666666666</v>
      </c>
      <c r="O241" s="3">
        <v>17.033333333333299</v>
      </c>
      <c r="P241" s="3">
        <v>16.7</v>
      </c>
      <c r="Q241" s="3">
        <v>17.399999999999999</v>
      </c>
      <c r="R241" s="3">
        <v>17.399999999999999</v>
      </c>
      <c r="S241" s="3">
        <v>18.100000000000001</v>
      </c>
      <c r="T241" s="3">
        <v>18.533333333333299</v>
      </c>
      <c r="U241" s="3">
        <v>19.033333333333299</v>
      </c>
      <c r="V241" s="3">
        <v>19.233333333333299</v>
      </c>
      <c r="W241" s="2"/>
      <c r="X241" s="3">
        <v>0</v>
      </c>
      <c r="Y241" s="3">
        <v>0</v>
      </c>
      <c r="Z241" s="3">
        <v>0</v>
      </c>
      <c r="AA241" s="3">
        <v>0.78102496759066498</v>
      </c>
      <c r="AB241" s="3">
        <v>1.7413277182145299</v>
      </c>
      <c r="AC241" s="3">
        <v>1.99888858007532</v>
      </c>
      <c r="AD241" s="3">
        <v>2.0221001184137402</v>
      </c>
      <c r="AE241" s="3">
        <v>1.51327459504215</v>
      </c>
      <c r="AF241" s="3">
        <v>1.96185852927495</v>
      </c>
      <c r="AG241" s="3">
        <v>1.8184242262647801</v>
      </c>
      <c r="AH241" s="3">
        <v>1.91020650425258</v>
      </c>
      <c r="AI241" s="3">
        <v>1.96185852927495</v>
      </c>
      <c r="AJ241" s="3">
        <v>1.9576062480034599</v>
      </c>
      <c r="AK241" s="3">
        <v>2.1779194965226099</v>
      </c>
      <c r="AL241" s="3">
        <v>2.0591260281974</v>
      </c>
      <c r="AM241" s="3">
        <v>1.8184242262647801</v>
      </c>
      <c r="AN241" s="3">
        <v>1.88591268797541</v>
      </c>
      <c r="AO241" s="3">
        <v>2.0612833111653699</v>
      </c>
      <c r="AP241" s="3">
        <v>1.7220788470785899</v>
      </c>
      <c r="AQ241" s="3">
        <v>1.8917951498216901</v>
      </c>
    </row>
    <row r="242" spans="1:43">
      <c r="A242" s="2" t="s">
        <v>322</v>
      </c>
      <c r="B242" s="2"/>
      <c r="C242" s="3">
        <v>0</v>
      </c>
      <c r="D242" s="3">
        <v>0</v>
      </c>
      <c r="E242" s="3">
        <v>0</v>
      </c>
      <c r="F242" s="3">
        <v>0.56666666666666599</v>
      </c>
      <c r="G242" s="3">
        <v>2.43333333333333</v>
      </c>
      <c r="H242" s="3">
        <v>5.4666666666666597</v>
      </c>
      <c r="I242" s="3">
        <v>8.2333333333333307</v>
      </c>
      <c r="J242" s="3">
        <v>10.9</v>
      </c>
      <c r="K242" s="3">
        <v>12.1</v>
      </c>
      <c r="L242" s="3">
        <v>13.5</v>
      </c>
      <c r="M242" s="3">
        <v>13.8333333333333</v>
      </c>
      <c r="N242" s="3">
        <v>15.466666666666599</v>
      </c>
      <c r="O242" s="3">
        <v>16.100000000000001</v>
      </c>
      <c r="P242" s="3">
        <v>16.266666666666602</v>
      </c>
      <c r="Q242" s="3">
        <v>17.3333333333333</v>
      </c>
      <c r="R242" s="3">
        <v>17.466666666666601</v>
      </c>
      <c r="S242" s="3">
        <v>17.5</v>
      </c>
      <c r="T242" s="3">
        <v>18.5</v>
      </c>
      <c r="U242" s="3">
        <v>19.399999999999999</v>
      </c>
      <c r="V242" s="3">
        <v>19.233333333333299</v>
      </c>
      <c r="W242" s="2"/>
      <c r="X242" s="3">
        <v>0</v>
      </c>
      <c r="Y242" s="3">
        <v>0</v>
      </c>
      <c r="Z242" s="3">
        <v>0</v>
      </c>
      <c r="AA242" s="3">
        <v>0.667499479816692</v>
      </c>
      <c r="AB242" s="3">
        <v>1.4067298564006101</v>
      </c>
      <c r="AC242" s="3">
        <v>1.92757763930679</v>
      </c>
      <c r="AD242" s="3">
        <v>1.70652343148936</v>
      </c>
      <c r="AE242" s="3">
        <v>1.8138357147216999</v>
      </c>
      <c r="AF242" s="3">
        <v>1.7387735140993299</v>
      </c>
      <c r="AG242" s="3">
        <v>1.9278658321228299</v>
      </c>
      <c r="AH242" s="3">
        <v>1.7716909687891</v>
      </c>
      <c r="AI242" s="3">
        <v>2.5525586292102198</v>
      </c>
      <c r="AJ242" s="3">
        <v>1.6802777548171399</v>
      </c>
      <c r="AK242" s="3">
        <v>1.87853370714738</v>
      </c>
      <c r="AL242" s="3">
        <v>1.86785676348292</v>
      </c>
      <c r="AM242" s="3">
        <v>2.1092389359408501</v>
      </c>
      <c r="AN242" s="3">
        <v>2.3487585373270399</v>
      </c>
      <c r="AO242" s="3">
        <v>1.68819430161341</v>
      </c>
      <c r="AP242" s="3">
        <v>1.90787840283389</v>
      </c>
      <c r="AQ242" s="3">
        <v>1.9779338265529001</v>
      </c>
    </row>
    <row r="243" spans="1:43">
      <c r="A243" s="2" t="s">
        <v>323</v>
      </c>
      <c r="B243" s="2"/>
      <c r="C243" s="3">
        <v>0</v>
      </c>
      <c r="D243" s="3">
        <v>0</v>
      </c>
      <c r="E243" s="3">
        <v>0</v>
      </c>
      <c r="F243" s="3">
        <v>0</v>
      </c>
      <c r="G243" s="3">
        <v>3.3333333333333298E-2</v>
      </c>
      <c r="H243" s="3">
        <v>0.266666666666666</v>
      </c>
      <c r="I243" s="3">
        <v>1.1000000000000001</v>
      </c>
      <c r="J243" s="3">
        <v>1.43333333333333</v>
      </c>
      <c r="K243" s="3">
        <v>2.93333333333333</v>
      </c>
      <c r="L243" s="3">
        <v>4.6333333333333302</v>
      </c>
      <c r="M243" s="3">
        <v>6.0666666666666602</v>
      </c>
      <c r="N243" s="3">
        <v>7.4666666666666597</v>
      </c>
      <c r="O243" s="3">
        <v>9</v>
      </c>
      <c r="P243" s="3">
        <v>10.4333333333333</v>
      </c>
      <c r="Q243" s="3">
        <v>12.233333333333301</v>
      </c>
      <c r="R243" s="3">
        <v>14.133333333333301</v>
      </c>
      <c r="S243" s="3">
        <v>15.3666666666666</v>
      </c>
      <c r="T243" s="3">
        <v>16.399999999999999</v>
      </c>
      <c r="U243" s="3">
        <v>17</v>
      </c>
      <c r="V243" s="3">
        <v>19.233333333333299</v>
      </c>
      <c r="W243" s="2"/>
      <c r="X243" s="3">
        <v>0</v>
      </c>
      <c r="Y243" s="3">
        <v>0</v>
      </c>
      <c r="Z243" s="3">
        <v>0</v>
      </c>
      <c r="AA243" s="3">
        <v>0</v>
      </c>
      <c r="AB243" s="3">
        <v>0.17950549357115</v>
      </c>
      <c r="AC243" s="3">
        <v>0.44221663871405298</v>
      </c>
      <c r="AD243" s="3">
        <v>0.90737717258774597</v>
      </c>
      <c r="AE243" s="3">
        <v>1.0546194679704199</v>
      </c>
      <c r="AF243" s="3">
        <v>1.3888444437333101</v>
      </c>
      <c r="AG243" s="3">
        <v>1.44875425414004</v>
      </c>
      <c r="AH243" s="3">
        <v>1.3888444437333101</v>
      </c>
      <c r="AI243" s="3">
        <v>1.80246744461277</v>
      </c>
      <c r="AJ243" s="3">
        <v>1.31656117720876</v>
      </c>
      <c r="AK243" s="3">
        <v>1.70652343148936</v>
      </c>
      <c r="AL243" s="3">
        <v>1.8917951498216901</v>
      </c>
      <c r="AM243" s="3">
        <v>1.47723465374402</v>
      </c>
      <c r="AN243" s="3">
        <v>1.7603661235347801</v>
      </c>
      <c r="AO243" s="3">
        <v>1.42828568570857</v>
      </c>
      <c r="AP243" s="3">
        <v>1.7320508075688701</v>
      </c>
      <c r="AQ243" s="3">
        <v>1.3085190950926999</v>
      </c>
    </row>
    <row r="244" spans="1:43">
      <c r="A244" s="2" t="s">
        <v>324</v>
      </c>
      <c r="B244" s="2"/>
      <c r="C244" s="3">
        <v>0</v>
      </c>
      <c r="D244" s="3">
        <v>0</v>
      </c>
      <c r="E244" s="3">
        <v>0</v>
      </c>
      <c r="F244" s="3">
        <v>0</v>
      </c>
      <c r="G244" s="3">
        <v>3.3333333333333298E-2</v>
      </c>
      <c r="H244" s="3">
        <v>0.43333333333333302</v>
      </c>
      <c r="I244" s="3">
        <v>1.06666666666666</v>
      </c>
      <c r="J244" s="3">
        <v>1.6</v>
      </c>
      <c r="K244" s="3">
        <v>2.8</v>
      </c>
      <c r="L244" s="3">
        <v>3.6</v>
      </c>
      <c r="M244" s="3">
        <v>5.0666666666666602</v>
      </c>
      <c r="N244" s="3">
        <v>6.2666666666666604</v>
      </c>
      <c r="O244" s="3">
        <v>7.0333333333333297</v>
      </c>
      <c r="P244" s="3">
        <v>9.2333333333333307</v>
      </c>
      <c r="Q244" s="3">
        <v>10.533333333333299</v>
      </c>
      <c r="R244" s="3">
        <v>12.7</v>
      </c>
      <c r="S244" s="3">
        <v>14.1</v>
      </c>
      <c r="T244" s="3">
        <v>15.133333333333301</v>
      </c>
      <c r="U244" s="3">
        <v>16.733333333333299</v>
      </c>
      <c r="V244" s="3">
        <v>19.066666666666599</v>
      </c>
      <c r="W244" s="2"/>
      <c r="X244" s="3">
        <v>0</v>
      </c>
      <c r="Y244" s="3">
        <v>0</v>
      </c>
      <c r="Z244" s="3">
        <v>0</v>
      </c>
      <c r="AA244" s="3">
        <v>0</v>
      </c>
      <c r="AB244" s="3">
        <v>0.17950549357115</v>
      </c>
      <c r="AC244" s="3">
        <v>0.61553951042064603</v>
      </c>
      <c r="AD244" s="3">
        <v>0.96378881965339702</v>
      </c>
      <c r="AE244" s="3">
        <v>1.0832051206181199</v>
      </c>
      <c r="AF244" s="3">
        <v>1.27540843131393</v>
      </c>
      <c r="AG244" s="3">
        <v>1.3316656236958699</v>
      </c>
      <c r="AH244" s="3">
        <v>1.4360439485692</v>
      </c>
      <c r="AI244" s="3">
        <v>1.6719914938645899</v>
      </c>
      <c r="AJ244" s="3">
        <v>1.6017351702311899</v>
      </c>
      <c r="AK244" s="3">
        <v>1.6669999666733299</v>
      </c>
      <c r="AL244" s="3">
        <v>1.8749814813900301</v>
      </c>
      <c r="AM244" s="3">
        <v>1.34536240470737</v>
      </c>
      <c r="AN244" s="3">
        <v>1.6603212540549599</v>
      </c>
      <c r="AO244" s="3">
        <v>1.89267594221045</v>
      </c>
      <c r="AP244" s="3">
        <v>1.87853370714738</v>
      </c>
      <c r="AQ244" s="3">
        <v>1.6719914938645899</v>
      </c>
    </row>
    <row r="245" spans="1:43">
      <c r="A245" s="2" t="s">
        <v>325</v>
      </c>
      <c r="B245" s="2"/>
      <c r="C245" s="3">
        <v>0</v>
      </c>
      <c r="D245" s="3">
        <v>0</v>
      </c>
      <c r="E245" s="3">
        <v>0</v>
      </c>
      <c r="F245" s="3">
        <v>0</v>
      </c>
      <c r="G245" s="3">
        <v>3.3333333333333298E-2</v>
      </c>
      <c r="H245" s="3">
        <v>0.46666666666666601</v>
      </c>
      <c r="I245" s="3">
        <v>1.1666666666666601</v>
      </c>
      <c r="J245" s="3">
        <v>2.0333333333333301</v>
      </c>
      <c r="K245" s="3">
        <v>3.0666666666666602</v>
      </c>
      <c r="L245" s="3">
        <v>4.8333333333333304</v>
      </c>
      <c r="M245" s="3">
        <v>6.2333333333333298</v>
      </c>
      <c r="N245" s="3">
        <v>7.5333333333333297</v>
      </c>
      <c r="O245" s="3">
        <v>8.4666666666666597</v>
      </c>
      <c r="P245" s="3">
        <v>10.4</v>
      </c>
      <c r="Q245" s="3">
        <v>11.966666666666599</v>
      </c>
      <c r="R245" s="3">
        <v>13.4333333333333</v>
      </c>
      <c r="S245" s="3">
        <v>15.233333333333301</v>
      </c>
      <c r="T245" s="3">
        <v>16.1666666666666</v>
      </c>
      <c r="U245" s="3">
        <v>18.033333333333299</v>
      </c>
      <c r="V245" s="3">
        <v>18.766666666666602</v>
      </c>
      <c r="W245" s="2"/>
      <c r="X245" s="3">
        <v>0</v>
      </c>
      <c r="Y245" s="3">
        <v>0</v>
      </c>
      <c r="Z245" s="3">
        <v>0</v>
      </c>
      <c r="AA245" s="3">
        <v>0</v>
      </c>
      <c r="AB245" s="3">
        <v>0.17950549357115</v>
      </c>
      <c r="AC245" s="3">
        <v>0.71802197428460002</v>
      </c>
      <c r="AD245" s="3">
        <v>1.12792828771257</v>
      </c>
      <c r="AE245" s="3">
        <v>1.42556031868953</v>
      </c>
      <c r="AF245" s="3">
        <v>1.4126413400278</v>
      </c>
      <c r="AG245" s="3">
        <v>1.31866936299016</v>
      </c>
      <c r="AH245" s="3">
        <v>1.8381754238616299</v>
      </c>
      <c r="AI245" s="3">
        <v>1.38403596613511</v>
      </c>
      <c r="AJ245" s="3">
        <v>1.72691117959848</v>
      </c>
      <c r="AK245" s="3">
        <v>2.1071307505705401</v>
      </c>
      <c r="AL245" s="3">
        <v>1.9232495649002199</v>
      </c>
      <c r="AM245" s="3">
        <v>1.8917951498216901</v>
      </c>
      <c r="AN245" s="3">
        <v>1.8381754238616299</v>
      </c>
      <c r="AO245" s="3">
        <v>1.8454147380888499</v>
      </c>
      <c r="AP245" s="3">
        <v>1.8705317128797601</v>
      </c>
      <c r="AQ245" s="3">
        <v>1.81995115929582</v>
      </c>
    </row>
    <row r="246" spans="1:43">
      <c r="A246" s="2" t="s">
        <v>326</v>
      </c>
      <c r="B246" s="2"/>
      <c r="C246" s="3">
        <v>0</v>
      </c>
      <c r="D246" s="3">
        <v>0</v>
      </c>
      <c r="E246" s="3">
        <v>0</v>
      </c>
      <c r="F246" s="3">
        <v>0</v>
      </c>
      <c r="G246" s="3">
        <v>0</v>
      </c>
      <c r="H246" s="3">
        <v>0.2</v>
      </c>
      <c r="I246" s="3">
        <v>0.63333333333333297</v>
      </c>
      <c r="J246" s="3">
        <v>0.9</v>
      </c>
      <c r="K246" s="3">
        <v>2</v>
      </c>
      <c r="L246" s="3">
        <v>2.6333333333333302</v>
      </c>
      <c r="M246" s="3">
        <v>3.7666666666666599</v>
      </c>
      <c r="N246" s="3">
        <v>5.2333333333333298</v>
      </c>
      <c r="O246" s="3">
        <v>5.6</v>
      </c>
      <c r="P246" s="3">
        <v>7.9666666666666597</v>
      </c>
      <c r="Q246" s="3">
        <v>9.6333333333333293</v>
      </c>
      <c r="R246" s="3">
        <v>11.3666666666666</v>
      </c>
      <c r="S246" s="3">
        <v>13.066666666666601</v>
      </c>
      <c r="T246" s="3">
        <v>14.633333333333301</v>
      </c>
      <c r="U246" s="3">
        <v>16.3333333333333</v>
      </c>
      <c r="V246" s="3">
        <v>18.600000000000001</v>
      </c>
      <c r="W246" s="2"/>
      <c r="X246" s="3">
        <v>0</v>
      </c>
      <c r="Y246" s="3">
        <v>0</v>
      </c>
      <c r="Z246" s="3">
        <v>0</v>
      </c>
      <c r="AA246" s="3">
        <v>0</v>
      </c>
      <c r="AB246" s="3">
        <v>0</v>
      </c>
      <c r="AC246" s="3">
        <v>0.4</v>
      </c>
      <c r="AD246" s="3">
        <v>0.75203427817856505</v>
      </c>
      <c r="AE246" s="3">
        <v>0.86986589004665904</v>
      </c>
      <c r="AF246" s="3">
        <v>1.0954451150103299</v>
      </c>
      <c r="AG246" s="3">
        <v>1.32874209519965</v>
      </c>
      <c r="AH246" s="3">
        <v>1.45334862377277</v>
      </c>
      <c r="AI246" s="3">
        <v>1.68687745718399</v>
      </c>
      <c r="AJ246" s="3">
        <v>1.68522995463527</v>
      </c>
      <c r="AK246" s="3">
        <v>1.9405039437103799</v>
      </c>
      <c r="AL246" s="3">
        <v>1.8705317128797501</v>
      </c>
      <c r="AM246" s="3">
        <v>1.42556031868954</v>
      </c>
      <c r="AN246" s="3">
        <v>1.8607047649270401</v>
      </c>
      <c r="AO246" s="3">
        <v>1.97456042928265</v>
      </c>
      <c r="AP246" s="3">
        <v>2.0709632756012</v>
      </c>
      <c r="AQ246" s="3">
        <v>1.4514360704718099</v>
      </c>
    </row>
    <row r="247" spans="1:43">
      <c r="A247" s="2" t="s">
        <v>327</v>
      </c>
      <c r="B247" s="2"/>
      <c r="C247" s="3">
        <v>0</v>
      </c>
      <c r="D247" s="3">
        <v>0</v>
      </c>
      <c r="E247" s="3">
        <v>0</v>
      </c>
      <c r="F247" s="3">
        <v>0</v>
      </c>
      <c r="G247" s="3">
        <v>6.6666666666666596E-2</v>
      </c>
      <c r="H247" s="3">
        <v>1</v>
      </c>
      <c r="I247" s="3">
        <v>2.7</v>
      </c>
      <c r="J247" s="3">
        <v>4.5333333333333297</v>
      </c>
      <c r="K247" s="3">
        <v>6.4</v>
      </c>
      <c r="L247" s="3">
        <v>7.93333333333333</v>
      </c>
      <c r="M247" s="3">
        <v>9.5333333333333297</v>
      </c>
      <c r="N247" s="3">
        <v>10.3333333333333</v>
      </c>
      <c r="O247" s="3">
        <v>11.5</v>
      </c>
      <c r="P247" s="3">
        <v>12.8</v>
      </c>
      <c r="Q247" s="3">
        <v>13.8666666666666</v>
      </c>
      <c r="R247" s="3">
        <v>15.1666666666666</v>
      </c>
      <c r="S247" s="3">
        <v>15.9333333333333</v>
      </c>
      <c r="T247" s="3">
        <v>16.766666666666602</v>
      </c>
      <c r="U247" s="3">
        <v>17.133333333333301</v>
      </c>
      <c r="V247" s="3">
        <v>18.1666666666666</v>
      </c>
      <c r="W247" s="2"/>
      <c r="X247" s="3">
        <v>0</v>
      </c>
      <c r="Y247" s="3">
        <v>0</v>
      </c>
      <c r="Z247" s="3">
        <v>0</v>
      </c>
      <c r="AA247" s="3">
        <v>0</v>
      </c>
      <c r="AB247" s="3">
        <v>0.24944382578492899</v>
      </c>
      <c r="AC247" s="3">
        <v>1.1832159566199201</v>
      </c>
      <c r="AD247" s="3">
        <v>1.2948616399703301</v>
      </c>
      <c r="AE247" s="3">
        <v>1.80246744461277</v>
      </c>
      <c r="AF247" s="3">
        <v>1.6451950239004001</v>
      </c>
      <c r="AG247" s="3">
        <v>1.5040685563571301</v>
      </c>
      <c r="AH247" s="3">
        <v>1.5648926125740601</v>
      </c>
      <c r="AI247" s="3">
        <v>1.9720265943665301</v>
      </c>
      <c r="AJ247" s="3">
        <v>1.52206000757745</v>
      </c>
      <c r="AK247" s="3">
        <v>1.66132477258361</v>
      </c>
      <c r="AL247" s="3">
        <v>1.47723465374402</v>
      </c>
      <c r="AM247" s="3">
        <v>1.34370962471642</v>
      </c>
      <c r="AN247" s="3">
        <v>1.5260697523012701</v>
      </c>
      <c r="AO247" s="3">
        <v>1.6468825769380799</v>
      </c>
      <c r="AP247" s="3">
        <v>1.40791413879619</v>
      </c>
      <c r="AQ247" s="3">
        <v>1.34370962471642</v>
      </c>
    </row>
    <row r="248" spans="1:43">
      <c r="A248" s="2" t="s">
        <v>328</v>
      </c>
      <c r="B248" s="2"/>
      <c r="C248" s="3">
        <v>0</v>
      </c>
      <c r="D248" s="3">
        <v>0</v>
      </c>
      <c r="E248" s="3">
        <v>0.133333333333333</v>
      </c>
      <c r="F248" s="3">
        <v>0.7</v>
      </c>
      <c r="G248" s="3">
        <v>2.6</v>
      </c>
      <c r="H248" s="3">
        <v>3.7666666666666599</v>
      </c>
      <c r="I248" s="3">
        <v>4.5666666666666602</v>
      </c>
      <c r="J248" s="3">
        <v>4.6666666666666599</v>
      </c>
      <c r="K248" s="3">
        <v>5.6333333333333302</v>
      </c>
      <c r="L248" s="3">
        <v>6</v>
      </c>
      <c r="M248" s="3">
        <v>7</v>
      </c>
      <c r="N248" s="3">
        <v>7.43333333333333</v>
      </c>
      <c r="O248" s="3">
        <v>8.86666666666666</v>
      </c>
      <c r="P248" s="3">
        <v>10.466666666666599</v>
      </c>
      <c r="Q248" s="3">
        <v>11</v>
      </c>
      <c r="R248" s="3">
        <v>12.2</v>
      </c>
      <c r="S248" s="3">
        <v>13.733333333333301</v>
      </c>
      <c r="T248" s="3">
        <v>14.633333333333301</v>
      </c>
      <c r="U248" s="3">
        <v>15.8</v>
      </c>
      <c r="V248" s="3">
        <v>17.933333333333302</v>
      </c>
      <c r="W248" s="2"/>
      <c r="X248" s="3">
        <v>0</v>
      </c>
      <c r="Y248" s="3">
        <v>0</v>
      </c>
      <c r="Z248" s="3">
        <v>0.33993463423951897</v>
      </c>
      <c r="AA248" s="3">
        <v>0.64031242374328401</v>
      </c>
      <c r="AB248" s="3">
        <v>1.2274635093014601</v>
      </c>
      <c r="AC248" s="3">
        <v>1.81995115929582</v>
      </c>
      <c r="AD248" s="3">
        <v>1.6669999666733299</v>
      </c>
      <c r="AE248" s="3">
        <v>1.49071198499985</v>
      </c>
      <c r="AF248" s="3">
        <v>1.37800177390629</v>
      </c>
      <c r="AG248" s="3">
        <v>1.8797162906495499</v>
      </c>
      <c r="AH248" s="3">
        <v>1.7126976771553499</v>
      </c>
      <c r="AI248" s="3">
        <v>2.13983384609387</v>
      </c>
      <c r="AJ248" s="3">
        <v>1.9955506062794299</v>
      </c>
      <c r="AK248" s="3">
        <v>2.2617593938249798</v>
      </c>
      <c r="AL248" s="3">
        <v>2.42212028327799</v>
      </c>
      <c r="AM248" s="3">
        <v>2.5219040425836901</v>
      </c>
      <c r="AN248" s="3">
        <v>2.2793761329705</v>
      </c>
      <c r="AO248" s="3">
        <v>2.2874051285730301</v>
      </c>
      <c r="AP248" s="3">
        <v>2.4413111231467401</v>
      </c>
      <c r="AQ248" s="3">
        <v>2.0965580258021799</v>
      </c>
    </row>
    <row r="249" spans="1:43">
      <c r="A249" s="2" t="s">
        <v>329</v>
      </c>
      <c r="B249" s="2"/>
      <c r="C249" s="3">
        <v>0</v>
      </c>
      <c r="D249" s="3">
        <v>0</v>
      </c>
      <c r="E249" s="3">
        <v>0</v>
      </c>
      <c r="F249" s="3">
        <v>3.3333333333333298E-2</v>
      </c>
      <c r="G249" s="3">
        <v>0.133333333333333</v>
      </c>
      <c r="H249" s="3">
        <v>0.8</v>
      </c>
      <c r="I249" s="3">
        <v>2.0666666666666602</v>
      </c>
      <c r="J249" s="3">
        <v>3.2666666666666599</v>
      </c>
      <c r="K249" s="3">
        <v>5.5666666666666602</v>
      </c>
      <c r="L249" s="3">
        <v>6.3333333333333304</v>
      </c>
      <c r="M249" s="3">
        <v>7.6666666666666599</v>
      </c>
      <c r="N249" s="3">
        <v>9.0333333333333297</v>
      </c>
      <c r="O249" s="3">
        <v>10.033333333333299</v>
      </c>
      <c r="P249" s="3">
        <v>11.566666666666601</v>
      </c>
      <c r="Q249" s="3">
        <v>12.3333333333333</v>
      </c>
      <c r="R249" s="3">
        <v>13.8666666666666</v>
      </c>
      <c r="S249" s="3">
        <v>14.7666666666666</v>
      </c>
      <c r="T249" s="3">
        <v>15.9333333333333</v>
      </c>
      <c r="U249" s="3">
        <v>16.399999999999999</v>
      </c>
      <c r="V249" s="3">
        <v>17.8666666666666</v>
      </c>
      <c r="W249" s="2"/>
      <c r="X249" s="3">
        <v>0</v>
      </c>
      <c r="Y249" s="3">
        <v>0</v>
      </c>
      <c r="Z249" s="3">
        <v>0</v>
      </c>
      <c r="AA249" s="3">
        <v>0.17950549357115</v>
      </c>
      <c r="AB249" s="3">
        <v>0.33993463423951897</v>
      </c>
      <c r="AC249" s="3">
        <v>0.83266639978645296</v>
      </c>
      <c r="AD249" s="3">
        <v>0.92855921847894096</v>
      </c>
      <c r="AE249" s="3">
        <v>1.4360439485692</v>
      </c>
      <c r="AF249" s="3">
        <v>1.6265163865007799</v>
      </c>
      <c r="AG249" s="3">
        <v>2.00554786086551</v>
      </c>
      <c r="AH249" s="3">
        <v>1.49071198499985</v>
      </c>
      <c r="AI249" s="3">
        <v>1.6224124698183899</v>
      </c>
      <c r="AJ249" s="3">
        <v>2.12105843599107</v>
      </c>
      <c r="AK249" s="3">
        <v>2.1553550880436201</v>
      </c>
      <c r="AL249" s="3">
        <v>2.2997584414213699</v>
      </c>
      <c r="AM249" s="3">
        <v>1.89267594221045</v>
      </c>
      <c r="AN249" s="3">
        <v>1.7451520150277799</v>
      </c>
      <c r="AO249" s="3">
        <v>1.8245242911205299</v>
      </c>
      <c r="AP249" s="3">
        <v>1.7625738755203</v>
      </c>
      <c r="AQ249" s="3">
        <v>1.72691117959848</v>
      </c>
    </row>
    <row r="250" spans="1:43">
      <c r="A250" s="2" t="s">
        <v>330</v>
      </c>
      <c r="B250" s="2"/>
      <c r="C250" s="3">
        <v>0</v>
      </c>
      <c r="D250" s="3">
        <v>0</v>
      </c>
      <c r="E250" s="3">
        <v>0</v>
      </c>
      <c r="F250" s="3">
        <v>0.1</v>
      </c>
      <c r="G250" s="3">
        <v>0.36666666666666597</v>
      </c>
      <c r="H250" s="3">
        <v>0.66666666666666596</v>
      </c>
      <c r="I250" s="3">
        <v>0.9</v>
      </c>
      <c r="J250" s="3">
        <v>1.8333333333333299</v>
      </c>
      <c r="K250" s="3">
        <v>2.1333333333333302</v>
      </c>
      <c r="L250" s="3">
        <v>3.7333333333333298</v>
      </c>
      <c r="M250" s="3">
        <v>4.6333333333333302</v>
      </c>
      <c r="N250" s="3">
        <v>6.1333333333333302</v>
      </c>
      <c r="O250" s="3">
        <v>7.9</v>
      </c>
      <c r="P250" s="3">
        <v>9.6333333333333293</v>
      </c>
      <c r="Q250" s="3">
        <v>10.8333333333333</v>
      </c>
      <c r="R250" s="3">
        <v>13.066666666666601</v>
      </c>
      <c r="S250" s="3">
        <v>14.033333333333299</v>
      </c>
      <c r="T250" s="3">
        <v>15.966666666666599</v>
      </c>
      <c r="U250" s="3">
        <v>16.8333333333333</v>
      </c>
      <c r="V250" s="3">
        <v>17.8666666666666</v>
      </c>
      <c r="W250" s="2"/>
      <c r="X250" s="3">
        <v>0</v>
      </c>
      <c r="Y250" s="3">
        <v>0</v>
      </c>
      <c r="Z250" s="3">
        <v>0</v>
      </c>
      <c r="AA250" s="3">
        <v>0.39581140290126299</v>
      </c>
      <c r="AB250" s="3">
        <v>0.60461190490723504</v>
      </c>
      <c r="AC250" s="3">
        <v>0.78881063774661497</v>
      </c>
      <c r="AD250" s="3">
        <v>0.86986589004665904</v>
      </c>
      <c r="AE250" s="3">
        <v>1.0354816378006</v>
      </c>
      <c r="AF250" s="3">
        <v>1.38403596613511</v>
      </c>
      <c r="AG250" s="3">
        <v>1.4817407180595199</v>
      </c>
      <c r="AH250" s="3">
        <v>1.8162843634433701</v>
      </c>
      <c r="AI250" s="3">
        <v>2.09337579574767</v>
      </c>
      <c r="AJ250" s="3">
        <v>1.6196707484341699</v>
      </c>
      <c r="AK250" s="3">
        <v>2.2580719405919898</v>
      </c>
      <c r="AL250" s="3">
        <v>1.67497927018681</v>
      </c>
      <c r="AM250" s="3">
        <v>1.5260697523012701</v>
      </c>
      <c r="AN250" s="3">
        <v>2.2727858578307698</v>
      </c>
      <c r="AO250" s="3">
        <v>1.5380362660079101</v>
      </c>
      <c r="AP250" s="3">
        <v>2.2223611067711002</v>
      </c>
      <c r="AQ250" s="3">
        <v>2.0450482200237201</v>
      </c>
    </row>
    <row r="251" spans="1:43">
      <c r="A251" s="2" t="s">
        <v>331</v>
      </c>
      <c r="B251" s="2"/>
      <c r="C251" s="3">
        <v>0</v>
      </c>
      <c r="D251" s="3">
        <v>0</v>
      </c>
      <c r="E251" s="3">
        <v>0</v>
      </c>
      <c r="F251" s="3">
        <v>0</v>
      </c>
      <c r="G251" s="3">
        <v>3.3333333333333298E-2</v>
      </c>
      <c r="H251" s="3">
        <v>0.36666666666666597</v>
      </c>
      <c r="I251" s="3">
        <v>0.96666666666666601</v>
      </c>
      <c r="J251" s="3">
        <v>1.56666666666666</v>
      </c>
      <c r="K251" s="3">
        <v>2.6333333333333302</v>
      </c>
      <c r="L251" s="3">
        <v>3.2333333333333298</v>
      </c>
      <c r="M251" s="3">
        <v>4.7333333333333298</v>
      </c>
      <c r="N251" s="3">
        <v>5.36666666666666</v>
      </c>
      <c r="O251" s="3">
        <v>6.9666666666666597</v>
      </c>
      <c r="P251" s="3">
        <v>8.3000000000000007</v>
      </c>
      <c r="Q251" s="3">
        <v>10.233333333333301</v>
      </c>
      <c r="R251" s="3">
        <v>12.066666666666601</v>
      </c>
      <c r="S251" s="3">
        <v>13.7</v>
      </c>
      <c r="T251" s="3">
        <v>15</v>
      </c>
      <c r="U251" s="3">
        <v>15.4333333333333</v>
      </c>
      <c r="V251" s="3">
        <v>17.8</v>
      </c>
      <c r="W251" s="2"/>
      <c r="X251" s="3">
        <v>0</v>
      </c>
      <c r="Y251" s="3">
        <v>0</v>
      </c>
      <c r="Z251" s="3">
        <v>0</v>
      </c>
      <c r="AA251" s="3">
        <v>0</v>
      </c>
      <c r="AB251" s="3">
        <v>0.17950549357115</v>
      </c>
      <c r="AC251" s="3">
        <v>0.60461190490723504</v>
      </c>
      <c r="AD251" s="3">
        <v>1.01598337694187</v>
      </c>
      <c r="AE251" s="3">
        <v>1.4067298564006101</v>
      </c>
      <c r="AF251" s="3">
        <v>1.4940623220676601</v>
      </c>
      <c r="AG251" s="3">
        <v>1.6669999666733299</v>
      </c>
      <c r="AH251" s="3">
        <v>1.8245242911205299</v>
      </c>
      <c r="AI251" s="3">
        <v>1.7792008193443301</v>
      </c>
      <c r="AJ251" s="3">
        <v>1.9913702708325101</v>
      </c>
      <c r="AK251" s="3">
        <v>1.9</v>
      </c>
      <c r="AL251" s="3">
        <v>2.18606699094261</v>
      </c>
      <c r="AM251" s="3">
        <v>2.3935097428021601</v>
      </c>
      <c r="AN251" s="3">
        <v>2.0840665376454099</v>
      </c>
      <c r="AO251" s="3">
        <v>2.5560386016907701</v>
      </c>
      <c r="AP251" s="3">
        <v>1.8740923729160699</v>
      </c>
      <c r="AQ251" s="3">
        <v>2.8798148088606901</v>
      </c>
    </row>
    <row r="252" spans="1:43">
      <c r="A252" s="2" t="s">
        <v>332</v>
      </c>
      <c r="B252" s="2"/>
      <c r="C252" s="3">
        <v>0</v>
      </c>
      <c r="D252" s="3">
        <v>0</v>
      </c>
      <c r="E252" s="3">
        <v>0</v>
      </c>
      <c r="F252" s="3">
        <v>3.3333333333333298E-2</v>
      </c>
      <c r="G252" s="3">
        <v>1.63333333333333</v>
      </c>
      <c r="H252" s="3">
        <v>4.2666666666666604</v>
      </c>
      <c r="I252" s="3">
        <v>7.6</v>
      </c>
      <c r="J252" s="3">
        <v>9.4</v>
      </c>
      <c r="K252" s="3">
        <v>10.6</v>
      </c>
      <c r="L252" s="3">
        <v>11.7</v>
      </c>
      <c r="M252" s="3">
        <v>12.8666666666666</v>
      </c>
      <c r="N252" s="3">
        <v>13.133333333333301</v>
      </c>
      <c r="O252" s="3">
        <v>14.066666666666601</v>
      </c>
      <c r="P252" s="3">
        <v>14.066666666666601</v>
      </c>
      <c r="Q252" s="3">
        <v>15.533333333333299</v>
      </c>
      <c r="R252" s="3">
        <v>16</v>
      </c>
      <c r="S252" s="3">
        <v>16.466666666666601</v>
      </c>
      <c r="T252" s="3">
        <v>17</v>
      </c>
      <c r="U252" s="3">
        <v>17.933333333333302</v>
      </c>
      <c r="V252" s="3">
        <v>17.733333333333299</v>
      </c>
      <c r="W252" s="2"/>
      <c r="X252" s="3">
        <v>0</v>
      </c>
      <c r="Y252" s="3">
        <v>0</v>
      </c>
      <c r="Z252" s="3">
        <v>0</v>
      </c>
      <c r="AA252" s="3">
        <v>0.17950549357115</v>
      </c>
      <c r="AB252" s="3">
        <v>1.4940623220676601</v>
      </c>
      <c r="AC252" s="3">
        <v>1.8961950204437099</v>
      </c>
      <c r="AD252" s="3">
        <v>2.0752509888364501</v>
      </c>
      <c r="AE252" s="3">
        <v>1.8</v>
      </c>
      <c r="AF252" s="3">
        <v>1.6451950239004001</v>
      </c>
      <c r="AG252" s="3">
        <v>2.1931712199461302</v>
      </c>
      <c r="AH252" s="3">
        <v>2.02868320729372</v>
      </c>
      <c r="AI252" s="3">
        <v>1.82086670449968</v>
      </c>
      <c r="AJ252" s="3">
        <v>1.99888858007532</v>
      </c>
      <c r="AK252" s="3">
        <v>1.63163176673605</v>
      </c>
      <c r="AL252" s="3">
        <v>2.3055488621054101</v>
      </c>
      <c r="AM252" s="3">
        <v>2.0655911179772799</v>
      </c>
      <c r="AN252" s="3">
        <v>2.1715329966536401</v>
      </c>
      <c r="AO252" s="3">
        <v>2</v>
      </c>
      <c r="AP252" s="3">
        <v>1.8427033281447001</v>
      </c>
      <c r="AQ252" s="3">
        <v>1.5260697523012701</v>
      </c>
    </row>
    <row r="253" spans="1:43">
      <c r="A253" s="2" t="s">
        <v>333</v>
      </c>
      <c r="B253" s="2"/>
      <c r="C253" s="3">
        <v>0</v>
      </c>
      <c r="D253" s="3">
        <v>0</v>
      </c>
      <c r="E253" s="3">
        <v>0</v>
      </c>
      <c r="F253" s="3">
        <v>0.5</v>
      </c>
      <c r="G253" s="3">
        <v>2.2333333333333298</v>
      </c>
      <c r="H253" s="3">
        <v>5</v>
      </c>
      <c r="I253" s="3">
        <v>7.7</v>
      </c>
      <c r="J253" s="3">
        <v>9.6</v>
      </c>
      <c r="K253" s="3">
        <v>9.9666666666666597</v>
      </c>
      <c r="L253" s="3">
        <v>11.6666666666666</v>
      </c>
      <c r="M253" s="3">
        <v>12.3333333333333</v>
      </c>
      <c r="N253" s="3">
        <v>13.533333333333299</v>
      </c>
      <c r="O253" s="3">
        <v>14.1</v>
      </c>
      <c r="P253" s="3">
        <v>14.233333333333301</v>
      </c>
      <c r="Q253" s="3">
        <v>15.566666666666601</v>
      </c>
      <c r="R253" s="3">
        <v>15.6</v>
      </c>
      <c r="S253" s="3">
        <v>16.1666666666666</v>
      </c>
      <c r="T253" s="3">
        <v>16.433333333333302</v>
      </c>
      <c r="U253" s="3">
        <v>17.3333333333333</v>
      </c>
      <c r="V253" s="3">
        <v>17.3666666666666</v>
      </c>
      <c r="W253" s="2"/>
      <c r="X253" s="3">
        <v>0</v>
      </c>
      <c r="Y253" s="3">
        <v>0</v>
      </c>
      <c r="Z253" s="3">
        <v>0</v>
      </c>
      <c r="AA253" s="3">
        <v>0.67082039324993603</v>
      </c>
      <c r="AB253" s="3">
        <v>1.2565384549980501</v>
      </c>
      <c r="AC253" s="3">
        <v>1.67332005306815</v>
      </c>
      <c r="AD253" s="3">
        <v>1.4640127503998499</v>
      </c>
      <c r="AE253" s="3">
        <v>1.72433562085034</v>
      </c>
      <c r="AF253" s="3">
        <v>1.6017351702311899</v>
      </c>
      <c r="AG253" s="3">
        <v>1.9379255804998099</v>
      </c>
      <c r="AH253" s="3">
        <v>1.7950549357115</v>
      </c>
      <c r="AI253" s="3">
        <v>1.60692943909252</v>
      </c>
      <c r="AJ253" s="3">
        <v>1.7387735140993299</v>
      </c>
      <c r="AK253" s="3">
        <v>2.0278614899006802</v>
      </c>
      <c r="AL253" s="3">
        <v>1.70652343148936</v>
      </c>
      <c r="AM253" s="3">
        <v>2.0912516188477399</v>
      </c>
      <c r="AN253" s="3">
        <v>1.50738920727933</v>
      </c>
      <c r="AO253" s="3">
        <v>1.68687745718399</v>
      </c>
      <c r="AP253" s="3">
        <v>1.8856180831641201</v>
      </c>
      <c r="AQ253" s="3">
        <v>1.7220788470785899</v>
      </c>
    </row>
    <row r="254" spans="1:43">
      <c r="A254" s="2" t="s">
        <v>334</v>
      </c>
      <c r="B254" s="2"/>
      <c r="C254" s="3">
        <v>0</v>
      </c>
      <c r="D254" s="3">
        <v>0</v>
      </c>
      <c r="E254" s="3">
        <v>0</v>
      </c>
      <c r="F254" s="3">
        <v>0.1</v>
      </c>
      <c r="G254" s="3">
        <v>1.2</v>
      </c>
      <c r="H254" s="3">
        <v>4.8</v>
      </c>
      <c r="I254" s="3">
        <v>9.2333333333333307</v>
      </c>
      <c r="J254" s="3">
        <v>11.6666666666666</v>
      </c>
      <c r="K254" s="3">
        <v>14.3</v>
      </c>
      <c r="L254" s="3">
        <v>14.8333333333333</v>
      </c>
      <c r="M254" s="3">
        <v>15.133333333333301</v>
      </c>
      <c r="N254" s="3">
        <v>14.9</v>
      </c>
      <c r="O254" s="3">
        <v>15.3</v>
      </c>
      <c r="P254" s="3">
        <v>15</v>
      </c>
      <c r="Q254" s="3">
        <v>15.3</v>
      </c>
      <c r="R254" s="3">
        <v>15.4</v>
      </c>
      <c r="S254" s="3">
        <v>16</v>
      </c>
      <c r="T254" s="3">
        <v>15.7</v>
      </c>
      <c r="U254" s="3">
        <v>16.966666666666601</v>
      </c>
      <c r="V254" s="3">
        <v>17.3</v>
      </c>
      <c r="W254" s="2"/>
      <c r="X254" s="3">
        <v>0</v>
      </c>
      <c r="Y254" s="3">
        <v>0</v>
      </c>
      <c r="Z254" s="3">
        <v>0</v>
      </c>
      <c r="AA254" s="3">
        <v>0.3</v>
      </c>
      <c r="AB254" s="3">
        <v>1.10754984838907</v>
      </c>
      <c r="AC254" s="3">
        <v>1.9043809142780901</v>
      </c>
      <c r="AD254" s="3">
        <v>1.56382721409865</v>
      </c>
      <c r="AE254" s="3">
        <v>2.00554786086551</v>
      </c>
      <c r="AF254" s="3">
        <v>1.67630546142402</v>
      </c>
      <c r="AG254" s="3">
        <v>1.89883004915014</v>
      </c>
      <c r="AH254" s="3">
        <v>1.6478942792411</v>
      </c>
      <c r="AI254" s="3">
        <v>2.38537208837531</v>
      </c>
      <c r="AJ254" s="3">
        <v>2.0190756961210399</v>
      </c>
      <c r="AK254" s="3">
        <v>2.3094010767584998</v>
      </c>
      <c r="AL254" s="3">
        <v>1.9519221295943101</v>
      </c>
      <c r="AM254" s="3">
        <v>2.3466287875730698</v>
      </c>
      <c r="AN254" s="3">
        <v>2.2509257354845502</v>
      </c>
      <c r="AO254" s="3">
        <v>2.2970996205360001</v>
      </c>
      <c r="AP254" s="3">
        <v>2.3019315560826001</v>
      </c>
      <c r="AQ254" s="3">
        <v>1.77294481959629</v>
      </c>
    </row>
    <row r="255" spans="1:43">
      <c r="A255" s="2" t="s">
        <v>335</v>
      </c>
      <c r="B255" s="2"/>
      <c r="C255" s="3">
        <v>0</v>
      </c>
      <c r="D255" s="3">
        <v>0</v>
      </c>
      <c r="E255" s="3">
        <v>0.16666666666666599</v>
      </c>
      <c r="F255" s="3">
        <v>1.9666666666666599</v>
      </c>
      <c r="G255" s="3">
        <v>7.4</v>
      </c>
      <c r="H255" s="3">
        <v>10.4</v>
      </c>
      <c r="I255" s="3">
        <v>13.2</v>
      </c>
      <c r="J255" s="3">
        <v>14.9333333333333</v>
      </c>
      <c r="K255" s="3">
        <v>14.9333333333333</v>
      </c>
      <c r="L255" s="3">
        <v>16.3333333333333</v>
      </c>
      <c r="M255" s="3">
        <v>17.100000000000001</v>
      </c>
      <c r="N255" s="3">
        <v>16.6666666666666</v>
      </c>
      <c r="O255" s="3">
        <v>17.2</v>
      </c>
      <c r="P255" s="3">
        <v>17.6666666666666</v>
      </c>
      <c r="Q255" s="3">
        <v>17.6666666666666</v>
      </c>
      <c r="R255" s="3">
        <v>17.600000000000001</v>
      </c>
      <c r="S255" s="3">
        <v>18.033333333333299</v>
      </c>
      <c r="T255" s="3">
        <v>18.2</v>
      </c>
      <c r="U255" s="3">
        <v>17.8666666666666</v>
      </c>
      <c r="V255" s="3">
        <v>17.266666666666602</v>
      </c>
      <c r="W255" s="2"/>
      <c r="X255" s="3">
        <v>0</v>
      </c>
      <c r="Y255" s="3">
        <v>0</v>
      </c>
      <c r="Z255" s="3">
        <v>0.37267799624996401</v>
      </c>
      <c r="AA255" s="3">
        <v>0.91226214556026697</v>
      </c>
      <c r="AB255" s="3">
        <v>2.0264912204760801</v>
      </c>
      <c r="AC255" s="3">
        <v>1.2543258481484501</v>
      </c>
      <c r="AD255" s="3">
        <v>1.5790292376435999</v>
      </c>
      <c r="AE255" s="3">
        <v>1.99888858007532</v>
      </c>
      <c r="AF255" s="3">
        <v>2.0154955277107902</v>
      </c>
      <c r="AG255" s="3">
        <v>1.9550504398153501</v>
      </c>
      <c r="AH255" s="3">
        <v>1.5989579940281899</v>
      </c>
      <c r="AI255" s="3">
        <v>1.6996731711975901</v>
      </c>
      <c r="AJ255" s="3">
        <v>2.0231987873991302</v>
      </c>
      <c r="AK255" s="3">
        <v>2.5342103744997599</v>
      </c>
      <c r="AL255" s="3">
        <v>2.2997584414213699</v>
      </c>
      <c r="AM255" s="3">
        <v>1.8903262505010401</v>
      </c>
      <c r="AN255" s="3">
        <v>2.2133433734711998</v>
      </c>
      <c r="AO255" s="3">
        <v>2.3151673805580399</v>
      </c>
      <c r="AP255" s="3">
        <v>2.2020192753218302</v>
      </c>
      <c r="AQ255" s="3">
        <v>1.9652537297311501</v>
      </c>
    </row>
    <row r="256" spans="1:43">
      <c r="A256" s="2" t="s">
        <v>336</v>
      </c>
      <c r="B256" s="2" t="s">
        <v>337</v>
      </c>
      <c r="C256" s="3">
        <v>0</v>
      </c>
      <c r="D256" s="3">
        <v>0</v>
      </c>
      <c r="E256" s="3">
        <v>0</v>
      </c>
      <c r="F256" s="3">
        <v>3.3333333333333298E-2</v>
      </c>
      <c r="G256" s="3">
        <v>0.73333333333333295</v>
      </c>
      <c r="H256" s="3">
        <v>3.36666666666666</v>
      </c>
      <c r="I256" s="3">
        <v>6.5</v>
      </c>
      <c r="J256" s="3">
        <v>9.3000000000000007</v>
      </c>
      <c r="K256" s="3">
        <v>11.6666666666666</v>
      </c>
      <c r="L256" s="3">
        <v>13.1666666666666</v>
      </c>
      <c r="M256" s="3">
        <v>14.3333333333333</v>
      </c>
      <c r="N256" s="3">
        <v>15</v>
      </c>
      <c r="O256" s="3">
        <v>15.8666666666666</v>
      </c>
      <c r="P256" s="3">
        <v>16.033333333333299</v>
      </c>
      <c r="Q256" s="3">
        <v>16.3</v>
      </c>
      <c r="R256" s="3">
        <v>16.600000000000001</v>
      </c>
      <c r="S256" s="3">
        <v>16.633333333333301</v>
      </c>
      <c r="T256" s="3">
        <v>17.2</v>
      </c>
      <c r="U256" s="3">
        <v>16.8666666666666</v>
      </c>
      <c r="V256" s="3">
        <v>17.033333333333299</v>
      </c>
      <c r="W256" s="2"/>
      <c r="X256" s="3">
        <v>0</v>
      </c>
      <c r="Y256" s="3">
        <v>0</v>
      </c>
      <c r="Z256" s="3">
        <v>0</v>
      </c>
      <c r="AA256" s="3">
        <v>0.17950549357115</v>
      </c>
      <c r="AB256" s="3">
        <v>0.81377037438224598</v>
      </c>
      <c r="AC256" s="3">
        <v>1.6224124698183899</v>
      </c>
      <c r="AD256" s="3">
        <v>1.7078251276599301</v>
      </c>
      <c r="AE256" s="3">
        <v>1.7156145643277001</v>
      </c>
      <c r="AF256" s="3">
        <v>1.2995725793078601</v>
      </c>
      <c r="AG256" s="3">
        <v>1.6947631758514801</v>
      </c>
      <c r="AH256" s="3">
        <v>1.2472191289246399</v>
      </c>
      <c r="AI256" s="3">
        <v>2.1602468994692798</v>
      </c>
      <c r="AJ256" s="3">
        <v>1.91020650425258</v>
      </c>
      <c r="AK256" s="3">
        <v>2.0409692686455498</v>
      </c>
      <c r="AL256" s="3">
        <v>2.1470910553583802</v>
      </c>
      <c r="AM256" s="3">
        <v>2.0912516188477399</v>
      </c>
      <c r="AN256" s="3">
        <v>1.4715826703096</v>
      </c>
      <c r="AO256" s="3">
        <v>2.25684145064143</v>
      </c>
      <c r="AP256" s="3">
        <v>1.8571184369578799</v>
      </c>
      <c r="AQ256" s="3">
        <v>1.7413277182145299</v>
      </c>
    </row>
    <row r="257" spans="1:43">
      <c r="A257" s="2" t="s">
        <v>338</v>
      </c>
      <c r="B257" s="2"/>
      <c r="C257" s="3">
        <v>0</v>
      </c>
      <c r="D257" s="3">
        <v>0</v>
      </c>
      <c r="E257" s="3">
        <v>0</v>
      </c>
      <c r="F257" s="3">
        <v>0</v>
      </c>
      <c r="G257" s="3">
        <v>0</v>
      </c>
      <c r="H257" s="3">
        <v>0.2</v>
      </c>
      <c r="I257" s="3">
        <v>0.4</v>
      </c>
      <c r="J257" s="3">
        <v>1</v>
      </c>
      <c r="K257" s="3">
        <v>2.2999999999999998</v>
      </c>
      <c r="L257" s="3">
        <v>3</v>
      </c>
      <c r="M257" s="3">
        <v>4.0999999999999996</v>
      </c>
      <c r="N257" s="3">
        <v>5.3333333333333304</v>
      </c>
      <c r="O257" s="3">
        <v>6.8</v>
      </c>
      <c r="P257" s="3">
        <v>7.7666666666666604</v>
      </c>
      <c r="Q257" s="3">
        <v>9.6</v>
      </c>
      <c r="R257" s="3">
        <v>11.233333333333301</v>
      </c>
      <c r="S257" s="3">
        <v>12.733333333333301</v>
      </c>
      <c r="T257" s="3">
        <v>13.9333333333333</v>
      </c>
      <c r="U257" s="3">
        <v>14.9</v>
      </c>
      <c r="V257" s="3">
        <v>16.766666666666602</v>
      </c>
      <c r="W257" s="2"/>
      <c r="X257" s="3">
        <v>0</v>
      </c>
      <c r="Y257" s="3">
        <v>0</v>
      </c>
      <c r="Z257" s="3">
        <v>0</v>
      </c>
      <c r="AA257" s="3">
        <v>0</v>
      </c>
      <c r="AB257" s="3">
        <v>0</v>
      </c>
      <c r="AC257" s="3">
        <v>0.4</v>
      </c>
      <c r="AD257" s="3">
        <v>0.66332495807108005</v>
      </c>
      <c r="AE257" s="3">
        <v>1</v>
      </c>
      <c r="AF257" s="3">
        <v>1.21518174223721</v>
      </c>
      <c r="AG257" s="3">
        <v>1.41421356237309</v>
      </c>
      <c r="AH257" s="3">
        <v>1.7</v>
      </c>
      <c r="AI257" s="3">
        <v>1.1925695879998801</v>
      </c>
      <c r="AJ257" s="3">
        <v>1.8867962264113201</v>
      </c>
      <c r="AK257" s="3">
        <v>1.81995115929582</v>
      </c>
      <c r="AL257" s="3">
        <v>2.0752509888364501</v>
      </c>
      <c r="AM257" s="3">
        <v>1.4302291968616601</v>
      </c>
      <c r="AN257" s="3">
        <v>1.36463263269724</v>
      </c>
      <c r="AO257" s="3">
        <v>1.5902480589168699</v>
      </c>
      <c r="AP257" s="3">
        <v>1.92093727122985</v>
      </c>
      <c r="AQ257" s="3">
        <v>1.5423647068345601</v>
      </c>
    </row>
    <row r="258" spans="1:43">
      <c r="A258" s="2" t="s">
        <v>339</v>
      </c>
      <c r="B258" s="2" t="s">
        <v>340</v>
      </c>
      <c r="C258" s="3">
        <v>0</v>
      </c>
      <c r="D258" s="3">
        <v>0</v>
      </c>
      <c r="E258" s="3">
        <v>0</v>
      </c>
      <c r="F258" s="3">
        <v>0</v>
      </c>
      <c r="G258" s="3">
        <v>0</v>
      </c>
      <c r="H258" s="3">
        <v>0.36666666666666597</v>
      </c>
      <c r="I258" s="3">
        <v>0.83333333333333304</v>
      </c>
      <c r="J258" s="3">
        <v>1.1000000000000001</v>
      </c>
      <c r="K258" s="3">
        <v>2.2333333333333298</v>
      </c>
      <c r="L258" s="3">
        <v>3.3</v>
      </c>
      <c r="M258" s="3">
        <v>4.5666666666666602</v>
      </c>
      <c r="N258" s="3">
        <v>5.9666666666666597</v>
      </c>
      <c r="O258" s="3">
        <v>7.4</v>
      </c>
      <c r="P258" s="3">
        <v>8.43333333333333</v>
      </c>
      <c r="Q258" s="3">
        <v>9.9666666666666597</v>
      </c>
      <c r="R258" s="3">
        <v>11.3</v>
      </c>
      <c r="S258" s="3">
        <v>12.733333333333301</v>
      </c>
      <c r="T258" s="3">
        <v>13.9333333333333</v>
      </c>
      <c r="U258" s="3">
        <v>15.233333333333301</v>
      </c>
      <c r="V258" s="3">
        <v>16.6666666666666</v>
      </c>
      <c r="W258" s="2"/>
      <c r="X258" s="3">
        <v>0</v>
      </c>
      <c r="Y258" s="3">
        <v>0</v>
      </c>
      <c r="Z258" s="3">
        <v>0</v>
      </c>
      <c r="AA258" s="3">
        <v>0</v>
      </c>
      <c r="AB258" s="3">
        <v>0</v>
      </c>
      <c r="AC258" s="3">
        <v>0.54670731556189001</v>
      </c>
      <c r="AD258" s="3">
        <v>0.85958646388184101</v>
      </c>
      <c r="AE258" s="3">
        <v>1.01159939369956</v>
      </c>
      <c r="AF258" s="3">
        <v>1.08576649832682</v>
      </c>
      <c r="AG258" s="3">
        <v>0.93630479367920905</v>
      </c>
      <c r="AH258" s="3">
        <v>1.4302291968616601</v>
      </c>
      <c r="AI258" s="3">
        <v>1.3034143197344701</v>
      </c>
      <c r="AJ258" s="3">
        <v>1.4514360704718099</v>
      </c>
      <c r="AK258" s="3">
        <v>1.3337499349161701</v>
      </c>
      <c r="AL258" s="3">
        <v>1.5807874268505799</v>
      </c>
      <c r="AM258" s="3">
        <v>1.9347695814575201</v>
      </c>
      <c r="AN258" s="3">
        <v>1.3888444437333101</v>
      </c>
      <c r="AO258" s="3">
        <v>1.7876116903722501</v>
      </c>
      <c r="AP258" s="3">
        <v>1.3585122581543201</v>
      </c>
      <c r="AQ258" s="3">
        <v>1.4681810363696799</v>
      </c>
    </row>
    <row r="259" spans="1:43">
      <c r="A259" s="2" t="s">
        <v>341</v>
      </c>
      <c r="B259" s="2"/>
      <c r="C259" s="3">
        <v>0</v>
      </c>
      <c r="D259" s="3">
        <v>0</v>
      </c>
      <c r="E259" s="3">
        <v>0</v>
      </c>
      <c r="F259" s="3">
        <v>0</v>
      </c>
      <c r="G259" s="3">
        <v>0.1</v>
      </c>
      <c r="H259" s="3">
        <v>0.43333333333333302</v>
      </c>
      <c r="I259" s="3">
        <v>0.9</v>
      </c>
      <c r="J259" s="3">
        <v>1.63333333333333</v>
      </c>
      <c r="K259" s="3">
        <v>2.6</v>
      </c>
      <c r="L259" s="3">
        <v>3.8</v>
      </c>
      <c r="M259" s="3">
        <v>4.6666666666666599</v>
      </c>
      <c r="N259" s="3">
        <v>6.6</v>
      </c>
      <c r="O259" s="3">
        <v>7.86666666666666</v>
      </c>
      <c r="P259" s="3">
        <v>9.86666666666666</v>
      </c>
      <c r="Q259" s="3">
        <v>10.566666666666601</v>
      </c>
      <c r="R259" s="3">
        <v>12.6</v>
      </c>
      <c r="S259" s="3">
        <v>13.7666666666666</v>
      </c>
      <c r="T259" s="3">
        <v>14.633333333333301</v>
      </c>
      <c r="U259" s="3">
        <v>16.033333333333299</v>
      </c>
      <c r="V259" s="3">
        <v>16.6666666666666</v>
      </c>
      <c r="W259" s="2"/>
      <c r="X259" s="3">
        <v>0</v>
      </c>
      <c r="Y259" s="3">
        <v>0</v>
      </c>
      <c r="Z259" s="3">
        <v>0</v>
      </c>
      <c r="AA259" s="3">
        <v>0</v>
      </c>
      <c r="AB259" s="3">
        <v>0.3</v>
      </c>
      <c r="AC259" s="3">
        <v>0.61553951042064603</v>
      </c>
      <c r="AD259" s="3">
        <v>0.74610097618664595</v>
      </c>
      <c r="AE259" s="3">
        <v>1.01598337694187</v>
      </c>
      <c r="AF259" s="3">
        <v>1.05198225587063</v>
      </c>
      <c r="AG259" s="3">
        <v>1.2489995996796699</v>
      </c>
      <c r="AH259" s="3">
        <v>1.53478192442951</v>
      </c>
      <c r="AI259" s="3">
        <v>1.5187714333192599</v>
      </c>
      <c r="AJ259" s="3">
        <v>1.47723465374402</v>
      </c>
      <c r="AK259" s="3">
        <v>1.60692943909252</v>
      </c>
      <c r="AL259" s="3">
        <v>1.8562207723101101</v>
      </c>
      <c r="AM259" s="3">
        <v>1.92527054375915</v>
      </c>
      <c r="AN259" s="3">
        <v>2.31924317157319</v>
      </c>
      <c r="AO259" s="3">
        <v>1.6017351702311899</v>
      </c>
      <c r="AP259" s="3">
        <v>1.5807874268505799</v>
      </c>
      <c r="AQ259" s="3">
        <v>1.51290742905469</v>
      </c>
    </row>
    <row r="260" spans="1:43">
      <c r="A260" s="2" t="s">
        <v>342</v>
      </c>
      <c r="B260" s="2" t="s">
        <v>343</v>
      </c>
      <c r="C260" s="3">
        <v>0</v>
      </c>
      <c r="D260" s="3">
        <v>0</v>
      </c>
      <c r="E260" s="3">
        <v>0</v>
      </c>
      <c r="F260" s="3">
        <v>0</v>
      </c>
      <c r="G260" s="3">
        <v>6.6666666666666596E-2</v>
      </c>
      <c r="H260" s="3">
        <v>0.76666666666666605</v>
      </c>
      <c r="I260" s="3">
        <v>2.36666666666666</v>
      </c>
      <c r="J260" s="3">
        <v>3.3333333333333299</v>
      </c>
      <c r="K260" s="3">
        <v>5.36666666666666</v>
      </c>
      <c r="L260" s="3">
        <v>6.1</v>
      </c>
      <c r="M260" s="3">
        <v>7.4</v>
      </c>
      <c r="N260" s="3">
        <v>8.2666666666666604</v>
      </c>
      <c r="O260" s="3">
        <v>9.1</v>
      </c>
      <c r="P260" s="3">
        <v>10.566666666666601</v>
      </c>
      <c r="Q260" s="3">
        <v>11.2</v>
      </c>
      <c r="R260" s="3">
        <v>12.4</v>
      </c>
      <c r="S260" s="3">
        <v>13.2666666666666</v>
      </c>
      <c r="T260" s="3">
        <v>14.3333333333333</v>
      </c>
      <c r="U260" s="3">
        <v>15.5</v>
      </c>
      <c r="V260" s="3">
        <v>16.3666666666666</v>
      </c>
      <c r="W260" s="2"/>
      <c r="X260" s="3">
        <v>0</v>
      </c>
      <c r="Y260" s="3">
        <v>0</v>
      </c>
      <c r="Z260" s="3">
        <v>0</v>
      </c>
      <c r="AA260" s="3">
        <v>0</v>
      </c>
      <c r="AB260" s="3">
        <v>0.24944382578492899</v>
      </c>
      <c r="AC260" s="3">
        <v>0.76084748070088803</v>
      </c>
      <c r="AD260" s="3">
        <v>1.22429117814713</v>
      </c>
      <c r="AE260" s="3">
        <v>1.4681810363696799</v>
      </c>
      <c r="AF260" s="3">
        <v>1.5807874268505799</v>
      </c>
      <c r="AG260" s="3">
        <v>1.0754843869934401</v>
      </c>
      <c r="AH260" s="3">
        <v>1.2543258481484501</v>
      </c>
      <c r="AI260" s="3">
        <v>1.4360439485692</v>
      </c>
      <c r="AJ260" s="3">
        <v>1.24766448481419</v>
      </c>
      <c r="AK260" s="3">
        <v>1.28279209365959</v>
      </c>
      <c r="AL260" s="3">
        <v>1.22202018532155</v>
      </c>
      <c r="AM260" s="3">
        <v>0.91651513899116699</v>
      </c>
      <c r="AN260" s="3">
        <v>1.2631530214330899</v>
      </c>
      <c r="AO260" s="3">
        <v>1.1352924243950899</v>
      </c>
      <c r="AP260" s="3">
        <v>1.0246950765959599</v>
      </c>
      <c r="AQ260" s="3">
        <v>0.94809751022185895</v>
      </c>
    </row>
    <row r="261" spans="1:43">
      <c r="A261" s="2" t="s">
        <v>344</v>
      </c>
      <c r="B261" s="2" t="s">
        <v>345</v>
      </c>
      <c r="C261" s="3">
        <v>0</v>
      </c>
      <c r="D261" s="3">
        <v>0</v>
      </c>
      <c r="E261" s="3">
        <v>0</v>
      </c>
      <c r="F261" s="3">
        <v>0.2</v>
      </c>
      <c r="G261" s="3">
        <v>1</v>
      </c>
      <c r="H261" s="3">
        <v>2.93333333333333</v>
      </c>
      <c r="I261" s="3">
        <v>3.7666666666666599</v>
      </c>
      <c r="J261" s="3">
        <v>5.2</v>
      </c>
      <c r="K261" s="3">
        <v>6.1666666666666599</v>
      </c>
      <c r="L261" s="3">
        <v>7.7666666666666604</v>
      </c>
      <c r="M261" s="3">
        <v>8.7333333333333307</v>
      </c>
      <c r="N261" s="3">
        <v>9.2666666666666604</v>
      </c>
      <c r="O261" s="3">
        <v>10.199999999999999</v>
      </c>
      <c r="P261" s="3">
        <v>11.8333333333333</v>
      </c>
      <c r="Q261" s="3">
        <v>13</v>
      </c>
      <c r="R261" s="3">
        <v>14.2</v>
      </c>
      <c r="S261" s="3">
        <v>14.9</v>
      </c>
      <c r="T261" s="3">
        <v>15.966666666666599</v>
      </c>
      <c r="U261" s="3">
        <v>16.5</v>
      </c>
      <c r="V261" s="3">
        <v>16.3333333333333</v>
      </c>
      <c r="W261" s="2"/>
      <c r="X261" s="3">
        <v>0</v>
      </c>
      <c r="Y261" s="3">
        <v>0</v>
      </c>
      <c r="Z261" s="3">
        <v>0</v>
      </c>
      <c r="AA261" s="3">
        <v>0.4</v>
      </c>
      <c r="AB261" s="3">
        <v>0.63245553203367499</v>
      </c>
      <c r="AC261" s="3">
        <v>1.2092238098144701</v>
      </c>
      <c r="AD261" s="3">
        <v>1.5849991237291601</v>
      </c>
      <c r="AE261" s="3">
        <v>1.5362291495737199</v>
      </c>
      <c r="AF261" s="3">
        <v>1.5723301886761001</v>
      </c>
      <c r="AG261" s="3">
        <v>2.10844861344912</v>
      </c>
      <c r="AH261" s="3">
        <v>1.8427033281447001</v>
      </c>
      <c r="AI261" s="3">
        <v>1.91369334592097</v>
      </c>
      <c r="AJ261" s="3">
        <v>1.92180470738661</v>
      </c>
      <c r="AK261" s="3">
        <v>1.8089284734953499</v>
      </c>
      <c r="AL261" s="3">
        <v>1.8797162906495499</v>
      </c>
      <c r="AM261" s="3">
        <v>2.0558858593478999</v>
      </c>
      <c r="AN261" s="3">
        <v>2.1189620100417002</v>
      </c>
      <c r="AO261" s="3">
        <v>1.4940623220676601</v>
      </c>
      <c r="AP261" s="3">
        <v>2.7537852736430501</v>
      </c>
      <c r="AQ261" s="3">
        <v>2.03851798018942</v>
      </c>
    </row>
    <row r="262" spans="1:43">
      <c r="A262" s="2" t="s">
        <v>346</v>
      </c>
      <c r="B262" s="2"/>
      <c r="C262" s="3">
        <v>0</v>
      </c>
      <c r="D262" s="3">
        <v>0</v>
      </c>
      <c r="E262" s="3">
        <v>0</v>
      </c>
      <c r="F262" s="3">
        <v>0</v>
      </c>
      <c r="G262" s="3">
        <v>0</v>
      </c>
      <c r="H262" s="3">
        <v>0.46666666666666601</v>
      </c>
      <c r="I262" s="3">
        <v>1.06666666666666</v>
      </c>
      <c r="J262" s="3">
        <v>1.9</v>
      </c>
      <c r="K262" s="3">
        <v>3.3</v>
      </c>
      <c r="L262" s="3">
        <v>4.4000000000000004</v>
      </c>
      <c r="M262" s="3">
        <v>5.86666666666666</v>
      </c>
      <c r="N262" s="3">
        <v>6.93333333333333</v>
      </c>
      <c r="O262" s="3">
        <v>7.8333333333333304</v>
      </c>
      <c r="P262" s="3">
        <v>9.86666666666666</v>
      </c>
      <c r="Q262" s="3">
        <v>11.066666666666601</v>
      </c>
      <c r="R262" s="3">
        <v>12</v>
      </c>
      <c r="S262" s="3">
        <v>13.2</v>
      </c>
      <c r="T262" s="3">
        <v>14.2666666666666</v>
      </c>
      <c r="U262" s="3">
        <v>15.1</v>
      </c>
      <c r="V262" s="3">
        <v>16.233333333333299</v>
      </c>
      <c r="W262" s="2"/>
      <c r="X262" s="3">
        <v>0</v>
      </c>
      <c r="Y262" s="3">
        <v>0</v>
      </c>
      <c r="Z262" s="3">
        <v>0</v>
      </c>
      <c r="AA262" s="3">
        <v>0</v>
      </c>
      <c r="AB262" s="3">
        <v>0</v>
      </c>
      <c r="AC262" s="3">
        <v>0.66999170807472597</v>
      </c>
      <c r="AD262" s="3">
        <v>0.92855921847894096</v>
      </c>
      <c r="AE262" s="3">
        <v>1.1060440015358</v>
      </c>
      <c r="AF262" s="3">
        <v>1.32035348802255</v>
      </c>
      <c r="AG262" s="3">
        <v>1.5187714333192599</v>
      </c>
      <c r="AH262" s="3">
        <v>1.2578641509408801</v>
      </c>
      <c r="AI262" s="3">
        <v>1.56914697279197</v>
      </c>
      <c r="AJ262" s="3">
        <v>1.26710518724988</v>
      </c>
      <c r="AK262" s="3">
        <v>1.6878651868229499</v>
      </c>
      <c r="AL262" s="3">
        <v>1.4590712418826099</v>
      </c>
      <c r="AM262" s="3">
        <v>1.41421356237309</v>
      </c>
      <c r="AN262" s="3">
        <v>1.3515423288475501</v>
      </c>
      <c r="AO262" s="3">
        <v>1.63163176673605</v>
      </c>
      <c r="AP262" s="3">
        <v>1.4456832294800901</v>
      </c>
      <c r="AQ262" s="3">
        <v>1.3585122581543201</v>
      </c>
    </row>
    <row r="263" spans="1:43">
      <c r="A263" s="2" t="s">
        <v>347</v>
      </c>
      <c r="B263" s="2"/>
      <c r="C263" s="3">
        <v>0</v>
      </c>
      <c r="D263" s="3">
        <v>0</v>
      </c>
      <c r="E263" s="3">
        <v>0</v>
      </c>
      <c r="F263" s="3">
        <v>0</v>
      </c>
      <c r="G263" s="3">
        <v>0</v>
      </c>
      <c r="H263" s="3">
        <v>3.3333333333333298E-2</v>
      </c>
      <c r="I263" s="3">
        <v>6.6666666666666596E-2</v>
      </c>
      <c r="J263" s="3">
        <v>0.16666666666666599</v>
      </c>
      <c r="K263" s="3">
        <v>0.53333333333333299</v>
      </c>
      <c r="L263" s="3">
        <v>1.0333333333333301</v>
      </c>
      <c r="M263" s="3">
        <v>1.9</v>
      </c>
      <c r="N263" s="3">
        <v>3.36666666666666</v>
      </c>
      <c r="O263" s="3">
        <v>5.6</v>
      </c>
      <c r="P263" s="3">
        <v>7.2666666666666604</v>
      </c>
      <c r="Q263" s="3">
        <v>8.93333333333333</v>
      </c>
      <c r="R263" s="3">
        <v>10.3</v>
      </c>
      <c r="S263" s="3">
        <v>12.533333333333299</v>
      </c>
      <c r="T263" s="3">
        <v>13.8666666666666</v>
      </c>
      <c r="U263" s="3">
        <v>15.3333333333333</v>
      </c>
      <c r="V263" s="3">
        <v>16.2</v>
      </c>
      <c r="W263" s="2"/>
      <c r="X263" s="3">
        <v>0</v>
      </c>
      <c r="Y263" s="3">
        <v>0</v>
      </c>
      <c r="Z263" s="3">
        <v>0</v>
      </c>
      <c r="AA263" s="3">
        <v>0</v>
      </c>
      <c r="AB263" s="3">
        <v>0</v>
      </c>
      <c r="AC263" s="3">
        <v>0.17950549357115</v>
      </c>
      <c r="AD263" s="3">
        <v>0.24944382578492899</v>
      </c>
      <c r="AE263" s="3">
        <v>0.45338235029118101</v>
      </c>
      <c r="AF263" s="3">
        <v>0.66999170807472597</v>
      </c>
      <c r="AG263" s="3">
        <v>1.01598337694187</v>
      </c>
      <c r="AH263" s="3">
        <v>1.5351438586225901</v>
      </c>
      <c r="AI263" s="3">
        <v>1.51620872207255</v>
      </c>
      <c r="AJ263" s="3">
        <v>1.4514360704718099</v>
      </c>
      <c r="AK263" s="3">
        <v>1.6719914938645899</v>
      </c>
      <c r="AL263" s="3">
        <v>1.5477582354991799</v>
      </c>
      <c r="AM263" s="3">
        <v>1.69607389776114</v>
      </c>
      <c r="AN263" s="3">
        <v>1.33499895963338</v>
      </c>
      <c r="AO263" s="3">
        <v>1.5216949614017701</v>
      </c>
      <c r="AP263" s="3">
        <v>1.51290742905469</v>
      </c>
      <c r="AQ263" s="3">
        <v>1.9043809142780901</v>
      </c>
    </row>
    <row r="264" spans="1:43">
      <c r="A264" s="2" t="s">
        <v>348</v>
      </c>
      <c r="B264" s="2"/>
      <c r="C264" s="3">
        <v>0</v>
      </c>
      <c r="D264" s="3">
        <v>0</v>
      </c>
      <c r="E264" s="3">
        <v>0</v>
      </c>
      <c r="F264" s="3">
        <v>0</v>
      </c>
      <c r="G264" s="3">
        <v>0</v>
      </c>
      <c r="H264" s="3">
        <v>0</v>
      </c>
      <c r="I264" s="3">
        <v>0</v>
      </c>
      <c r="J264" s="3">
        <v>0</v>
      </c>
      <c r="K264" s="3">
        <v>3.3333333333333298E-2</v>
      </c>
      <c r="L264" s="3">
        <v>0.266666666666666</v>
      </c>
      <c r="M264" s="3">
        <v>0.7</v>
      </c>
      <c r="N264" s="3">
        <v>1.9666666666666599</v>
      </c>
      <c r="O264" s="3">
        <v>3.6333333333333302</v>
      </c>
      <c r="P264" s="3">
        <v>5.6</v>
      </c>
      <c r="Q264" s="3">
        <v>7.3</v>
      </c>
      <c r="R264" s="3">
        <v>9.6666666666666607</v>
      </c>
      <c r="S264" s="3">
        <v>11.466666666666599</v>
      </c>
      <c r="T264" s="3">
        <v>12.966666666666599</v>
      </c>
      <c r="U264" s="3">
        <v>14.2</v>
      </c>
      <c r="V264" s="3">
        <v>15.7666666666666</v>
      </c>
      <c r="W264" s="2"/>
      <c r="X264" s="3">
        <v>0</v>
      </c>
      <c r="Y264" s="3">
        <v>0</v>
      </c>
      <c r="Z264" s="3">
        <v>0</v>
      </c>
      <c r="AA264" s="3">
        <v>0</v>
      </c>
      <c r="AB264" s="3">
        <v>0</v>
      </c>
      <c r="AC264" s="3">
        <v>0</v>
      </c>
      <c r="AD264" s="3">
        <v>0</v>
      </c>
      <c r="AE264" s="3">
        <v>0</v>
      </c>
      <c r="AF264" s="3">
        <v>0.17950549357115</v>
      </c>
      <c r="AG264" s="3">
        <v>0.51207638319124005</v>
      </c>
      <c r="AH264" s="3">
        <v>0.737111479583199</v>
      </c>
      <c r="AI264" s="3">
        <v>1.0482790129010899</v>
      </c>
      <c r="AJ264" s="3">
        <v>1.13968806648525</v>
      </c>
      <c r="AK264" s="3">
        <v>1.40475383371369</v>
      </c>
      <c r="AL264" s="3">
        <v>1.5737428845483801</v>
      </c>
      <c r="AM264" s="3">
        <v>1.0110500592068701</v>
      </c>
      <c r="AN264" s="3">
        <v>1.2840906856172101</v>
      </c>
      <c r="AO264" s="3">
        <v>1.3535960336164601</v>
      </c>
      <c r="AP264" s="3">
        <v>1.3012814197295399</v>
      </c>
      <c r="AQ264" s="3">
        <v>1.2023125864580899</v>
      </c>
    </row>
    <row r="265" spans="1:43">
      <c r="A265" s="2" t="s">
        <v>349</v>
      </c>
      <c r="B265" s="2" t="s">
        <v>350</v>
      </c>
      <c r="C265" s="3">
        <v>0</v>
      </c>
      <c r="D265" s="3">
        <v>0</v>
      </c>
      <c r="E265" s="3">
        <v>0</v>
      </c>
      <c r="F265" s="3">
        <v>0</v>
      </c>
      <c r="G265" s="3">
        <v>3.3333333333333298E-2</v>
      </c>
      <c r="H265" s="3">
        <v>0.8</v>
      </c>
      <c r="I265" s="3">
        <v>1.6</v>
      </c>
      <c r="J265" s="3">
        <v>2.5666666666666602</v>
      </c>
      <c r="K265" s="3">
        <v>3.86666666666666</v>
      </c>
      <c r="L265" s="3">
        <v>4.8</v>
      </c>
      <c r="M265" s="3">
        <v>5.3333333333333304</v>
      </c>
      <c r="N265" s="3">
        <v>6.3333333333333304</v>
      </c>
      <c r="O265" s="3">
        <v>7.9</v>
      </c>
      <c r="P265" s="3">
        <v>8.1</v>
      </c>
      <c r="Q265" s="3">
        <v>9.6</v>
      </c>
      <c r="R265" s="3">
        <v>10.9</v>
      </c>
      <c r="S265" s="3">
        <v>12.2</v>
      </c>
      <c r="T265" s="3">
        <v>12.7</v>
      </c>
      <c r="U265" s="3">
        <v>13.7</v>
      </c>
      <c r="V265" s="3">
        <v>15.133333333333301</v>
      </c>
      <c r="W265" s="2"/>
      <c r="X265" s="3">
        <v>0</v>
      </c>
      <c r="Y265" s="3">
        <v>0</v>
      </c>
      <c r="Z265" s="3">
        <v>0</v>
      </c>
      <c r="AA265" s="3">
        <v>0</v>
      </c>
      <c r="AB265" s="3">
        <v>0.17950549357115</v>
      </c>
      <c r="AC265" s="3">
        <v>0.871779788708134</v>
      </c>
      <c r="AD265" s="3">
        <v>0.91651513899116799</v>
      </c>
      <c r="AE265" s="3">
        <v>1.70652343148936</v>
      </c>
      <c r="AF265" s="3">
        <v>1.47723465374402</v>
      </c>
      <c r="AG265" s="3">
        <v>1.72046505340852</v>
      </c>
      <c r="AH265" s="3">
        <v>1.8135294011647201</v>
      </c>
      <c r="AI265" s="3">
        <v>1.8856180831641201</v>
      </c>
      <c r="AJ265" s="3">
        <v>1.7</v>
      </c>
      <c r="AK265" s="3">
        <v>1.57797338380595</v>
      </c>
      <c r="AL265" s="3">
        <v>1.38082101181386</v>
      </c>
      <c r="AM265" s="3">
        <v>1.6802777548171399</v>
      </c>
      <c r="AN265" s="3">
        <v>1.72046505340852</v>
      </c>
      <c r="AO265" s="3">
        <v>1.5737428845483801</v>
      </c>
      <c r="AP265" s="3">
        <v>1.8284784202536599</v>
      </c>
      <c r="AQ265" s="3">
        <v>1.8749814813900301</v>
      </c>
    </row>
    <row r="266" spans="1:43">
      <c r="A266" s="2" t="s">
        <v>351</v>
      </c>
      <c r="B266" s="2"/>
      <c r="C266" s="3">
        <v>0</v>
      </c>
      <c r="D266" s="3">
        <v>0</v>
      </c>
      <c r="E266" s="3">
        <v>0</v>
      </c>
      <c r="F266" s="3">
        <v>0</v>
      </c>
      <c r="G266" s="3">
        <v>3.3333333333333298E-2</v>
      </c>
      <c r="H266" s="3">
        <v>6.6666666666666596E-2</v>
      </c>
      <c r="I266" s="3">
        <v>0.53333333333333299</v>
      </c>
      <c r="J266" s="3">
        <v>0.93333333333333302</v>
      </c>
      <c r="K266" s="3">
        <v>2.36666666666666</v>
      </c>
      <c r="L266" s="3">
        <v>3.1333333333333302</v>
      </c>
      <c r="M266" s="3">
        <v>4</v>
      </c>
      <c r="N266" s="3">
        <v>5.5</v>
      </c>
      <c r="O266" s="3">
        <v>5.5</v>
      </c>
      <c r="P266" s="3">
        <v>6.93333333333333</v>
      </c>
      <c r="Q266" s="3">
        <v>8.5</v>
      </c>
      <c r="R266" s="3">
        <v>9.6999999999999993</v>
      </c>
      <c r="S266" s="3">
        <v>10.966666666666599</v>
      </c>
      <c r="T266" s="3">
        <v>12.066666666666601</v>
      </c>
      <c r="U266" s="3">
        <v>13.3666666666666</v>
      </c>
      <c r="V266" s="3">
        <v>14.966666666666599</v>
      </c>
      <c r="W266" s="2"/>
      <c r="X266" s="3">
        <v>0</v>
      </c>
      <c r="Y266" s="3">
        <v>0</v>
      </c>
      <c r="Z266" s="3">
        <v>0</v>
      </c>
      <c r="AA266" s="3">
        <v>0</v>
      </c>
      <c r="AB266" s="3">
        <v>0.17950549357115</v>
      </c>
      <c r="AC266" s="3">
        <v>0.24944382578492899</v>
      </c>
      <c r="AD266" s="3">
        <v>0.66999170807472597</v>
      </c>
      <c r="AE266" s="3">
        <v>0.77172246018601498</v>
      </c>
      <c r="AF266" s="3">
        <v>1.42556031868953</v>
      </c>
      <c r="AG266" s="3">
        <v>1.2036980056845099</v>
      </c>
      <c r="AH266" s="3">
        <v>1.26491106406735</v>
      </c>
      <c r="AI266" s="3">
        <v>1.76540835691538</v>
      </c>
      <c r="AJ266" s="3">
        <v>1.11803398874989</v>
      </c>
      <c r="AK266" s="3">
        <v>1.7113996870657899</v>
      </c>
      <c r="AL266" s="3">
        <v>1.68819430161341</v>
      </c>
      <c r="AM266" s="3">
        <v>1.8823743871327301</v>
      </c>
      <c r="AN266" s="3">
        <v>1.6224124698183899</v>
      </c>
      <c r="AO266" s="3">
        <v>1.7113996870657899</v>
      </c>
      <c r="AP266" s="3">
        <v>1.32874209519965</v>
      </c>
      <c r="AQ266" s="3">
        <v>1.32874209519965</v>
      </c>
    </row>
    <row r="267" spans="1:43">
      <c r="A267" s="2" t="s">
        <v>352</v>
      </c>
      <c r="B267" s="2"/>
      <c r="C267" s="3">
        <v>0</v>
      </c>
      <c r="D267" s="3">
        <v>0</v>
      </c>
      <c r="E267" s="3">
        <v>0</v>
      </c>
      <c r="F267" s="3">
        <v>0</v>
      </c>
      <c r="G267" s="3">
        <v>3.3333333333333298E-2</v>
      </c>
      <c r="H267" s="3">
        <v>0.233333333333333</v>
      </c>
      <c r="I267" s="3">
        <v>0.73333333333333295</v>
      </c>
      <c r="J267" s="3">
        <v>1.3333333333333299</v>
      </c>
      <c r="K267" s="3">
        <v>2.1333333333333302</v>
      </c>
      <c r="L267" s="3">
        <v>3</v>
      </c>
      <c r="M267" s="3">
        <v>4.2</v>
      </c>
      <c r="N267" s="3">
        <v>5.0999999999999996</v>
      </c>
      <c r="O267" s="3">
        <v>6.6</v>
      </c>
      <c r="P267" s="3">
        <v>7.3</v>
      </c>
      <c r="Q267" s="3">
        <v>8.9</v>
      </c>
      <c r="R267" s="3">
        <v>10.133333333333301</v>
      </c>
      <c r="S267" s="3">
        <v>11.3</v>
      </c>
      <c r="T267" s="3">
        <v>12.3333333333333</v>
      </c>
      <c r="U267" s="3">
        <v>13.7</v>
      </c>
      <c r="V267" s="3">
        <v>14.8</v>
      </c>
      <c r="W267" s="2"/>
      <c r="X267" s="3">
        <v>0</v>
      </c>
      <c r="Y267" s="3">
        <v>0</v>
      </c>
      <c r="Z267" s="3">
        <v>0</v>
      </c>
      <c r="AA267" s="3">
        <v>0</v>
      </c>
      <c r="AB267" s="3">
        <v>0.17950549357115</v>
      </c>
      <c r="AC267" s="3">
        <v>0.42295258468164998</v>
      </c>
      <c r="AD267" s="3">
        <v>0.85374989832437898</v>
      </c>
      <c r="AE267" s="3">
        <v>1.0110500592068701</v>
      </c>
      <c r="AF267" s="3">
        <v>0.80553639823963796</v>
      </c>
      <c r="AG267" s="3">
        <v>1.03279555898864</v>
      </c>
      <c r="AH267" s="3">
        <v>1.5362291495737199</v>
      </c>
      <c r="AI267" s="3">
        <v>1.37477270848675</v>
      </c>
      <c r="AJ267" s="3">
        <v>1.49666295470957</v>
      </c>
      <c r="AK267" s="3">
        <v>1.41774468787578</v>
      </c>
      <c r="AL267" s="3">
        <v>1.9891371663780899</v>
      </c>
      <c r="AM267" s="3">
        <v>1.60692943909252</v>
      </c>
      <c r="AN267" s="3">
        <v>1.8284784202536599</v>
      </c>
      <c r="AO267" s="3">
        <v>1.71917292776368</v>
      </c>
      <c r="AP267" s="3">
        <v>1.8645821694595901</v>
      </c>
      <c r="AQ267" s="3">
        <v>1.6</v>
      </c>
    </row>
    <row r="268" spans="1:43">
      <c r="A268" s="2" t="s">
        <v>353</v>
      </c>
      <c r="B268" s="2"/>
      <c r="C268" s="3">
        <v>0</v>
      </c>
      <c r="D268" s="3">
        <v>0</v>
      </c>
      <c r="E268" s="3">
        <v>0</v>
      </c>
      <c r="F268" s="3">
        <v>0</v>
      </c>
      <c r="G268" s="3">
        <v>0</v>
      </c>
      <c r="H268" s="3">
        <v>0.33333333333333298</v>
      </c>
      <c r="I268" s="3">
        <v>0.86666666666666603</v>
      </c>
      <c r="J268" s="3">
        <v>1.2333333333333301</v>
      </c>
      <c r="K268" s="3">
        <v>2.4666666666666601</v>
      </c>
      <c r="L268" s="3">
        <v>3.4</v>
      </c>
      <c r="M268" s="3">
        <v>4.2666666666666604</v>
      </c>
      <c r="N268" s="3">
        <v>5.4</v>
      </c>
      <c r="O268" s="3">
        <v>5.8</v>
      </c>
      <c r="P268" s="3">
        <v>7.9666666666666597</v>
      </c>
      <c r="Q268" s="3">
        <v>9.0333333333333297</v>
      </c>
      <c r="R268" s="3">
        <v>10.6</v>
      </c>
      <c r="S268" s="3">
        <v>11.6</v>
      </c>
      <c r="T268" s="3">
        <v>12.6</v>
      </c>
      <c r="U268" s="3">
        <v>13.566666666666601</v>
      </c>
      <c r="V268" s="3">
        <v>14.7666666666666</v>
      </c>
      <c r="W268" s="2"/>
      <c r="X268" s="3">
        <v>0</v>
      </c>
      <c r="Y268" s="3">
        <v>0</v>
      </c>
      <c r="Z268" s="3">
        <v>0</v>
      </c>
      <c r="AA268" s="3">
        <v>0</v>
      </c>
      <c r="AB268" s="3">
        <v>0</v>
      </c>
      <c r="AC268" s="3">
        <v>0.59628479399994305</v>
      </c>
      <c r="AD268" s="3">
        <v>0.95684667296048798</v>
      </c>
      <c r="AE268" s="3">
        <v>0.95510325212629299</v>
      </c>
      <c r="AF268" s="3">
        <v>1.40791413879619</v>
      </c>
      <c r="AG268" s="3">
        <v>1.4514360704718099</v>
      </c>
      <c r="AH268" s="3">
        <v>1.36463263269724</v>
      </c>
      <c r="AI268" s="3">
        <v>1.6041612554021201</v>
      </c>
      <c r="AJ268" s="3">
        <v>1.4468356276140399</v>
      </c>
      <c r="AK268" s="3">
        <v>1.5380362660079101</v>
      </c>
      <c r="AL268" s="3">
        <v>1.8162843634433701</v>
      </c>
      <c r="AM268" s="3">
        <v>0.98657657246324904</v>
      </c>
      <c r="AN268" s="3">
        <v>1.72433562085034</v>
      </c>
      <c r="AO268" s="3">
        <v>1.83666364186078</v>
      </c>
      <c r="AP268" s="3">
        <v>1.5423647068345601</v>
      </c>
      <c r="AQ268" s="3">
        <v>1.6265163865007799</v>
      </c>
    </row>
    <row r="269" spans="1:43">
      <c r="A269" s="2" t="s">
        <v>354</v>
      </c>
      <c r="B269" s="2"/>
      <c r="C269" s="3">
        <v>0</v>
      </c>
      <c r="D269" s="3">
        <v>0</v>
      </c>
      <c r="E269" s="3">
        <v>0</v>
      </c>
      <c r="F269" s="3">
        <v>0</v>
      </c>
      <c r="G269" s="3">
        <v>0</v>
      </c>
      <c r="H269" s="3">
        <v>0.133333333333333</v>
      </c>
      <c r="I269" s="3">
        <v>0.63333333333333297</v>
      </c>
      <c r="J269" s="3">
        <v>0.9</v>
      </c>
      <c r="K269" s="3">
        <v>1.6666666666666601</v>
      </c>
      <c r="L269" s="3">
        <v>2.4666666666666601</v>
      </c>
      <c r="M269" s="3">
        <v>3.5</v>
      </c>
      <c r="N269" s="3">
        <v>4.36666666666666</v>
      </c>
      <c r="O269" s="3">
        <v>6.0666666666666602</v>
      </c>
      <c r="P269" s="3">
        <v>7</v>
      </c>
      <c r="Q269" s="3">
        <v>8.5333333333333297</v>
      </c>
      <c r="R269" s="3">
        <v>9.86666666666666</v>
      </c>
      <c r="S269" s="3">
        <v>10.9333333333333</v>
      </c>
      <c r="T269" s="3">
        <v>12.133333333333301</v>
      </c>
      <c r="U269" s="3">
        <v>13.233333333333301</v>
      </c>
      <c r="V269" s="3">
        <v>14.7666666666666</v>
      </c>
      <c r="W269" s="2"/>
      <c r="X269" s="3">
        <v>0</v>
      </c>
      <c r="Y269" s="3">
        <v>0</v>
      </c>
      <c r="Z269" s="3">
        <v>0</v>
      </c>
      <c r="AA269" s="3">
        <v>0</v>
      </c>
      <c r="AB269" s="3">
        <v>0</v>
      </c>
      <c r="AC269" s="3">
        <v>0.33993463423951897</v>
      </c>
      <c r="AD269" s="3">
        <v>0.83599574693229595</v>
      </c>
      <c r="AE269" s="3">
        <v>0.90737717258774597</v>
      </c>
      <c r="AF269" s="3">
        <v>0.90676470058236203</v>
      </c>
      <c r="AG269" s="3">
        <v>0.95684667296048798</v>
      </c>
      <c r="AH269" s="3">
        <v>1.28452325786651</v>
      </c>
      <c r="AI269" s="3">
        <v>1.6017351702311899</v>
      </c>
      <c r="AJ269" s="3">
        <v>1.28927197372091</v>
      </c>
      <c r="AK269" s="3">
        <v>1.43759057685652</v>
      </c>
      <c r="AL269" s="3">
        <v>1.80246744461277</v>
      </c>
      <c r="AM269" s="3">
        <v>1.5648926125740601</v>
      </c>
      <c r="AN269" s="3">
        <v>1.6719914938645899</v>
      </c>
      <c r="AO269" s="3">
        <v>1.6679994670928999</v>
      </c>
      <c r="AP269" s="3">
        <v>1.81995115929582</v>
      </c>
      <c r="AQ269" s="3">
        <v>1.5205992970609301</v>
      </c>
    </row>
    <row r="270" spans="1:43">
      <c r="A270" s="2" t="s">
        <v>355</v>
      </c>
      <c r="B270" s="2"/>
      <c r="C270" s="3">
        <v>0</v>
      </c>
      <c r="D270" s="3">
        <v>0</v>
      </c>
      <c r="E270" s="3">
        <v>0</v>
      </c>
      <c r="F270" s="3">
        <v>0.16666666666666599</v>
      </c>
      <c r="G270" s="3">
        <v>0.6</v>
      </c>
      <c r="H270" s="3">
        <v>2.2000000000000002</v>
      </c>
      <c r="I270" s="3">
        <v>3.2</v>
      </c>
      <c r="J270" s="3">
        <v>4.2666666666666604</v>
      </c>
      <c r="K270" s="3">
        <v>5.2</v>
      </c>
      <c r="L270" s="3">
        <v>5.5666666666666602</v>
      </c>
      <c r="M270" s="3">
        <v>6.86666666666666</v>
      </c>
      <c r="N270" s="3">
        <v>8.0666666666666593</v>
      </c>
      <c r="O270" s="3">
        <v>9.36666666666666</v>
      </c>
      <c r="P270" s="3">
        <v>9.5333333333333297</v>
      </c>
      <c r="Q270" s="3">
        <v>11.133333333333301</v>
      </c>
      <c r="R270" s="3">
        <v>11.4</v>
      </c>
      <c r="S270" s="3">
        <v>11.8333333333333</v>
      </c>
      <c r="T270" s="3">
        <v>12.7666666666666</v>
      </c>
      <c r="U270" s="3">
        <v>13.5</v>
      </c>
      <c r="V270" s="3">
        <v>14.6666666666666</v>
      </c>
      <c r="W270" s="2"/>
      <c r="X270" s="3">
        <v>0</v>
      </c>
      <c r="Y270" s="3">
        <v>0</v>
      </c>
      <c r="Z270" s="3">
        <v>0</v>
      </c>
      <c r="AA270" s="3">
        <v>0.37267799624996401</v>
      </c>
      <c r="AB270" s="3">
        <v>0.66332495807107905</v>
      </c>
      <c r="AC270" s="3">
        <v>1.19443152447792</v>
      </c>
      <c r="AD270" s="3">
        <v>1.4468356276140399</v>
      </c>
      <c r="AE270" s="3">
        <v>1.7307673314329499</v>
      </c>
      <c r="AF270" s="3">
        <v>1.55777619273972</v>
      </c>
      <c r="AG270" s="3">
        <v>1.7451520150277799</v>
      </c>
      <c r="AH270" s="3">
        <v>1.82086670449968</v>
      </c>
      <c r="AI270" s="3">
        <v>1.7688665548562099</v>
      </c>
      <c r="AJ270" s="3">
        <v>1.7792008193443301</v>
      </c>
      <c r="AK270" s="3">
        <v>1.9447936194419699</v>
      </c>
      <c r="AL270" s="3">
        <v>2.1715329966536401</v>
      </c>
      <c r="AM270" s="3">
        <v>1.68522995463527</v>
      </c>
      <c r="AN270" s="3">
        <v>1.9336206683030901</v>
      </c>
      <c r="AO270" s="3">
        <v>2.2757172251597702</v>
      </c>
      <c r="AP270" s="3">
        <v>2.4866309202077601</v>
      </c>
      <c r="AQ270" s="3">
        <v>2.0869967789997999</v>
      </c>
    </row>
    <row r="271" spans="1:43">
      <c r="A271" s="2" t="s">
        <v>356</v>
      </c>
      <c r="B271" s="2"/>
      <c r="C271" s="3">
        <v>0</v>
      </c>
      <c r="D271" s="3">
        <v>0</v>
      </c>
      <c r="E271" s="3">
        <v>0</v>
      </c>
      <c r="F271" s="3">
        <v>0.33333333333333298</v>
      </c>
      <c r="G271" s="3">
        <v>1.36666666666666</v>
      </c>
      <c r="H271" s="3">
        <v>3.6333333333333302</v>
      </c>
      <c r="I271" s="3">
        <v>4.43333333333333</v>
      </c>
      <c r="J271" s="3">
        <v>6.1333333333333302</v>
      </c>
      <c r="K271" s="3">
        <v>6.3333333333333304</v>
      </c>
      <c r="L271" s="3">
        <v>7.3333333333333304</v>
      </c>
      <c r="M271" s="3">
        <v>7.6333333333333302</v>
      </c>
      <c r="N271" s="3">
        <v>9.43333333333333</v>
      </c>
      <c r="O271" s="3">
        <v>10.966666666666599</v>
      </c>
      <c r="P271" s="3">
        <v>11.2666666666666</v>
      </c>
      <c r="Q271" s="3">
        <v>11.8666666666666</v>
      </c>
      <c r="R271" s="3">
        <v>12.233333333333301</v>
      </c>
      <c r="S271" s="3">
        <v>12.533333333333299</v>
      </c>
      <c r="T271" s="3">
        <v>13.1666666666666</v>
      </c>
      <c r="U271" s="3">
        <v>14.5</v>
      </c>
      <c r="V271" s="3">
        <v>14.6666666666666</v>
      </c>
      <c r="W271" s="2"/>
      <c r="X271" s="3">
        <v>0</v>
      </c>
      <c r="Y271" s="3">
        <v>0</v>
      </c>
      <c r="Z271" s="3">
        <v>0</v>
      </c>
      <c r="AA271" s="3">
        <v>0.53748384988656905</v>
      </c>
      <c r="AB271" s="3">
        <v>0.98262686486557804</v>
      </c>
      <c r="AC271" s="3">
        <v>1.22429117814713</v>
      </c>
      <c r="AD271" s="3">
        <v>1.92671280221579</v>
      </c>
      <c r="AE271" s="3">
        <v>1.8749814813900301</v>
      </c>
      <c r="AF271" s="3">
        <v>2.0221001184137402</v>
      </c>
      <c r="AG271" s="3">
        <v>1.6599866130651599</v>
      </c>
      <c r="AH271" s="3">
        <v>1.70261237188295</v>
      </c>
      <c r="AI271" s="3">
        <v>1.8562207723101101</v>
      </c>
      <c r="AJ271" s="3">
        <v>2.0572365498945899</v>
      </c>
      <c r="AK271" s="3">
        <v>2.2350739485653599</v>
      </c>
      <c r="AL271" s="3">
        <v>2.4864074931962001</v>
      </c>
      <c r="AM271" s="3">
        <v>1.8740923729160699</v>
      </c>
      <c r="AN271" s="3">
        <v>2.43219151292729</v>
      </c>
      <c r="AO271" s="3">
        <v>2.7938424357067002</v>
      </c>
      <c r="AP271" s="3">
        <v>2.4460853078609701</v>
      </c>
      <c r="AQ271" s="3">
        <v>2.42670329642683</v>
      </c>
    </row>
    <row r="272" spans="1:43">
      <c r="A272" s="2" t="s">
        <v>357</v>
      </c>
      <c r="B272" s="2"/>
      <c r="C272" s="3">
        <v>0</v>
      </c>
      <c r="D272" s="3">
        <v>0</v>
      </c>
      <c r="E272" s="3">
        <v>0</v>
      </c>
      <c r="F272" s="3">
        <v>0</v>
      </c>
      <c r="G272" s="3">
        <v>0.266666666666666</v>
      </c>
      <c r="H272" s="3">
        <v>1.3333333333333299</v>
      </c>
      <c r="I272" s="3">
        <v>3.4666666666666601</v>
      </c>
      <c r="J272" s="3">
        <v>4.5</v>
      </c>
      <c r="K272" s="3">
        <v>5.8</v>
      </c>
      <c r="L272" s="3">
        <v>6.6666666666666599</v>
      </c>
      <c r="M272" s="3">
        <v>7.6666666666666599</v>
      </c>
      <c r="N272" s="3">
        <v>8.6333333333333293</v>
      </c>
      <c r="O272" s="3">
        <v>9.5</v>
      </c>
      <c r="P272" s="3">
        <v>10.3</v>
      </c>
      <c r="Q272" s="3">
        <v>11.9333333333333</v>
      </c>
      <c r="R272" s="3">
        <v>12.1666666666666</v>
      </c>
      <c r="S272" s="3">
        <v>13.2666666666666</v>
      </c>
      <c r="T272" s="3">
        <v>13.7</v>
      </c>
      <c r="U272" s="3">
        <v>14.3333333333333</v>
      </c>
      <c r="V272" s="3">
        <v>14.5</v>
      </c>
      <c r="W272" s="2"/>
      <c r="X272" s="3">
        <v>0</v>
      </c>
      <c r="Y272" s="3">
        <v>0</v>
      </c>
      <c r="Z272" s="3">
        <v>0</v>
      </c>
      <c r="AA272" s="3">
        <v>0</v>
      </c>
      <c r="AB272" s="3">
        <v>0.44221663871405298</v>
      </c>
      <c r="AC272" s="3">
        <v>1.0749676997731401</v>
      </c>
      <c r="AD272" s="3">
        <v>1.5648926125740601</v>
      </c>
      <c r="AE272" s="3">
        <v>1.25830573921179</v>
      </c>
      <c r="AF272" s="3">
        <v>1.4922019523732899</v>
      </c>
      <c r="AG272" s="3">
        <v>1.7763883459298899</v>
      </c>
      <c r="AH272" s="3">
        <v>1.71917292776368</v>
      </c>
      <c r="AI272" s="3">
        <v>1.7792008193443301</v>
      </c>
      <c r="AJ272" s="3">
        <v>1.76540835691538</v>
      </c>
      <c r="AK272" s="3">
        <v>1.5737428845483801</v>
      </c>
      <c r="AL272" s="3">
        <v>2.1746008573733402</v>
      </c>
      <c r="AM272" s="3">
        <v>1.7336538165261099</v>
      </c>
      <c r="AN272" s="3">
        <v>1.7876116903722501</v>
      </c>
      <c r="AO272" s="3">
        <v>1.79164728671689</v>
      </c>
      <c r="AP272" s="3">
        <v>1.6996731711975901</v>
      </c>
      <c r="AQ272" s="3">
        <v>1.66833250083229</v>
      </c>
    </row>
    <row r="273" spans="1:43">
      <c r="A273" s="2" t="s">
        <v>358</v>
      </c>
      <c r="B273" s="2"/>
      <c r="C273" s="3">
        <v>0</v>
      </c>
      <c r="D273" s="3">
        <v>0</v>
      </c>
      <c r="E273" s="3">
        <v>0</v>
      </c>
      <c r="F273" s="3">
        <v>3.3333333333333298E-2</v>
      </c>
      <c r="G273" s="3">
        <v>0.7</v>
      </c>
      <c r="H273" s="3">
        <v>1.9</v>
      </c>
      <c r="I273" s="3">
        <v>4.1333333333333302</v>
      </c>
      <c r="J273" s="3">
        <v>4.93333333333333</v>
      </c>
      <c r="K273" s="3">
        <v>7.5</v>
      </c>
      <c r="L273" s="3">
        <v>8.3000000000000007</v>
      </c>
      <c r="M273" s="3">
        <v>9.6333333333333293</v>
      </c>
      <c r="N273" s="3">
        <v>9.86666666666666</v>
      </c>
      <c r="O273" s="3">
        <v>11.1</v>
      </c>
      <c r="P273" s="3">
        <v>11.7</v>
      </c>
      <c r="Q273" s="3">
        <v>12.1666666666666</v>
      </c>
      <c r="R273" s="3">
        <v>12.8666666666666</v>
      </c>
      <c r="S273" s="3">
        <v>13.466666666666599</v>
      </c>
      <c r="T273" s="3">
        <v>13.2666666666666</v>
      </c>
      <c r="U273" s="3">
        <v>12.6666666666666</v>
      </c>
      <c r="V273" s="3">
        <v>14.3666666666666</v>
      </c>
      <c r="W273" s="2"/>
      <c r="X273" s="3">
        <v>0</v>
      </c>
      <c r="Y273" s="3">
        <v>0</v>
      </c>
      <c r="Z273" s="3">
        <v>0</v>
      </c>
      <c r="AA273" s="3">
        <v>0.17950549357115</v>
      </c>
      <c r="AB273" s="3">
        <v>0.82259751195020403</v>
      </c>
      <c r="AC273" s="3">
        <v>1.55670592384474</v>
      </c>
      <c r="AD273" s="3">
        <v>1.70749979664875</v>
      </c>
      <c r="AE273" s="3">
        <v>1.8061622912191999</v>
      </c>
      <c r="AF273" s="3">
        <v>1.7078251276599301</v>
      </c>
      <c r="AG273" s="3">
        <v>1.9</v>
      </c>
      <c r="AH273" s="3">
        <v>1.1685698761972001</v>
      </c>
      <c r="AI273" s="3">
        <v>1.92757763930679</v>
      </c>
      <c r="AJ273" s="3">
        <v>1.75783958312469</v>
      </c>
      <c r="AK273" s="3">
        <v>1.8101565309847201</v>
      </c>
      <c r="AL273" s="3">
        <v>1.9336206683030901</v>
      </c>
      <c r="AM273" s="3">
        <v>2.1406125810669701</v>
      </c>
      <c r="AN273" s="3">
        <v>1.6478942792411</v>
      </c>
      <c r="AO273" s="3">
        <v>2.4212026396446502</v>
      </c>
      <c r="AP273" s="3">
        <v>2.1186998109427599</v>
      </c>
      <c r="AQ273" s="3">
        <v>1.7413277182145299</v>
      </c>
    </row>
    <row r="274" spans="1:43">
      <c r="A274" s="2" t="s">
        <v>359</v>
      </c>
      <c r="B274" s="2"/>
      <c r="C274" s="3">
        <v>0</v>
      </c>
      <c r="D274" s="3">
        <v>0</v>
      </c>
      <c r="E274" s="3">
        <v>0</v>
      </c>
      <c r="F274" s="3">
        <v>0</v>
      </c>
      <c r="G274" s="3">
        <v>3.3333333333333298E-2</v>
      </c>
      <c r="H274" s="3">
        <v>0.4</v>
      </c>
      <c r="I274" s="3">
        <v>0.86666666666666603</v>
      </c>
      <c r="J274" s="3">
        <v>1.6</v>
      </c>
      <c r="K274" s="3">
        <v>2.5333333333333301</v>
      </c>
      <c r="L274" s="3">
        <v>3.36666666666666</v>
      </c>
      <c r="M274" s="3">
        <v>4.36666666666666</v>
      </c>
      <c r="N274" s="3">
        <v>5.0333333333333297</v>
      </c>
      <c r="O274" s="3">
        <v>6.0666666666666602</v>
      </c>
      <c r="P274" s="3">
        <v>6.7666666666666604</v>
      </c>
      <c r="Q274" s="3">
        <v>8.5666666666666593</v>
      </c>
      <c r="R274" s="3">
        <v>9.6666666666666607</v>
      </c>
      <c r="S274" s="3">
        <v>10.9333333333333</v>
      </c>
      <c r="T274" s="3">
        <v>11.633333333333301</v>
      </c>
      <c r="U274" s="3">
        <v>12.2666666666666</v>
      </c>
      <c r="V274" s="3">
        <v>13.8666666666666</v>
      </c>
      <c r="W274" s="2"/>
      <c r="X274" s="3">
        <v>0</v>
      </c>
      <c r="Y274" s="3">
        <v>0</v>
      </c>
      <c r="Z274" s="3">
        <v>0</v>
      </c>
      <c r="AA274" s="3">
        <v>0</v>
      </c>
      <c r="AB274" s="3">
        <v>0.17950549357115</v>
      </c>
      <c r="AC274" s="3">
        <v>0.61101009266077799</v>
      </c>
      <c r="AD274" s="3">
        <v>0.95684667296048798</v>
      </c>
      <c r="AE274" s="3">
        <v>1.3564659966250501</v>
      </c>
      <c r="AF274" s="3">
        <v>1.43139403690559</v>
      </c>
      <c r="AG274" s="3">
        <v>1.1967548714010801</v>
      </c>
      <c r="AH274" s="3">
        <v>1.6224124698183899</v>
      </c>
      <c r="AI274" s="3">
        <v>1.3034143197344701</v>
      </c>
      <c r="AJ274" s="3">
        <v>1.8061622912191999</v>
      </c>
      <c r="AK274" s="3">
        <v>1.38283123417943</v>
      </c>
      <c r="AL274" s="3">
        <v>1.78294388270884</v>
      </c>
      <c r="AM274" s="3">
        <v>1.1925695879998801</v>
      </c>
      <c r="AN274" s="3">
        <v>1.7113996870657899</v>
      </c>
      <c r="AO274" s="3">
        <v>1.37800177390629</v>
      </c>
      <c r="AP274" s="3">
        <v>1.4126413400278</v>
      </c>
      <c r="AQ274" s="3">
        <v>1.70749979664875</v>
      </c>
    </row>
    <row r="275" spans="1:43">
      <c r="A275" s="2" t="s">
        <v>360</v>
      </c>
      <c r="B275" s="2"/>
      <c r="C275" s="3">
        <v>0</v>
      </c>
      <c r="D275" s="3">
        <v>0</v>
      </c>
      <c r="E275" s="3">
        <v>0</v>
      </c>
      <c r="F275" s="3">
        <v>0</v>
      </c>
      <c r="G275" s="3">
        <v>0.4</v>
      </c>
      <c r="H275" s="3">
        <v>1.4</v>
      </c>
      <c r="I275" s="3">
        <v>3.4</v>
      </c>
      <c r="J275" s="3">
        <v>4.4000000000000004</v>
      </c>
      <c r="K275" s="3">
        <v>5.86666666666666</v>
      </c>
      <c r="L275" s="3">
        <v>6.7</v>
      </c>
      <c r="M275" s="3">
        <v>8.0333333333333297</v>
      </c>
      <c r="N275" s="3">
        <v>8.5333333333333297</v>
      </c>
      <c r="O275" s="3">
        <v>9.4</v>
      </c>
      <c r="P275" s="3">
        <v>9.8333333333333304</v>
      </c>
      <c r="Q275" s="3">
        <v>10.3333333333333</v>
      </c>
      <c r="R275" s="3">
        <v>11.5</v>
      </c>
      <c r="S275" s="3">
        <v>11.9333333333333</v>
      </c>
      <c r="T275" s="3">
        <v>12.4333333333333</v>
      </c>
      <c r="U275" s="3">
        <v>13.533333333333299</v>
      </c>
      <c r="V275" s="3">
        <v>13.7</v>
      </c>
      <c r="W275" s="2"/>
      <c r="X275" s="3">
        <v>0</v>
      </c>
      <c r="Y275" s="3">
        <v>0</v>
      </c>
      <c r="Z275" s="3">
        <v>0</v>
      </c>
      <c r="AA275" s="3">
        <v>0</v>
      </c>
      <c r="AB275" s="3">
        <v>0.61101009266077799</v>
      </c>
      <c r="AC275" s="3">
        <v>1.42828568570857</v>
      </c>
      <c r="AD275" s="3">
        <v>1.56204993518133</v>
      </c>
      <c r="AE275" s="3">
        <v>1.42828568570857</v>
      </c>
      <c r="AF275" s="3">
        <v>1.62754074876449</v>
      </c>
      <c r="AG275" s="3">
        <v>1.65630109984064</v>
      </c>
      <c r="AH275" s="3">
        <v>1.37800177390629</v>
      </c>
      <c r="AI275" s="3">
        <v>1.8390818965511599</v>
      </c>
      <c r="AJ275" s="3">
        <v>1.54056266777217</v>
      </c>
      <c r="AK275" s="3">
        <v>2.2373098926066399</v>
      </c>
      <c r="AL275" s="3">
        <v>1.7384539747207</v>
      </c>
      <c r="AM275" s="3">
        <v>1.23153021346074</v>
      </c>
      <c r="AN275" s="3">
        <v>1.87853370714738</v>
      </c>
      <c r="AO275" s="3">
        <v>1.90933379888262</v>
      </c>
      <c r="AP275" s="3">
        <v>1.7838784213679499</v>
      </c>
      <c r="AQ275" s="3">
        <v>1.8823743871327301</v>
      </c>
    </row>
    <row r="276" spans="1:43">
      <c r="A276" s="2" t="s">
        <v>361</v>
      </c>
      <c r="B276" s="2"/>
      <c r="C276" s="3">
        <v>0</v>
      </c>
      <c r="D276" s="3">
        <v>0</v>
      </c>
      <c r="E276" s="3">
        <v>0</v>
      </c>
      <c r="F276" s="3">
        <v>3.3333333333333298E-2</v>
      </c>
      <c r="G276" s="3">
        <v>0.266666666666666</v>
      </c>
      <c r="H276" s="3">
        <v>1.7</v>
      </c>
      <c r="I276" s="3">
        <v>3.9666666666666601</v>
      </c>
      <c r="J276" s="3">
        <v>5.6666666666666599</v>
      </c>
      <c r="K276" s="3">
        <v>7.6</v>
      </c>
      <c r="L276" s="3">
        <v>8.0666666666666593</v>
      </c>
      <c r="M276" s="3">
        <v>8.5666666666666593</v>
      </c>
      <c r="N276" s="3">
        <v>9.1333333333333293</v>
      </c>
      <c r="O276" s="3">
        <v>8.9666666666666597</v>
      </c>
      <c r="P276" s="3">
        <v>9.1333333333333293</v>
      </c>
      <c r="Q276" s="3">
        <v>9.2666666666666604</v>
      </c>
      <c r="R276" s="3">
        <v>10.466666666666599</v>
      </c>
      <c r="S276" s="3">
        <v>11.066666666666601</v>
      </c>
      <c r="T276" s="3">
        <v>11.3333333333333</v>
      </c>
      <c r="U276" s="3">
        <v>12.4333333333333</v>
      </c>
      <c r="V276" s="3">
        <v>13.7</v>
      </c>
      <c r="W276" s="2"/>
      <c r="X276" s="3">
        <v>0</v>
      </c>
      <c r="Y276" s="3">
        <v>0</v>
      </c>
      <c r="Z276" s="3">
        <v>0</v>
      </c>
      <c r="AA276" s="3">
        <v>0.17950549357115</v>
      </c>
      <c r="AB276" s="3">
        <v>0.51207638319124005</v>
      </c>
      <c r="AC276" s="3">
        <v>1.41774468787578</v>
      </c>
      <c r="AD276" s="3">
        <v>1.42556031868953</v>
      </c>
      <c r="AE276" s="3">
        <v>1.6996731711975901</v>
      </c>
      <c r="AF276" s="3">
        <v>1.5187714333192599</v>
      </c>
      <c r="AG276" s="3">
        <v>1.5902480589168699</v>
      </c>
      <c r="AH276" s="3">
        <v>1.5849991237291601</v>
      </c>
      <c r="AI276" s="3">
        <v>1.58605030044937</v>
      </c>
      <c r="AJ276" s="3">
        <v>1.7220788470785899</v>
      </c>
      <c r="AK276" s="3">
        <v>2.1561282171728302</v>
      </c>
      <c r="AL276" s="3">
        <v>1.8245242911205299</v>
      </c>
      <c r="AM276" s="3">
        <v>1.8749814813900301</v>
      </c>
      <c r="AN276" s="3">
        <v>2.0965580258021799</v>
      </c>
      <c r="AO276" s="3">
        <v>2.2705848487901799</v>
      </c>
      <c r="AP276" s="3">
        <v>1.8740923729160699</v>
      </c>
      <c r="AQ276" s="3">
        <v>1.9</v>
      </c>
    </row>
    <row r="277" spans="1:43">
      <c r="A277" s="2" t="s">
        <v>362</v>
      </c>
      <c r="B277" s="2"/>
      <c r="C277" s="3">
        <v>0</v>
      </c>
      <c r="D277" s="3">
        <v>0</v>
      </c>
      <c r="E277" s="3">
        <v>0</v>
      </c>
      <c r="F277" s="3">
        <v>0</v>
      </c>
      <c r="G277" s="3">
        <v>3.3333333333333298E-2</v>
      </c>
      <c r="H277" s="3">
        <v>0.33333333333333298</v>
      </c>
      <c r="I277" s="3">
        <v>0.96666666666666601</v>
      </c>
      <c r="J277" s="3">
        <v>1.2666666666666599</v>
      </c>
      <c r="K277" s="3">
        <v>2.2333333333333298</v>
      </c>
      <c r="L277" s="3">
        <v>2.3333333333333299</v>
      </c>
      <c r="M277" s="3">
        <v>3.1666666666666599</v>
      </c>
      <c r="N277" s="3">
        <v>3.4666666666666601</v>
      </c>
      <c r="O277" s="3">
        <v>4.36666666666666</v>
      </c>
      <c r="P277" s="3">
        <v>5.6333333333333302</v>
      </c>
      <c r="Q277" s="3">
        <v>6.6666666666666599</v>
      </c>
      <c r="R277" s="3">
        <v>8.4</v>
      </c>
      <c r="S277" s="3">
        <v>9.3000000000000007</v>
      </c>
      <c r="T277" s="3">
        <v>10.7</v>
      </c>
      <c r="U277" s="3">
        <v>11.966666666666599</v>
      </c>
      <c r="V277" s="3">
        <v>13.4333333333333</v>
      </c>
      <c r="W277" s="2"/>
      <c r="X277" s="3">
        <v>0</v>
      </c>
      <c r="Y277" s="3">
        <v>0</v>
      </c>
      <c r="Z277" s="3">
        <v>0</v>
      </c>
      <c r="AA277" s="3">
        <v>0</v>
      </c>
      <c r="AB277" s="3">
        <v>0.17950549357115</v>
      </c>
      <c r="AC277" s="3">
        <v>0.59628479399994305</v>
      </c>
      <c r="AD277" s="3">
        <v>0.98262686486557804</v>
      </c>
      <c r="AE277" s="3">
        <v>0.89193921068397597</v>
      </c>
      <c r="AF277" s="3">
        <v>1.17426099692056</v>
      </c>
      <c r="AG277" s="3">
        <v>1.1352924243950899</v>
      </c>
      <c r="AH277" s="3">
        <v>1.63469331136523</v>
      </c>
      <c r="AI277" s="3">
        <v>0.99107124982123296</v>
      </c>
      <c r="AJ277" s="3">
        <v>1.6224124698183899</v>
      </c>
      <c r="AK277" s="3">
        <v>1.6017351702311899</v>
      </c>
      <c r="AL277" s="3">
        <v>1.7950549357115</v>
      </c>
      <c r="AM277" s="3">
        <v>1.2543258481484501</v>
      </c>
      <c r="AN277" s="3">
        <v>1.0049875621120801</v>
      </c>
      <c r="AO277" s="3">
        <v>1.8284784202536599</v>
      </c>
      <c r="AP277" s="3">
        <v>1.44875425414004</v>
      </c>
      <c r="AQ277" s="3">
        <v>1.3085190950926999</v>
      </c>
    </row>
    <row r="278" spans="1:43">
      <c r="A278" s="2" t="s">
        <v>363</v>
      </c>
      <c r="B278" s="2"/>
      <c r="C278" s="3">
        <v>0</v>
      </c>
      <c r="D278" s="3">
        <v>0</v>
      </c>
      <c r="E278" s="3">
        <v>0</v>
      </c>
      <c r="F278" s="3">
        <v>0</v>
      </c>
      <c r="G278" s="3">
        <v>0</v>
      </c>
      <c r="H278" s="3">
        <v>0</v>
      </c>
      <c r="I278" s="3">
        <v>0.1</v>
      </c>
      <c r="J278" s="3">
        <v>0.133333333333333</v>
      </c>
      <c r="K278" s="3">
        <v>0.53333333333333299</v>
      </c>
      <c r="L278" s="3">
        <v>1.2</v>
      </c>
      <c r="M278" s="3">
        <v>1.7333333333333301</v>
      </c>
      <c r="N278" s="3">
        <v>2.5333333333333301</v>
      </c>
      <c r="O278" s="3">
        <v>4.0999999999999996</v>
      </c>
      <c r="P278" s="3">
        <v>5.93333333333333</v>
      </c>
      <c r="Q278" s="3">
        <v>6.5333333333333297</v>
      </c>
      <c r="R278" s="3">
        <v>8.1</v>
      </c>
      <c r="S278" s="3">
        <v>9.5333333333333297</v>
      </c>
      <c r="T278" s="3">
        <v>11.033333333333299</v>
      </c>
      <c r="U278" s="3">
        <v>11.8</v>
      </c>
      <c r="V278" s="3">
        <v>13.3333333333333</v>
      </c>
      <c r="W278" s="2"/>
      <c r="X278" s="3">
        <v>0</v>
      </c>
      <c r="Y278" s="3">
        <v>0</v>
      </c>
      <c r="Z278" s="3">
        <v>0</v>
      </c>
      <c r="AA278" s="3">
        <v>0</v>
      </c>
      <c r="AB278" s="3">
        <v>0</v>
      </c>
      <c r="AC278" s="3">
        <v>0</v>
      </c>
      <c r="AD278" s="3">
        <v>0.3</v>
      </c>
      <c r="AE278" s="3">
        <v>0.33993463423951897</v>
      </c>
      <c r="AF278" s="3">
        <v>0.66999170807472597</v>
      </c>
      <c r="AG278" s="3">
        <v>0.97979589711327097</v>
      </c>
      <c r="AH278" s="3">
        <v>1.23648246606609</v>
      </c>
      <c r="AI278" s="3">
        <v>1.05619863451699</v>
      </c>
      <c r="AJ278" s="3">
        <v>1.6196707484341699</v>
      </c>
      <c r="AK278" s="3">
        <v>1.56914697279197</v>
      </c>
      <c r="AL278" s="3">
        <v>1.76509363931649</v>
      </c>
      <c r="AM278" s="3">
        <v>1.9382122346808801</v>
      </c>
      <c r="AN278" s="3">
        <v>1.8390818965511599</v>
      </c>
      <c r="AO278" s="3">
        <v>1.42556031868953</v>
      </c>
      <c r="AP278" s="3">
        <v>1.72046505340852</v>
      </c>
      <c r="AQ278" s="3">
        <v>1.63978318349984</v>
      </c>
    </row>
    <row r="279" spans="1:43">
      <c r="A279" s="2" t="s">
        <v>364</v>
      </c>
      <c r="B279" s="2" t="s">
        <v>365</v>
      </c>
      <c r="C279" s="3">
        <v>0</v>
      </c>
      <c r="D279" s="3">
        <v>0</v>
      </c>
      <c r="E279" s="3">
        <v>0</v>
      </c>
      <c r="F279" s="3">
        <v>0.2</v>
      </c>
      <c r="G279" s="3">
        <v>1.2333333333333301</v>
      </c>
      <c r="H279" s="3">
        <v>2.8333333333333299</v>
      </c>
      <c r="I279" s="3">
        <v>3.0666666666666602</v>
      </c>
      <c r="J279" s="3">
        <v>4.86666666666666</v>
      </c>
      <c r="K279" s="3">
        <v>5.2666666666666604</v>
      </c>
      <c r="L279" s="3">
        <v>6.8333333333333304</v>
      </c>
      <c r="M279" s="3">
        <v>8.6666666666666607</v>
      </c>
      <c r="N279" s="3">
        <v>8.5</v>
      </c>
      <c r="O279" s="3">
        <v>8.86666666666666</v>
      </c>
      <c r="P279" s="3">
        <v>11.4</v>
      </c>
      <c r="Q279" s="3">
        <v>12.4333333333333</v>
      </c>
      <c r="R279" s="3">
        <v>12.6</v>
      </c>
      <c r="S279" s="3">
        <v>12.733333333333301</v>
      </c>
      <c r="T279" s="3">
        <v>13.566666666666601</v>
      </c>
      <c r="U279" s="3">
        <v>13.233333333333301</v>
      </c>
      <c r="V279" s="3">
        <v>13.2</v>
      </c>
      <c r="W279" s="2"/>
      <c r="X279" s="3">
        <v>0</v>
      </c>
      <c r="Y279" s="3">
        <v>0</v>
      </c>
      <c r="Z279" s="3">
        <v>0</v>
      </c>
      <c r="AA279" s="3">
        <v>0.4</v>
      </c>
      <c r="AB279" s="3">
        <v>1.08576649832682</v>
      </c>
      <c r="AC279" s="3">
        <v>1.5723301886761001</v>
      </c>
      <c r="AD279" s="3">
        <v>1.5902480589168699</v>
      </c>
      <c r="AE279" s="3">
        <v>2.2617593938249798</v>
      </c>
      <c r="AF279" s="3">
        <v>1.6110727964792699</v>
      </c>
      <c r="AG279" s="3">
        <v>2.29613201323926</v>
      </c>
      <c r="AH279" s="3">
        <v>2.2852182001336798</v>
      </c>
      <c r="AI279" s="3">
        <v>2.4596747752497601</v>
      </c>
      <c r="AJ279" s="3">
        <v>2.6423894910141801</v>
      </c>
      <c r="AK279" s="3">
        <v>2.5113077602449798</v>
      </c>
      <c r="AL279" s="3">
        <v>2.6917569644296502</v>
      </c>
      <c r="AM279" s="3">
        <v>3.2619012860600098</v>
      </c>
      <c r="AN279" s="3">
        <v>2.5940101944458198</v>
      </c>
      <c r="AO279" s="3">
        <v>2.8246927069840502</v>
      </c>
      <c r="AP279" s="3">
        <v>3.1057294723712698</v>
      </c>
      <c r="AQ279" s="3">
        <v>2.89136645896019</v>
      </c>
    </row>
    <row r="280" spans="1:43">
      <c r="A280" s="2" t="s">
        <v>366</v>
      </c>
      <c r="B280" s="2"/>
      <c r="C280" s="3">
        <v>0</v>
      </c>
      <c r="D280" s="3">
        <v>0</v>
      </c>
      <c r="E280" s="3">
        <v>0</v>
      </c>
      <c r="F280" s="3">
        <v>0</v>
      </c>
      <c r="G280" s="3">
        <v>3.3333333333333298E-2</v>
      </c>
      <c r="H280" s="3">
        <v>0.3</v>
      </c>
      <c r="I280" s="3">
        <v>0.96666666666666601</v>
      </c>
      <c r="J280" s="3">
        <v>1.36666666666666</v>
      </c>
      <c r="K280" s="3">
        <v>2.2000000000000002</v>
      </c>
      <c r="L280" s="3">
        <v>2.2666666666666599</v>
      </c>
      <c r="M280" s="3">
        <v>3.0333333333333301</v>
      </c>
      <c r="N280" s="3">
        <v>3.2</v>
      </c>
      <c r="O280" s="3">
        <v>3.9666666666666601</v>
      </c>
      <c r="P280" s="3">
        <v>4.93333333333333</v>
      </c>
      <c r="Q280" s="3">
        <v>6</v>
      </c>
      <c r="R280" s="3">
        <v>7.93333333333333</v>
      </c>
      <c r="S280" s="3">
        <v>9.0333333333333297</v>
      </c>
      <c r="T280" s="3">
        <v>10.3333333333333</v>
      </c>
      <c r="U280" s="3">
        <v>11.7666666666666</v>
      </c>
      <c r="V280" s="3">
        <v>13.1666666666666</v>
      </c>
      <c r="W280" s="2"/>
      <c r="X280" s="3">
        <v>0</v>
      </c>
      <c r="Y280" s="3">
        <v>0</v>
      </c>
      <c r="Z280" s="3">
        <v>0</v>
      </c>
      <c r="AA280" s="3">
        <v>0</v>
      </c>
      <c r="AB280" s="3">
        <v>0.17950549357115</v>
      </c>
      <c r="AC280" s="3">
        <v>0.52599112793531599</v>
      </c>
      <c r="AD280" s="3">
        <v>0.91226214556026697</v>
      </c>
      <c r="AE280" s="3">
        <v>0.91226214556026697</v>
      </c>
      <c r="AF280" s="3">
        <v>1.19443152447792</v>
      </c>
      <c r="AG280" s="3">
        <v>1.1234866364235101</v>
      </c>
      <c r="AH280" s="3">
        <v>1.70261237188295</v>
      </c>
      <c r="AI280" s="3">
        <v>0.83266639978645296</v>
      </c>
      <c r="AJ280" s="3">
        <v>1.79783820802157</v>
      </c>
      <c r="AK280" s="3">
        <v>1.5040685563571301</v>
      </c>
      <c r="AL280" s="3">
        <v>2.0330600909302499</v>
      </c>
      <c r="AM280" s="3">
        <v>1.31487219488773</v>
      </c>
      <c r="AN280" s="3">
        <v>1.0482790129010899</v>
      </c>
      <c r="AO280" s="3">
        <v>1.53478192442951</v>
      </c>
      <c r="AP280" s="3">
        <v>1.6468825769380799</v>
      </c>
      <c r="AQ280" s="3">
        <v>1.29314431608472</v>
      </c>
    </row>
    <row r="281" spans="1:43">
      <c r="A281" s="2" t="s">
        <v>367</v>
      </c>
      <c r="B281" s="2"/>
      <c r="C281" s="3">
        <v>0</v>
      </c>
      <c r="D281" s="3">
        <v>0</v>
      </c>
      <c r="E281" s="3">
        <v>0</v>
      </c>
      <c r="F281" s="3">
        <v>0</v>
      </c>
      <c r="G281" s="3">
        <v>0.2</v>
      </c>
      <c r="H281" s="3">
        <v>0.46666666666666601</v>
      </c>
      <c r="I281" s="3">
        <v>0.83333333333333304</v>
      </c>
      <c r="J281" s="3">
        <v>1.36666666666666</v>
      </c>
      <c r="K281" s="3">
        <v>2.0333333333333301</v>
      </c>
      <c r="L281" s="3">
        <v>3</v>
      </c>
      <c r="M281" s="3">
        <v>4.1333333333333302</v>
      </c>
      <c r="N281" s="3">
        <v>5.3</v>
      </c>
      <c r="O281" s="3">
        <v>6.7333333333333298</v>
      </c>
      <c r="P281" s="3">
        <v>8.6</v>
      </c>
      <c r="Q281" s="3">
        <v>9.1333333333333293</v>
      </c>
      <c r="R281" s="3">
        <v>10</v>
      </c>
      <c r="S281" s="3">
        <v>11.6</v>
      </c>
      <c r="T281" s="3">
        <v>12.066666666666601</v>
      </c>
      <c r="U281" s="3">
        <v>12.566666666666601</v>
      </c>
      <c r="V281" s="3">
        <v>13.066666666666601</v>
      </c>
      <c r="W281" s="2"/>
      <c r="X281" s="3">
        <v>0</v>
      </c>
      <c r="Y281" s="3">
        <v>0</v>
      </c>
      <c r="Z281" s="3">
        <v>0</v>
      </c>
      <c r="AA281" s="3">
        <v>0</v>
      </c>
      <c r="AB281" s="3">
        <v>0.4</v>
      </c>
      <c r="AC281" s="3">
        <v>0.61824123303304601</v>
      </c>
      <c r="AD281" s="3">
        <v>0.63683243915142596</v>
      </c>
      <c r="AE281" s="3">
        <v>1.01598337694187</v>
      </c>
      <c r="AF281" s="3">
        <v>1.11005505368978</v>
      </c>
      <c r="AG281" s="3">
        <v>1.26491106406735</v>
      </c>
      <c r="AH281" s="3">
        <v>1.43139403690559</v>
      </c>
      <c r="AI281" s="3">
        <v>1.4640127503998499</v>
      </c>
      <c r="AJ281" s="3">
        <v>1.6110727964792699</v>
      </c>
      <c r="AK281" s="3">
        <v>1.56204993518133</v>
      </c>
      <c r="AL281" s="3">
        <v>1.58605030044937</v>
      </c>
      <c r="AM281" s="3">
        <v>1.75119007154182</v>
      </c>
      <c r="AN281" s="3">
        <v>1.3564659966250501</v>
      </c>
      <c r="AO281" s="3">
        <v>1.5040685563571301</v>
      </c>
      <c r="AP281" s="3">
        <v>1.2023125864580899</v>
      </c>
      <c r="AQ281" s="3">
        <v>1.5902480589168699</v>
      </c>
    </row>
    <row r="282" spans="1:43">
      <c r="A282" s="2" t="s">
        <v>368</v>
      </c>
      <c r="B282" s="2"/>
      <c r="C282" s="3">
        <v>0</v>
      </c>
      <c r="D282" s="3">
        <v>0</v>
      </c>
      <c r="E282" s="3">
        <v>0</v>
      </c>
      <c r="F282" s="3">
        <v>0</v>
      </c>
      <c r="G282" s="3">
        <v>3.3333333333333298E-2</v>
      </c>
      <c r="H282" s="3">
        <v>0.3</v>
      </c>
      <c r="I282" s="3">
        <v>0.9</v>
      </c>
      <c r="J282" s="3">
        <v>1.2333333333333301</v>
      </c>
      <c r="K282" s="3">
        <v>2.1666666666666599</v>
      </c>
      <c r="L282" s="3">
        <v>2.1666666666666599</v>
      </c>
      <c r="M282" s="3">
        <v>3.0666666666666602</v>
      </c>
      <c r="N282" s="3">
        <v>3.2333333333333298</v>
      </c>
      <c r="O282" s="3">
        <v>3.9666666666666601</v>
      </c>
      <c r="P282" s="3">
        <v>5.0333333333333297</v>
      </c>
      <c r="Q282" s="3">
        <v>6.1333333333333302</v>
      </c>
      <c r="R282" s="3">
        <v>7.8</v>
      </c>
      <c r="S282" s="3">
        <v>8.9</v>
      </c>
      <c r="T282" s="3">
        <v>10.3333333333333</v>
      </c>
      <c r="U282" s="3">
        <v>11.466666666666599</v>
      </c>
      <c r="V282" s="3">
        <v>12.9333333333333</v>
      </c>
      <c r="W282" s="2"/>
      <c r="X282" s="3">
        <v>0</v>
      </c>
      <c r="Y282" s="3">
        <v>0</v>
      </c>
      <c r="Z282" s="3">
        <v>0</v>
      </c>
      <c r="AA282" s="3">
        <v>0</v>
      </c>
      <c r="AB282" s="3">
        <v>0.17950549357115</v>
      </c>
      <c r="AC282" s="3">
        <v>0.52599112793531599</v>
      </c>
      <c r="AD282" s="3">
        <v>0.86986589004665904</v>
      </c>
      <c r="AE282" s="3">
        <v>0.84393259341147697</v>
      </c>
      <c r="AF282" s="3">
        <v>1.18556128291858</v>
      </c>
      <c r="AG282" s="3">
        <v>1.2133516482134099</v>
      </c>
      <c r="AH282" s="3">
        <v>1.7113996870657899</v>
      </c>
      <c r="AI282" s="3">
        <v>1.0225241100118601</v>
      </c>
      <c r="AJ282" s="3">
        <v>1.8345450541089301</v>
      </c>
      <c r="AK282" s="3">
        <v>1.5807874268505799</v>
      </c>
      <c r="AL282" s="3">
        <v>2.12498366006789</v>
      </c>
      <c r="AM282" s="3">
        <v>1.4468356276140399</v>
      </c>
      <c r="AN282" s="3">
        <v>1.0754843869934401</v>
      </c>
      <c r="AO282" s="3">
        <v>1.53478192442951</v>
      </c>
      <c r="AP282" s="3">
        <v>1.58605030044937</v>
      </c>
      <c r="AQ282" s="3">
        <v>1.31487219488773</v>
      </c>
    </row>
    <row r="283" spans="1:43">
      <c r="A283" s="2" t="s">
        <v>369</v>
      </c>
      <c r="B283" s="2"/>
      <c r="C283" s="3">
        <v>0</v>
      </c>
      <c r="D283" s="3">
        <v>0</v>
      </c>
      <c r="E283" s="3">
        <v>0</v>
      </c>
      <c r="F283" s="3">
        <v>0</v>
      </c>
      <c r="G283" s="3">
        <v>0</v>
      </c>
      <c r="H283" s="3">
        <v>6.6666666666666596E-2</v>
      </c>
      <c r="I283" s="3">
        <v>0.1</v>
      </c>
      <c r="J283" s="3">
        <v>0.233333333333333</v>
      </c>
      <c r="K283" s="3">
        <v>0.4</v>
      </c>
      <c r="L283" s="3">
        <v>0.76666666666666605</v>
      </c>
      <c r="M283" s="3">
        <v>1.13333333333333</v>
      </c>
      <c r="N283" s="3">
        <v>2</v>
      </c>
      <c r="O283" s="3">
        <v>2.6333333333333302</v>
      </c>
      <c r="P283" s="3">
        <v>3.9666666666666601</v>
      </c>
      <c r="Q283" s="3">
        <v>5</v>
      </c>
      <c r="R283" s="3">
        <v>6.6</v>
      </c>
      <c r="S283" s="3">
        <v>8.1</v>
      </c>
      <c r="T283" s="3">
        <v>9.6999999999999993</v>
      </c>
      <c r="U283" s="3">
        <v>10.966666666666599</v>
      </c>
      <c r="V283" s="3">
        <v>12.5</v>
      </c>
      <c r="W283" s="2"/>
      <c r="X283" s="3">
        <v>0</v>
      </c>
      <c r="Y283" s="3">
        <v>0</v>
      </c>
      <c r="Z283" s="3">
        <v>0</v>
      </c>
      <c r="AA283" s="3">
        <v>0</v>
      </c>
      <c r="AB283" s="3">
        <v>0</v>
      </c>
      <c r="AC283" s="3">
        <v>0.24944382578492899</v>
      </c>
      <c r="AD283" s="3">
        <v>0.3</v>
      </c>
      <c r="AE283" s="3">
        <v>0.49553562491061598</v>
      </c>
      <c r="AF283" s="3">
        <v>0.66332495807108005</v>
      </c>
      <c r="AG283" s="3">
        <v>0.76084748070088803</v>
      </c>
      <c r="AH283" s="3">
        <v>0.99107124982123296</v>
      </c>
      <c r="AI283" s="3">
        <v>1.23827837473378</v>
      </c>
      <c r="AJ283" s="3">
        <v>1.1685698761972001</v>
      </c>
      <c r="AK283" s="3">
        <v>1.5380362660079101</v>
      </c>
      <c r="AL283" s="3">
        <v>1.7888543819998299</v>
      </c>
      <c r="AM283" s="3">
        <v>1.3564659966250501</v>
      </c>
      <c r="AN283" s="3">
        <v>1.9035055380358901</v>
      </c>
      <c r="AO283" s="3">
        <v>1.9174636024359499</v>
      </c>
      <c r="AP283" s="3">
        <v>1.4715826703096</v>
      </c>
      <c r="AQ283" s="3">
        <v>1.4548768561863401</v>
      </c>
    </row>
    <row r="284" spans="1:43">
      <c r="A284" s="2" t="s">
        <v>370</v>
      </c>
      <c r="B284" s="2"/>
      <c r="C284" s="3">
        <v>0</v>
      </c>
      <c r="D284" s="3">
        <v>0</v>
      </c>
      <c r="E284" s="3">
        <v>0</v>
      </c>
      <c r="F284" s="3">
        <v>0.3</v>
      </c>
      <c r="G284" s="3">
        <v>2.1</v>
      </c>
      <c r="H284" s="3">
        <v>4.93333333333333</v>
      </c>
      <c r="I284" s="3">
        <v>7.7</v>
      </c>
      <c r="J284" s="3">
        <v>9.5666666666666593</v>
      </c>
      <c r="K284" s="3">
        <v>10.066666666666601</v>
      </c>
      <c r="L284" s="3">
        <v>11.466666666666599</v>
      </c>
      <c r="M284" s="3">
        <v>11.4333333333333</v>
      </c>
      <c r="N284" s="3">
        <v>11.633333333333301</v>
      </c>
      <c r="O284" s="3">
        <v>11.9</v>
      </c>
      <c r="P284" s="3">
        <v>11.6666666666666</v>
      </c>
      <c r="Q284" s="3">
        <v>12.3333333333333</v>
      </c>
      <c r="R284" s="3">
        <v>12.533333333333299</v>
      </c>
      <c r="S284" s="3">
        <v>12.066666666666601</v>
      </c>
      <c r="T284" s="3">
        <v>12.233333333333301</v>
      </c>
      <c r="U284" s="3">
        <v>12.7</v>
      </c>
      <c r="V284" s="3">
        <v>12.4333333333333</v>
      </c>
      <c r="W284" s="2"/>
      <c r="X284" s="3">
        <v>0</v>
      </c>
      <c r="Y284" s="3">
        <v>0</v>
      </c>
      <c r="Z284" s="3">
        <v>0</v>
      </c>
      <c r="AA284" s="3">
        <v>0.45825756949558299</v>
      </c>
      <c r="AB284" s="3">
        <v>1.1060440015358</v>
      </c>
      <c r="AC284" s="3">
        <v>1.91369334592097</v>
      </c>
      <c r="AD284" s="3">
        <v>2.0999999999999899</v>
      </c>
      <c r="AE284" s="3">
        <v>1.3085190950926999</v>
      </c>
      <c r="AF284" s="3">
        <v>1.6918103387265999</v>
      </c>
      <c r="AG284" s="3">
        <v>1.70749979664875</v>
      </c>
      <c r="AH284" s="3">
        <v>2.06047459473674</v>
      </c>
      <c r="AI284" s="3">
        <v>2.3307128141884399</v>
      </c>
      <c r="AJ284" s="3">
        <v>2.3144473782453199</v>
      </c>
      <c r="AK284" s="3">
        <v>1.9720265943665301</v>
      </c>
      <c r="AL284" s="3">
        <v>2.4675674031095598</v>
      </c>
      <c r="AM284" s="3">
        <v>2.3907228102721398</v>
      </c>
      <c r="AN284" s="3">
        <v>2.0319667538837498</v>
      </c>
      <c r="AO284" s="3">
        <v>2.8598756771735498</v>
      </c>
      <c r="AP284" s="3">
        <v>2.0840665376454099</v>
      </c>
      <c r="AQ284" s="3">
        <v>2.31924317157319</v>
      </c>
    </row>
    <row r="285" spans="1:43">
      <c r="A285" s="2" t="s">
        <v>371</v>
      </c>
      <c r="B285" s="2"/>
      <c r="C285" s="3">
        <v>0</v>
      </c>
      <c r="D285" s="3">
        <v>0</v>
      </c>
      <c r="E285" s="3">
        <v>0</v>
      </c>
      <c r="F285" s="3">
        <v>0.2</v>
      </c>
      <c r="G285" s="3">
        <v>0.6</v>
      </c>
      <c r="H285" s="3">
        <v>1.1000000000000001</v>
      </c>
      <c r="I285" s="3">
        <v>1.63333333333333</v>
      </c>
      <c r="J285" s="3">
        <v>2.5666666666666602</v>
      </c>
      <c r="K285" s="3">
        <v>3.1333333333333302</v>
      </c>
      <c r="L285" s="3">
        <v>4.0999999999999996</v>
      </c>
      <c r="M285" s="3">
        <v>4.1666666666666599</v>
      </c>
      <c r="N285" s="3">
        <v>4.6333333333333302</v>
      </c>
      <c r="O285" s="3">
        <v>7.2666666666666604</v>
      </c>
      <c r="P285" s="3">
        <v>8.6999999999999993</v>
      </c>
      <c r="Q285" s="3">
        <v>8.6</v>
      </c>
      <c r="R285" s="3">
        <v>9.6999999999999993</v>
      </c>
      <c r="S285" s="3">
        <v>10.3666666666666</v>
      </c>
      <c r="T285" s="3">
        <v>11.9333333333333</v>
      </c>
      <c r="U285" s="3">
        <v>11.8</v>
      </c>
      <c r="V285" s="3">
        <v>12.3666666666666</v>
      </c>
      <c r="W285" s="2"/>
      <c r="X285" s="3">
        <v>0</v>
      </c>
      <c r="Y285" s="3">
        <v>0</v>
      </c>
      <c r="Z285" s="3">
        <v>0</v>
      </c>
      <c r="AA285" s="3">
        <v>0.4</v>
      </c>
      <c r="AB285" s="3">
        <v>0.71180521680208697</v>
      </c>
      <c r="AC285" s="3">
        <v>1.16476034731041</v>
      </c>
      <c r="AD285" s="3">
        <v>0.98262686486557804</v>
      </c>
      <c r="AE285" s="3">
        <v>1.0546194679704199</v>
      </c>
      <c r="AF285" s="3">
        <v>1.3597385369580699</v>
      </c>
      <c r="AG285" s="3">
        <v>1.6603212540549599</v>
      </c>
      <c r="AH285" s="3">
        <v>2.35348441441384</v>
      </c>
      <c r="AI285" s="3">
        <v>1.9913702708325101</v>
      </c>
      <c r="AJ285" s="3">
        <v>2.40739601136903</v>
      </c>
      <c r="AK285" s="3">
        <v>2.2383029285599298</v>
      </c>
      <c r="AL285" s="3">
        <v>3.1368774282716201</v>
      </c>
      <c r="AM285" s="3">
        <v>2.7221315177632399</v>
      </c>
      <c r="AN285" s="3">
        <v>3.4687493743743101</v>
      </c>
      <c r="AO285" s="3">
        <v>3.8637920348912198</v>
      </c>
      <c r="AP285" s="3">
        <v>3.2083225108042499</v>
      </c>
      <c r="AQ285" s="3">
        <v>3.4203638532894201</v>
      </c>
    </row>
    <row r="286" spans="1:43">
      <c r="A286" s="2" t="s">
        <v>372</v>
      </c>
      <c r="B286" s="2"/>
      <c r="C286" s="3">
        <v>0</v>
      </c>
      <c r="D286" s="3">
        <v>3.3333333333333298E-2</v>
      </c>
      <c r="E286" s="3">
        <v>3.3333333333333298E-2</v>
      </c>
      <c r="F286" s="3">
        <v>1.13333333333333</v>
      </c>
      <c r="G286" s="3">
        <v>5.0999999999999996</v>
      </c>
      <c r="H286" s="3">
        <v>10.533333333333299</v>
      </c>
      <c r="I286" s="3">
        <v>14.566666666666601</v>
      </c>
      <c r="J286" s="3">
        <v>16.533333333333299</v>
      </c>
      <c r="K286" s="3">
        <v>17.3333333333333</v>
      </c>
      <c r="L286" s="3">
        <v>17.933333333333302</v>
      </c>
      <c r="M286" s="3">
        <v>17.3666666666666</v>
      </c>
      <c r="N286" s="3">
        <v>16.633333333333301</v>
      </c>
      <c r="O286" s="3">
        <v>15.966666666666599</v>
      </c>
      <c r="P286" s="3">
        <v>15</v>
      </c>
      <c r="Q286" s="3">
        <v>15.6</v>
      </c>
      <c r="R286" s="3">
        <v>14.066666666666601</v>
      </c>
      <c r="S286" s="3">
        <v>13.3333333333333</v>
      </c>
      <c r="T286" s="3">
        <v>12.733333333333301</v>
      </c>
      <c r="U286" s="3">
        <v>12.8666666666666</v>
      </c>
      <c r="V286" s="3">
        <v>11.8</v>
      </c>
      <c r="W286" s="2"/>
      <c r="X286" s="3">
        <v>0</v>
      </c>
      <c r="Y286" s="3">
        <v>0.17950549357115</v>
      </c>
      <c r="Z286" s="3">
        <v>0.17950549357115</v>
      </c>
      <c r="AA286" s="3">
        <v>0.84590516936330096</v>
      </c>
      <c r="AB286" s="3">
        <v>2.0387904911164001</v>
      </c>
      <c r="AC286" s="3">
        <v>1.5648926125740601</v>
      </c>
      <c r="AD286" s="3">
        <v>1.76414914965323</v>
      </c>
      <c r="AE286" s="3">
        <v>1.7838784213679499</v>
      </c>
      <c r="AF286" s="3">
        <v>1.7763883459298899</v>
      </c>
      <c r="AG286" s="3">
        <v>1.3399834161494499</v>
      </c>
      <c r="AH286" s="3">
        <v>2.1367160680716402</v>
      </c>
      <c r="AI286" s="3">
        <v>2.3163668870788898</v>
      </c>
      <c r="AJ286" s="3">
        <v>1.97456042928265</v>
      </c>
      <c r="AK286" s="3">
        <v>2.3094010767584998</v>
      </c>
      <c r="AL286" s="3">
        <v>2.7153882472555</v>
      </c>
      <c r="AM286" s="3">
        <v>2.0645150089602602</v>
      </c>
      <c r="AN286" s="3">
        <v>2.2997584414213699</v>
      </c>
      <c r="AO286" s="3">
        <v>2.5811280910141199</v>
      </c>
      <c r="AP286" s="3">
        <v>2.7896634603876902</v>
      </c>
      <c r="AQ286" s="3">
        <v>2.2420228961066901</v>
      </c>
    </row>
    <row r="287" spans="1:43">
      <c r="A287" s="2" t="s">
        <v>373</v>
      </c>
      <c r="B287" s="2"/>
      <c r="C287" s="3">
        <v>0</v>
      </c>
      <c r="D287" s="3">
        <v>0</v>
      </c>
      <c r="E287" s="3">
        <v>0</v>
      </c>
      <c r="F287" s="3">
        <v>0</v>
      </c>
      <c r="G287" s="3">
        <v>0</v>
      </c>
      <c r="H287" s="3">
        <v>0.3</v>
      </c>
      <c r="I287" s="3">
        <v>0.83333333333333304</v>
      </c>
      <c r="J287" s="3">
        <v>1.36666666666666</v>
      </c>
      <c r="K287" s="3">
        <v>2.5666666666666602</v>
      </c>
      <c r="L287" s="3">
        <v>3.3</v>
      </c>
      <c r="M287" s="3">
        <v>3.93333333333333</v>
      </c>
      <c r="N287" s="3">
        <v>4.5999999999999996</v>
      </c>
      <c r="O287" s="3">
        <v>5.6666666666666599</v>
      </c>
      <c r="P287" s="3">
        <v>6.2</v>
      </c>
      <c r="Q287" s="3">
        <v>6.7333333333333298</v>
      </c>
      <c r="R287" s="3">
        <v>7.86666666666666</v>
      </c>
      <c r="S287" s="3">
        <v>9.4666666666666597</v>
      </c>
      <c r="T287" s="3">
        <v>9.6333333333333293</v>
      </c>
      <c r="U287" s="3">
        <v>10.1</v>
      </c>
      <c r="V287" s="3">
        <v>11.8</v>
      </c>
      <c r="W287" s="2"/>
      <c r="X287" s="3">
        <v>0</v>
      </c>
      <c r="Y287" s="3">
        <v>0</v>
      </c>
      <c r="Z287" s="3">
        <v>0</v>
      </c>
      <c r="AA287" s="3">
        <v>0</v>
      </c>
      <c r="AB287" s="3">
        <v>0</v>
      </c>
      <c r="AC287" s="3">
        <v>0.52599112793531599</v>
      </c>
      <c r="AD287" s="3">
        <v>0.85958646388184101</v>
      </c>
      <c r="AE287" s="3">
        <v>1.2775845264491199</v>
      </c>
      <c r="AF287" s="3">
        <v>1.28279209365959</v>
      </c>
      <c r="AG287" s="3">
        <v>1.5737428845483801</v>
      </c>
      <c r="AH287" s="3">
        <v>1.5040685563571301</v>
      </c>
      <c r="AI287" s="3">
        <v>1.0198039027185499</v>
      </c>
      <c r="AJ287" s="3">
        <v>1.4220486005134301</v>
      </c>
      <c r="AK287" s="3">
        <v>2.10396451174126</v>
      </c>
      <c r="AL287" s="3">
        <v>1.8427033281447001</v>
      </c>
      <c r="AM287" s="3">
        <v>1.54344492037203</v>
      </c>
      <c r="AN287" s="3">
        <v>1.43139403690559</v>
      </c>
      <c r="AO287" s="3">
        <v>1.7220788470785899</v>
      </c>
      <c r="AP287" s="3">
        <v>1.4910846164230001</v>
      </c>
      <c r="AQ287" s="3">
        <v>1.66132477258361</v>
      </c>
    </row>
    <row r="288" spans="1:43">
      <c r="A288" s="2" t="s">
        <v>374</v>
      </c>
      <c r="B288" s="2" t="s">
        <v>375</v>
      </c>
      <c r="C288" s="3">
        <v>0</v>
      </c>
      <c r="D288" s="3">
        <v>0</v>
      </c>
      <c r="E288" s="3">
        <v>0</v>
      </c>
      <c r="F288" s="3">
        <v>0</v>
      </c>
      <c r="G288" s="3">
        <v>0</v>
      </c>
      <c r="H288" s="3">
        <v>0.2</v>
      </c>
      <c r="I288" s="3">
        <v>0.9</v>
      </c>
      <c r="J288" s="3">
        <v>1.8</v>
      </c>
      <c r="K288" s="3">
        <v>2.2333333333333298</v>
      </c>
      <c r="L288" s="3">
        <v>3.93333333333333</v>
      </c>
      <c r="M288" s="3">
        <v>4.6333333333333302</v>
      </c>
      <c r="N288" s="3">
        <v>5.4</v>
      </c>
      <c r="O288" s="3">
        <v>6.93333333333333</v>
      </c>
      <c r="P288" s="3">
        <v>7.5333333333333297</v>
      </c>
      <c r="Q288" s="3">
        <v>8.93333333333333</v>
      </c>
      <c r="R288" s="3">
        <v>9.0666666666666593</v>
      </c>
      <c r="S288" s="3">
        <v>10.033333333333299</v>
      </c>
      <c r="T288" s="3">
        <v>10.066666666666601</v>
      </c>
      <c r="U288" s="3">
        <v>11.3333333333333</v>
      </c>
      <c r="V288" s="3">
        <v>11.566666666666601</v>
      </c>
      <c r="W288" s="2"/>
      <c r="X288" s="3">
        <v>0</v>
      </c>
      <c r="Y288" s="3">
        <v>0</v>
      </c>
      <c r="Z288" s="3">
        <v>0</v>
      </c>
      <c r="AA288" s="3">
        <v>0</v>
      </c>
      <c r="AB288" s="3">
        <v>0</v>
      </c>
      <c r="AC288" s="3">
        <v>0.4</v>
      </c>
      <c r="AD288" s="3">
        <v>0.830662386291807</v>
      </c>
      <c r="AE288" s="3">
        <v>1.22202018532155</v>
      </c>
      <c r="AF288" s="3">
        <v>1.17426099692056</v>
      </c>
      <c r="AG288" s="3">
        <v>1.7688665548562099</v>
      </c>
      <c r="AH288" s="3">
        <v>1.25122162527489</v>
      </c>
      <c r="AI288" s="3">
        <v>1.58324561160505</v>
      </c>
      <c r="AJ288" s="3">
        <v>1.3888444437333101</v>
      </c>
      <c r="AK288" s="3">
        <v>1.3597385369580699</v>
      </c>
      <c r="AL288" s="3">
        <v>1.7499206331208901</v>
      </c>
      <c r="AM288" s="3">
        <v>1.56914697279197</v>
      </c>
      <c r="AN288" s="3">
        <v>1.32874209519965</v>
      </c>
      <c r="AO288" s="3">
        <v>1.5477582354991799</v>
      </c>
      <c r="AP288" s="3">
        <v>1.5563490039904999</v>
      </c>
      <c r="AQ288" s="3">
        <v>1.4067298564006101</v>
      </c>
    </row>
    <row r="289" spans="1:43">
      <c r="A289" s="2" t="s">
        <v>376</v>
      </c>
      <c r="B289" s="2" t="s">
        <v>377</v>
      </c>
      <c r="C289" s="3">
        <v>0</v>
      </c>
      <c r="D289" s="3">
        <v>0</v>
      </c>
      <c r="E289" s="3">
        <v>0</v>
      </c>
      <c r="F289" s="3">
        <v>0.2</v>
      </c>
      <c r="G289" s="3">
        <v>1.2</v>
      </c>
      <c r="H289" s="3">
        <v>2.4</v>
      </c>
      <c r="I289" s="3">
        <v>3.2333333333333298</v>
      </c>
      <c r="J289" s="3">
        <v>3.4</v>
      </c>
      <c r="K289" s="3">
        <v>3.7666666666666599</v>
      </c>
      <c r="L289" s="3">
        <v>4.7333333333333298</v>
      </c>
      <c r="M289" s="3">
        <v>5.7333333333333298</v>
      </c>
      <c r="N289" s="3">
        <v>5.93333333333333</v>
      </c>
      <c r="O289" s="3">
        <v>5.8333333333333304</v>
      </c>
      <c r="P289" s="3">
        <v>7.6</v>
      </c>
      <c r="Q289" s="3">
        <v>7.9666666666666597</v>
      </c>
      <c r="R289" s="3">
        <v>8</v>
      </c>
      <c r="S289" s="3">
        <v>8.1666666666666607</v>
      </c>
      <c r="T289" s="3">
        <v>9.86666666666666</v>
      </c>
      <c r="U289" s="3">
        <v>10.199999999999999</v>
      </c>
      <c r="V289" s="3">
        <v>11.4333333333333</v>
      </c>
      <c r="W289" s="2"/>
      <c r="X289" s="3">
        <v>0</v>
      </c>
      <c r="Y289" s="3">
        <v>0</v>
      </c>
      <c r="Z289" s="3">
        <v>0</v>
      </c>
      <c r="AA289" s="3">
        <v>0.4</v>
      </c>
      <c r="AB289" s="3">
        <v>0.83266639978645296</v>
      </c>
      <c r="AC289" s="3">
        <v>1.72433562085034</v>
      </c>
      <c r="AD289" s="3">
        <v>1.5849991237291601</v>
      </c>
      <c r="AE289" s="3">
        <v>1.54056266777217</v>
      </c>
      <c r="AF289" s="3">
        <v>1.3085190950926999</v>
      </c>
      <c r="AG289" s="3">
        <v>1.8607047649270401</v>
      </c>
      <c r="AH289" s="3">
        <v>1.8607047649270401</v>
      </c>
      <c r="AI289" s="3">
        <v>2.6449112566503099</v>
      </c>
      <c r="AJ289" s="3">
        <v>2.0344259359556101</v>
      </c>
      <c r="AK289" s="3">
        <v>2.40277617212534</v>
      </c>
      <c r="AL289" s="3">
        <v>2.7986107664736402</v>
      </c>
      <c r="AM289" s="3">
        <v>2.5560386016907701</v>
      </c>
      <c r="AN289" s="3">
        <v>2.88771343607513</v>
      </c>
      <c r="AO289" s="3">
        <v>2.8487814158961902</v>
      </c>
      <c r="AP289" s="3">
        <v>3.00444115713166</v>
      </c>
      <c r="AQ289" s="3">
        <v>2.88309247548916</v>
      </c>
    </row>
    <row r="290" spans="1:43">
      <c r="A290" s="2" t="s">
        <v>378</v>
      </c>
      <c r="B290" s="2"/>
      <c r="C290" s="3">
        <v>0</v>
      </c>
      <c r="D290" s="3">
        <v>0</v>
      </c>
      <c r="E290" s="3">
        <v>0</v>
      </c>
      <c r="F290" s="3">
        <v>0</v>
      </c>
      <c r="G290" s="3">
        <v>0.2</v>
      </c>
      <c r="H290" s="3">
        <v>0.43333333333333302</v>
      </c>
      <c r="I290" s="3">
        <v>0.76666666666666605</v>
      </c>
      <c r="J290" s="3">
        <v>1.2333333333333301</v>
      </c>
      <c r="K290" s="3">
        <v>2</v>
      </c>
      <c r="L290" s="3">
        <v>2.93333333333333</v>
      </c>
      <c r="M290" s="3">
        <v>3.5666666666666602</v>
      </c>
      <c r="N290" s="3">
        <v>4.8333333333333304</v>
      </c>
      <c r="O290" s="3">
        <v>6.2</v>
      </c>
      <c r="P290" s="3">
        <v>7.5666666666666602</v>
      </c>
      <c r="Q290" s="3">
        <v>7.9666666666666597</v>
      </c>
      <c r="R290" s="3">
        <v>8.8333333333333304</v>
      </c>
      <c r="S290" s="3">
        <v>10.233333333333301</v>
      </c>
      <c r="T290" s="3">
        <v>10.466666666666599</v>
      </c>
      <c r="U290" s="3">
        <v>10.4</v>
      </c>
      <c r="V290" s="3">
        <v>11.133333333333301</v>
      </c>
      <c r="W290" s="2"/>
      <c r="X290" s="3">
        <v>0</v>
      </c>
      <c r="Y290" s="3">
        <v>0</v>
      </c>
      <c r="Z290" s="3">
        <v>0</v>
      </c>
      <c r="AA290" s="3">
        <v>0</v>
      </c>
      <c r="AB290" s="3">
        <v>0.4</v>
      </c>
      <c r="AC290" s="3">
        <v>0.61553951042064603</v>
      </c>
      <c r="AD290" s="3">
        <v>0.667499479816692</v>
      </c>
      <c r="AE290" s="3">
        <v>1.0546194679704199</v>
      </c>
      <c r="AF290" s="3">
        <v>1.03279555898864</v>
      </c>
      <c r="AG290" s="3">
        <v>1.31487219488773</v>
      </c>
      <c r="AH290" s="3">
        <v>1.4302291968616601</v>
      </c>
      <c r="AI290" s="3">
        <v>1.36829171678491</v>
      </c>
      <c r="AJ290" s="3">
        <v>1.4</v>
      </c>
      <c r="AK290" s="3">
        <v>1.38283123417943</v>
      </c>
      <c r="AL290" s="3">
        <v>1.51620872207255</v>
      </c>
      <c r="AM290" s="3">
        <v>1.4161763857498599</v>
      </c>
      <c r="AN290" s="3">
        <v>1.6265163865007799</v>
      </c>
      <c r="AO290" s="3">
        <v>1.47723465374402</v>
      </c>
      <c r="AP290" s="3">
        <v>1.58324561160505</v>
      </c>
      <c r="AQ290" s="3">
        <v>1.9447936194419699</v>
      </c>
    </row>
    <row r="291" spans="1:43">
      <c r="A291" s="2" t="s">
        <v>379</v>
      </c>
      <c r="B291" s="2"/>
      <c r="C291" s="3">
        <v>0</v>
      </c>
      <c r="D291" s="3">
        <v>0</v>
      </c>
      <c r="E291" s="3">
        <v>0</v>
      </c>
      <c r="F291" s="3">
        <v>0</v>
      </c>
      <c r="G291" s="3">
        <v>0.1</v>
      </c>
      <c r="H291" s="3">
        <v>0.43333333333333302</v>
      </c>
      <c r="I291" s="3">
        <v>1.4666666666666599</v>
      </c>
      <c r="J291" s="3">
        <v>1.9</v>
      </c>
      <c r="K291" s="3">
        <v>2.6666666666666599</v>
      </c>
      <c r="L291" s="3">
        <v>2.6666666666666599</v>
      </c>
      <c r="M291" s="3">
        <v>3.7</v>
      </c>
      <c r="N291" s="3">
        <v>3.8</v>
      </c>
      <c r="O291" s="3">
        <v>4.5</v>
      </c>
      <c r="P291" s="3">
        <v>5.2333333333333298</v>
      </c>
      <c r="Q291" s="3">
        <v>5.86666666666666</v>
      </c>
      <c r="R291" s="3">
        <v>7.1666666666666599</v>
      </c>
      <c r="S291" s="3">
        <v>7.4666666666666597</v>
      </c>
      <c r="T291" s="3">
        <v>8.7333333333333307</v>
      </c>
      <c r="U291" s="3">
        <v>10.233333333333301</v>
      </c>
      <c r="V291" s="3">
        <v>11.066666666666601</v>
      </c>
      <c r="W291" s="2"/>
      <c r="X291" s="3">
        <v>0</v>
      </c>
      <c r="Y291" s="3">
        <v>0</v>
      </c>
      <c r="Z291" s="3">
        <v>0</v>
      </c>
      <c r="AA291" s="3">
        <v>0</v>
      </c>
      <c r="AB291" s="3">
        <v>0.3</v>
      </c>
      <c r="AC291" s="3">
        <v>0.667499479816692</v>
      </c>
      <c r="AD291" s="3">
        <v>1.0241527663824801</v>
      </c>
      <c r="AE291" s="3">
        <v>1.1060440015358</v>
      </c>
      <c r="AF291" s="3">
        <v>1.1925695879998801</v>
      </c>
      <c r="AG291" s="3">
        <v>0.97752521990767804</v>
      </c>
      <c r="AH291" s="3">
        <v>1.6360521589077299</v>
      </c>
      <c r="AI291" s="3">
        <v>1.0132456102380401</v>
      </c>
      <c r="AJ291" s="3">
        <v>1.6482313753434801</v>
      </c>
      <c r="AK291" s="3">
        <v>1.5423647068345601</v>
      </c>
      <c r="AL291" s="3">
        <v>1.5648926125740601</v>
      </c>
      <c r="AM291" s="3">
        <v>1.4624940645653499</v>
      </c>
      <c r="AN291" s="3">
        <v>1.43139403690559</v>
      </c>
      <c r="AO291" s="3">
        <v>2.2939534045447001</v>
      </c>
      <c r="AP291" s="3">
        <v>1.9947152400502901</v>
      </c>
      <c r="AQ291" s="3">
        <v>1.6110727964792699</v>
      </c>
    </row>
    <row r="292" spans="1:43">
      <c r="A292" s="2" t="s">
        <v>380</v>
      </c>
      <c r="B292" s="2" t="s">
        <v>381</v>
      </c>
      <c r="C292" s="3">
        <v>0</v>
      </c>
      <c r="D292" s="3">
        <v>0</v>
      </c>
      <c r="E292" s="3">
        <v>0</v>
      </c>
      <c r="F292" s="3">
        <v>3.3333333333333298E-2</v>
      </c>
      <c r="G292" s="3">
        <v>6.6666666666666596E-2</v>
      </c>
      <c r="H292" s="3">
        <v>0.2</v>
      </c>
      <c r="I292" s="3">
        <v>0.66666666666666596</v>
      </c>
      <c r="J292" s="3">
        <v>0.96666666666666601</v>
      </c>
      <c r="K292" s="3">
        <v>1.2</v>
      </c>
      <c r="L292" s="3">
        <v>2.1666666666666599</v>
      </c>
      <c r="M292" s="3">
        <v>2.9</v>
      </c>
      <c r="N292" s="3">
        <v>3.0333333333333301</v>
      </c>
      <c r="O292" s="3">
        <v>3.9666666666666601</v>
      </c>
      <c r="P292" s="3">
        <v>5.0999999999999996</v>
      </c>
      <c r="Q292" s="3">
        <v>5.6666666666666599</v>
      </c>
      <c r="R292" s="3">
        <v>6.9666666666666597</v>
      </c>
      <c r="S292" s="3">
        <v>7.2333333333333298</v>
      </c>
      <c r="T292" s="3">
        <v>8.7666666666666604</v>
      </c>
      <c r="U292" s="3">
        <v>9.36666666666666</v>
      </c>
      <c r="V292" s="3">
        <v>10.7</v>
      </c>
      <c r="W292" s="2"/>
      <c r="X292" s="3">
        <v>0</v>
      </c>
      <c r="Y292" s="3">
        <v>0</v>
      </c>
      <c r="Z292" s="3">
        <v>0</v>
      </c>
      <c r="AA292" s="3">
        <v>0.17950549357115</v>
      </c>
      <c r="AB292" s="3">
        <v>0.24944382578492899</v>
      </c>
      <c r="AC292" s="3">
        <v>0.47609522856952302</v>
      </c>
      <c r="AD292" s="3">
        <v>0.69920589878010098</v>
      </c>
      <c r="AE292" s="3">
        <v>0.94809751022185895</v>
      </c>
      <c r="AF292" s="3">
        <v>1.0132456102380401</v>
      </c>
      <c r="AG292" s="3">
        <v>1.0354816378006</v>
      </c>
      <c r="AH292" s="3">
        <v>1.3988090172238099</v>
      </c>
      <c r="AI292" s="3">
        <v>1.2775845264491199</v>
      </c>
      <c r="AJ292" s="3">
        <v>1.4940623220676601</v>
      </c>
      <c r="AK292" s="3">
        <v>1.24766448481419</v>
      </c>
      <c r="AL292" s="3">
        <v>1.3249737942901101</v>
      </c>
      <c r="AM292" s="3">
        <v>1.5380362660079101</v>
      </c>
      <c r="AN292" s="3">
        <v>1.3337499349161701</v>
      </c>
      <c r="AO292" s="3">
        <v>1.3585122581543201</v>
      </c>
      <c r="AP292" s="3">
        <v>1.25122162527489</v>
      </c>
      <c r="AQ292" s="3">
        <v>1.4640127503998499</v>
      </c>
    </row>
    <row r="293" spans="1:43">
      <c r="A293" s="2" t="s">
        <v>382</v>
      </c>
      <c r="B293" s="2"/>
      <c r="C293" s="3">
        <v>0</v>
      </c>
      <c r="D293" s="3">
        <v>0</v>
      </c>
      <c r="E293" s="3">
        <v>0</v>
      </c>
      <c r="F293" s="3">
        <v>0</v>
      </c>
      <c r="G293" s="3">
        <v>0.33333333333333298</v>
      </c>
      <c r="H293" s="3">
        <v>1.6666666666666601</v>
      </c>
      <c r="I293" s="3">
        <v>3.5333333333333301</v>
      </c>
      <c r="J293" s="3">
        <v>4.93333333333333</v>
      </c>
      <c r="K293" s="3">
        <v>5.6333333333333302</v>
      </c>
      <c r="L293" s="3">
        <v>6.6666666666666599</v>
      </c>
      <c r="M293" s="3">
        <v>6.9666666666666597</v>
      </c>
      <c r="N293" s="3">
        <v>7.4</v>
      </c>
      <c r="O293" s="3">
        <v>7.5666666666666602</v>
      </c>
      <c r="P293" s="3">
        <v>8.6666666666666607</v>
      </c>
      <c r="Q293" s="3">
        <v>8.1</v>
      </c>
      <c r="R293" s="3">
        <v>9.3333333333333304</v>
      </c>
      <c r="S293" s="3">
        <v>10</v>
      </c>
      <c r="T293" s="3">
        <v>10.7</v>
      </c>
      <c r="U293" s="3">
        <v>10.199999999999999</v>
      </c>
      <c r="V293" s="3">
        <v>10.5</v>
      </c>
      <c r="W293" s="2"/>
      <c r="X293" s="3">
        <v>0</v>
      </c>
      <c r="Y293" s="3">
        <v>0</v>
      </c>
      <c r="Z293" s="3">
        <v>0</v>
      </c>
      <c r="AA293" s="3">
        <v>0</v>
      </c>
      <c r="AB293" s="3">
        <v>0.59628479399994305</v>
      </c>
      <c r="AC293" s="3">
        <v>0.97752521990767804</v>
      </c>
      <c r="AD293" s="3">
        <v>1.43139403690559</v>
      </c>
      <c r="AE293" s="3">
        <v>1.18133634311129</v>
      </c>
      <c r="AF293" s="3">
        <v>1.5380362660079101</v>
      </c>
      <c r="AG293" s="3">
        <v>1.4681810363696799</v>
      </c>
      <c r="AH293" s="3">
        <v>1.66299595776885</v>
      </c>
      <c r="AI293" s="3">
        <v>1.56204993518133</v>
      </c>
      <c r="AJ293" s="3">
        <v>1.38283123417943</v>
      </c>
      <c r="AK293" s="3">
        <v>1.7950549357115</v>
      </c>
      <c r="AL293" s="3">
        <v>1.51327459504215</v>
      </c>
      <c r="AM293" s="3">
        <v>1.5986105077709001</v>
      </c>
      <c r="AN293" s="3">
        <v>2.1908902300206599</v>
      </c>
      <c r="AO293" s="3">
        <v>1.75404294892304</v>
      </c>
      <c r="AP293" s="3">
        <v>1.93907194296653</v>
      </c>
      <c r="AQ293" s="3">
        <v>1.7272328544042099</v>
      </c>
    </row>
    <row r="294" spans="1:43">
      <c r="A294" s="2" t="s">
        <v>383</v>
      </c>
      <c r="B294" s="2"/>
      <c r="C294" s="3">
        <v>0</v>
      </c>
      <c r="D294" s="3">
        <v>0</v>
      </c>
      <c r="E294" s="3">
        <v>0</v>
      </c>
      <c r="F294" s="3">
        <v>0</v>
      </c>
      <c r="G294" s="3">
        <v>0</v>
      </c>
      <c r="H294" s="3">
        <v>0</v>
      </c>
      <c r="I294" s="3">
        <v>0</v>
      </c>
      <c r="J294" s="3">
        <v>0</v>
      </c>
      <c r="K294" s="3">
        <v>3.3333333333333298E-2</v>
      </c>
      <c r="L294" s="3">
        <v>0</v>
      </c>
      <c r="M294" s="3">
        <v>0.1</v>
      </c>
      <c r="N294" s="3">
        <v>0.266666666666666</v>
      </c>
      <c r="O294" s="3">
        <v>0.96666666666666601</v>
      </c>
      <c r="P294" s="3">
        <v>1.7333333333333301</v>
      </c>
      <c r="Q294" s="3">
        <v>3.6666666666666599</v>
      </c>
      <c r="R294" s="3">
        <v>4.8</v>
      </c>
      <c r="S294" s="3">
        <v>6.43333333333333</v>
      </c>
      <c r="T294" s="3">
        <v>7.3333333333333304</v>
      </c>
      <c r="U294" s="3">
        <v>9</v>
      </c>
      <c r="V294" s="3">
        <v>10.4333333333333</v>
      </c>
      <c r="W294" s="2"/>
      <c r="X294" s="3">
        <v>0</v>
      </c>
      <c r="Y294" s="3">
        <v>0</v>
      </c>
      <c r="Z294" s="3">
        <v>0</v>
      </c>
      <c r="AA294" s="3">
        <v>0</v>
      </c>
      <c r="AB294" s="3">
        <v>0</v>
      </c>
      <c r="AC294" s="3">
        <v>0</v>
      </c>
      <c r="AD294" s="3">
        <v>0</v>
      </c>
      <c r="AE294" s="3">
        <v>0</v>
      </c>
      <c r="AF294" s="3">
        <v>0.17950549357115</v>
      </c>
      <c r="AG294" s="3">
        <v>0</v>
      </c>
      <c r="AH294" s="3">
        <v>0.39581140290126299</v>
      </c>
      <c r="AI294" s="3">
        <v>0.51207638319124005</v>
      </c>
      <c r="AJ294" s="3">
        <v>0.98262686486557804</v>
      </c>
      <c r="AK294" s="3">
        <v>1.1527744310526999</v>
      </c>
      <c r="AL294" s="3">
        <v>1.4220486005134301</v>
      </c>
      <c r="AM294" s="3">
        <v>1.8147543451754899</v>
      </c>
      <c r="AN294" s="3">
        <v>1.2023125864580899</v>
      </c>
      <c r="AO294" s="3">
        <v>1.51290742905469</v>
      </c>
      <c r="AP294" s="3">
        <v>1.23827837473378</v>
      </c>
      <c r="AQ294" s="3">
        <v>1.28279209365959</v>
      </c>
    </row>
    <row r="295" spans="1:43">
      <c r="A295" s="2" t="s">
        <v>384</v>
      </c>
      <c r="B295" s="2"/>
      <c r="C295" s="3">
        <v>0</v>
      </c>
      <c r="D295" s="3">
        <v>6.6666666666666596E-2</v>
      </c>
      <c r="E295" s="3">
        <v>6.6666666666666596E-2</v>
      </c>
      <c r="F295" s="3">
        <v>2</v>
      </c>
      <c r="G295" s="3">
        <v>7.4</v>
      </c>
      <c r="H295" s="3">
        <v>13.3333333333333</v>
      </c>
      <c r="I295" s="3">
        <v>16.933333333333302</v>
      </c>
      <c r="J295" s="3">
        <v>19.266666666666602</v>
      </c>
      <c r="K295" s="3">
        <v>18.899999999999999</v>
      </c>
      <c r="L295" s="3">
        <v>19.2</v>
      </c>
      <c r="M295" s="3">
        <v>18.399999999999999</v>
      </c>
      <c r="N295" s="3">
        <v>17.766666666666602</v>
      </c>
      <c r="O295" s="3">
        <v>16.766666666666602</v>
      </c>
      <c r="P295" s="3">
        <v>15.8333333333333</v>
      </c>
      <c r="Q295" s="3">
        <v>15.6</v>
      </c>
      <c r="R295" s="3">
        <v>13.6666666666666</v>
      </c>
      <c r="S295" s="3">
        <v>13.3</v>
      </c>
      <c r="T295" s="3">
        <v>11.966666666666599</v>
      </c>
      <c r="U295" s="3">
        <v>11.466666666666599</v>
      </c>
      <c r="V295" s="3">
        <v>10.4333333333333</v>
      </c>
      <c r="W295" s="2"/>
      <c r="X295" s="3">
        <v>0</v>
      </c>
      <c r="Y295" s="3">
        <v>0.35901098714230001</v>
      </c>
      <c r="Z295" s="3">
        <v>0.35901098714230001</v>
      </c>
      <c r="AA295" s="3">
        <v>1.65327956901829</v>
      </c>
      <c r="AB295" s="3">
        <v>3.3025242870668898</v>
      </c>
      <c r="AC295" s="3">
        <v>3.0804040139061102</v>
      </c>
      <c r="AD295" s="3">
        <v>2.08059820457696</v>
      </c>
      <c r="AE295" s="3">
        <v>2.4756592836836102</v>
      </c>
      <c r="AF295" s="3">
        <v>2.5475478405713901</v>
      </c>
      <c r="AG295" s="3">
        <v>2.3720595832876201</v>
      </c>
      <c r="AH295" s="3">
        <v>2.43036348447442</v>
      </c>
      <c r="AI295" s="3">
        <v>3.4802618036898001</v>
      </c>
      <c r="AJ295" s="3">
        <v>2.8715075405708999</v>
      </c>
      <c r="AK295" s="3">
        <v>2.6967058093574501</v>
      </c>
      <c r="AL295" s="3">
        <v>2.58972327994067</v>
      </c>
      <c r="AM295" s="3">
        <v>2.7968235951203999</v>
      </c>
      <c r="AN295" s="3">
        <v>2.3259406699226002</v>
      </c>
      <c r="AO295" s="3">
        <v>1.7413277182145299</v>
      </c>
      <c r="AP295" s="3">
        <v>2.5394662606321199</v>
      </c>
      <c r="AQ295" s="3">
        <v>2.0113566455394101</v>
      </c>
    </row>
    <row r="296" spans="1:43">
      <c r="A296" s="2" t="s">
        <v>385</v>
      </c>
      <c r="B296" s="2"/>
      <c r="C296" s="3">
        <v>0</v>
      </c>
      <c r="D296" s="3">
        <v>0</v>
      </c>
      <c r="E296" s="3">
        <v>0</v>
      </c>
      <c r="F296" s="3">
        <v>0.4</v>
      </c>
      <c r="G296" s="3">
        <v>2.8</v>
      </c>
      <c r="H296" s="3">
        <v>5.2333333333333298</v>
      </c>
      <c r="I296" s="3">
        <v>6.7333333333333298</v>
      </c>
      <c r="J296" s="3">
        <v>7.1666666666666599</v>
      </c>
      <c r="K296" s="3">
        <v>7.5666666666666602</v>
      </c>
      <c r="L296" s="3">
        <v>8.0333333333333297</v>
      </c>
      <c r="M296" s="3">
        <v>7.2</v>
      </c>
      <c r="N296" s="3">
        <v>7.5666666666666602</v>
      </c>
      <c r="O296" s="3">
        <v>7.36666666666666</v>
      </c>
      <c r="P296" s="3">
        <v>8.1666666666666607</v>
      </c>
      <c r="Q296" s="3">
        <v>8.1666666666666607</v>
      </c>
      <c r="R296" s="3">
        <v>9.0333333333333297</v>
      </c>
      <c r="S296" s="3">
        <v>8.93333333333333</v>
      </c>
      <c r="T296" s="3">
        <v>9.9</v>
      </c>
      <c r="U296" s="3">
        <v>9.4</v>
      </c>
      <c r="V296" s="3">
        <v>10.133333333333301</v>
      </c>
      <c r="W296" s="2"/>
      <c r="X296" s="3">
        <v>0</v>
      </c>
      <c r="Y296" s="3">
        <v>0</v>
      </c>
      <c r="Z296" s="3">
        <v>0</v>
      </c>
      <c r="AA296" s="3">
        <v>0.48989794855663499</v>
      </c>
      <c r="AB296" s="3">
        <v>1.5790292376435999</v>
      </c>
      <c r="AC296" s="3">
        <v>1.38283123417943</v>
      </c>
      <c r="AD296" s="3">
        <v>1.4126413400278</v>
      </c>
      <c r="AE296" s="3">
        <v>1.39243990494702</v>
      </c>
      <c r="AF296" s="3">
        <v>1.5849991237291601</v>
      </c>
      <c r="AG296" s="3">
        <v>1.8345450541089301</v>
      </c>
      <c r="AH296" s="3">
        <v>1.6</v>
      </c>
      <c r="AI296" s="3">
        <v>1.94393644157644</v>
      </c>
      <c r="AJ296" s="3">
        <v>1.8526257642120301</v>
      </c>
      <c r="AK296" s="3">
        <v>1.63469331136523</v>
      </c>
      <c r="AL296" s="3">
        <v>2.0829999733290601</v>
      </c>
      <c r="AM296" s="3">
        <v>1.7792008193443301</v>
      </c>
      <c r="AN296" s="3">
        <v>1.9652537297311501</v>
      </c>
      <c r="AO296" s="3">
        <v>1.88591268797541</v>
      </c>
      <c r="AP296" s="3">
        <v>2.2300971578236899</v>
      </c>
      <c r="AQ296" s="3">
        <v>2.1406125810669701</v>
      </c>
    </row>
    <row r="297" spans="1:43">
      <c r="A297" s="2" t="s">
        <v>386</v>
      </c>
      <c r="B297" s="2"/>
      <c r="C297" s="3">
        <v>0</v>
      </c>
      <c r="D297" s="3">
        <v>0</v>
      </c>
      <c r="E297" s="3">
        <v>0</v>
      </c>
      <c r="F297" s="3">
        <v>0</v>
      </c>
      <c r="G297" s="3">
        <v>0</v>
      </c>
      <c r="H297" s="3">
        <v>0</v>
      </c>
      <c r="I297" s="3">
        <v>0</v>
      </c>
      <c r="J297" s="3">
        <v>0</v>
      </c>
      <c r="K297" s="3">
        <v>0</v>
      </c>
      <c r="L297" s="3">
        <v>0</v>
      </c>
      <c r="M297" s="3">
        <v>0</v>
      </c>
      <c r="N297" s="3">
        <v>6.6666666666666596E-2</v>
      </c>
      <c r="O297" s="3">
        <v>0.3</v>
      </c>
      <c r="P297" s="3">
        <v>0.63333333333333297</v>
      </c>
      <c r="Q297" s="3">
        <v>1.8</v>
      </c>
      <c r="R297" s="3">
        <v>2.4666666666666601</v>
      </c>
      <c r="S297" s="3">
        <v>4.2</v>
      </c>
      <c r="T297" s="3">
        <v>5.7</v>
      </c>
      <c r="U297" s="3">
        <v>7.8</v>
      </c>
      <c r="V297" s="3">
        <v>9.6999999999999993</v>
      </c>
      <c r="W297" s="2"/>
      <c r="X297" s="3">
        <v>0</v>
      </c>
      <c r="Y297" s="3">
        <v>0</v>
      </c>
      <c r="Z297" s="3">
        <v>0</v>
      </c>
      <c r="AA297" s="3">
        <v>0</v>
      </c>
      <c r="AB297" s="3">
        <v>0</v>
      </c>
      <c r="AC297" s="3">
        <v>0</v>
      </c>
      <c r="AD297" s="3">
        <v>0</v>
      </c>
      <c r="AE297" s="3">
        <v>0</v>
      </c>
      <c r="AF297" s="3">
        <v>0</v>
      </c>
      <c r="AG297" s="3">
        <v>0</v>
      </c>
      <c r="AH297" s="3">
        <v>0</v>
      </c>
      <c r="AI297" s="3">
        <v>0.24944382578492899</v>
      </c>
      <c r="AJ297" s="3">
        <v>0.45825756949558399</v>
      </c>
      <c r="AK297" s="3">
        <v>0.657436097443867</v>
      </c>
      <c r="AL297" s="3">
        <v>1.2489995996796699</v>
      </c>
      <c r="AM297" s="3">
        <v>1.3597385369580699</v>
      </c>
      <c r="AN297" s="3">
        <v>1.5790292376435999</v>
      </c>
      <c r="AO297" s="3">
        <v>1.41774468787578</v>
      </c>
      <c r="AP297" s="3">
        <v>2.10396451174126</v>
      </c>
      <c r="AQ297" s="3">
        <v>1.9</v>
      </c>
    </row>
    <row r="298" spans="1:43">
      <c r="A298" s="2" t="s">
        <v>387</v>
      </c>
      <c r="B298" s="2"/>
      <c r="C298" s="3">
        <v>0</v>
      </c>
      <c r="D298" s="3">
        <v>6.6666666666666596E-2</v>
      </c>
      <c r="E298" s="3">
        <v>6.6666666666666596E-2</v>
      </c>
      <c r="F298" s="3">
        <v>1.6</v>
      </c>
      <c r="G298" s="3">
        <v>6.1333333333333302</v>
      </c>
      <c r="H298" s="3">
        <v>11.3666666666666</v>
      </c>
      <c r="I298" s="3">
        <v>15.066666666666601</v>
      </c>
      <c r="J298" s="3">
        <v>17.033333333333299</v>
      </c>
      <c r="K298" s="3">
        <v>16.466666666666601</v>
      </c>
      <c r="L298" s="3">
        <v>17.133333333333301</v>
      </c>
      <c r="M298" s="3">
        <v>16.766666666666602</v>
      </c>
      <c r="N298" s="3">
        <v>15.733333333333301</v>
      </c>
      <c r="O298" s="3">
        <v>14.4</v>
      </c>
      <c r="P298" s="3">
        <v>14.3333333333333</v>
      </c>
      <c r="Q298" s="3">
        <v>13.8666666666666</v>
      </c>
      <c r="R298" s="3">
        <v>12.033333333333299</v>
      </c>
      <c r="S298" s="3">
        <v>11.966666666666599</v>
      </c>
      <c r="T298" s="3">
        <v>10.6666666666666</v>
      </c>
      <c r="U298" s="3">
        <v>10.8333333333333</v>
      </c>
      <c r="V298" s="3">
        <v>9.5</v>
      </c>
      <c r="W298" s="2"/>
      <c r="X298" s="3">
        <v>0</v>
      </c>
      <c r="Y298" s="3">
        <v>0.35901098714230001</v>
      </c>
      <c r="Z298" s="3">
        <v>0.35901098714230001</v>
      </c>
      <c r="AA298" s="3">
        <v>1.40475383371369</v>
      </c>
      <c r="AB298" s="3">
        <v>2.5914388967435702</v>
      </c>
      <c r="AC298" s="3">
        <v>2.1830152440043902</v>
      </c>
      <c r="AD298" s="3">
        <v>2.3654926665613498</v>
      </c>
      <c r="AE298" s="3">
        <v>2.3732303348436701</v>
      </c>
      <c r="AF298" s="3">
        <v>2.09337579574767</v>
      </c>
      <c r="AG298" s="3">
        <v>1.91020650425258</v>
      </c>
      <c r="AH298" s="3">
        <v>1.78294388270884</v>
      </c>
      <c r="AI298" s="3">
        <v>2.5811280910141199</v>
      </c>
      <c r="AJ298" s="3">
        <v>2.3323807579381199</v>
      </c>
      <c r="AK298" s="3">
        <v>2.5603819159561998</v>
      </c>
      <c r="AL298" s="3">
        <v>2.1715329966536401</v>
      </c>
      <c r="AM298" s="3">
        <v>2.2727858578307698</v>
      </c>
      <c r="AN298" s="3">
        <v>2.4287628309262401</v>
      </c>
      <c r="AO298" s="3">
        <v>1.71917292776368</v>
      </c>
      <c r="AP298" s="3">
        <v>2.2521594575478399</v>
      </c>
      <c r="AQ298" s="3">
        <v>1.9958289839896901</v>
      </c>
    </row>
    <row r="299" spans="1:43">
      <c r="A299" s="2" t="s">
        <v>388</v>
      </c>
      <c r="B299" s="2"/>
      <c r="C299" s="3">
        <v>0</v>
      </c>
      <c r="D299" s="3">
        <v>0</v>
      </c>
      <c r="E299" s="3">
        <v>0</v>
      </c>
      <c r="F299" s="3">
        <v>0</v>
      </c>
      <c r="G299" s="3">
        <v>0.133333333333333</v>
      </c>
      <c r="H299" s="3">
        <v>0.46666666666666601</v>
      </c>
      <c r="I299" s="3">
        <v>1.56666666666666</v>
      </c>
      <c r="J299" s="3">
        <v>2.6</v>
      </c>
      <c r="K299" s="3">
        <v>3.5</v>
      </c>
      <c r="L299" s="3">
        <v>3.86666666666666</v>
      </c>
      <c r="M299" s="3">
        <v>5.1333333333333302</v>
      </c>
      <c r="N299" s="3">
        <v>5.4666666666666597</v>
      </c>
      <c r="O299" s="3">
        <v>6.1666666666666599</v>
      </c>
      <c r="P299" s="3">
        <v>7.0333333333333297</v>
      </c>
      <c r="Q299" s="3">
        <v>6.7</v>
      </c>
      <c r="R299" s="3">
        <v>7.93333333333333</v>
      </c>
      <c r="S299" s="3">
        <v>8.2333333333333307</v>
      </c>
      <c r="T299" s="3">
        <v>8.8333333333333304</v>
      </c>
      <c r="U299" s="3">
        <v>8.5333333333333297</v>
      </c>
      <c r="V299" s="3">
        <v>9.43333333333333</v>
      </c>
      <c r="W299" s="2"/>
      <c r="X299" s="3">
        <v>0</v>
      </c>
      <c r="Y299" s="3">
        <v>0</v>
      </c>
      <c r="Z299" s="3">
        <v>0</v>
      </c>
      <c r="AA299" s="3">
        <v>0</v>
      </c>
      <c r="AB299" s="3">
        <v>0.33993463423951897</v>
      </c>
      <c r="AC299" s="3">
        <v>0.56174331821175705</v>
      </c>
      <c r="AD299" s="3">
        <v>1.17426099692056</v>
      </c>
      <c r="AE299" s="3">
        <v>1.1718930554164599</v>
      </c>
      <c r="AF299" s="3">
        <v>1.3844373104863399</v>
      </c>
      <c r="AG299" s="3">
        <v>1.2840906856172101</v>
      </c>
      <c r="AH299" s="3">
        <v>1.62754074876449</v>
      </c>
      <c r="AI299" s="3">
        <v>1.70749979664875</v>
      </c>
      <c r="AJ299" s="3">
        <v>1.50738920727933</v>
      </c>
      <c r="AK299" s="3">
        <v>2.0245712852080202</v>
      </c>
      <c r="AL299" s="3">
        <v>2.0518284528683099</v>
      </c>
      <c r="AM299" s="3">
        <v>1.7688665548562099</v>
      </c>
      <c r="AN299" s="3">
        <v>1.60589192939278</v>
      </c>
      <c r="AO299" s="3">
        <v>2.5177150134375501</v>
      </c>
      <c r="AP299" s="3">
        <v>1.9447936194419699</v>
      </c>
      <c r="AQ299" s="3">
        <v>2.6917569644296502</v>
      </c>
    </row>
    <row r="300" spans="1:43">
      <c r="A300" s="2" t="s">
        <v>389</v>
      </c>
      <c r="B300" s="2" t="s">
        <v>390</v>
      </c>
      <c r="C300" s="3">
        <v>0</v>
      </c>
      <c r="D300" s="3">
        <v>0</v>
      </c>
      <c r="E300" s="3">
        <v>0</v>
      </c>
      <c r="F300" s="3">
        <v>0</v>
      </c>
      <c r="G300" s="3">
        <v>0.2</v>
      </c>
      <c r="H300" s="3">
        <v>0.73333333333333295</v>
      </c>
      <c r="I300" s="3">
        <v>1.3</v>
      </c>
      <c r="J300" s="3">
        <v>1.6666666666666601</v>
      </c>
      <c r="K300" s="3">
        <v>1.9</v>
      </c>
      <c r="L300" s="3">
        <v>2.7333333333333298</v>
      </c>
      <c r="M300" s="3">
        <v>3.6666666666666599</v>
      </c>
      <c r="N300" s="3">
        <v>4.1666666666666599</v>
      </c>
      <c r="O300" s="3">
        <v>3.86666666666666</v>
      </c>
      <c r="P300" s="3">
        <v>5.4</v>
      </c>
      <c r="Q300" s="3">
        <v>6.0666666666666602</v>
      </c>
      <c r="R300" s="3">
        <v>6.43333333333333</v>
      </c>
      <c r="S300" s="3">
        <v>6.6666666666666599</v>
      </c>
      <c r="T300" s="3">
        <v>8.2333333333333307</v>
      </c>
      <c r="U300" s="3">
        <v>8.36666666666666</v>
      </c>
      <c r="V300" s="3">
        <v>8.86666666666666</v>
      </c>
      <c r="W300" s="2"/>
      <c r="X300" s="3">
        <v>0</v>
      </c>
      <c r="Y300" s="3">
        <v>0</v>
      </c>
      <c r="Z300" s="3">
        <v>0</v>
      </c>
      <c r="AA300" s="3">
        <v>0</v>
      </c>
      <c r="AB300" s="3">
        <v>0.4</v>
      </c>
      <c r="AC300" s="3">
        <v>0.81377037438224598</v>
      </c>
      <c r="AD300" s="3">
        <v>0.97125348562223102</v>
      </c>
      <c r="AE300" s="3">
        <v>1.2736648783028499</v>
      </c>
      <c r="AF300" s="3">
        <v>1.0754843869934401</v>
      </c>
      <c r="AG300" s="3">
        <v>1.5040685563571301</v>
      </c>
      <c r="AH300" s="3">
        <v>1.5986105077709001</v>
      </c>
      <c r="AI300" s="3">
        <v>2.1615323782497899</v>
      </c>
      <c r="AJ300" s="3">
        <v>1.6878651868229499</v>
      </c>
      <c r="AK300" s="3">
        <v>2.2744962812309302</v>
      </c>
      <c r="AL300" s="3">
        <v>2.3654926665613498</v>
      </c>
      <c r="AM300" s="3">
        <v>2.3900255693657799</v>
      </c>
      <c r="AN300" s="3">
        <v>2.1029080394116599</v>
      </c>
      <c r="AO300" s="3">
        <v>2.1707653540219898</v>
      </c>
      <c r="AP300" s="3">
        <v>2.1982316125063299</v>
      </c>
      <c r="AQ300" s="3">
        <v>1.6878651868229499</v>
      </c>
    </row>
    <row r="301" spans="1:43">
      <c r="A301" s="2" t="s">
        <v>391</v>
      </c>
      <c r="B301" s="2"/>
      <c r="C301" s="3">
        <v>0</v>
      </c>
      <c r="D301" s="3">
        <v>0</v>
      </c>
      <c r="E301" s="3">
        <v>0</v>
      </c>
      <c r="F301" s="3">
        <v>0.3</v>
      </c>
      <c r="G301" s="3">
        <v>1.56666666666666</v>
      </c>
      <c r="H301" s="3">
        <v>2.8</v>
      </c>
      <c r="I301" s="3">
        <v>4.2</v>
      </c>
      <c r="J301" s="3">
        <v>5.0333333333333297</v>
      </c>
      <c r="K301" s="3">
        <v>6.1666666666666599</v>
      </c>
      <c r="L301" s="3">
        <v>6.2666666666666604</v>
      </c>
      <c r="M301" s="3">
        <v>6.8</v>
      </c>
      <c r="N301" s="3">
        <v>8.0333333333333297</v>
      </c>
      <c r="O301" s="3">
        <v>8.5666666666666593</v>
      </c>
      <c r="P301" s="3">
        <v>8.1999999999999993</v>
      </c>
      <c r="Q301" s="3">
        <v>8.43333333333333</v>
      </c>
      <c r="R301" s="3">
        <v>8.6999999999999993</v>
      </c>
      <c r="S301" s="3">
        <v>8.9</v>
      </c>
      <c r="T301" s="3">
        <v>9.0333333333333297</v>
      </c>
      <c r="U301" s="3">
        <v>9.4</v>
      </c>
      <c r="V301" s="3">
        <v>8.7333333333333307</v>
      </c>
      <c r="W301" s="2"/>
      <c r="X301" s="3">
        <v>0</v>
      </c>
      <c r="Y301" s="3">
        <v>0</v>
      </c>
      <c r="Z301" s="3">
        <v>0</v>
      </c>
      <c r="AA301" s="3">
        <v>0.52599112793531599</v>
      </c>
      <c r="AB301" s="3">
        <v>0.98938813864372199</v>
      </c>
      <c r="AC301" s="3">
        <v>1.2489995996796699</v>
      </c>
      <c r="AD301" s="3">
        <v>1.4236104336041699</v>
      </c>
      <c r="AE301" s="3">
        <v>1.1967548714010801</v>
      </c>
      <c r="AF301" s="3">
        <v>1.6141733350404299</v>
      </c>
      <c r="AG301" s="3">
        <v>1.7876116903722501</v>
      </c>
      <c r="AH301" s="3">
        <v>1.4236104336041699</v>
      </c>
      <c r="AI301" s="3">
        <v>1.6829207415152401</v>
      </c>
      <c r="AJ301" s="3">
        <v>1.5205992970609301</v>
      </c>
      <c r="AK301" s="3">
        <v>1.8511257835886401</v>
      </c>
      <c r="AL301" s="3">
        <v>1.72594579546661</v>
      </c>
      <c r="AM301" s="3">
        <v>1.5737428845483801</v>
      </c>
      <c r="AN301" s="3">
        <v>2.0712315177207898</v>
      </c>
      <c r="AO301" s="3">
        <v>1.8882678717691299</v>
      </c>
      <c r="AP301" s="3">
        <v>1.83666364186078</v>
      </c>
      <c r="AQ301" s="3">
        <v>1.2631530214330899</v>
      </c>
    </row>
    <row r="302" spans="1:43">
      <c r="A302" s="2" t="s">
        <v>392</v>
      </c>
      <c r="B302" s="2"/>
      <c r="C302" s="3">
        <v>0</v>
      </c>
      <c r="D302" s="3">
        <v>0</v>
      </c>
      <c r="E302" s="3">
        <v>0</v>
      </c>
      <c r="F302" s="3">
        <v>0</v>
      </c>
      <c r="G302" s="3">
        <v>0</v>
      </c>
      <c r="H302" s="3">
        <v>0.16666666666666599</v>
      </c>
      <c r="I302" s="3">
        <v>0.4</v>
      </c>
      <c r="J302" s="3">
        <v>0.8</v>
      </c>
      <c r="K302" s="3">
        <v>1.2333333333333301</v>
      </c>
      <c r="L302" s="3">
        <v>1.6</v>
      </c>
      <c r="M302" s="3">
        <v>1.93333333333333</v>
      </c>
      <c r="N302" s="3">
        <v>2.4666666666666601</v>
      </c>
      <c r="O302" s="3">
        <v>2.43333333333333</v>
      </c>
      <c r="P302" s="3">
        <v>2.9666666666666601</v>
      </c>
      <c r="Q302" s="3">
        <v>3.8</v>
      </c>
      <c r="R302" s="3">
        <v>4.36666666666666</v>
      </c>
      <c r="S302" s="3">
        <v>5.43333333333333</v>
      </c>
      <c r="T302" s="3">
        <v>6.3333333333333304</v>
      </c>
      <c r="U302" s="3">
        <v>7.6</v>
      </c>
      <c r="V302" s="3">
        <v>8.6333333333333293</v>
      </c>
      <c r="W302" s="2"/>
      <c r="X302" s="3">
        <v>0</v>
      </c>
      <c r="Y302" s="3">
        <v>0</v>
      </c>
      <c r="Z302" s="3">
        <v>0</v>
      </c>
      <c r="AA302" s="3">
        <v>0</v>
      </c>
      <c r="AB302" s="3">
        <v>0</v>
      </c>
      <c r="AC302" s="3">
        <v>0.37267799624996401</v>
      </c>
      <c r="AD302" s="3">
        <v>0.553774924194538</v>
      </c>
      <c r="AE302" s="3">
        <v>0.871779788708134</v>
      </c>
      <c r="AF302" s="3">
        <v>0.76084748070088803</v>
      </c>
      <c r="AG302" s="3">
        <v>0.91651513899116799</v>
      </c>
      <c r="AH302" s="3">
        <v>1.1527744310526999</v>
      </c>
      <c r="AI302" s="3">
        <v>1.2310790208412901</v>
      </c>
      <c r="AJ302" s="3">
        <v>1.3337499349161701</v>
      </c>
      <c r="AK302" s="3">
        <v>1.32874209519965</v>
      </c>
      <c r="AL302" s="3">
        <v>1.7587874611030501</v>
      </c>
      <c r="AM302" s="3">
        <v>1.6017351702311899</v>
      </c>
      <c r="AN302" s="3">
        <v>1.68687745718399</v>
      </c>
      <c r="AO302" s="3">
        <v>2.0221001184137402</v>
      </c>
      <c r="AP302" s="3">
        <v>1.8726095873584101</v>
      </c>
      <c r="AQ302" s="3">
        <v>1.5807874268505799</v>
      </c>
    </row>
    <row r="303" spans="1:43">
      <c r="A303" s="2" t="s">
        <v>393</v>
      </c>
      <c r="B303" s="2"/>
      <c r="C303" s="3">
        <v>0</v>
      </c>
      <c r="D303" s="3">
        <v>0</v>
      </c>
      <c r="E303" s="3">
        <v>0</v>
      </c>
      <c r="F303" s="3">
        <v>0</v>
      </c>
      <c r="G303" s="3">
        <v>0</v>
      </c>
      <c r="H303" s="3">
        <v>0.46666666666666601</v>
      </c>
      <c r="I303" s="3">
        <v>1.3333333333333299</v>
      </c>
      <c r="J303" s="3">
        <v>2.4</v>
      </c>
      <c r="K303" s="3">
        <v>3.2666666666666599</v>
      </c>
      <c r="L303" s="3">
        <v>3.8333333333333299</v>
      </c>
      <c r="M303" s="3">
        <v>4.3</v>
      </c>
      <c r="N303" s="3">
        <v>4.2</v>
      </c>
      <c r="O303" s="3">
        <v>4.4666666666666597</v>
      </c>
      <c r="P303" s="3">
        <v>4.6666666666666599</v>
      </c>
      <c r="Q303" s="3">
        <v>5.0333333333333297</v>
      </c>
      <c r="R303" s="3">
        <v>5.9666666666666597</v>
      </c>
      <c r="S303" s="3">
        <v>6.3</v>
      </c>
      <c r="T303" s="3">
        <v>7.0333333333333297</v>
      </c>
      <c r="U303" s="3">
        <v>7.9666666666666597</v>
      </c>
      <c r="V303" s="3">
        <v>8.6</v>
      </c>
      <c r="W303" s="2"/>
      <c r="X303" s="3">
        <v>0</v>
      </c>
      <c r="Y303" s="3">
        <v>0</v>
      </c>
      <c r="Z303" s="3">
        <v>0</v>
      </c>
      <c r="AA303" s="3">
        <v>0</v>
      </c>
      <c r="AB303" s="3">
        <v>0</v>
      </c>
      <c r="AC303" s="3">
        <v>0.76303487615063903</v>
      </c>
      <c r="AD303" s="3">
        <v>0.90676470058236203</v>
      </c>
      <c r="AE303" s="3">
        <v>1.38082101181386</v>
      </c>
      <c r="AF303" s="3">
        <v>1.18133634311129</v>
      </c>
      <c r="AG303" s="3">
        <v>1.50738920727933</v>
      </c>
      <c r="AH303" s="3">
        <v>1.552417469626</v>
      </c>
      <c r="AI303" s="3">
        <v>1.4236104336041699</v>
      </c>
      <c r="AJ303" s="3">
        <v>1.76509363931649</v>
      </c>
      <c r="AK303" s="3">
        <v>1.7575235101952</v>
      </c>
      <c r="AL303" s="3">
        <v>1.0796089827134401</v>
      </c>
      <c r="AM303" s="3">
        <v>1.66299595776885</v>
      </c>
      <c r="AN303" s="3">
        <v>1.9174636024359499</v>
      </c>
      <c r="AO303" s="3">
        <v>2.1830152440043902</v>
      </c>
      <c r="AP303" s="3">
        <v>1.7413277182145299</v>
      </c>
      <c r="AQ303" s="3">
        <v>1.8</v>
      </c>
    </row>
    <row r="304" spans="1:43">
      <c r="A304" s="2" t="s">
        <v>394</v>
      </c>
      <c r="B304" s="2"/>
      <c r="C304" s="3">
        <v>0</v>
      </c>
      <c r="D304" s="3">
        <v>0</v>
      </c>
      <c r="E304" s="3">
        <v>0</v>
      </c>
      <c r="F304" s="3">
        <v>0</v>
      </c>
      <c r="G304" s="3">
        <v>0</v>
      </c>
      <c r="H304" s="3">
        <v>0</v>
      </c>
      <c r="I304" s="3">
        <v>0</v>
      </c>
      <c r="J304" s="3">
        <v>0</v>
      </c>
      <c r="K304" s="3">
        <v>3.3333333333333298E-2</v>
      </c>
      <c r="L304" s="3">
        <v>6.6666666666666596E-2</v>
      </c>
      <c r="M304" s="3">
        <v>0.16666666666666599</v>
      </c>
      <c r="N304" s="3">
        <v>0.2</v>
      </c>
      <c r="O304" s="3">
        <v>0.36666666666666597</v>
      </c>
      <c r="P304" s="3">
        <v>0.96666666666666601</v>
      </c>
      <c r="Q304" s="3">
        <v>1.2666666666666599</v>
      </c>
      <c r="R304" s="3">
        <v>3.2333333333333298</v>
      </c>
      <c r="S304" s="3">
        <v>3.7</v>
      </c>
      <c r="T304" s="3">
        <v>5.8333333333333304</v>
      </c>
      <c r="U304" s="3">
        <v>6.9</v>
      </c>
      <c r="V304" s="3">
        <v>8.5</v>
      </c>
      <c r="W304" s="2"/>
      <c r="X304" s="3">
        <v>0</v>
      </c>
      <c r="Y304" s="3">
        <v>0</v>
      </c>
      <c r="Z304" s="3">
        <v>0</v>
      </c>
      <c r="AA304" s="3">
        <v>0</v>
      </c>
      <c r="AB304" s="3">
        <v>0</v>
      </c>
      <c r="AC304" s="3">
        <v>0</v>
      </c>
      <c r="AD304" s="3">
        <v>0</v>
      </c>
      <c r="AE304" s="3">
        <v>0</v>
      </c>
      <c r="AF304" s="3">
        <v>0.17950549357115</v>
      </c>
      <c r="AG304" s="3">
        <v>0.24944382578492899</v>
      </c>
      <c r="AH304" s="3">
        <v>0.37267799624996401</v>
      </c>
      <c r="AI304" s="3">
        <v>0.47609522856952302</v>
      </c>
      <c r="AJ304" s="3">
        <v>0.70632067001390297</v>
      </c>
      <c r="AK304" s="3">
        <v>0.79512402945843697</v>
      </c>
      <c r="AL304" s="3">
        <v>0.85374989832437898</v>
      </c>
      <c r="AM304" s="3">
        <v>1.5849991237291601</v>
      </c>
      <c r="AN304" s="3">
        <v>1.5088627063675</v>
      </c>
      <c r="AO304" s="3">
        <v>1.5293426329272599</v>
      </c>
      <c r="AP304" s="3">
        <v>1.3503086067019301</v>
      </c>
      <c r="AQ304" s="3">
        <v>1.23153021346074</v>
      </c>
    </row>
    <row r="305" spans="1:43">
      <c r="A305" s="2" t="s">
        <v>395</v>
      </c>
      <c r="B305" s="2"/>
      <c r="C305" s="3">
        <v>0</v>
      </c>
      <c r="D305" s="3">
        <v>0</v>
      </c>
      <c r="E305" s="3">
        <v>0</v>
      </c>
      <c r="F305" s="3">
        <v>0</v>
      </c>
      <c r="G305" s="3">
        <v>0</v>
      </c>
      <c r="H305" s="3">
        <v>0</v>
      </c>
      <c r="I305" s="3">
        <v>0</v>
      </c>
      <c r="J305" s="3">
        <v>0</v>
      </c>
      <c r="K305" s="3">
        <v>0</v>
      </c>
      <c r="L305" s="3">
        <v>0</v>
      </c>
      <c r="M305" s="3">
        <v>0</v>
      </c>
      <c r="N305" s="3">
        <v>6.6666666666666596E-2</v>
      </c>
      <c r="O305" s="3">
        <v>0.16666666666666599</v>
      </c>
      <c r="P305" s="3">
        <v>0.6</v>
      </c>
      <c r="Q305" s="3">
        <v>0.76666666666666605</v>
      </c>
      <c r="R305" s="3">
        <v>2.43333333333333</v>
      </c>
      <c r="S305" s="3">
        <v>3.0333333333333301</v>
      </c>
      <c r="T305" s="3">
        <v>5.2333333333333298</v>
      </c>
      <c r="U305" s="3">
        <v>6.7333333333333298</v>
      </c>
      <c r="V305" s="3">
        <v>8.36666666666666</v>
      </c>
      <c r="W305" s="2"/>
      <c r="X305" s="3">
        <v>0</v>
      </c>
      <c r="Y305" s="3">
        <v>0</v>
      </c>
      <c r="Z305" s="3">
        <v>0</v>
      </c>
      <c r="AA305" s="3">
        <v>0</v>
      </c>
      <c r="AB305" s="3">
        <v>0</v>
      </c>
      <c r="AC305" s="3">
        <v>0</v>
      </c>
      <c r="AD305" s="3">
        <v>0</v>
      </c>
      <c r="AE305" s="3">
        <v>0</v>
      </c>
      <c r="AF305" s="3">
        <v>0</v>
      </c>
      <c r="AG305" s="3">
        <v>0</v>
      </c>
      <c r="AH305" s="3">
        <v>0</v>
      </c>
      <c r="AI305" s="3">
        <v>0.24944382578492899</v>
      </c>
      <c r="AJ305" s="3">
        <v>0.37267799624996401</v>
      </c>
      <c r="AK305" s="3">
        <v>0.75718777944003601</v>
      </c>
      <c r="AL305" s="3">
        <v>1.0546194679704199</v>
      </c>
      <c r="AM305" s="3">
        <v>1.1455226851626299</v>
      </c>
      <c r="AN305" s="3">
        <v>1.64282953738021</v>
      </c>
      <c r="AO305" s="3">
        <v>1.5205992970609301</v>
      </c>
      <c r="AP305" s="3">
        <v>1.31487219488773</v>
      </c>
      <c r="AQ305" s="3">
        <v>1.5595583420386101</v>
      </c>
    </row>
    <row r="306" spans="1:43">
      <c r="A306" s="2" t="s">
        <v>396</v>
      </c>
      <c r="B306" s="2"/>
      <c r="C306" s="3">
        <v>0</v>
      </c>
      <c r="D306" s="3">
        <v>0</v>
      </c>
      <c r="E306" s="3">
        <v>0</v>
      </c>
      <c r="F306" s="3">
        <v>0</v>
      </c>
      <c r="G306" s="3">
        <v>0</v>
      </c>
      <c r="H306" s="3">
        <v>3.3333333333333298E-2</v>
      </c>
      <c r="I306" s="3">
        <v>0.2</v>
      </c>
      <c r="J306" s="3">
        <v>0.266666666666666</v>
      </c>
      <c r="K306" s="3">
        <v>0.4</v>
      </c>
      <c r="L306" s="3">
        <v>0.5</v>
      </c>
      <c r="M306" s="3">
        <v>1.0333333333333301</v>
      </c>
      <c r="N306" s="3">
        <v>1.2333333333333301</v>
      </c>
      <c r="O306" s="3">
        <v>1.8</v>
      </c>
      <c r="P306" s="3">
        <v>2.5</v>
      </c>
      <c r="Q306" s="3">
        <v>3.4</v>
      </c>
      <c r="R306" s="3">
        <v>4.4000000000000004</v>
      </c>
      <c r="S306" s="3">
        <v>5.36666666666666</v>
      </c>
      <c r="T306" s="3">
        <v>6.5</v>
      </c>
      <c r="U306" s="3">
        <v>7.8</v>
      </c>
      <c r="V306" s="3">
        <v>8.3333333333333304</v>
      </c>
      <c r="W306" s="2"/>
      <c r="X306" s="3">
        <v>0</v>
      </c>
      <c r="Y306" s="3">
        <v>0</v>
      </c>
      <c r="Z306" s="3">
        <v>0</v>
      </c>
      <c r="AA306" s="3">
        <v>0</v>
      </c>
      <c r="AB306" s="3">
        <v>0</v>
      </c>
      <c r="AC306" s="3">
        <v>0.17950549357115</v>
      </c>
      <c r="AD306" s="3">
        <v>0.47609522856952302</v>
      </c>
      <c r="AE306" s="3">
        <v>0.51207638319124005</v>
      </c>
      <c r="AF306" s="3">
        <v>0.71180521680208697</v>
      </c>
      <c r="AG306" s="3">
        <v>0.71879528842826002</v>
      </c>
      <c r="AH306" s="3">
        <v>0.83599574693229695</v>
      </c>
      <c r="AI306" s="3">
        <v>0.98938813864372199</v>
      </c>
      <c r="AJ306" s="3">
        <v>1.10754984838907</v>
      </c>
      <c r="AK306" s="3">
        <v>1.33541504160067</v>
      </c>
      <c r="AL306" s="3">
        <v>1.42828568570857</v>
      </c>
      <c r="AM306" s="3">
        <v>1.05198225587063</v>
      </c>
      <c r="AN306" s="3">
        <v>1.4715826703096</v>
      </c>
      <c r="AO306" s="3">
        <v>1.8574175621006701</v>
      </c>
      <c r="AP306" s="3">
        <v>1.6812693617224601</v>
      </c>
      <c r="AQ306" s="3">
        <v>1.6599866130651599</v>
      </c>
    </row>
    <row r="307" spans="1:43">
      <c r="A307" s="2" t="s">
        <v>397</v>
      </c>
      <c r="B307" s="2"/>
      <c r="C307" s="3">
        <v>0</v>
      </c>
      <c r="D307" s="3">
        <v>0</v>
      </c>
      <c r="E307" s="3">
        <v>0</v>
      </c>
      <c r="F307" s="3">
        <v>0</v>
      </c>
      <c r="G307" s="3">
        <v>0</v>
      </c>
      <c r="H307" s="3">
        <v>0</v>
      </c>
      <c r="I307" s="3">
        <v>0</v>
      </c>
      <c r="J307" s="3">
        <v>0</v>
      </c>
      <c r="K307" s="3">
        <v>0</v>
      </c>
      <c r="L307" s="3">
        <v>3.3333333333333298E-2</v>
      </c>
      <c r="M307" s="3">
        <v>0</v>
      </c>
      <c r="N307" s="3">
        <v>0</v>
      </c>
      <c r="O307" s="3">
        <v>6.6666666666666596E-2</v>
      </c>
      <c r="P307" s="3">
        <v>0.43333333333333302</v>
      </c>
      <c r="Q307" s="3">
        <v>0.66666666666666596</v>
      </c>
      <c r="R307" s="3">
        <v>1.8333333333333299</v>
      </c>
      <c r="S307" s="3">
        <v>3.2333333333333298</v>
      </c>
      <c r="T307" s="3">
        <v>4.93333333333333</v>
      </c>
      <c r="U307" s="3">
        <v>6.2333333333333298</v>
      </c>
      <c r="V307" s="3">
        <v>8.1333333333333293</v>
      </c>
      <c r="W307" s="2"/>
      <c r="X307" s="3">
        <v>0</v>
      </c>
      <c r="Y307" s="3">
        <v>0</v>
      </c>
      <c r="Z307" s="3">
        <v>0</v>
      </c>
      <c r="AA307" s="3">
        <v>0</v>
      </c>
      <c r="AB307" s="3">
        <v>0</v>
      </c>
      <c r="AC307" s="3">
        <v>0</v>
      </c>
      <c r="AD307" s="3">
        <v>0</v>
      </c>
      <c r="AE307" s="3">
        <v>0</v>
      </c>
      <c r="AF307" s="3">
        <v>0</v>
      </c>
      <c r="AG307" s="3">
        <v>0.17950549357115</v>
      </c>
      <c r="AH307" s="3">
        <v>0</v>
      </c>
      <c r="AI307" s="3">
        <v>0</v>
      </c>
      <c r="AJ307" s="3">
        <v>0.24944382578492899</v>
      </c>
      <c r="AK307" s="3">
        <v>0.667499479816692</v>
      </c>
      <c r="AL307" s="3">
        <v>0.78881063774661497</v>
      </c>
      <c r="AM307" s="3">
        <v>1.2133516482134199</v>
      </c>
      <c r="AN307" s="3">
        <v>1.3585122581543201</v>
      </c>
      <c r="AO307" s="3">
        <v>1.4590712418826099</v>
      </c>
      <c r="AP307" s="3">
        <v>1.3585122581543201</v>
      </c>
      <c r="AQ307" s="3">
        <v>0.99107124982123296</v>
      </c>
    </row>
    <row r="308" spans="1:43">
      <c r="A308" s="2" t="s">
        <v>398</v>
      </c>
      <c r="B308" s="2" t="s">
        <v>399</v>
      </c>
      <c r="C308" s="3">
        <v>0</v>
      </c>
      <c r="D308" s="3">
        <v>0</v>
      </c>
      <c r="E308" s="3">
        <v>0</v>
      </c>
      <c r="F308" s="3">
        <v>0</v>
      </c>
      <c r="G308" s="3">
        <v>0</v>
      </c>
      <c r="H308" s="3">
        <v>0</v>
      </c>
      <c r="I308" s="3">
        <v>0</v>
      </c>
      <c r="J308" s="3">
        <v>0</v>
      </c>
      <c r="K308" s="3">
        <v>3.3333333333333298E-2</v>
      </c>
      <c r="L308" s="3">
        <v>0.1</v>
      </c>
      <c r="M308" s="3">
        <v>0.133333333333333</v>
      </c>
      <c r="N308" s="3">
        <v>0.233333333333333</v>
      </c>
      <c r="O308" s="3">
        <v>0.63333333333333297</v>
      </c>
      <c r="P308" s="3">
        <v>1.13333333333333</v>
      </c>
      <c r="Q308" s="3">
        <v>1.93333333333333</v>
      </c>
      <c r="R308" s="3">
        <v>3.1666666666666599</v>
      </c>
      <c r="S308" s="3">
        <v>3.9666666666666601</v>
      </c>
      <c r="T308" s="3">
        <v>5.3333333333333304</v>
      </c>
      <c r="U308" s="3">
        <v>6.43333333333333</v>
      </c>
      <c r="V308" s="3">
        <v>8.0666666666666593</v>
      </c>
      <c r="W308" s="2"/>
      <c r="X308" s="3">
        <v>0</v>
      </c>
      <c r="Y308" s="3">
        <v>0</v>
      </c>
      <c r="Z308" s="3">
        <v>0</v>
      </c>
      <c r="AA308" s="3">
        <v>0</v>
      </c>
      <c r="AB308" s="3">
        <v>0</v>
      </c>
      <c r="AC308" s="3">
        <v>0</v>
      </c>
      <c r="AD308" s="3">
        <v>0</v>
      </c>
      <c r="AE308" s="3">
        <v>0</v>
      </c>
      <c r="AF308" s="3">
        <v>0.17950549357115</v>
      </c>
      <c r="AG308" s="3">
        <v>0.3</v>
      </c>
      <c r="AH308" s="3">
        <v>0.33993463423951897</v>
      </c>
      <c r="AI308" s="3">
        <v>0.42295258468164998</v>
      </c>
      <c r="AJ308" s="3">
        <v>0.83599574693229595</v>
      </c>
      <c r="AK308" s="3">
        <v>1.0873004286866701</v>
      </c>
      <c r="AL308" s="3">
        <v>1.28927197372091</v>
      </c>
      <c r="AM308" s="3">
        <v>1.29314431608472</v>
      </c>
      <c r="AN308" s="3">
        <v>1.3535960336164601</v>
      </c>
      <c r="AO308" s="3">
        <v>2.03851798018942</v>
      </c>
      <c r="AP308" s="3">
        <v>1.4302291968616601</v>
      </c>
      <c r="AQ308" s="3">
        <v>1.1234866364235101</v>
      </c>
    </row>
    <row r="309" spans="1:43">
      <c r="A309" s="2" t="s">
        <v>400</v>
      </c>
      <c r="B309" s="2"/>
      <c r="C309" s="3">
        <v>0</v>
      </c>
      <c r="D309" s="3">
        <v>0</v>
      </c>
      <c r="E309" s="3">
        <v>0</v>
      </c>
      <c r="F309" s="3">
        <v>0</v>
      </c>
      <c r="G309" s="3">
        <v>0.266666666666666</v>
      </c>
      <c r="H309" s="3">
        <v>1</v>
      </c>
      <c r="I309" s="3">
        <v>1.93333333333333</v>
      </c>
      <c r="J309" s="3">
        <v>2.7333333333333298</v>
      </c>
      <c r="K309" s="3">
        <v>3</v>
      </c>
      <c r="L309" s="3">
        <v>3.6666666666666599</v>
      </c>
      <c r="M309" s="3">
        <v>3.9666666666666601</v>
      </c>
      <c r="N309" s="3">
        <v>4.5666666666666602</v>
      </c>
      <c r="O309" s="3">
        <v>4.6666666666666599</v>
      </c>
      <c r="P309" s="3">
        <v>5.0666666666666602</v>
      </c>
      <c r="Q309" s="3">
        <v>6.1666666666666599</v>
      </c>
      <c r="R309" s="3">
        <v>5.9</v>
      </c>
      <c r="S309" s="3">
        <v>6.43333333333333</v>
      </c>
      <c r="T309" s="3">
        <v>7.1666666666666599</v>
      </c>
      <c r="U309" s="3">
        <v>7.5666666666666602</v>
      </c>
      <c r="V309" s="3">
        <v>7.8333333333333304</v>
      </c>
      <c r="W309" s="2"/>
      <c r="X309" s="3">
        <v>0</v>
      </c>
      <c r="Y309" s="3">
        <v>0</v>
      </c>
      <c r="Z309" s="3">
        <v>0</v>
      </c>
      <c r="AA309" s="3">
        <v>0</v>
      </c>
      <c r="AB309" s="3">
        <v>0.44221663871405298</v>
      </c>
      <c r="AC309" s="3">
        <v>1.03279555898864</v>
      </c>
      <c r="AD309" s="3">
        <v>1.1527744310526999</v>
      </c>
      <c r="AE309" s="3">
        <v>1.36463263269724</v>
      </c>
      <c r="AF309" s="3">
        <v>1.41421356237309</v>
      </c>
      <c r="AG309" s="3">
        <v>1.2202003478482</v>
      </c>
      <c r="AH309" s="3">
        <v>1.5380362660079101</v>
      </c>
      <c r="AI309" s="3">
        <v>1.11604460285221</v>
      </c>
      <c r="AJ309" s="3">
        <v>1.4452988925785799</v>
      </c>
      <c r="AK309" s="3">
        <v>1.4817407180595199</v>
      </c>
      <c r="AL309" s="3">
        <v>1.7336538165261099</v>
      </c>
      <c r="AM309" s="3">
        <v>1.3988090172238099</v>
      </c>
      <c r="AN309" s="3">
        <v>1.5423647068345601</v>
      </c>
      <c r="AO309" s="3">
        <v>1.63469331136523</v>
      </c>
      <c r="AP309" s="3">
        <v>1.7451520150277799</v>
      </c>
      <c r="AQ309" s="3">
        <v>1.5723301886761001</v>
      </c>
    </row>
    <row r="310" spans="1:43">
      <c r="A310" s="2" t="s">
        <v>401</v>
      </c>
      <c r="B310" s="2"/>
      <c r="C310" s="3">
        <v>0</v>
      </c>
      <c r="D310" s="3">
        <v>0</v>
      </c>
      <c r="E310" s="3">
        <v>0</v>
      </c>
      <c r="F310" s="3">
        <v>0</v>
      </c>
      <c r="G310" s="3">
        <v>0</v>
      </c>
      <c r="H310" s="3">
        <v>0</v>
      </c>
      <c r="I310" s="3">
        <v>0.133333333333333</v>
      </c>
      <c r="J310" s="3">
        <v>0.43333333333333302</v>
      </c>
      <c r="K310" s="3">
        <v>0.4</v>
      </c>
      <c r="L310" s="3">
        <v>0.63333333333333297</v>
      </c>
      <c r="M310" s="3">
        <v>1.2</v>
      </c>
      <c r="N310" s="3">
        <v>1.6</v>
      </c>
      <c r="O310" s="3">
        <v>1.86666666666666</v>
      </c>
      <c r="P310" s="3">
        <v>2.6666666666666599</v>
      </c>
      <c r="Q310" s="3">
        <v>3.2333333333333298</v>
      </c>
      <c r="R310" s="3">
        <v>4.2666666666666604</v>
      </c>
      <c r="S310" s="3">
        <v>5.0333333333333297</v>
      </c>
      <c r="T310" s="3">
        <v>5.5666666666666602</v>
      </c>
      <c r="U310" s="3">
        <v>6.7</v>
      </c>
      <c r="V310" s="3">
        <v>7.3</v>
      </c>
      <c r="W310" s="2"/>
      <c r="X310" s="3">
        <v>0</v>
      </c>
      <c r="Y310" s="3">
        <v>0</v>
      </c>
      <c r="Z310" s="3">
        <v>0</v>
      </c>
      <c r="AA310" s="3">
        <v>0</v>
      </c>
      <c r="AB310" s="3">
        <v>0</v>
      </c>
      <c r="AC310" s="3">
        <v>0</v>
      </c>
      <c r="AD310" s="3">
        <v>0.33993463423951897</v>
      </c>
      <c r="AE310" s="3">
        <v>0.667499479816692</v>
      </c>
      <c r="AF310" s="3">
        <v>0.61101009266077799</v>
      </c>
      <c r="AG310" s="3">
        <v>0.657436097443867</v>
      </c>
      <c r="AH310" s="3">
        <v>0.94516312525052104</v>
      </c>
      <c r="AI310" s="3">
        <v>0.95219045713904604</v>
      </c>
      <c r="AJ310" s="3">
        <v>1.11753697428268</v>
      </c>
      <c r="AK310" s="3">
        <v>1.0749676997731299</v>
      </c>
      <c r="AL310" s="3">
        <v>1.2565384549980501</v>
      </c>
      <c r="AM310" s="3">
        <v>1.4817407180595199</v>
      </c>
      <c r="AN310" s="3">
        <v>1.8526257642120301</v>
      </c>
      <c r="AO310" s="3">
        <v>1.68687745718399</v>
      </c>
      <c r="AP310" s="3">
        <v>1.4640127503998499</v>
      </c>
      <c r="AQ310" s="3">
        <v>1.65630109984064</v>
      </c>
    </row>
    <row r="311" spans="1:43">
      <c r="A311" s="2" t="s">
        <v>402</v>
      </c>
      <c r="B311" s="2"/>
      <c r="C311" s="3">
        <v>0</v>
      </c>
      <c r="D311" s="3">
        <v>0</v>
      </c>
      <c r="E311" s="3">
        <v>0</v>
      </c>
      <c r="F311" s="3">
        <v>0</v>
      </c>
      <c r="G311" s="3">
        <v>3.3333333333333298E-2</v>
      </c>
      <c r="H311" s="3">
        <v>0.36666666666666597</v>
      </c>
      <c r="I311" s="3">
        <v>0.53333333333333299</v>
      </c>
      <c r="J311" s="3">
        <v>1.1666666666666601</v>
      </c>
      <c r="K311" s="3">
        <v>1.63333333333333</v>
      </c>
      <c r="L311" s="3">
        <v>2.1333333333333302</v>
      </c>
      <c r="M311" s="3">
        <v>2.2333333333333298</v>
      </c>
      <c r="N311" s="3">
        <v>2.6333333333333302</v>
      </c>
      <c r="O311" s="3">
        <v>4.0333333333333297</v>
      </c>
      <c r="P311" s="3">
        <v>4.6333333333333302</v>
      </c>
      <c r="Q311" s="3">
        <v>4.9000000000000004</v>
      </c>
      <c r="R311" s="3">
        <v>5.3333333333333304</v>
      </c>
      <c r="S311" s="3">
        <v>6.1666666666666599</v>
      </c>
      <c r="T311" s="3">
        <v>6.93333333333333</v>
      </c>
      <c r="U311" s="3">
        <v>7.1333333333333302</v>
      </c>
      <c r="V311" s="3">
        <v>7.2333333333333298</v>
      </c>
      <c r="W311" s="2"/>
      <c r="X311" s="3">
        <v>0</v>
      </c>
      <c r="Y311" s="3">
        <v>0</v>
      </c>
      <c r="Z311" s="3">
        <v>0</v>
      </c>
      <c r="AA311" s="3">
        <v>0</v>
      </c>
      <c r="AB311" s="3">
        <v>0.17950549357115</v>
      </c>
      <c r="AC311" s="3">
        <v>0.60461190490723504</v>
      </c>
      <c r="AD311" s="3">
        <v>0.76303487615063903</v>
      </c>
      <c r="AE311" s="3">
        <v>1.0979779394667</v>
      </c>
      <c r="AF311" s="3">
        <v>1.13968806648525</v>
      </c>
      <c r="AG311" s="3">
        <v>1.05619863451699</v>
      </c>
      <c r="AH311" s="3">
        <v>1.45334862377277</v>
      </c>
      <c r="AI311" s="3">
        <v>1.3034143197344701</v>
      </c>
      <c r="AJ311" s="3">
        <v>1.44875425414004</v>
      </c>
      <c r="AK311" s="3">
        <v>1.4940623220676601</v>
      </c>
      <c r="AL311" s="3">
        <v>1.37477270848675</v>
      </c>
      <c r="AM311" s="3">
        <v>1.63978318349984</v>
      </c>
      <c r="AN311" s="3">
        <v>1.48511129399636</v>
      </c>
      <c r="AO311" s="3">
        <v>1.6918103387265999</v>
      </c>
      <c r="AP311" s="3">
        <v>1.8749814813900301</v>
      </c>
      <c r="AQ311" s="3">
        <v>1.4302291968616601</v>
      </c>
    </row>
    <row r="312" spans="1:43">
      <c r="A312" s="2" t="s">
        <v>403</v>
      </c>
      <c r="B312" s="2"/>
      <c r="C312" s="3">
        <v>0</v>
      </c>
      <c r="D312" s="3">
        <v>0</v>
      </c>
      <c r="E312" s="3">
        <v>0</v>
      </c>
      <c r="F312" s="3">
        <v>0.2</v>
      </c>
      <c r="G312" s="3">
        <v>0.63333333333333297</v>
      </c>
      <c r="H312" s="3">
        <v>1.0333333333333301</v>
      </c>
      <c r="I312" s="3">
        <v>1.5333333333333301</v>
      </c>
      <c r="J312" s="3">
        <v>2.4666666666666601</v>
      </c>
      <c r="K312" s="3">
        <v>2.93333333333333</v>
      </c>
      <c r="L312" s="3">
        <v>3.5</v>
      </c>
      <c r="M312" s="3">
        <v>3.36666666666666</v>
      </c>
      <c r="N312" s="3">
        <v>3.6333333333333302</v>
      </c>
      <c r="O312" s="3">
        <v>5.1333333333333302</v>
      </c>
      <c r="P312" s="3">
        <v>5.7</v>
      </c>
      <c r="Q312" s="3">
        <v>5.8</v>
      </c>
      <c r="R312" s="3">
        <v>6</v>
      </c>
      <c r="S312" s="3">
        <v>6.2333333333333298</v>
      </c>
      <c r="T312" s="3">
        <v>7.0666666666666602</v>
      </c>
      <c r="U312" s="3">
        <v>6.9666666666666597</v>
      </c>
      <c r="V312" s="3">
        <v>7.0333333333333297</v>
      </c>
      <c r="W312" s="2"/>
      <c r="X312" s="3">
        <v>0</v>
      </c>
      <c r="Y312" s="3">
        <v>0</v>
      </c>
      <c r="Z312" s="3">
        <v>0</v>
      </c>
      <c r="AA312" s="3">
        <v>0.4</v>
      </c>
      <c r="AB312" s="3">
        <v>0.75203427817856505</v>
      </c>
      <c r="AC312" s="3">
        <v>1.01598337694187</v>
      </c>
      <c r="AD312" s="3">
        <v>0.88443327742810596</v>
      </c>
      <c r="AE312" s="3">
        <v>0.95684667296048798</v>
      </c>
      <c r="AF312" s="3">
        <v>1.2092238098144701</v>
      </c>
      <c r="AG312" s="3">
        <v>1.17615191762515</v>
      </c>
      <c r="AH312" s="3">
        <v>1.7603661235347801</v>
      </c>
      <c r="AI312" s="3">
        <v>1.3535960336164601</v>
      </c>
      <c r="AJ312" s="3">
        <v>1.43139403690559</v>
      </c>
      <c r="AK312" s="3">
        <v>1.12989675044521</v>
      </c>
      <c r="AL312" s="3">
        <v>1.7397317800933101</v>
      </c>
      <c r="AM312" s="3">
        <v>1.43759057685652</v>
      </c>
      <c r="AN312" s="3">
        <v>1.72594579546661</v>
      </c>
      <c r="AO312" s="3">
        <v>2.2939534045447001</v>
      </c>
      <c r="AP312" s="3">
        <v>1.8162843634433701</v>
      </c>
      <c r="AQ312" s="3">
        <v>1.6829207415152401</v>
      </c>
    </row>
    <row r="313" spans="1:43">
      <c r="A313" s="2" t="s">
        <v>404</v>
      </c>
      <c r="B313" s="2"/>
      <c r="C313" s="3">
        <v>0</v>
      </c>
      <c r="D313" s="3">
        <v>0</v>
      </c>
      <c r="E313" s="3">
        <v>0</v>
      </c>
      <c r="F313" s="3">
        <v>0.2</v>
      </c>
      <c r="G313" s="3">
        <v>0.6</v>
      </c>
      <c r="H313" s="3">
        <v>1.0333333333333301</v>
      </c>
      <c r="I313" s="3">
        <v>1.5333333333333301</v>
      </c>
      <c r="J313" s="3">
        <v>2.4666666666666601</v>
      </c>
      <c r="K313" s="3">
        <v>2.86666666666666</v>
      </c>
      <c r="L313" s="3">
        <v>3.5</v>
      </c>
      <c r="M313" s="3">
        <v>3.3333333333333299</v>
      </c>
      <c r="N313" s="3">
        <v>3.6</v>
      </c>
      <c r="O313" s="3">
        <v>5.1333333333333302</v>
      </c>
      <c r="P313" s="3">
        <v>5.7</v>
      </c>
      <c r="Q313" s="3">
        <v>5.8</v>
      </c>
      <c r="R313" s="3">
        <v>5.93333333333333</v>
      </c>
      <c r="S313" s="3">
        <v>6.2333333333333298</v>
      </c>
      <c r="T313" s="3">
        <v>7.0333333333333297</v>
      </c>
      <c r="U313" s="3">
        <v>6.93333333333333</v>
      </c>
      <c r="V313" s="3">
        <v>7</v>
      </c>
      <c r="W313" s="2"/>
      <c r="X313" s="3">
        <v>0</v>
      </c>
      <c r="Y313" s="3">
        <v>0</v>
      </c>
      <c r="Z313" s="3">
        <v>0</v>
      </c>
      <c r="AA313" s="3">
        <v>0.4</v>
      </c>
      <c r="AB313" s="3">
        <v>0.71180521680208697</v>
      </c>
      <c r="AC313" s="3">
        <v>1.01598337694187</v>
      </c>
      <c r="AD313" s="3">
        <v>0.88443327742810596</v>
      </c>
      <c r="AE313" s="3">
        <v>0.95684667296048798</v>
      </c>
      <c r="AF313" s="3">
        <v>1.17567947256989</v>
      </c>
      <c r="AG313" s="3">
        <v>1.17615191762515</v>
      </c>
      <c r="AH313" s="3">
        <v>1.6996731711975901</v>
      </c>
      <c r="AI313" s="3">
        <v>1.3316656236958699</v>
      </c>
      <c r="AJ313" s="3">
        <v>1.43139403690559</v>
      </c>
      <c r="AK313" s="3">
        <v>1.12989675044521</v>
      </c>
      <c r="AL313" s="3">
        <v>1.7397317800933101</v>
      </c>
      <c r="AM313" s="3">
        <v>1.4590712418826099</v>
      </c>
      <c r="AN313" s="3">
        <v>1.72594579546661</v>
      </c>
      <c r="AO313" s="3">
        <v>2.2432615144521599</v>
      </c>
      <c r="AP313" s="3">
        <v>1.8061622912191999</v>
      </c>
      <c r="AQ313" s="3">
        <v>1.65327956901829</v>
      </c>
    </row>
    <row r="314" spans="1:43">
      <c r="A314" s="2" t="s">
        <v>405</v>
      </c>
      <c r="B314" s="2"/>
      <c r="C314" s="3">
        <v>0</v>
      </c>
      <c r="D314" s="3">
        <v>0</v>
      </c>
      <c r="E314" s="3">
        <v>0</v>
      </c>
      <c r="F314" s="3">
        <v>0.2</v>
      </c>
      <c r="G314" s="3">
        <v>0.6</v>
      </c>
      <c r="H314" s="3">
        <v>1.0333333333333301</v>
      </c>
      <c r="I314" s="3">
        <v>1.5333333333333301</v>
      </c>
      <c r="J314" s="3">
        <v>2.4666666666666601</v>
      </c>
      <c r="K314" s="3">
        <v>2.86666666666666</v>
      </c>
      <c r="L314" s="3">
        <v>3.5</v>
      </c>
      <c r="M314" s="3">
        <v>3.3333333333333299</v>
      </c>
      <c r="N314" s="3">
        <v>3.6</v>
      </c>
      <c r="O314" s="3">
        <v>5.1333333333333302</v>
      </c>
      <c r="P314" s="3">
        <v>5.7</v>
      </c>
      <c r="Q314" s="3">
        <v>5.8</v>
      </c>
      <c r="R314" s="3">
        <v>5.93333333333333</v>
      </c>
      <c r="S314" s="3">
        <v>6.2333333333333298</v>
      </c>
      <c r="T314" s="3">
        <v>7.0333333333333297</v>
      </c>
      <c r="U314" s="3">
        <v>6.93333333333333</v>
      </c>
      <c r="V314" s="3">
        <v>7</v>
      </c>
      <c r="W314" s="2"/>
      <c r="X314" s="3">
        <v>0</v>
      </c>
      <c r="Y314" s="3">
        <v>0</v>
      </c>
      <c r="Z314" s="3">
        <v>0</v>
      </c>
      <c r="AA314" s="3">
        <v>0.4</v>
      </c>
      <c r="AB314" s="3">
        <v>0.71180521680208697</v>
      </c>
      <c r="AC314" s="3">
        <v>1.01598337694187</v>
      </c>
      <c r="AD314" s="3">
        <v>0.88443327742810596</v>
      </c>
      <c r="AE314" s="3">
        <v>0.95684667296048798</v>
      </c>
      <c r="AF314" s="3">
        <v>1.17567947256989</v>
      </c>
      <c r="AG314" s="3">
        <v>1.17615191762515</v>
      </c>
      <c r="AH314" s="3">
        <v>1.6996731711975901</v>
      </c>
      <c r="AI314" s="3">
        <v>1.3316656236958699</v>
      </c>
      <c r="AJ314" s="3">
        <v>1.43139403690559</v>
      </c>
      <c r="AK314" s="3">
        <v>1.12989675044521</v>
      </c>
      <c r="AL314" s="3">
        <v>1.7397317800933101</v>
      </c>
      <c r="AM314" s="3">
        <v>1.4590712418826099</v>
      </c>
      <c r="AN314" s="3">
        <v>1.72594579546661</v>
      </c>
      <c r="AO314" s="3">
        <v>2.2432615144521599</v>
      </c>
      <c r="AP314" s="3">
        <v>1.8061622912191999</v>
      </c>
      <c r="AQ314" s="3">
        <v>1.65327956901829</v>
      </c>
    </row>
    <row r="315" spans="1:43">
      <c r="A315" s="2" t="s">
        <v>406</v>
      </c>
      <c r="B315" s="2"/>
      <c r="C315" s="3">
        <v>0</v>
      </c>
      <c r="D315" s="3">
        <v>0</v>
      </c>
      <c r="E315" s="3">
        <v>0</v>
      </c>
      <c r="F315" s="3">
        <v>0.3</v>
      </c>
      <c r="G315" s="3">
        <v>0.9</v>
      </c>
      <c r="H315" s="3">
        <v>1.43333333333333</v>
      </c>
      <c r="I315" s="3">
        <v>1.8333333333333299</v>
      </c>
      <c r="J315" s="3">
        <v>2.0333333333333301</v>
      </c>
      <c r="K315" s="3">
        <v>2.3333333333333299</v>
      </c>
      <c r="L315" s="3">
        <v>3.1</v>
      </c>
      <c r="M315" s="3">
        <v>3.0333333333333301</v>
      </c>
      <c r="N315" s="3">
        <v>3.7333333333333298</v>
      </c>
      <c r="O315" s="3">
        <v>3.9</v>
      </c>
      <c r="P315" s="3">
        <v>4.5</v>
      </c>
      <c r="Q315" s="3">
        <v>4.6333333333333302</v>
      </c>
      <c r="R315" s="3">
        <v>5.3333333333333304</v>
      </c>
      <c r="S315" s="3">
        <v>5.4</v>
      </c>
      <c r="T315" s="3">
        <v>6.0333333333333297</v>
      </c>
      <c r="U315" s="3">
        <v>7.3333333333333304</v>
      </c>
      <c r="V315" s="3">
        <v>6.9666666666666597</v>
      </c>
      <c r="W315" s="2"/>
      <c r="X315" s="3">
        <v>0</v>
      </c>
      <c r="Y315" s="3">
        <v>0</v>
      </c>
      <c r="Z315" s="3">
        <v>0</v>
      </c>
      <c r="AA315" s="3">
        <v>0.45825756949558299</v>
      </c>
      <c r="AB315" s="3">
        <v>1.01159939369956</v>
      </c>
      <c r="AC315" s="3">
        <v>0.95510325212629299</v>
      </c>
      <c r="AD315" s="3">
        <v>1.0671873729054699</v>
      </c>
      <c r="AE315" s="3">
        <v>1.1967548714010801</v>
      </c>
      <c r="AF315" s="3">
        <v>1.0110500592068701</v>
      </c>
      <c r="AG315" s="3">
        <v>1.0754843869934401</v>
      </c>
      <c r="AH315" s="3">
        <v>1.4019827229875299</v>
      </c>
      <c r="AI315" s="3">
        <v>1.5260697523012701</v>
      </c>
      <c r="AJ315" s="3">
        <v>1.7194960502038501</v>
      </c>
      <c r="AK315" s="3">
        <v>1.47761068395343</v>
      </c>
      <c r="AL315" s="3">
        <v>1.3535960336164601</v>
      </c>
      <c r="AM315" s="3">
        <v>1.6193277068654801</v>
      </c>
      <c r="AN315" s="3">
        <v>1.68522995463527</v>
      </c>
      <c r="AO315" s="3">
        <v>2.3163668870788898</v>
      </c>
      <c r="AP315" s="3">
        <v>1.49071198499985</v>
      </c>
      <c r="AQ315" s="3">
        <v>1.70261237188295</v>
      </c>
    </row>
    <row r="316" spans="1:43">
      <c r="A316" s="2" t="s">
        <v>407</v>
      </c>
      <c r="B316" s="2"/>
      <c r="C316" s="3">
        <v>0</v>
      </c>
      <c r="D316" s="3">
        <v>0</v>
      </c>
      <c r="E316" s="3">
        <v>0</v>
      </c>
      <c r="F316" s="3">
        <v>0.2</v>
      </c>
      <c r="G316" s="3">
        <v>0.6</v>
      </c>
      <c r="H316" s="3">
        <v>1.0333333333333301</v>
      </c>
      <c r="I316" s="3">
        <v>1.5333333333333301</v>
      </c>
      <c r="J316" s="3">
        <v>2.4666666666666601</v>
      </c>
      <c r="K316" s="3">
        <v>2.86666666666666</v>
      </c>
      <c r="L316" s="3">
        <v>3.4666666666666601</v>
      </c>
      <c r="M316" s="3">
        <v>3.3</v>
      </c>
      <c r="N316" s="3">
        <v>3.5</v>
      </c>
      <c r="O316" s="3">
        <v>5.0999999999999996</v>
      </c>
      <c r="P316" s="3">
        <v>5.7</v>
      </c>
      <c r="Q316" s="3">
        <v>5.7666666666666604</v>
      </c>
      <c r="R316" s="3">
        <v>5.86666666666666</v>
      </c>
      <c r="S316" s="3">
        <v>6.0333333333333297</v>
      </c>
      <c r="T316" s="3">
        <v>6.9</v>
      </c>
      <c r="U316" s="3">
        <v>6.7333333333333298</v>
      </c>
      <c r="V316" s="3">
        <v>6.9</v>
      </c>
      <c r="W316" s="2"/>
      <c r="X316" s="3">
        <v>0</v>
      </c>
      <c r="Y316" s="3">
        <v>0</v>
      </c>
      <c r="Z316" s="3">
        <v>0</v>
      </c>
      <c r="AA316" s="3">
        <v>0.4</v>
      </c>
      <c r="AB316" s="3">
        <v>0.71180521680208697</v>
      </c>
      <c r="AC316" s="3">
        <v>1.01598337694187</v>
      </c>
      <c r="AD316" s="3">
        <v>0.88443327742810596</v>
      </c>
      <c r="AE316" s="3">
        <v>0.95684667296048798</v>
      </c>
      <c r="AF316" s="3">
        <v>1.17567947256989</v>
      </c>
      <c r="AG316" s="3">
        <v>1.2310790208412901</v>
      </c>
      <c r="AH316" s="3">
        <v>1.6360521589077299</v>
      </c>
      <c r="AI316" s="3">
        <v>1.23153021346074</v>
      </c>
      <c r="AJ316" s="3">
        <v>1.4685593847940399</v>
      </c>
      <c r="AK316" s="3">
        <v>1.12989675044521</v>
      </c>
      <c r="AL316" s="3">
        <v>1.68687745718399</v>
      </c>
      <c r="AM316" s="3">
        <v>1.47723465374402</v>
      </c>
      <c r="AN316" s="3">
        <v>1.6224124698183899</v>
      </c>
      <c r="AO316" s="3">
        <v>2.1962088546705498</v>
      </c>
      <c r="AP316" s="3">
        <v>1.6719914938645899</v>
      </c>
      <c r="AQ316" s="3">
        <v>1.6603212540549599</v>
      </c>
    </row>
    <row r="317" spans="1:43">
      <c r="A317" s="2" t="s">
        <v>408</v>
      </c>
      <c r="B317" s="2"/>
      <c r="C317" s="3">
        <v>0</v>
      </c>
      <c r="D317" s="3">
        <v>0</v>
      </c>
      <c r="E317" s="3">
        <v>0</v>
      </c>
      <c r="F317" s="3">
        <v>0.2</v>
      </c>
      <c r="G317" s="3">
        <v>0.6</v>
      </c>
      <c r="H317" s="3">
        <v>1.0333333333333301</v>
      </c>
      <c r="I317" s="3">
        <v>1.5333333333333301</v>
      </c>
      <c r="J317" s="3">
        <v>2.4666666666666601</v>
      </c>
      <c r="K317" s="3">
        <v>2.86666666666666</v>
      </c>
      <c r="L317" s="3">
        <v>3.5</v>
      </c>
      <c r="M317" s="3">
        <v>3.3333333333333299</v>
      </c>
      <c r="N317" s="3">
        <v>3.5333333333333301</v>
      </c>
      <c r="O317" s="3">
        <v>5.0666666666666602</v>
      </c>
      <c r="P317" s="3">
        <v>5.6666666666666599</v>
      </c>
      <c r="Q317" s="3">
        <v>5.7</v>
      </c>
      <c r="R317" s="3">
        <v>5.8333333333333304</v>
      </c>
      <c r="S317" s="3">
        <v>6.0666666666666602</v>
      </c>
      <c r="T317" s="3">
        <v>6.7</v>
      </c>
      <c r="U317" s="3">
        <v>6.7</v>
      </c>
      <c r="V317" s="3">
        <v>6.7</v>
      </c>
      <c r="W317" s="2"/>
      <c r="X317" s="3">
        <v>0</v>
      </c>
      <c r="Y317" s="3">
        <v>0</v>
      </c>
      <c r="Z317" s="3">
        <v>0</v>
      </c>
      <c r="AA317" s="3">
        <v>0.4</v>
      </c>
      <c r="AB317" s="3">
        <v>0.71180521680208697</v>
      </c>
      <c r="AC317" s="3">
        <v>1.01598337694187</v>
      </c>
      <c r="AD317" s="3">
        <v>0.88443327742810596</v>
      </c>
      <c r="AE317" s="3">
        <v>0.95684667296048798</v>
      </c>
      <c r="AF317" s="3">
        <v>1.17567947256989</v>
      </c>
      <c r="AG317" s="3">
        <v>1.17615191762515</v>
      </c>
      <c r="AH317" s="3">
        <v>1.6996731711975901</v>
      </c>
      <c r="AI317" s="3">
        <v>1.33499895963338</v>
      </c>
      <c r="AJ317" s="3">
        <v>1.4126413400278</v>
      </c>
      <c r="AK317" s="3">
        <v>1.1055415967851301</v>
      </c>
      <c r="AL317" s="3">
        <v>1.73493515728974</v>
      </c>
      <c r="AM317" s="3">
        <v>1.48511129399636</v>
      </c>
      <c r="AN317" s="3">
        <v>1.6110727964792699</v>
      </c>
      <c r="AO317" s="3">
        <v>2.06801031589948</v>
      </c>
      <c r="AP317" s="3">
        <v>1.59478316185409</v>
      </c>
      <c r="AQ317" s="3">
        <v>1.61554944214035</v>
      </c>
    </row>
    <row r="318" spans="1:43">
      <c r="A318" s="2" t="s">
        <v>409</v>
      </c>
      <c r="B318" s="2"/>
      <c r="C318" s="3">
        <v>0</v>
      </c>
      <c r="D318" s="3">
        <v>0</v>
      </c>
      <c r="E318" s="3">
        <v>0</v>
      </c>
      <c r="F318" s="3">
        <v>0.2</v>
      </c>
      <c r="G318" s="3">
        <v>0.6</v>
      </c>
      <c r="H318" s="3">
        <v>1</v>
      </c>
      <c r="I318" s="3">
        <v>1.5333333333333301</v>
      </c>
      <c r="J318" s="3">
        <v>2.4666666666666601</v>
      </c>
      <c r="K318" s="3">
        <v>2.86666666666666</v>
      </c>
      <c r="L318" s="3">
        <v>3.4666666666666601</v>
      </c>
      <c r="M318" s="3">
        <v>3.3</v>
      </c>
      <c r="N318" s="3">
        <v>3.5</v>
      </c>
      <c r="O318" s="3">
        <v>5</v>
      </c>
      <c r="P318" s="3">
        <v>5.6666666666666599</v>
      </c>
      <c r="Q318" s="3">
        <v>5.7</v>
      </c>
      <c r="R318" s="3">
        <v>5.8</v>
      </c>
      <c r="S318" s="3">
        <v>5.9666666666666597</v>
      </c>
      <c r="T318" s="3">
        <v>6.7</v>
      </c>
      <c r="U318" s="3">
        <v>6.7</v>
      </c>
      <c r="V318" s="3">
        <v>6.6666666666666599</v>
      </c>
      <c r="W318" s="2"/>
      <c r="X318" s="3">
        <v>0</v>
      </c>
      <c r="Y318" s="3">
        <v>0</v>
      </c>
      <c r="Z318" s="3">
        <v>0</v>
      </c>
      <c r="AA318" s="3">
        <v>0.4</v>
      </c>
      <c r="AB318" s="3">
        <v>0.71180521680208697</v>
      </c>
      <c r="AC318" s="3">
        <v>0.966091783079295</v>
      </c>
      <c r="AD318" s="3">
        <v>0.88443327742810596</v>
      </c>
      <c r="AE318" s="3">
        <v>0.95684667296048798</v>
      </c>
      <c r="AF318" s="3">
        <v>1.17567947256989</v>
      </c>
      <c r="AG318" s="3">
        <v>1.2310790208412901</v>
      </c>
      <c r="AH318" s="3">
        <v>1.6360521589077299</v>
      </c>
      <c r="AI318" s="3">
        <v>1.3102162671355599</v>
      </c>
      <c r="AJ318" s="3">
        <v>1.46059348668044</v>
      </c>
      <c r="AK318" s="3">
        <v>1.1055415967851301</v>
      </c>
      <c r="AL318" s="3">
        <v>1.73493515728974</v>
      </c>
      <c r="AM318" s="3">
        <v>1.4696938456699</v>
      </c>
      <c r="AN318" s="3">
        <v>1.6224124698183899</v>
      </c>
      <c r="AO318" s="3">
        <v>2.06801031589948</v>
      </c>
      <c r="AP318" s="3">
        <v>1.59478316185409</v>
      </c>
      <c r="AQ318" s="3">
        <v>1.5986105077709001</v>
      </c>
    </row>
    <row r="319" spans="1:43">
      <c r="A319" s="2" t="s">
        <v>410</v>
      </c>
      <c r="B319" s="2"/>
      <c r="C319" s="3">
        <v>0</v>
      </c>
      <c r="D319" s="3">
        <v>0</v>
      </c>
      <c r="E319" s="3">
        <v>0</v>
      </c>
      <c r="F319" s="3">
        <v>0.2</v>
      </c>
      <c r="G319" s="3">
        <v>0.6</v>
      </c>
      <c r="H319" s="3">
        <v>1</v>
      </c>
      <c r="I319" s="3">
        <v>1.5333333333333301</v>
      </c>
      <c r="J319" s="3">
        <v>2.4666666666666601</v>
      </c>
      <c r="K319" s="3">
        <v>2.86666666666666</v>
      </c>
      <c r="L319" s="3">
        <v>3.4666666666666601</v>
      </c>
      <c r="M319" s="3">
        <v>3.3</v>
      </c>
      <c r="N319" s="3">
        <v>3.5333333333333301</v>
      </c>
      <c r="O319" s="3">
        <v>5</v>
      </c>
      <c r="P319" s="3">
        <v>5.6666666666666599</v>
      </c>
      <c r="Q319" s="3">
        <v>5.7</v>
      </c>
      <c r="R319" s="3">
        <v>5.8333333333333304</v>
      </c>
      <c r="S319" s="3">
        <v>6.0333333333333297</v>
      </c>
      <c r="T319" s="3">
        <v>6.7</v>
      </c>
      <c r="U319" s="3">
        <v>6.7</v>
      </c>
      <c r="V319" s="3">
        <v>6.6666666666666599</v>
      </c>
      <c r="W319" s="2"/>
      <c r="X319" s="3">
        <v>0</v>
      </c>
      <c r="Y319" s="3">
        <v>0</v>
      </c>
      <c r="Z319" s="3">
        <v>0</v>
      </c>
      <c r="AA319" s="3">
        <v>0.4</v>
      </c>
      <c r="AB319" s="3">
        <v>0.71180521680208697</v>
      </c>
      <c r="AC319" s="3">
        <v>0.966091783079295</v>
      </c>
      <c r="AD319" s="3">
        <v>0.88443327742810596</v>
      </c>
      <c r="AE319" s="3">
        <v>0.95684667296048798</v>
      </c>
      <c r="AF319" s="3">
        <v>1.17567947256989</v>
      </c>
      <c r="AG319" s="3">
        <v>1.2310790208412901</v>
      </c>
      <c r="AH319" s="3">
        <v>1.6360521589077299</v>
      </c>
      <c r="AI319" s="3">
        <v>1.33499895963338</v>
      </c>
      <c r="AJ319" s="3">
        <v>1.46059348668044</v>
      </c>
      <c r="AK319" s="3">
        <v>1.1055415967851301</v>
      </c>
      <c r="AL319" s="3">
        <v>1.73493515728974</v>
      </c>
      <c r="AM319" s="3">
        <v>1.48511129399636</v>
      </c>
      <c r="AN319" s="3">
        <v>1.6224124698183899</v>
      </c>
      <c r="AO319" s="3">
        <v>2.06801031589948</v>
      </c>
      <c r="AP319" s="3">
        <v>1.59478316185409</v>
      </c>
      <c r="AQ319" s="3">
        <v>1.5986105077709001</v>
      </c>
    </row>
    <row r="320" spans="1:43">
      <c r="A320" s="2" t="s">
        <v>411</v>
      </c>
      <c r="B320" s="2" t="s">
        <v>412</v>
      </c>
      <c r="C320" s="3">
        <v>0</v>
      </c>
      <c r="D320" s="3">
        <v>0</v>
      </c>
      <c r="E320" s="3">
        <v>0</v>
      </c>
      <c r="F320" s="3">
        <v>0.2</v>
      </c>
      <c r="G320" s="3">
        <v>0.6</v>
      </c>
      <c r="H320" s="3">
        <v>0.96666666666666601</v>
      </c>
      <c r="I320" s="3">
        <v>1.5333333333333301</v>
      </c>
      <c r="J320" s="3">
        <v>2.4666666666666601</v>
      </c>
      <c r="K320" s="3">
        <v>2.8333333333333299</v>
      </c>
      <c r="L320" s="3">
        <v>3.43333333333333</v>
      </c>
      <c r="M320" s="3">
        <v>3.3</v>
      </c>
      <c r="N320" s="3">
        <v>3.5</v>
      </c>
      <c r="O320" s="3">
        <v>4.9666666666666597</v>
      </c>
      <c r="P320" s="3">
        <v>5.6333333333333302</v>
      </c>
      <c r="Q320" s="3">
        <v>5.6333333333333302</v>
      </c>
      <c r="R320" s="3">
        <v>5.7333333333333298</v>
      </c>
      <c r="S320" s="3">
        <v>5.93333333333333</v>
      </c>
      <c r="T320" s="3">
        <v>6.7</v>
      </c>
      <c r="U320" s="3">
        <v>6.6</v>
      </c>
      <c r="V320" s="3">
        <v>6.5333333333333297</v>
      </c>
      <c r="W320" s="2"/>
      <c r="X320" s="3">
        <v>0</v>
      </c>
      <c r="Y320" s="3">
        <v>0</v>
      </c>
      <c r="Z320" s="3">
        <v>0</v>
      </c>
      <c r="AA320" s="3">
        <v>0.4</v>
      </c>
      <c r="AB320" s="3">
        <v>0.71180521680208697</v>
      </c>
      <c r="AC320" s="3">
        <v>0.94809751022185895</v>
      </c>
      <c r="AD320" s="3">
        <v>0.88443327742810596</v>
      </c>
      <c r="AE320" s="3">
        <v>0.95684667296048798</v>
      </c>
      <c r="AF320" s="3">
        <v>1.12792828771257</v>
      </c>
      <c r="AG320" s="3">
        <v>1.17426099692056</v>
      </c>
      <c r="AH320" s="3">
        <v>1.6360521589077299</v>
      </c>
      <c r="AI320" s="3">
        <v>1.3102162671355599</v>
      </c>
      <c r="AJ320" s="3">
        <v>1.4715826703096</v>
      </c>
      <c r="AK320" s="3">
        <v>1.0796089827134401</v>
      </c>
      <c r="AL320" s="3">
        <v>1.7220788470785899</v>
      </c>
      <c r="AM320" s="3">
        <v>1.4590712418826099</v>
      </c>
      <c r="AN320" s="3">
        <v>1.5477582354991799</v>
      </c>
      <c r="AO320" s="3">
        <v>2.06801031589948</v>
      </c>
      <c r="AP320" s="3">
        <v>1.49666295470957</v>
      </c>
      <c r="AQ320" s="3">
        <v>1.58605030044937</v>
      </c>
    </row>
    <row r="321" spans="1:43">
      <c r="A321" s="2" t="s">
        <v>413</v>
      </c>
      <c r="B321" s="2"/>
      <c r="C321" s="3">
        <v>0</v>
      </c>
      <c r="D321" s="3">
        <v>0</v>
      </c>
      <c r="E321" s="3">
        <v>0</v>
      </c>
      <c r="F321" s="3">
        <v>0.2</v>
      </c>
      <c r="G321" s="3">
        <v>0.6</v>
      </c>
      <c r="H321" s="3">
        <v>1</v>
      </c>
      <c r="I321" s="3">
        <v>1.5333333333333301</v>
      </c>
      <c r="J321" s="3">
        <v>2.4666666666666601</v>
      </c>
      <c r="K321" s="3">
        <v>2.8333333333333299</v>
      </c>
      <c r="L321" s="3">
        <v>3.4666666666666601</v>
      </c>
      <c r="M321" s="3">
        <v>3.3</v>
      </c>
      <c r="N321" s="3">
        <v>3.5</v>
      </c>
      <c r="O321" s="3">
        <v>4.9000000000000004</v>
      </c>
      <c r="P321" s="3">
        <v>5.6666666666666599</v>
      </c>
      <c r="Q321" s="3">
        <v>5.6</v>
      </c>
      <c r="R321" s="3">
        <v>5.7</v>
      </c>
      <c r="S321" s="3">
        <v>5.8333333333333304</v>
      </c>
      <c r="T321" s="3">
        <v>6.6333333333333302</v>
      </c>
      <c r="U321" s="3">
        <v>6.6</v>
      </c>
      <c r="V321" s="3">
        <v>6.43333333333333</v>
      </c>
      <c r="W321" s="2"/>
      <c r="X321" s="3">
        <v>0</v>
      </c>
      <c r="Y321" s="3">
        <v>0</v>
      </c>
      <c r="Z321" s="3">
        <v>0</v>
      </c>
      <c r="AA321" s="3">
        <v>0.4</v>
      </c>
      <c r="AB321" s="3">
        <v>0.71180521680208697</v>
      </c>
      <c r="AC321" s="3">
        <v>0.966091783079295</v>
      </c>
      <c r="AD321" s="3">
        <v>0.88443327742810596</v>
      </c>
      <c r="AE321" s="3">
        <v>0.95684667296048798</v>
      </c>
      <c r="AF321" s="3">
        <v>1.12792828771257</v>
      </c>
      <c r="AG321" s="3">
        <v>1.2310790208412901</v>
      </c>
      <c r="AH321" s="3">
        <v>1.6360521589077299</v>
      </c>
      <c r="AI321" s="3">
        <v>1.3102162671355599</v>
      </c>
      <c r="AJ321" s="3">
        <v>1.3503086067019301</v>
      </c>
      <c r="AK321" s="3">
        <v>1.1055415967851301</v>
      </c>
      <c r="AL321" s="3">
        <v>1.6041612554021201</v>
      </c>
      <c r="AM321" s="3">
        <v>1.39403491108843</v>
      </c>
      <c r="AN321" s="3">
        <v>1.5723301886761001</v>
      </c>
      <c r="AO321" s="3">
        <v>1.97456042928265</v>
      </c>
      <c r="AP321" s="3">
        <v>1.56204993518133</v>
      </c>
      <c r="AQ321" s="3">
        <v>1.5423647068345601</v>
      </c>
    </row>
    <row r="322" spans="1:43">
      <c r="A322" s="2" t="s">
        <v>414</v>
      </c>
      <c r="B322" s="2"/>
      <c r="C322" s="3">
        <v>0</v>
      </c>
      <c r="D322" s="3">
        <v>0</v>
      </c>
      <c r="E322" s="3">
        <v>0</v>
      </c>
      <c r="F322" s="3">
        <v>0</v>
      </c>
      <c r="G322" s="3">
        <v>0</v>
      </c>
      <c r="H322" s="3">
        <v>6.6666666666666596E-2</v>
      </c>
      <c r="I322" s="3">
        <v>0.133333333333333</v>
      </c>
      <c r="J322" s="3">
        <v>0.3</v>
      </c>
      <c r="K322" s="3">
        <v>0.33333333333333298</v>
      </c>
      <c r="L322" s="3">
        <v>0.4</v>
      </c>
      <c r="M322" s="3">
        <v>0.7</v>
      </c>
      <c r="N322" s="3">
        <v>1.0333333333333301</v>
      </c>
      <c r="O322" s="3">
        <v>1.6</v>
      </c>
      <c r="P322" s="3">
        <v>2.0333333333333301</v>
      </c>
      <c r="Q322" s="3">
        <v>2.9</v>
      </c>
      <c r="R322" s="3">
        <v>3.1333333333333302</v>
      </c>
      <c r="S322" s="3">
        <v>4.4000000000000004</v>
      </c>
      <c r="T322" s="3">
        <v>4.7</v>
      </c>
      <c r="U322" s="3">
        <v>5.0999999999999996</v>
      </c>
      <c r="V322" s="3">
        <v>6.4</v>
      </c>
      <c r="W322" s="2"/>
      <c r="X322" s="3">
        <v>0</v>
      </c>
      <c r="Y322" s="3">
        <v>0</v>
      </c>
      <c r="Z322" s="3">
        <v>0</v>
      </c>
      <c r="AA322" s="3">
        <v>0</v>
      </c>
      <c r="AB322" s="3">
        <v>0</v>
      </c>
      <c r="AC322" s="3">
        <v>0.24944382578492899</v>
      </c>
      <c r="AD322" s="3">
        <v>0.42687494916218899</v>
      </c>
      <c r="AE322" s="3">
        <v>0.45825756949558299</v>
      </c>
      <c r="AF322" s="3">
        <v>0.59628479399994305</v>
      </c>
      <c r="AG322" s="3">
        <v>0.66332495807108005</v>
      </c>
      <c r="AH322" s="3">
        <v>0.97125348562223002</v>
      </c>
      <c r="AI322" s="3">
        <v>0.98262686486557804</v>
      </c>
      <c r="AJ322" s="3">
        <v>0.91651513899116799</v>
      </c>
      <c r="AK322" s="3">
        <v>1.22429117814713</v>
      </c>
      <c r="AL322" s="3">
        <v>1.4224392195567901</v>
      </c>
      <c r="AM322" s="3">
        <v>1.6679994670928999</v>
      </c>
      <c r="AN322" s="3">
        <v>1.85472369909914</v>
      </c>
      <c r="AO322" s="3">
        <v>1.73493515728974</v>
      </c>
      <c r="AP322" s="3">
        <v>1.5989579940281899</v>
      </c>
      <c r="AQ322" s="3">
        <v>1.8726095873584101</v>
      </c>
    </row>
    <row r="323" spans="1:43">
      <c r="A323" s="2" t="s">
        <v>415</v>
      </c>
      <c r="B323" s="2"/>
      <c r="C323" s="3">
        <v>0</v>
      </c>
      <c r="D323" s="3">
        <v>0</v>
      </c>
      <c r="E323" s="3">
        <v>0</v>
      </c>
      <c r="F323" s="3">
        <v>0.133333333333333</v>
      </c>
      <c r="G323" s="3">
        <v>0.266666666666666</v>
      </c>
      <c r="H323" s="3">
        <v>0.86666666666666603</v>
      </c>
      <c r="I323" s="3">
        <v>0.96666666666666601</v>
      </c>
      <c r="J323" s="3">
        <v>1.9</v>
      </c>
      <c r="K323" s="3">
        <v>1.86666666666666</v>
      </c>
      <c r="L323" s="3">
        <v>2.5333333333333301</v>
      </c>
      <c r="M323" s="3">
        <v>2.7666666666666599</v>
      </c>
      <c r="N323" s="3">
        <v>3.43333333333333</v>
      </c>
      <c r="O323" s="3">
        <v>3.8333333333333299</v>
      </c>
      <c r="P323" s="3">
        <v>3.7</v>
      </c>
      <c r="Q323" s="3">
        <v>4.1666666666666599</v>
      </c>
      <c r="R323" s="3">
        <v>4.2666666666666604</v>
      </c>
      <c r="S323" s="3">
        <v>4.6333333333333302</v>
      </c>
      <c r="T323" s="3">
        <v>5.4</v>
      </c>
      <c r="U323" s="3">
        <v>5.9666666666666597</v>
      </c>
      <c r="V323" s="3">
        <v>6.3333333333333304</v>
      </c>
      <c r="W323" s="2"/>
      <c r="X323" s="3">
        <v>0</v>
      </c>
      <c r="Y323" s="3">
        <v>0</v>
      </c>
      <c r="Z323" s="3">
        <v>0</v>
      </c>
      <c r="AA323" s="3">
        <v>0.33993463423951897</v>
      </c>
      <c r="AB323" s="3">
        <v>0.44221663871405298</v>
      </c>
      <c r="AC323" s="3">
        <v>1.05619863451699</v>
      </c>
      <c r="AD323" s="3">
        <v>0.75203427817856505</v>
      </c>
      <c r="AE323" s="3">
        <v>1.1060440015358</v>
      </c>
      <c r="AF323" s="3">
        <v>1.0873004286866701</v>
      </c>
      <c r="AG323" s="3">
        <v>1.38403596613511</v>
      </c>
      <c r="AH323" s="3">
        <v>0.98938813864372199</v>
      </c>
      <c r="AI323" s="3">
        <v>1.2297244497131099</v>
      </c>
      <c r="AJ323" s="3">
        <v>1.4395215254459399</v>
      </c>
      <c r="AK323" s="3">
        <v>1.69607389776114</v>
      </c>
      <c r="AL323" s="3">
        <v>1.26710518724988</v>
      </c>
      <c r="AM323" s="3">
        <v>1.3399834161494499</v>
      </c>
      <c r="AN323" s="3">
        <v>1.0482790129010899</v>
      </c>
      <c r="AO323" s="3">
        <v>2.0264912204760801</v>
      </c>
      <c r="AP323" s="3">
        <v>1.8345450541089301</v>
      </c>
      <c r="AQ323" s="3">
        <v>1.51290742905469</v>
      </c>
    </row>
    <row r="324" spans="1:43">
      <c r="A324" s="2" t="s">
        <v>416</v>
      </c>
      <c r="B324" s="2" t="s">
        <v>417</v>
      </c>
      <c r="C324" s="3">
        <v>0</v>
      </c>
      <c r="D324" s="3">
        <v>0</v>
      </c>
      <c r="E324" s="3">
        <v>0</v>
      </c>
      <c r="F324" s="3">
        <v>0</v>
      </c>
      <c r="G324" s="3">
        <v>0.43333333333333302</v>
      </c>
      <c r="H324" s="3">
        <v>1.13333333333333</v>
      </c>
      <c r="I324" s="3">
        <v>2.5333333333333301</v>
      </c>
      <c r="J324" s="3">
        <v>3.8</v>
      </c>
      <c r="K324" s="3">
        <v>3.9666666666666601</v>
      </c>
      <c r="L324" s="3">
        <v>3.93333333333333</v>
      </c>
      <c r="M324" s="3">
        <v>5.0999999999999996</v>
      </c>
      <c r="N324" s="3">
        <v>5.0333333333333297</v>
      </c>
      <c r="O324" s="3">
        <v>4.5333333333333297</v>
      </c>
      <c r="P324" s="3">
        <v>4.7333333333333298</v>
      </c>
      <c r="Q324" s="3">
        <v>4.6333333333333302</v>
      </c>
      <c r="R324" s="3">
        <v>5.4</v>
      </c>
      <c r="S324" s="3">
        <v>5.1666666666666599</v>
      </c>
      <c r="T324" s="3">
        <v>5.9</v>
      </c>
      <c r="U324" s="3">
        <v>5.6666666666666599</v>
      </c>
      <c r="V324" s="3">
        <v>6.3333333333333304</v>
      </c>
      <c r="W324" s="2"/>
      <c r="X324" s="3">
        <v>0</v>
      </c>
      <c r="Y324" s="3">
        <v>0</v>
      </c>
      <c r="Z324" s="3">
        <v>0</v>
      </c>
      <c r="AA324" s="3">
        <v>0</v>
      </c>
      <c r="AB324" s="3">
        <v>0.88254681965824799</v>
      </c>
      <c r="AC324" s="3">
        <v>0.95684667296048798</v>
      </c>
      <c r="AD324" s="3">
        <v>1.43139403690559</v>
      </c>
      <c r="AE324" s="3">
        <v>1.66132477258361</v>
      </c>
      <c r="AF324" s="3">
        <v>1.3034143197344701</v>
      </c>
      <c r="AG324" s="3">
        <v>1.6918103387265999</v>
      </c>
      <c r="AH324" s="3">
        <v>1.6603212540549599</v>
      </c>
      <c r="AI324" s="3">
        <v>1.8345450541089301</v>
      </c>
      <c r="AJ324" s="3">
        <v>1.8571184369578799</v>
      </c>
      <c r="AK324" s="3">
        <v>1.99888858007532</v>
      </c>
      <c r="AL324" s="3">
        <v>1.8162843634433701</v>
      </c>
      <c r="AM324" s="3">
        <v>1.4514360704718099</v>
      </c>
      <c r="AN324" s="3">
        <v>1.8272626764887601</v>
      </c>
      <c r="AO324" s="3">
        <v>1.51327459504215</v>
      </c>
      <c r="AP324" s="3">
        <v>1.6193277068654801</v>
      </c>
      <c r="AQ324" s="3">
        <v>1.37436854187255</v>
      </c>
    </row>
    <row r="325" spans="1:43">
      <c r="A325" s="2" t="s">
        <v>418</v>
      </c>
      <c r="B325" s="2"/>
      <c r="C325" s="3">
        <v>0</v>
      </c>
      <c r="D325" s="3">
        <v>0</v>
      </c>
      <c r="E325" s="3">
        <v>0</v>
      </c>
      <c r="F325" s="3">
        <v>0.2</v>
      </c>
      <c r="G325" s="3">
        <v>0.6</v>
      </c>
      <c r="H325" s="3">
        <v>0.96666666666666601</v>
      </c>
      <c r="I325" s="3">
        <v>1.5333333333333301</v>
      </c>
      <c r="J325" s="3">
        <v>2.4666666666666601</v>
      </c>
      <c r="K325" s="3">
        <v>2.8333333333333299</v>
      </c>
      <c r="L325" s="3">
        <v>3.4</v>
      </c>
      <c r="M325" s="3">
        <v>3.2666666666666599</v>
      </c>
      <c r="N325" s="3">
        <v>3.4666666666666601</v>
      </c>
      <c r="O325" s="3">
        <v>4.86666666666666</v>
      </c>
      <c r="P325" s="3">
        <v>5.6</v>
      </c>
      <c r="Q325" s="3">
        <v>5.5</v>
      </c>
      <c r="R325" s="3">
        <v>5.7</v>
      </c>
      <c r="S325" s="3">
        <v>5.8333333333333304</v>
      </c>
      <c r="T325" s="3">
        <v>6.5</v>
      </c>
      <c r="U325" s="3">
        <v>6.5</v>
      </c>
      <c r="V325" s="3">
        <v>6.3</v>
      </c>
      <c r="W325" s="2"/>
      <c r="X325" s="3">
        <v>0</v>
      </c>
      <c r="Y325" s="3">
        <v>0</v>
      </c>
      <c r="Z325" s="3">
        <v>0</v>
      </c>
      <c r="AA325" s="3">
        <v>0.4</v>
      </c>
      <c r="AB325" s="3">
        <v>0.71180521680208697</v>
      </c>
      <c r="AC325" s="3">
        <v>0.94809751022185895</v>
      </c>
      <c r="AD325" s="3">
        <v>0.88443327742810596</v>
      </c>
      <c r="AE325" s="3">
        <v>0.95684667296048798</v>
      </c>
      <c r="AF325" s="3">
        <v>1.12792828771257</v>
      </c>
      <c r="AG325" s="3">
        <v>1.1718930554164599</v>
      </c>
      <c r="AH325" s="3">
        <v>1.5902480589168699</v>
      </c>
      <c r="AI325" s="3">
        <v>1.2310790208412901</v>
      </c>
      <c r="AJ325" s="3">
        <v>1.40791413879619</v>
      </c>
      <c r="AK325" s="3">
        <v>1.1430952132988099</v>
      </c>
      <c r="AL325" s="3">
        <v>1.52206000757745</v>
      </c>
      <c r="AM325" s="3">
        <v>1.39403491108843</v>
      </c>
      <c r="AN325" s="3">
        <v>1.39243990494702</v>
      </c>
      <c r="AO325" s="3">
        <v>1.8574175621006701</v>
      </c>
      <c r="AP325" s="3">
        <v>1.52206000757745</v>
      </c>
      <c r="AQ325" s="3">
        <v>1.59478316185409</v>
      </c>
    </row>
    <row r="326" spans="1:43">
      <c r="A326" s="2" t="s">
        <v>419</v>
      </c>
      <c r="B326" s="2"/>
      <c r="C326" s="3">
        <v>0</v>
      </c>
      <c r="D326" s="3">
        <v>0</v>
      </c>
      <c r="E326" s="3">
        <v>0</v>
      </c>
      <c r="F326" s="3">
        <v>0.2</v>
      </c>
      <c r="G326" s="3">
        <v>0.6</v>
      </c>
      <c r="H326" s="3">
        <v>0.96666666666666601</v>
      </c>
      <c r="I326" s="3">
        <v>1.5333333333333301</v>
      </c>
      <c r="J326" s="3">
        <v>2.4666666666666601</v>
      </c>
      <c r="K326" s="3">
        <v>2.7666666666666599</v>
      </c>
      <c r="L326" s="3">
        <v>3.2333333333333298</v>
      </c>
      <c r="M326" s="3">
        <v>3.2333333333333298</v>
      </c>
      <c r="N326" s="3">
        <v>3.4</v>
      </c>
      <c r="O326" s="3">
        <v>4.9000000000000004</v>
      </c>
      <c r="P326" s="3">
        <v>5.43333333333333</v>
      </c>
      <c r="Q326" s="3">
        <v>5.5</v>
      </c>
      <c r="R326" s="3">
        <v>5.4666666666666597</v>
      </c>
      <c r="S326" s="3">
        <v>5.6333333333333302</v>
      </c>
      <c r="T326" s="3">
        <v>6.3333333333333304</v>
      </c>
      <c r="U326" s="3">
        <v>6.1666666666666599</v>
      </c>
      <c r="V326" s="3">
        <v>6.2</v>
      </c>
      <c r="W326" s="2"/>
      <c r="X326" s="3">
        <v>0</v>
      </c>
      <c r="Y326" s="3">
        <v>0</v>
      </c>
      <c r="Z326" s="3">
        <v>0</v>
      </c>
      <c r="AA326" s="3">
        <v>0.4</v>
      </c>
      <c r="AB326" s="3">
        <v>0.71180521680208697</v>
      </c>
      <c r="AC326" s="3">
        <v>0.87496031656044504</v>
      </c>
      <c r="AD326" s="3">
        <v>0.88443327742810596</v>
      </c>
      <c r="AE326" s="3">
        <v>0.95684667296048798</v>
      </c>
      <c r="AF326" s="3">
        <v>1.11604460285221</v>
      </c>
      <c r="AG326" s="3">
        <v>1.1455226851626299</v>
      </c>
      <c r="AH326" s="3">
        <v>1.6468825769380799</v>
      </c>
      <c r="AI326" s="3">
        <v>1.3564659966250501</v>
      </c>
      <c r="AJ326" s="3">
        <v>1.4910846164230001</v>
      </c>
      <c r="AK326" s="3">
        <v>1.11604460285221</v>
      </c>
      <c r="AL326" s="3">
        <v>1.52206000757745</v>
      </c>
      <c r="AM326" s="3">
        <v>1.60692943909252</v>
      </c>
      <c r="AN326" s="3">
        <v>1.6224124698183899</v>
      </c>
      <c r="AO326" s="3">
        <v>1.9550504398153501</v>
      </c>
      <c r="AP326" s="3">
        <v>1.7143187827498301</v>
      </c>
      <c r="AQ326" s="3">
        <v>1.4696938456699</v>
      </c>
    </row>
    <row r="327" spans="1:43">
      <c r="A327" s="2" t="s">
        <v>420</v>
      </c>
      <c r="B327" s="2" t="s">
        <v>421</v>
      </c>
      <c r="C327" s="3">
        <v>0</v>
      </c>
      <c r="D327" s="3">
        <v>0</v>
      </c>
      <c r="E327" s="3">
        <v>0</v>
      </c>
      <c r="F327" s="3">
        <v>0</v>
      </c>
      <c r="G327" s="3">
        <v>0</v>
      </c>
      <c r="H327" s="3">
        <v>0.56666666666666599</v>
      </c>
      <c r="I327" s="3">
        <v>1.63333333333333</v>
      </c>
      <c r="J327" s="3">
        <v>2.7666666666666599</v>
      </c>
      <c r="K327" s="3">
        <v>3.7</v>
      </c>
      <c r="L327" s="3">
        <v>3.8333333333333299</v>
      </c>
      <c r="M327" s="3">
        <v>3.8</v>
      </c>
      <c r="N327" s="3">
        <v>3.7666666666666599</v>
      </c>
      <c r="O327" s="3">
        <v>3.36666666666666</v>
      </c>
      <c r="P327" s="3">
        <v>3.5</v>
      </c>
      <c r="Q327" s="3">
        <v>3.8333333333333299</v>
      </c>
      <c r="R327" s="3">
        <v>4.7</v>
      </c>
      <c r="S327" s="3">
        <v>3.9</v>
      </c>
      <c r="T327" s="3">
        <v>4.5666666666666602</v>
      </c>
      <c r="U327" s="3">
        <v>5.3333333333333304</v>
      </c>
      <c r="V327" s="3">
        <v>6.0666666666666602</v>
      </c>
      <c r="W327" s="2"/>
      <c r="X327" s="3">
        <v>0</v>
      </c>
      <c r="Y327" s="3">
        <v>0</v>
      </c>
      <c r="Z327" s="3">
        <v>0</v>
      </c>
      <c r="AA327" s="3">
        <v>0</v>
      </c>
      <c r="AB327" s="3">
        <v>0</v>
      </c>
      <c r="AC327" s="3">
        <v>0.80346471954626297</v>
      </c>
      <c r="AD327" s="3">
        <v>0.91226214556026697</v>
      </c>
      <c r="AE327" s="3">
        <v>1.38283123417943</v>
      </c>
      <c r="AF327" s="3">
        <v>1.1000000000000001</v>
      </c>
      <c r="AG327" s="3">
        <v>1.39243990494702</v>
      </c>
      <c r="AH327" s="3">
        <v>1.4468356276140399</v>
      </c>
      <c r="AI327" s="3">
        <v>1.56382721409865</v>
      </c>
      <c r="AJ327" s="3">
        <v>1.5595583420386101</v>
      </c>
      <c r="AK327" s="3">
        <v>1.6482313753434801</v>
      </c>
      <c r="AL327" s="3">
        <v>1.26710518724988</v>
      </c>
      <c r="AM327" s="3">
        <v>1.4410644214144801</v>
      </c>
      <c r="AN327" s="3">
        <v>1.64012194668567</v>
      </c>
      <c r="AO327" s="3">
        <v>1.8562207723101101</v>
      </c>
      <c r="AP327" s="3">
        <v>1.8135294011647201</v>
      </c>
      <c r="AQ327" s="3">
        <v>1.65193489244851</v>
      </c>
    </row>
    <row r="328" spans="1:43">
      <c r="A328" s="2" t="s">
        <v>422</v>
      </c>
      <c r="B328" s="2"/>
      <c r="C328" s="3">
        <v>0</v>
      </c>
      <c r="D328" s="3">
        <v>0</v>
      </c>
      <c r="E328" s="3">
        <v>0</v>
      </c>
      <c r="F328" s="3">
        <v>0</v>
      </c>
      <c r="G328" s="3">
        <v>0</v>
      </c>
      <c r="H328" s="3">
        <v>0.1</v>
      </c>
      <c r="I328" s="3">
        <v>0.33333333333333298</v>
      </c>
      <c r="J328" s="3">
        <v>0.66666666666666596</v>
      </c>
      <c r="K328" s="3">
        <v>1.06666666666666</v>
      </c>
      <c r="L328" s="3">
        <v>1.2666666666666599</v>
      </c>
      <c r="M328" s="3">
        <v>1.4666666666666599</v>
      </c>
      <c r="N328" s="3">
        <v>1.7333333333333301</v>
      </c>
      <c r="O328" s="3">
        <v>1.6666666666666601</v>
      </c>
      <c r="P328" s="3">
        <v>2.1666666666666599</v>
      </c>
      <c r="Q328" s="3">
        <v>2.3333333333333299</v>
      </c>
      <c r="R328" s="3">
        <v>3.1</v>
      </c>
      <c r="S328" s="3">
        <v>3.86666666666666</v>
      </c>
      <c r="T328" s="3">
        <v>4.5666666666666602</v>
      </c>
      <c r="U328" s="3">
        <v>5.6666666666666599</v>
      </c>
      <c r="V328" s="3">
        <v>6.0666666666666602</v>
      </c>
      <c r="W328" s="2"/>
      <c r="X328" s="3">
        <v>0</v>
      </c>
      <c r="Y328" s="3">
        <v>0</v>
      </c>
      <c r="Z328" s="3">
        <v>0</v>
      </c>
      <c r="AA328" s="3">
        <v>0</v>
      </c>
      <c r="AB328" s="3">
        <v>0</v>
      </c>
      <c r="AC328" s="3">
        <v>0.29999999999999899</v>
      </c>
      <c r="AD328" s="3">
        <v>0.53748384988656905</v>
      </c>
      <c r="AE328" s="3">
        <v>0.82999330653258196</v>
      </c>
      <c r="AF328" s="3">
        <v>0.77172246018601498</v>
      </c>
      <c r="AG328" s="3">
        <v>0.92855921847894096</v>
      </c>
      <c r="AH328" s="3">
        <v>0.99107124982123296</v>
      </c>
      <c r="AI328" s="3">
        <v>1.2092238098144701</v>
      </c>
      <c r="AJ328" s="3">
        <v>1.1352924243950899</v>
      </c>
      <c r="AK328" s="3">
        <v>1.31866936299016</v>
      </c>
      <c r="AL328" s="3">
        <v>1.51290742905469</v>
      </c>
      <c r="AM328" s="3">
        <v>1.2206555615733701</v>
      </c>
      <c r="AN328" s="3">
        <v>1.82086670449968</v>
      </c>
      <c r="AO328" s="3">
        <v>2.0113566455394101</v>
      </c>
      <c r="AP328" s="3">
        <v>1.6996731711975901</v>
      </c>
      <c r="AQ328" s="3">
        <v>1.6719914938645899</v>
      </c>
    </row>
    <row r="329" spans="1:43">
      <c r="A329" s="2" t="s">
        <v>423</v>
      </c>
      <c r="B329" s="2" t="s">
        <v>424</v>
      </c>
      <c r="C329" s="3">
        <v>0</v>
      </c>
      <c r="D329" s="3">
        <v>0</v>
      </c>
      <c r="E329" s="3">
        <v>0</v>
      </c>
      <c r="F329" s="3">
        <v>0</v>
      </c>
      <c r="G329" s="3">
        <v>0</v>
      </c>
      <c r="H329" s="3">
        <v>0.16666666666666599</v>
      </c>
      <c r="I329" s="3">
        <v>0.53333333333333299</v>
      </c>
      <c r="J329" s="3">
        <v>1</v>
      </c>
      <c r="K329" s="3">
        <v>1.36666666666666</v>
      </c>
      <c r="L329" s="3">
        <v>2.2666666666666599</v>
      </c>
      <c r="M329" s="3">
        <v>2.4666666666666601</v>
      </c>
      <c r="N329" s="3">
        <v>3</v>
      </c>
      <c r="O329" s="3">
        <v>3.7333333333333298</v>
      </c>
      <c r="P329" s="3">
        <v>3.86666666666666</v>
      </c>
      <c r="Q329" s="3">
        <v>5.5</v>
      </c>
      <c r="R329" s="3">
        <v>5.5</v>
      </c>
      <c r="S329" s="3">
        <v>5.2666666666666604</v>
      </c>
      <c r="T329" s="3">
        <v>6.1666666666666599</v>
      </c>
      <c r="U329" s="3">
        <v>6.4666666666666597</v>
      </c>
      <c r="V329" s="3">
        <v>5.8</v>
      </c>
      <c r="W329" s="2"/>
      <c r="X329" s="3">
        <v>0</v>
      </c>
      <c r="Y329" s="3">
        <v>0</v>
      </c>
      <c r="Z329" s="3">
        <v>0</v>
      </c>
      <c r="AA329" s="3">
        <v>0</v>
      </c>
      <c r="AB329" s="3">
        <v>0</v>
      </c>
      <c r="AC329" s="3">
        <v>0.37267799624996401</v>
      </c>
      <c r="AD329" s="3">
        <v>0.56174331821175705</v>
      </c>
      <c r="AE329" s="3">
        <v>0.966091783079295</v>
      </c>
      <c r="AF329" s="3">
        <v>1.1967548714010801</v>
      </c>
      <c r="AG329" s="3">
        <v>1.4126413400278</v>
      </c>
      <c r="AH329" s="3">
        <v>1.17567947256989</v>
      </c>
      <c r="AI329" s="3">
        <v>0.93094933625126197</v>
      </c>
      <c r="AJ329" s="3">
        <v>1.28927197372091</v>
      </c>
      <c r="AK329" s="3">
        <v>1.3097921802925601</v>
      </c>
      <c r="AL329" s="3">
        <v>1.4083086782851699</v>
      </c>
      <c r="AM329" s="3">
        <v>1.58640053790543</v>
      </c>
      <c r="AN329" s="3">
        <v>1.28927197372091</v>
      </c>
      <c r="AO329" s="3">
        <v>1.4624940645653499</v>
      </c>
      <c r="AP329" s="3">
        <v>1.40791413879619</v>
      </c>
      <c r="AQ329" s="3">
        <v>1.64113781667882</v>
      </c>
    </row>
    <row r="330" spans="1:43">
      <c r="A330" s="2" t="s">
        <v>425</v>
      </c>
      <c r="B330" s="2"/>
      <c r="C330" s="3">
        <v>0</v>
      </c>
      <c r="D330" s="3">
        <v>0</v>
      </c>
      <c r="E330" s="3">
        <v>0</v>
      </c>
      <c r="F330" s="3">
        <v>0.2</v>
      </c>
      <c r="G330" s="3">
        <v>0.56666666666666599</v>
      </c>
      <c r="H330" s="3">
        <v>1.1666666666666601</v>
      </c>
      <c r="I330" s="3">
        <v>1.6666666666666601</v>
      </c>
      <c r="J330" s="3">
        <v>2.4666666666666601</v>
      </c>
      <c r="K330" s="3">
        <v>2.86666666666666</v>
      </c>
      <c r="L330" s="3">
        <v>3.36666666666666</v>
      </c>
      <c r="M330" s="3">
        <v>3.2666666666666599</v>
      </c>
      <c r="N330" s="3">
        <v>3.6333333333333302</v>
      </c>
      <c r="O330" s="3">
        <v>4.7666666666666604</v>
      </c>
      <c r="P330" s="3">
        <v>5.3333333333333304</v>
      </c>
      <c r="Q330" s="3">
        <v>5.3333333333333304</v>
      </c>
      <c r="R330" s="3">
        <v>5.0333333333333297</v>
      </c>
      <c r="S330" s="3">
        <v>5.4</v>
      </c>
      <c r="T330" s="3">
        <v>6.0333333333333297</v>
      </c>
      <c r="U330" s="3">
        <v>5.9</v>
      </c>
      <c r="V330" s="3">
        <v>5.7333333333333298</v>
      </c>
      <c r="W330" s="2"/>
      <c r="X330" s="3">
        <v>0</v>
      </c>
      <c r="Y330" s="3">
        <v>0</v>
      </c>
      <c r="Z330" s="3">
        <v>0</v>
      </c>
      <c r="AA330" s="3">
        <v>0.4</v>
      </c>
      <c r="AB330" s="3">
        <v>0.667499479816692</v>
      </c>
      <c r="AC330" s="3">
        <v>1.0979779394667</v>
      </c>
      <c r="AD330" s="3">
        <v>0.94280904158206302</v>
      </c>
      <c r="AE330" s="3">
        <v>1.0873004286866701</v>
      </c>
      <c r="AF330" s="3">
        <v>1.11753697428268</v>
      </c>
      <c r="AG330" s="3">
        <v>1.1685698761972001</v>
      </c>
      <c r="AH330" s="3">
        <v>1.56914697279197</v>
      </c>
      <c r="AI330" s="3">
        <v>1.32874209519965</v>
      </c>
      <c r="AJ330" s="3">
        <v>1.49851778619926</v>
      </c>
      <c r="AK330" s="3">
        <v>1.3984117975602</v>
      </c>
      <c r="AL330" s="3">
        <v>1.6996731711975901</v>
      </c>
      <c r="AM330" s="3">
        <v>1.42556031868953</v>
      </c>
      <c r="AN330" s="3">
        <v>1.58324561160505</v>
      </c>
      <c r="AO330" s="3">
        <v>1.66299595776885</v>
      </c>
      <c r="AP330" s="3">
        <v>1.51327459504215</v>
      </c>
      <c r="AQ330" s="3">
        <v>1.6918103387265999</v>
      </c>
    </row>
    <row r="331" spans="1:43">
      <c r="A331" s="2" t="s">
        <v>426</v>
      </c>
      <c r="B331" s="2"/>
      <c r="C331" s="3">
        <v>0</v>
      </c>
      <c r="D331" s="3">
        <v>0</v>
      </c>
      <c r="E331" s="3">
        <v>0</v>
      </c>
      <c r="F331" s="3">
        <v>3.3333333333333298E-2</v>
      </c>
      <c r="G331" s="3">
        <v>0.233333333333333</v>
      </c>
      <c r="H331" s="3">
        <v>1.13333333333333</v>
      </c>
      <c r="I331" s="3">
        <v>1.7</v>
      </c>
      <c r="J331" s="3">
        <v>2.36666666666666</v>
      </c>
      <c r="K331" s="3">
        <v>3.4</v>
      </c>
      <c r="L331" s="3">
        <v>3.8333333333333299</v>
      </c>
      <c r="M331" s="3">
        <v>3.6</v>
      </c>
      <c r="N331" s="3">
        <v>3.7</v>
      </c>
      <c r="O331" s="3">
        <v>3.5666666666666602</v>
      </c>
      <c r="P331" s="3">
        <v>4.3</v>
      </c>
      <c r="Q331" s="3">
        <v>4.6333333333333302</v>
      </c>
      <c r="R331" s="3">
        <v>5.0333333333333297</v>
      </c>
      <c r="S331" s="3">
        <v>5</v>
      </c>
      <c r="T331" s="3">
        <v>5.8</v>
      </c>
      <c r="U331" s="3">
        <v>4.7666666666666604</v>
      </c>
      <c r="V331" s="3">
        <v>5.4</v>
      </c>
      <c r="W331" s="2"/>
      <c r="X331" s="3">
        <v>0</v>
      </c>
      <c r="Y331" s="3">
        <v>0</v>
      </c>
      <c r="Z331" s="3">
        <v>0</v>
      </c>
      <c r="AA331" s="3">
        <v>0.17950549357115</v>
      </c>
      <c r="AB331" s="3">
        <v>0.49553562491061598</v>
      </c>
      <c r="AC331" s="3">
        <v>0.95684667296048798</v>
      </c>
      <c r="AD331" s="3">
        <v>1.34536240470737</v>
      </c>
      <c r="AE331" s="3">
        <v>0.98262686486557804</v>
      </c>
      <c r="AF331" s="3">
        <v>1.3316656236958699</v>
      </c>
      <c r="AG331" s="3">
        <v>1.12792828771257</v>
      </c>
      <c r="AH331" s="3">
        <v>1.1430952132988099</v>
      </c>
      <c r="AI331" s="3">
        <v>2.1158134763411098</v>
      </c>
      <c r="AJ331" s="3">
        <v>1.47610598836563</v>
      </c>
      <c r="AK331" s="3">
        <v>1.2948616399703301</v>
      </c>
      <c r="AL331" s="3">
        <v>1.4715826703096</v>
      </c>
      <c r="AM331" s="3">
        <v>1.66299595776885</v>
      </c>
      <c r="AN331" s="3">
        <v>1.65327956901829</v>
      </c>
      <c r="AO331" s="3">
        <v>1.51437555888007</v>
      </c>
      <c r="AP331" s="3">
        <v>1.76414914965323</v>
      </c>
      <c r="AQ331" s="3">
        <v>1.85472369909914</v>
      </c>
    </row>
    <row r="332" spans="1:43">
      <c r="A332" s="2" t="s">
        <v>427</v>
      </c>
      <c r="B332" s="2"/>
      <c r="C332" s="3">
        <v>0</v>
      </c>
      <c r="D332" s="3">
        <v>0</v>
      </c>
      <c r="E332" s="3">
        <v>0</v>
      </c>
      <c r="F332" s="3">
        <v>0</v>
      </c>
      <c r="G332" s="3">
        <v>0</v>
      </c>
      <c r="H332" s="3">
        <v>6.6666666666666596E-2</v>
      </c>
      <c r="I332" s="3">
        <v>0.1</v>
      </c>
      <c r="J332" s="3">
        <v>0.16666666666666599</v>
      </c>
      <c r="K332" s="3">
        <v>0.33333333333333298</v>
      </c>
      <c r="L332" s="3">
        <v>0.4</v>
      </c>
      <c r="M332" s="3">
        <v>0.66666666666666596</v>
      </c>
      <c r="N332" s="3">
        <v>1</v>
      </c>
      <c r="O332" s="3">
        <v>1.2333333333333301</v>
      </c>
      <c r="P332" s="3">
        <v>1.63333333333333</v>
      </c>
      <c r="Q332" s="3">
        <v>2.43333333333333</v>
      </c>
      <c r="R332" s="3">
        <v>3.0666666666666602</v>
      </c>
      <c r="S332" s="3">
        <v>3.4666666666666601</v>
      </c>
      <c r="T332" s="3">
        <v>4.1333333333333302</v>
      </c>
      <c r="U332" s="3">
        <v>5.0999999999999996</v>
      </c>
      <c r="V332" s="3">
        <v>5.4</v>
      </c>
      <c r="W332" s="2"/>
      <c r="X332" s="3">
        <v>0</v>
      </c>
      <c r="Y332" s="3">
        <v>0</v>
      </c>
      <c r="Z332" s="3">
        <v>0</v>
      </c>
      <c r="AA332" s="3">
        <v>0</v>
      </c>
      <c r="AB332" s="3">
        <v>0</v>
      </c>
      <c r="AC332" s="3">
        <v>0.24944382578492899</v>
      </c>
      <c r="AD332" s="3">
        <v>0.3</v>
      </c>
      <c r="AE332" s="3">
        <v>0.45338235029118101</v>
      </c>
      <c r="AF332" s="3">
        <v>0.53748384988656905</v>
      </c>
      <c r="AG332" s="3">
        <v>0.553774924194538</v>
      </c>
      <c r="AH332" s="3">
        <v>0.78881063774661497</v>
      </c>
      <c r="AI332" s="3">
        <v>0.89442719099991497</v>
      </c>
      <c r="AJ332" s="3">
        <v>1.11604460285221</v>
      </c>
      <c r="AK332" s="3">
        <v>1.4940623220676601</v>
      </c>
      <c r="AL332" s="3">
        <v>1.6468825769380799</v>
      </c>
      <c r="AM332" s="3">
        <v>1.2631530214330899</v>
      </c>
      <c r="AN332" s="3">
        <v>1.14697670227235</v>
      </c>
      <c r="AO332" s="3">
        <v>1.43139403690559</v>
      </c>
      <c r="AP332" s="3">
        <v>1.4910846164230001</v>
      </c>
      <c r="AQ332" s="3">
        <v>1.5187714333192599</v>
      </c>
    </row>
    <row r="333" spans="1:43">
      <c r="A333" s="2" t="s">
        <v>428</v>
      </c>
      <c r="B333" s="2"/>
      <c r="C333" s="3">
        <v>0</v>
      </c>
      <c r="D333" s="3">
        <v>0</v>
      </c>
      <c r="E333" s="3">
        <v>0</v>
      </c>
      <c r="F333" s="3">
        <v>0</v>
      </c>
      <c r="G333" s="3">
        <v>0</v>
      </c>
      <c r="H333" s="3">
        <v>0.133333333333333</v>
      </c>
      <c r="I333" s="3">
        <v>0.133333333333333</v>
      </c>
      <c r="J333" s="3">
        <v>0.33333333333333298</v>
      </c>
      <c r="K333" s="3">
        <v>0.3</v>
      </c>
      <c r="L333" s="3">
        <v>0.7</v>
      </c>
      <c r="M333" s="3">
        <v>0.6</v>
      </c>
      <c r="N333" s="3">
        <v>1.1666666666666601</v>
      </c>
      <c r="O333" s="3">
        <v>1.5333333333333301</v>
      </c>
      <c r="P333" s="3">
        <v>1.36666666666666</v>
      </c>
      <c r="Q333" s="3">
        <v>1.93333333333333</v>
      </c>
      <c r="R333" s="3">
        <v>3.0333333333333301</v>
      </c>
      <c r="S333" s="3">
        <v>3.7333333333333298</v>
      </c>
      <c r="T333" s="3">
        <v>3.5333333333333301</v>
      </c>
      <c r="U333" s="3">
        <v>4.0333333333333297</v>
      </c>
      <c r="V333" s="3">
        <v>5.2666666666666604</v>
      </c>
      <c r="W333" s="2"/>
      <c r="X333" s="3">
        <v>0</v>
      </c>
      <c r="Y333" s="3">
        <v>0</v>
      </c>
      <c r="Z333" s="3">
        <v>0</v>
      </c>
      <c r="AA333" s="3">
        <v>0</v>
      </c>
      <c r="AB333" s="3">
        <v>0</v>
      </c>
      <c r="AC333" s="3">
        <v>0.33993463423951897</v>
      </c>
      <c r="AD333" s="3">
        <v>0.33993463423951897</v>
      </c>
      <c r="AE333" s="3">
        <v>0.47140452079103101</v>
      </c>
      <c r="AF333" s="3">
        <v>0.52599112793531599</v>
      </c>
      <c r="AG333" s="3">
        <v>0.737111479583199</v>
      </c>
      <c r="AH333" s="3">
        <v>0.553774924194538</v>
      </c>
      <c r="AI333" s="3">
        <v>0.85958646388184101</v>
      </c>
      <c r="AJ333" s="3">
        <v>1.17567947256989</v>
      </c>
      <c r="AK333" s="3">
        <v>1.42556031868953</v>
      </c>
      <c r="AL333" s="3">
        <v>1.1234866364235101</v>
      </c>
      <c r="AM333" s="3">
        <v>1.2775845264491199</v>
      </c>
      <c r="AN333" s="3">
        <v>1.4360439485692</v>
      </c>
      <c r="AO333" s="3">
        <v>1.54344492037203</v>
      </c>
      <c r="AP333" s="3">
        <v>1.4940623220676601</v>
      </c>
      <c r="AQ333" s="3">
        <v>1.6918103387265999</v>
      </c>
    </row>
    <row r="334" spans="1:43">
      <c r="A334" s="2" t="s">
        <v>429</v>
      </c>
      <c r="B334" s="2"/>
      <c r="C334" s="3">
        <v>0</v>
      </c>
      <c r="D334" s="3">
        <v>0</v>
      </c>
      <c r="E334" s="3">
        <v>0</v>
      </c>
      <c r="F334" s="3">
        <v>0</v>
      </c>
      <c r="G334" s="3">
        <v>3.3333333333333298E-2</v>
      </c>
      <c r="H334" s="3">
        <v>0.36666666666666597</v>
      </c>
      <c r="I334" s="3">
        <v>0.43333333333333302</v>
      </c>
      <c r="J334" s="3">
        <v>0.93333333333333302</v>
      </c>
      <c r="K334" s="3">
        <v>1.1000000000000001</v>
      </c>
      <c r="L334" s="3">
        <v>1.2333333333333301</v>
      </c>
      <c r="M334" s="3">
        <v>1.7</v>
      </c>
      <c r="N334" s="3">
        <v>1.86666666666666</v>
      </c>
      <c r="O334" s="3">
        <v>2.8</v>
      </c>
      <c r="P334" s="3">
        <v>3.1666666666666599</v>
      </c>
      <c r="Q334" s="3">
        <v>3.6666666666666599</v>
      </c>
      <c r="R334" s="3">
        <v>3.8</v>
      </c>
      <c r="S334" s="3">
        <v>4.0333333333333297</v>
      </c>
      <c r="T334" s="3">
        <v>4.7666666666666604</v>
      </c>
      <c r="U334" s="3">
        <v>5.1333333333333302</v>
      </c>
      <c r="V334" s="3">
        <v>5.0999999999999996</v>
      </c>
      <c r="W334" s="2"/>
      <c r="X334" s="3">
        <v>0</v>
      </c>
      <c r="Y334" s="3">
        <v>0</v>
      </c>
      <c r="Z334" s="3">
        <v>0</v>
      </c>
      <c r="AA334" s="3">
        <v>0</v>
      </c>
      <c r="AB334" s="3">
        <v>0.17950549357115</v>
      </c>
      <c r="AC334" s="3">
        <v>0.60461190490723504</v>
      </c>
      <c r="AD334" s="3">
        <v>0.71569701845279599</v>
      </c>
      <c r="AE334" s="3">
        <v>0.89193921068397597</v>
      </c>
      <c r="AF334" s="3">
        <v>0.97809338340808005</v>
      </c>
      <c r="AG334" s="3">
        <v>0.91954094827558097</v>
      </c>
      <c r="AH334" s="3">
        <v>1.41774468787578</v>
      </c>
      <c r="AI334" s="3">
        <v>0.99107124982123296</v>
      </c>
      <c r="AJ334" s="3">
        <v>0.871779788708134</v>
      </c>
      <c r="AK334" s="3">
        <v>1.6141733350404299</v>
      </c>
      <c r="AL334" s="3">
        <v>1.84992492340154</v>
      </c>
      <c r="AM334" s="3">
        <v>1.4468356276140399</v>
      </c>
      <c r="AN334" s="3">
        <v>1.1685698761972001</v>
      </c>
      <c r="AO334" s="3">
        <v>1.4302291968616601</v>
      </c>
      <c r="AP334" s="3">
        <v>1.43139403690559</v>
      </c>
      <c r="AQ334" s="3">
        <v>1.4456832294800901</v>
      </c>
    </row>
    <row r="335" spans="1:43">
      <c r="A335" s="2" t="s">
        <v>430</v>
      </c>
      <c r="B335" s="2"/>
      <c r="C335" s="3">
        <v>0</v>
      </c>
      <c r="D335" s="3">
        <v>0</v>
      </c>
      <c r="E335" s="3">
        <v>0</v>
      </c>
      <c r="F335" s="3">
        <v>0</v>
      </c>
      <c r="G335" s="3">
        <v>0.5</v>
      </c>
      <c r="H335" s="3">
        <v>1.63333333333333</v>
      </c>
      <c r="I335" s="3">
        <v>2.9666666666666601</v>
      </c>
      <c r="J335" s="3">
        <v>3.8</v>
      </c>
      <c r="K335" s="3">
        <v>4.3333333333333304</v>
      </c>
      <c r="L335" s="3">
        <v>4.4000000000000004</v>
      </c>
      <c r="M335" s="3">
        <v>5.1666666666666599</v>
      </c>
      <c r="N335" s="3">
        <v>5.4</v>
      </c>
      <c r="O335" s="3">
        <v>4.5999999999999996</v>
      </c>
      <c r="P335" s="3">
        <v>5.0666666666666602</v>
      </c>
      <c r="Q335" s="3">
        <v>4.7333333333333298</v>
      </c>
      <c r="R335" s="3">
        <v>5.36666666666666</v>
      </c>
      <c r="S335" s="3">
        <v>4.7333333333333298</v>
      </c>
      <c r="T335" s="3">
        <v>4.5333333333333297</v>
      </c>
      <c r="U335" s="3">
        <v>4.9000000000000004</v>
      </c>
      <c r="V335" s="3">
        <v>4.8333333333333304</v>
      </c>
      <c r="W335" s="2"/>
      <c r="X335" s="3">
        <v>0</v>
      </c>
      <c r="Y335" s="3">
        <v>0</v>
      </c>
      <c r="Z335" s="3">
        <v>0</v>
      </c>
      <c r="AA335" s="3">
        <v>0</v>
      </c>
      <c r="AB335" s="3">
        <v>0.67082039324993603</v>
      </c>
      <c r="AC335" s="3">
        <v>1.2775845264491199</v>
      </c>
      <c r="AD335" s="3">
        <v>1.5595583420386101</v>
      </c>
      <c r="AE335" s="3">
        <v>1.8147543451754899</v>
      </c>
      <c r="AF335" s="3">
        <v>1.8318175552045399</v>
      </c>
      <c r="AG335" s="3">
        <v>1.6041612554021201</v>
      </c>
      <c r="AH335" s="3">
        <v>1.26710518724988</v>
      </c>
      <c r="AI335" s="3">
        <v>1.8726095873584101</v>
      </c>
      <c r="AJ335" s="3">
        <v>1.2274635093014601</v>
      </c>
      <c r="AK335" s="3">
        <v>1.7499206331208901</v>
      </c>
      <c r="AL335" s="3">
        <v>1.5477582354991799</v>
      </c>
      <c r="AM335" s="3">
        <v>1.66299595776885</v>
      </c>
      <c r="AN335" s="3">
        <v>1.5260697523012701</v>
      </c>
      <c r="AO335" s="3">
        <v>1.89267594221045</v>
      </c>
      <c r="AP335" s="3">
        <v>1.88591268797541</v>
      </c>
      <c r="AQ335" s="3">
        <v>1.67497927018681</v>
      </c>
    </row>
    <row r="336" spans="1:43">
      <c r="A336" s="2" t="s">
        <v>431</v>
      </c>
      <c r="B336" s="2"/>
      <c r="C336" s="3">
        <v>0</v>
      </c>
      <c r="D336" s="3">
        <v>0</v>
      </c>
      <c r="E336" s="3">
        <v>0</v>
      </c>
      <c r="F336" s="3">
        <v>3.3333333333333298E-2</v>
      </c>
      <c r="G336" s="3">
        <v>3.3333333333333298E-2</v>
      </c>
      <c r="H336" s="3">
        <v>0.43333333333333302</v>
      </c>
      <c r="I336" s="3">
        <v>0.6</v>
      </c>
      <c r="J336" s="3">
        <v>1.2333333333333301</v>
      </c>
      <c r="K336" s="3">
        <v>1.2333333333333301</v>
      </c>
      <c r="L336" s="3">
        <v>1.6</v>
      </c>
      <c r="M336" s="3">
        <v>1.5333333333333301</v>
      </c>
      <c r="N336" s="3">
        <v>2.3333333333333299</v>
      </c>
      <c r="O336" s="3">
        <v>2.5666666666666602</v>
      </c>
      <c r="P336" s="3">
        <v>2.7</v>
      </c>
      <c r="Q336" s="3">
        <v>3</v>
      </c>
      <c r="R336" s="3">
        <v>3.1</v>
      </c>
      <c r="S336" s="3">
        <v>3.8333333333333299</v>
      </c>
      <c r="T336" s="3">
        <v>3.9666666666666601</v>
      </c>
      <c r="U336" s="3">
        <v>4.5666666666666602</v>
      </c>
      <c r="V336" s="3">
        <v>4.8</v>
      </c>
      <c r="W336" s="2"/>
      <c r="X336" s="3">
        <v>0</v>
      </c>
      <c r="Y336" s="3">
        <v>0</v>
      </c>
      <c r="Z336" s="3">
        <v>0</v>
      </c>
      <c r="AA336" s="3">
        <v>0.17950549357115</v>
      </c>
      <c r="AB336" s="3">
        <v>0.17950549357115</v>
      </c>
      <c r="AC336" s="3">
        <v>0.55876848714133998</v>
      </c>
      <c r="AD336" s="3">
        <v>0.75718777944003601</v>
      </c>
      <c r="AE336" s="3">
        <v>0.667499479816692</v>
      </c>
      <c r="AF336" s="3">
        <v>0.88254681965824799</v>
      </c>
      <c r="AG336" s="3">
        <v>1.2274635093014601</v>
      </c>
      <c r="AH336" s="3">
        <v>1.2840906856172101</v>
      </c>
      <c r="AI336" s="3">
        <v>1.1055415967851301</v>
      </c>
      <c r="AJ336" s="3">
        <v>1.5423647068345601</v>
      </c>
      <c r="AK336" s="3">
        <v>1.4866068747318499</v>
      </c>
      <c r="AL336" s="3">
        <v>1.2909944487358</v>
      </c>
      <c r="AM336" s="3">
        <v>1.04403065089105</v>
      </c>
      <c r="AN336" s="3">
        <v>1.4161763857498599</v>
      </c>
      <c r="AO336" s="3">
        <v>1.32874209519964</v>
      </c>
      <c r="AP336" s="3">
        <v>1.6265163865007799</v>
      </c>
      <c r="AQ336" s="3">
        <v>1.5362291495737199</v>
      </c>
    </row>
    <row r="337" spans="1:43">
      <c r="A337" s="2" t="s">
        <v>432</v>
      </c>
      <c r="B337" s="2"/>
      <c r="C337" s="3">
        <v>0</v>
      </c>
      <c r="D337" s="3">
        <v>0</v>
      </c>
      <c r="E337" s="3">
        <v>0</v>
      </c>
      <c r="F337" s="3">
        <v>0</v>
      </c>
      <c r="G337" s="3">
        <v>0</v>
      </c>
      <c r="H337" s="3">
        <v>0.1</v>
      </c>
      <c r="I337" s="3">
        <v>0.16666666666666599</v>
      </c>
      <c r="J337" s="3">
        <v>0.16666666666666599</v>
      </c>
      <c r="K337" s="3">
        <v>0.36666666666666597</v>
      </c>
      <c r="L337" s="3">
        <v>0.4</v>
      </c>
      <c r="M337" s="3">
        <v>0.6</v>
      </c>
      <c r="N337" s="3">
        <v>0.93333333333333302</v>
      </c>
      <c r="O337" s="3">
        <v>1</v>
      </c>
      <c r="P337" s="3">
        <v>1.0333333333333301</v>
      </c>
      <c r="Q337" s="3">
        <v>1.2666666666666599</v>
      </c>
      <c r="R337" s="3">
        <v>1.86666666666666</v>
      </c>
      <c r="S337" s="3">
        <v>2.2666666666666599</v>
      </c>
      <c r="T337" s="3">
        <v>3.2666666666666599</v>
      </c>
      <c r="U337" s="3">
        <v>4.5</v>
      </c>
      <c r="V337" s="3">
        <v>4.7</v>
      </c>
      <c r="W337" s="2"/>
      <c r="X337" s="3">
        <v>0</v>
      </c>
      <c r="Y337" s="3">
        <v>0</v>
      </c>
      <c r="Z337" s="3">
        <v>0</v>
      </c>
      <c r="AA337" s="3">
        <v>0</v>
      </c>
      <c r="AB337" s="3">
        <v>0</v>
      </c>
      <c r="AC337" s="3">
        <v>0.3</v>
      </c>
      <c r="AD337" s="3">
        <v>0.37267799624996401</v>
      </c>
      <c r="AE337" s="3">
        <v>0.37267799624996401</v>
      </c>
      <c r="AF337" s="3">
        <v>0.48189440982669801</v>
      </c>
      <c r="AG337" s="3">
        <v>0.61101009266077799</v>
      </c>
      <c r="AH337" s="3">
        <v>0.75718777944003601</v>
      </c>
      <c r="AI337" s="3">
        <v>1.1234866364235101</v>
      </c>
      <c r="AJ337" s="3">
        <v>0.966091783079295</v>
      </c>
      <c r="AK337" s="3">
        <v>0.94809751022185895</v>
      </c>
      <c r="AL337" s="3">
        <v>1.2092238098144701</v>
      </c>
      <c r="AM337" s="3">
        <v>1.0873004286866701</v>
      </c>
      <c r="AN337" s="3">
        <v>1.18133634311128</v>
      </c>
      <c r="AO337" s="3">
        <v>1.87853370714738</v>
      </c>
      <c r="AP337" s="3">
        <v>1.28452325786651</v>
      </c>
      <c r="AQ337" s="3">
        <v>1.69607389776114</v>
      </c>
    </row>
    <row r="338" spans="1:43">
      <c r="A338" s="2" t="s">
        <v>433</v>
      </c>
      <c r="B338" s="2"/>
      <c r="C338" s="3">
        <v>0</v>
      </c>
      <c r="D338" s="3">
        <v>0</v>
      </c>
      <c r="E338" s="3">
        <v>0</v>
      </c>
      <c r="F338" s="3">
        <v>0</v>
      </c>
      <c r="G338" s="3">
        <v>0</v>
      </c>
      <c r="H338" s="3">
        <v>0</v>
      </c>
      <c r="I338" s="3">
        <v>0</v>
      </c>
      <c r="J338" s="3">
        <v>0</v>
      </c>
      <c r="K338" s="3">
        <v>0</v>
      </c>
      <c r="L338" s="3">
        <v>0</v>
      </c>
      <c r="M338" s="3">
        <v>0</v>
      </c>
      <c r="N338" s="3">
        <v>0</v>
      </c>
      <c r="O338" s="3">
        <v>6.6666666666666596E-2</v>
      </c>
      <c r="P338" s="3">
        <v>0.16666666666666599</v>
      </c>
      <c r="Q338" s="3">
        <v>0.266666666666666</v>
      </c>
      <c r="R338" s="3">
        <v>0.7</v>
      </c>
      <c r="S338" s="3">
        <v>0.93333333333333302</v>
      </c>
      <c r="T338" s="3">
        <v>1.7333333333333301</v>
      </c>
      <c r="U338" s="3">
        <v>3.2333333333333298</v>
      </c>
      <c r="V338" s="3">
        <v>4.5999999999999996</v>
      </c>
      <c r="W338" s="2"/>
      <c r="X338" s="3">
        <v>0</v>
      </c>
      <c r="Y338" s="3">
        <v>0</v>
      </c>
      <c r="Z338" s="3">
        <v>0</v>
      </c>
      <c r="AA338" s="3">
        <v>0</v>
      </c>
      <c r="AB338" s="3">
        <v>0</v>
      </c>
      <c r="AC338" s="3">
        <v>0</v>
      </c>
      <c r="AD338" s="3">
        <v>0</v>
      </c>
      <c r="AE338" s="3">
        <v>0</v>
      </c>
      <c r="AF338" s="3">
        <v>0</v>
      </c>
      <c r="AG338" s="3">
        <v>0</v>
      </c>
      <c r="AH338" s="3">
        <v>0</v>
      </c>
      <c r="AI338" s="3">
        <v>0</v>
      </c>
      <c r="AJ338" s="3">
        <v>0.24944382578492899</v>
      </c>
      <c r="AK338" s="3">
        <v>0.37267799624996401</v>
      </c>
      <c r="AL338" s="3">
        <v>0.51207638319124005</v>
      </c>
      <c r="AM338" s="3">
        <v>0.78102496759066498</v>
      </c>
      <c r="AN338" s="3">
        <v>0.85374989832437898</v>
      </c>
      <c r="AO338" s="3">
        <v>1.1527744310526999</v>
      </c>
      <c r="AP338" s="3">
        <v>1.1455226851626299</v>
      </c>
      <c r="AQ338" s="3">
        <v>1.38082101181386</v>
      </c>
    </row>
    <row r="339" spans="1:43">
      <c r="A339" s="2" t="s">
        <v>434</v>
      </c>
      <c r="B339" s="2"/>
      <c r="C339" s="3">
        <v>0</v>
      </c>
      <c r="D339" s="3">
        <v>0</v>
      </c>
      <c r="E339" s="3">
        <v>0</v>
      </c>
      <c r="F339" s="3">
        <v>0</v>
      </c>
      <c r="G339" s="3">
        <v>0</v>
      </c>
      <c r="H339" s="3">
        <v>0</v>
      </c>
      <c r="I339" s="3">
        <v>0</v>
      </c>
      <c r="J339" s="3">
        <v>0</v>
      </c>
      <c r="K339" s="3">
        <v>0</v>
      </c>
      <c r="L339" s="3">
        <v>0</v>
      </c>
      <c r="M339" s="3">
        <v>0</v>
      </c>
      <c r="N339" s="3">
        <v>6.6666666666666596E-2</v>
      </c>
      <c r="O339" s="3">
        <v>0.16666666666666599</v>
      </c>
      <c r="P339" s="3">
        <v>0.133333333333333</v>
      </c>
      <c r="Q339" s="3">
        <v>0.233333333333333</v>
      </c>
      <c r="R339" s="3">
        <v>0.56666666666666599</v>
      </c>
      <c r="S339" s="3">
        <v>0.96666666666666601</v>
      </c>
      <c r="T339" s="3">
        <v>2.0666666666666602</v>
      </c>
      <c r="U339" s="3">
        <v>3.5333333333333301</v>
      </c>
      <c r="V339" s="3">
        <v>4.5333333333333297</v>
      </c>
      <c r="W339" s="2"/>
      <c r="X339" s="3">
        <v>0</v>
      </c>
      <c r="Y339" s="3">
        <v>0</v>
      </c>
      <c r="Z339" s="3">
        <v>0</v>
      </c>
      <c r="AA339" s="3">
        <v>0</v>
      </c>
      <c r="AB339" s="3">
        <v>0</v>
      </c>
      <c r="AC339" s="3">
        <v>0</v>
      </c>
      <c r="AD339" s="3">
        <v>0</v>
      </c>
      <c r="AE339" s="3">
        <v>0</v>
      </c>
      <c r="AF339" s="3">
        <v>0</v>
      </c>
      <c r="AG339" s="3">
        <v>0</v>
      </c>
      <c r="AH339" s="3">
        <v>0</v>
      </c>
      <c r="AI339" s="3">
        <v>0.24944382578492899</v>
      </c>
      <c r="AJ339" s="3">
        <v>0.37267799624996401</v>
      </c>
      <c r="AK339" s="3">
        <v>0.33993463423951897</v>
      </c>
      <c r="AL339" s="3">
        <v>0.49553562491061598</v>
      </c>
      <c r="AM339" s="3">
        <v>0.667499479816692</v>
      </c>
      <c r="AN339" s="3">
        <v>0.94809751022185895</v>
      </c>
      <c r="AO339" s="3">
        <v>1.36463263269724</v>
      </c>
      <c r="AP339" s="3">
        <v>1.33499895963338</v>
      </c>
      <c r="AQ339" s="3">
        <v>1.40791413879619</v>
      </c>
    </row>
    <row r="340" spans="1:43">
      <c r="A340" s="2" t="s">
        <v>435</v>
      </c>
      <c r="B340" s="2" t="s">
        <v>436</v>
      </c>
      <c r="C340" s="3">
        <v>0</v>
      </c>
      <c r="D340" s="3">
        <v>3.3333333333333298E-2</v>
      </c>
      <c r="E340" s="3">
        <v>3.3333333333333298E-2</v>
      </c>
      <c r="F340" s="3">
        <v>0.66666666666666596</v>
      </c>
      <c r="G340" s="3">
        <v>2.6666666666666599</v>
      </c>
      <c r="H340" s="3">
        <v>5.36666666666666</v>
      </c>
      <c r="I340" s="3">
        <v>7.0666666666666602</v>
      </c>
      <c r="J340" s="3">
        <v>8.1333333333333293</v>
      </c>
      <c r="K340" s="3">
        <v>7.8</v>
      </c>
      <c r="L340" s="3">
        <v>8.0666666666666593</v>
      </c>
      <c r="M340" s="3">
        <v>6.8333333333333304</v>
      </c>
      <c r="N340" s="3">
        <v>7.1333333333333302</v>
      </c>
      <c r="O340" s="3">
        <v>6.0666666666666602</v>
      </c>
      <c r="P340" s="3">
        <v>5.9</v>
      </c>
      <c r="Q340" s="3">
        <v>6.2666666666666604</v>
      </c>
      <c r="R340" s="3">
        <v>5.5666666666666602</v>
      </c>
      <c r="S340" s="3">
        <v>4.8</v>
      </c>
      <c r="T340" s="3">
        <v>4.7333333333333298</v>
      </c>
      <c r="U340" s="3">
        <v>4.7333333333333298</v>
      </c>
      <c r="V340" s="3">
        <v>4.1666666666666599</v>
      </c>
      <c r="W340" s="2"/>
      <c r="X340" s="3">
        <v>0</v>
      </c>
      <c r="Y340" s="3">
        <v>0.17950549357115</v>
      </c>
      <c r="Z340" s="3">
        <v>0.17950549357115</v>
      </c>
      <c r="AA340" s="3">
        <v>0.74535599249992901</v>
      </c>
      <c r="AB340" s="3">
        <v>1.5986105077709001</v>
      </c>
      <c r="AC340" s="3">
        <v>1.8162843634433701</v>
      </c>
      <c r="AD340" s="3">
        <v>1.4817407180595199</v>
      </c>
      <c r="AE340" s="3">
        <v>1.5648926125740601</v>
      </c>
      <c r="AF340" s="3">
        <v>1.3515423288475501</v>
      </c>
      <c r="AG340" s="3">
        <v>1.5260697523012701</v>
      </c>
      <c r="AH340" s="3">
        <v>1.34370962471642</v>
      </c>
      <c r="AI340" s="3">
        <v>1.91020650425258</v>
      </c>
      <c r="AJ340" s="3">
        <v>1.8961950204437099</v>
      </c>
      <c r="AK340" s="3">
        <v>1.6196707484341699</v>
      </c>
      <c r="AL340" s="3">
        <v>1.7688665548562099</v>
      </c>
      <c r="AM340" s="3">
        <v>1.81995115929582</v>
      </c>
      <c r="AN340" s="3">
        <v>1.6812693617224601</v>
      </c>
      <c r="AO340" s="3">
        <v>1.56914697279197</v>
      </c>
      <c r="AP340" s="3">
        <v>1.5477582354991799</v>
      </c>
      <c r="AQ340" s="3">
        <v>1.5509853498842401</v>
      </c>
    </row>
    <row r="341" spans="1:43">
      <c r="A341" s="2" t="s">
        <v>437</v>
      </c>
      <c r="B341" s="2"/>
      <c r="C341" s="3">
        <v>0</v>
      </c>
      <c r="D341" s="3">
        <v>0</v>
      </c>
      <c r="E341" s="3">
        <v>0</v>
      </c>
      <c r="F341" s="3">
        <v>0</v>
      </c>
      <c r="G341" s="3">
        <v>0</v>
      </c>
      <c r="H341" s="3">
        <v>0.16666666666666599</v>
      </c>
      <c r="I341" s="3">
        <v>0.266666666666666</v>
      </c>
      <c r="J341" s="3">
        <v>0.36666666666666597</v>
      </c>
      <c r="K341" s="3">
        <v>0.46666666666666601</v>
      </c>
      <c r="L341" s="3">
        <v>0.66666666666666596</v>
      </c>
      <c r="M341" s="3">
        <v>0.76666666666666605</v>
      </c>
      <c r="N341" s="3">
        <v>1</v>
      </c>
      <c r="O341" s="3">
        <v>1</v>
      </c>
      <c r="P341" s="3">
        <v>1.56666666666666</v>
      </c>
      <c r="Q341" s="3">
        <v>1.8</v>
      </c>
      <c r="R341" s="3">
        <v>2</v>
      </c>
      <c r="S341" s="3">
        <v>2.4666666666666601</v>
      </c>
      <c r="T341" s="3">
        <v>3.0666666666666602</v>
      </c>
      <c r="U341" s="3">
        <v>3.1333333333333302</v>
      </c>
      <c r="V341" s="3">
        <v>4</v>
      </c>
      <c r="W341" s="2"/>
      <c r="X341" s="3">
        <v>0</v>
      </c>
      <c r="Y341" s="3">
        <v>0</v>
      </c>
      <c r="Z341" s="3">
        <v>0</v>
      </c>
      <c r="AA341" s="3">
        <v>0</v>
      </c>
      <c r="AB341" s="3">
        <v>0</v>
      </c>
      <c r="AC341" s="3">
        <v>0.37267799624996401</v>
      </c>
      <c r="AD341" s="3">
        <v>0.44221663871405298</v>
      </c>
      <c r="AE341" s="3">
        <v>0.54670731556189001</v>
      </c>
      <c r="AF341" s="3">
        <v>0.56174331821175705</v>
      </c>
      <c r="AG341" s="3">
        <v>0.82999330653258196</v>
      </c>
      <c r="AH341" s="3">
        <v>0.76084748070088803</v>
      </c>
      <c r="AI341" s="3">
        <v>0.966091783079295</v>
      </c>
      <c r="AJ341" s="3">
        <v>1.03279555898864</v>
      </c>
      <c r="AK341" s="3">
        <v>1.1455226851626299</v>
      </c>
      <c r="AL341" s="3">
        <v>0.97979589711327097</v>
      </c>
      <c r="AM341" s="3">
        <v>1.2110601416389899</v>
      </c>
      <c r="AN341" s="3">
        <v>1.3097921802925601</v>
      </c>
      <c r="AO341" s="3">
        <v>1.8061622912191999</v>
      </c>
      <c r="AP341" s="3">
        <v>1.3597385369580699</v>
      </c>
      <c r="AQ341" s="3">
        <v>1.6329931618554501</v>
      </c>
    </row>
    <row r="342" spans="1:43">
      <c r="A342" s="2" t="s">
        <v>438</v>
      </c>
      <c r="B342" s="2"/>
      <c r="C342" s="3">
        <v>0</v>
      </c>
      <c r="D342" s="3">
        <v>0</v>
      </c>
      <c r="E342" s="3">
        <v>0</v>
      </c>
      <c r="F342" s="3">
        <v>0</v>
      </c>
      <c r="G342" s="3">
        <v>0</v>
      </c>
      <c r="H342" s="3">
        <v>0</v>
      </c>
      <c r="I342" s="3">
        <v>0</v>
      </c>
      <c r="J342" s="3">
        <v>0</v>
      </c>
      <c r="K342" s="3">
        <v>0</v>
      </c>
      <c r="L342" s="3">
        <v>0</v>
      </c>
      <c r="M342" s="3">
        <v>0</v>
      </c>
      <c r="N342" s="3">
        <v>0</v>
      </c>
      <c r="O342" s="3">
        <v>6.6666666666666596E-2</v>
      </c>
      <c r="P342" s="3">
        <v>0.1</v>
      </c>
      <c r="Q342" s="3">
        <v>0.1</v>
      </c>
      <c r="R342" s="3">
        <v>0.43333333333333302</v>
      </c>
      <c r="S342" s="3">
        <v>0.96666666666666601</v>
      </c>
      <c r="T342" s="3">
        <v>1.7666666666666599</v>
      </c>
      <c r="U342" s="3">
        <v>2.7666666666666599</v>
      </c>
      <c r="V342" s="3">
        <v>3.7666666666666599</v>
      </c>
      <c r="W342" s="2"/>
      <c r="X342" s="3">
        <v>0</v>
      </c>
      <c r="Y342" s="3">
        <v>0</v>
      </c>
      <c r="Z342" s="3">
        <v>0</v>
      </c>
      <c r="AA342" s="3">
        <v>0</v>
      </c>
      <c r="AB342" s="3">
        <v>0</v>
      </c>
      <c r="AC342" s="3">
        <v>0</v>
      </c>
      <c r="AD342" s="3">
        <v>0</v>
      </c>
      <c r="AE342" s="3">
        <v>0</v>
      </c>
      <c r="AF342" s="3">
        <v>0</v>
      </c>
      <c r="AG342" s="3">
        <v>0</v>
      </c>
      <c r="AH342" s="3">
        <v>0</v>
      </c>
      <c r="AI342" s="3">
        <v>0</v>
      </c>
      <c r="AJ342" s="3">
        <v>0.24944382578492899</v>
      </c>
      <c r="AK342" s="3">
        <v>0.3</v>
      </c>
      <c r="AL342" s="3">
        <v>0.3</v>
      </c>
      <c r="AM342" s="3">
        <v>0.61553951042064603</v>
      </c>
      <c r="AN342" s="3">
        <v>0.98262686486557804</v>
      </c>
      <c r="AO342" s="3">
        <v>1.11604460285221</v>
      </c>
      <c r="AP342" s="3">
        <v>1.17426099692056</v>
      </c>
      <c r="AQ342" s="3">
        <v>1.47610598836563</v>
      </c>
    </row>
    <row r="343" spans="1:43">
      <c r="A343" s="2" t="s">
        <v>439</v>
      </c>
      <c r="B343" s="2" t="s">
        <v>440</v>
      </c>
      <c r="C343" s="3">
        <v>0</v>
      </c>
      <c r="D343" s="3">
        <v>0</v>
      </c>
      <c r="E343" s="3">
        <v>0</v>
      </c>
      <c r="F343" s="3">
        <v>0</v>
      </c>
      <c r="G343" s="3">
        <v>0</v>
      </c>
      <c r="H343" s="3">
        <v>0.3</v>
      </c>
      <c r="I343" s="3">
        <v>0.76666666666666605</v>
      </c>
      <c r="J343" s="3">
        <v>1.3333333333333299</v>
      </c>
      <c r="K343" s="3">
        <v>1.9</v>
      </c>
      <c r="L343" s="3">
        <v>1.86666666666666</v>
      </c>
      <c r="M343" s="3">
        <v>2.1666666666666599</v>
      </c>
      <c r="N343" s="3">
        <v>1.7</v>
      </c>
      <c r="O343" s="3">
        <v>1.7666666666666599</v>
      </c>
      <c r="P343" s="3">
        <v>1.6</v>
      </c>
      <c r="Q343" s="3">
        <v>2.1666666666666599</v>
      </c>
      <c r="R343" s="3">
        <v>2.43333333333333</v>
      </c>
      <c r="S343" s="3">
        <v>2.1333333333333302</v>
      </c>
      <c r="T343" s="3">
        <v>2.93333333333333</v>
      </c>
      <c r="U343" s="3">
        <v>3.4</v>
      </c>
      <c r="V343" s="3">
        <v>3.7</v>
      </c>
      <c r="W343" s="2"/>
      <c r="X343" s="3">
        <v>0</v>
      </c>
      <c r="Y343" s="3">
        <v>0</v>
      </c>
      <c r="Z343" s="3">
        <v>0</v>
      </c>
      <c r="AA343" s="3">
        <v>0</v>
      </c>
      <c r="AB343" s="3">
        <v>0</v>
      </c>
      <c r="AC343" s="3">
        <v>0.52599112793531599</v>
      </c>
      <c r="AD343" s="3">
        <v>0.667499479816692</v>
      </c>
      <c r="AE343" s="3">
        <v>1.1925695879998801</v>
      </c>
      <c r="AF343" s="3">
        <v>1.1060440015358</v>
      </c>
      <c r="AG343" s="3">
        <v>1.17567947256989</v>
      </c>
      <c r="AH343" s="3">
        <v>1.18556128291858</v>
      </c>
      <c r="AI343" s="3">
        <v>1.0376254944182199</v>
      </c>
      <c r="AJ343" s="3">
        <v>1.3085190950926999</v>
      </c>
      <c r="AK343" s="3">
        <v>1.2274635093014601</v>
      </c>
      <c r="AL343" s="3">
        <v>1.36829171678491</v>
      </c>
      <c r="AM343" s="3">
        <v>1.2565384549980501</v>
      </c>
      <c r="AN343" s="3">
        <v>1.2840906856172101</v>
      </c>
      <c r="AO343" s="3">
        <v>1.4360439485692</v>
      </c>
      <c r="AP343" s="3">
        <v>1.6653327995728999</v>
      </c>
      <c r="AQ343" s="3">
        <v>1.4866068747318499</v>
      </c>
    </row>
    <row r="344" spans="1:43">
      <c r="A344" s="2" t="s">
        <v>441</v>
      </c>
      <c r="B344" s="2"/>
      <c r="C344" s="3">
        <v>0</v>
      </c>
      <c r="D344" s="3">
        <v>0</v>
      </c>
      <c r="E344" s="3">
        <v>0</v>
      </c>
      <c r="F344" s="3">
        <v>0.33333333333333298</v>
      </c>
      <c r="G344" s="3">
        <v>1.5333333333333301</v>
      </c>
      <c r="H344" s="3">
        <v>4.2</v>
      </c>
      <c r="I344" s="3">
        <v>6.2666666666666604</v>
      </c>
      <c r="J344" s="3">
        <v>7.4666666666666597</v>
      </c>
      <c r="K344" s="3">
        <v>7.5</v>
      </c>
      <c r="L344" s="3">
        <v>7.86666666666666</v>
      </c>
      <c r="M344" s="3">
        <v>6.4666666666666597</v>
      </c>
      <c r="N344" s="3">
        <v>6.5666666666666602</v>
      </c>
      <c r="O344" s="3">
        <v>5.1666666666666599</v>
      </c>
      <c r="P344" s="3">
        <v>4.2666666666666604</v>
      </c>
      <c r="Q344" s="3">
        <v>4.1333333333333302</v>
      </c>
      <c r="R344" s="3">
        <v>3.7333333333333298</v>
      </c>
      <c r="S344" s="3">
        <v>3.4666666666666601</v>
      </c>
      <c r="T344" s="3">
        <v>3.7</v>
      </c>
      <c r="U344" s="3">
        <v>3.5666666666666602</v>
      </c>
      <c r="V344" s="3">
        <v>3.5666666666666602</v>
      </c>
      <c r="W344" s="2"/>
      <c r="X344" s="3">
        <v>0</v>
      </c>
      <c r="Y344" s="3">
        <v>0</v>
      </c>
      <c r="Z344" s="3">
        <v>0</v>
      </c>
      <c r="AA344" s="3">
        <v>0.59628479399994305</v>
      </c>
      <c r="AB344" s="3">
        <v>1.0241527663824801</v>
      </c>
      <c r="AC344" s="3">
        <v>1.4</v>
      </c>
      <c r="AD344" s="3">
        <v>1.7499206331208901</v>
      </c>
      <c r="AE344" s="3">
        <v>1.76509363931649</v>
      </c>
      <c r="AF344" s="3">
        <v>1.8027756377319899</v>
      </c>
      <c r="AG344" s="3">
        <v>1.6478942792411</v>
      </c>
      <c r="AH344" s="3">
        <v>1.6478942792411</v>
      </c>
      <c r="AI344" s="3">
        <v>1.9779338265529001</v>
      </c>
      <c r="AJ344" s="3">
        <v>1.5509853498842401</v>
      </c>
      <c r="AK344" s="3">
        <v>1.5260697523012701</v>
      </c>
      <c r="AL344" s="3">
        <v>1.62754074876449</v>
      </c>
      <c r="AM344" s="3">
        <v>1.5040685563571301</v>
      </c>
      <c r="AN344" s="3">
        <v>1.82086670449968</v>
      </c>
      <c r="AO344" s="3">
        <v>1.5088627063675</v>
      </c>
      <c r="AP344" s="3">
        <v>1.6468825769380799</v>
      </c>
      <c r="AQ344" s="3">
        <v>1.38283123417943</v>
      </c>
    </row>
    <row r="345" spans="1:43">
      <c r="A345" s="2" t="s">
        <v>442</v>
      </c>
      <c r="B345" s="2"/>
      <c r="C345" s="3">
        <v>0</v>
      </c>
      <c r="D345" s="3">
        <v>0</v>
      </c>
      <c r="E345" s="3">
        <v>0</v>
      </c>
      <c r="F345" s="3">
        <v>0.46666666666666601</v>
      </c>
      <c r="G345" s="3">
        <v>1.86666666666666</v>
      </c>
      <c r="H345" s="3">
        <v>3.36666666666666</v>
      </c>
      <c r="I345" s="3">
        <v>4.9666666666666597</v>
      </c>
      <c r="J345" s="3">
        <v>5.9666666666666597</v>
      </c>
      <c r="K345" s="3">
        <v>6.0333333333333297</v>
      </c>
      <c r="L345" s="3">
        <v>7.0666666666666602</v>
      </c>
      <c r="M345" s="3">
        <v>6.7666666666666604</v>
      </c>
      <c r="N345" s="3">
        <v>7.0666666666666602</v>
      </c>
      <c r="O345" s="3">
        <v>6.4</v>
      </c>
      <c r="P345" s="3">
        <v>5.9</v>
      </c>
      <c r="Q345" s="3">
        <v>5.4666666666666597</v>
      </c>
      <c r="R345" s="3">
        <v>5.0333333333333297</v>
      </c>
      <c r="S345" s="3">
        <v>4.5999999999999996</v>
      </c>
      <c r="T345" s="3">
        <v>3.9666666666666601</v>
      </c>
      <c r="U345" s="3">
        <v>3.6666666666666599</v>
      </c>
      <c r="V345" s="3">
        <v>3.5</v>
      </c>
      <c r="W345" s="2"/>
      <c r="X345" s="3">
        <v>0</v>
      </c>
      <c r="Y345" s="3">
        <v>0</v>
      </c>
      <c r="Z345" s="3">
        <v>0</v>
      </c>
      <c r="AA345" s="3">
        <v>0.66999170807472597</v>
      </c>
      <c r="AB345" s="3">
        <v>1.43139403690559</v>
      </c>
      <c r="AC345" s="3">
        <v>1.2775845264491199</v>
      </c>
      <c r="AD345" s="3">
        <v>1.8162843634433701</v>
      </c>
      <c r="AE345" s="3">
        <v>2.0080393975772002</v>
      </c>
      <c r="AF345" s="3">
        <v>1.97456042928265</v>
      </c>
      <c r="AG345" s="3">
        <v>2.0645150089602602</v>
      </c>
      <c r="AH345" s="3">
        <v>1.8562207723101101</v>
      </c>
      <c r="AI345" s="3">
        <v>1.8427033281447001</v>
      </c>
      <c r="AJ345" s="3">
        <v>1.6248076809271901</v>
      </c>
      <c r="AK345" s="3">
        <v>2.00582485111071</v>
      </c>
      <c r="AL345" s="3">
        <v>1.7838784213679499</v>
      </c>
      <c r="AM345" s="3">
        <v>1.6224124698183899</v>
      </c>
      <c r="AN345" s="3">
        <v>1.2274635093014601</v>
      </c>
      <c r="AO345" s="3">
        <v>2.2874051285730301</v>
      </c>
      <c r="AP345" s="3">
        <v>2.2852182001336798</v>
      </c>
      <c r="AQ345" s="3">
        <v>1.52206000757745</v>
      </c>
    </row>
    <row r="346" spans="1:43">
      <c r="A346" s="2" t="s">
        <v>443</v>
      </c>
      <c r="B346" s="2"/>
      <c r="C346" s="3">
        <v>0</v>
      </c>
      <c r="D346" s="3">
        <v>0</v>
      </c>
      <c r="E346" s="3">
        <v>0</v>
      </c>
      <c r="F346" s="3">
        <v>0</v>
      </c>
      <c r="G346" s="3">
        <v>0.7</v>
      </c>
      <c r="H346" s="3">
        <v>1.4</v>
      </c>
      <c r="I346" s="3">
        <v>2.8333333333333299</v>
      </c>
      <c r="J346" s="3">
        <v>3.1333333333333302</v>
      </c>
      <c r="K346" s="3">
        <v>3.86666666666666</v>
      </c>
      <c r="L346" s="3">
        <v>3.6333333333333302</v>
      </c>
      <c r="M346" s="3">
        <v>4.1333333333333302</v>
      </c>
      <c r="N346" s="3">
        <v>3.8</v>
      </c>
      <c r="O346" s="3">
        <v>3.0333333333333301</v>
      </c>
      <c r="P346" s="3">
        <v>3.5</v>
      </c>
      <c r="Q346" s="3">
        <v>3.5</v>
      </c>
      <c r="R346" s="3">
        <v>3.43333333333333</v>
      </c>
      <c r="S346" s="3">
        <v>3.7666666666666599</v>
      </c>
      <c r="T346" s="3">
        <v>3.3</v>
      </c>
      <c r="U346" s="3">
        <v>3.5</v>
      </c>
      <c r="V346" s="3">
        <v>3.3</v>
      </c>
      <c r="W346" s="2"/>
      <c r="X346" s="3">
        <v>0</v>
      </c>
      <c r="Y346" s="3">
        <v>0</v>
      </c>
      <c r="Z346" s="3">
        <v>0</v>
      </c>
      <c r="AA346" s="3">
        <v>0</v>
      </c>
      <c r="AB346" s="3">
        <v>0.9</v>
      </c>
      <c r="AC346" s="3">
        <v>1.113552872566</v>
      </c>
      <c r="AD346" s="3">
        <v>1.7143187827498301</v>
      </c>
      <c r="AE346" s="3">
        <v>1.58605030044937</v>
      </c>
      <c r="AF346" s="3">
        <v>1.72691117959848</v>
      </c>
      <c r="AG346" s="3">
        <v>1.44875425414004</v>
      </c>
      <c r="AH346" s="3">
        <v>1.80246744461277</v>
      </c>
      <c r="AI346" s="3">
        <v>1.55777619273972</v>
      </c>
      <c r="AJ346" s="3">
        <v>1.6224124698183899</v>
      </c>
      <c r="AK346" s="3">
        <v>1.66833250083229</v>
      </c>
      <c r="AL346" s="3">
        <v>1.47761068395343</v>
      </c>
      <c r="AM346" s="3">
        <v>1.5205992970609301</v>
      </c>
      <c r="AN346" s="3">
        <v>1.68687745718399</v>
      </c>
      <c r="AO346" s="3">
        <v>1.5307950004273301</v>
      </c>
      <c r="AP346" s="3">
        <v>1.47761068395343</v>
      </c>
      <c r="AQ346" s="3">
        <v>1.5307950004273301</v>
      </c>
    </row>
    <row r="347" spans="1:43">
      <c r="A347" s="2" t="s">
        <v>444</v>
      </c>
      <c r="B347" s="2"/>
      <c r="C347" s="3">
        <v>0</v>
      </c>
      <c r="D347" s="3">
        <v>0</v>
      </c>
      <c r="E347" s="3">
        <v>0</v>
      </c>
      <c r="F347" s="3">
        <v>0.4</v>
      </c>
      <c r="G347" s="3">
        <v>1.36666666666666</v>
      </c>
      <c r="H347" s="3">
        <v>2.2666666666666599</v>
      </c>
      <c r="I347" s="3">
        <v>3.0333333333333301</v>
      </c>
      <c r="J347" s="3">
        <v>3.4</v>
      </c>
      <c r="K347" s="3">
        <v>3.43333333333333</v>
      </c>
      <c r="L347" s="3">
        <v>3</v>
      </c>
      <c r="M347" s="3">
        <v>3.0666666666666602</v>
      </c>
      <c r="N347" s="3">
        <v>2.9</v>
      </c>
      <c r="O347" s="3">
        <v>2.7333333333333298</v>
      </c>
      <c r="P347" s="3">
        <v>2.8333333333333299</v>
      </c>
      <c r="Q347" s="3">
        <v>3.0666666666666602</v>
      </c>
      <c r="R347" s="3">
        <v>3.1666666666666599</v>
      </c>
      <c r="S347" s="3">
        <v>3.2</v>
      </c>
      <c r="T347" s="3">
        <v>3.5333333333333301</v>
      </c>
      <c r="U347" s="3">
        <v>2.93333333333333</v>
      </c>
      <c r="V347" s="3">
        <v>3.1666666666666599</v>
      </c>
      <c r="W347" s="2"/>
      <c r="X347" s="3">
        <v>0</v>
      </c>
      <c r="Y347" s="3">
        <v>0</v>
      </c>
      <c r="Z347" s="3">
        <v>0</v>
      </c>
      <c r="AA347" s="3">
        <v>0.553774924194538</v>
      </c>
      <c r="AB347" s="3">
        <v>0.87496031656044504</v>
      </c>
      <c r="AC347" s="3">
        <v>1.28927197372091</v>
      </c>
      <c r="AD347" s="3">
        <v>1.4019827229875299</v>
      </c>
      <c r="AE347" s="3">
        <v>1.38082101181386</v>
      </c>
      <c r="AF347" s="3">
        <v>1.45334862377277</v>
      </c>
      <c r="AG347" s="3">
        <v>1.57056253191863</v>
      </c>
      <c r="AH347" s="3">
        <v>1.4126413400278</v>
      </c>
      <c r="AI347" s="3">
        <v>1.75783958312469</v>
      </c>
      <c r="AJ347" s="3">
        <v>1.1234866364235101</v>
      </c>
      <c r="AK347" s="3">
        <v>1.31866936299016</v>
      </c>
      <c r="AL347" s="3">
        <v>1.8245242911205299</v>
      </c>
      <c r="AM347" s="3">
        <v>1.4395215254459399</v>
      </c>
      <c r="AN347" s="3">
        <v>1.4922019523732899</v>
      </c>
      <c r="AO347" s="3">
        <v>1.43139403690559</v>
      </c>
      <c r="AP347" s="3">
        <v>1.6918103387265999</v>
      </c>
      <c r="AQ347" s="3">
        <v>1.4624940645653499</v>
      </c>
    </row>
    <row r="348" spans="1:43">
      <c r="A348" s="2" t="s">
        <v>445</v>
      </c>
      <c r="B348" s="2"/>
      <c r="C348" s="3">
        <v>0</v>
      </c>
      <c r="D348" s="3">
        <v>3.3333333333333298E-2</v>
      </c>
      <c r="E348" s="3">
        <v>3.3333333333333298E-2</v>
      </c>
      <c r="F348" s="3">
        <v>0.9</v>
      </c>
      <c r="G348" s="3">
        <v>3.1333333333333302</v>
      </c>
      <c r="H348" s="3">
        <v>5.5666666666666602</v>
      </c>
      <c r="I348" s="3">
        <v>6.9666666666666597</v>
      </c>
      <c r="J348" s="3">
        <v>8.0333333333333297</v>
      </c>
      <c r="K348" s="3">
        <v>7.36666666666666</v>
      </c>
      <c r="L348" s="3">
        <v>7.3</v>
      </c>
      <c r="M348" s="3">
        <v>6.6</v>
      </c>
      <c r="N348" s="3">
        <v>6.0333333333333297</v>
      </c>
      <c r="O348" s="3">
        <v>5.1333333333333302</v>
      </c>
      <c r="P348" s="3">
        <v>5.2666666666666604</v>
      </c>
      <c r="Q348" s="3">
        <v>4.86666666666666</v>
      </c>
      <c r="R348" s="3">
        <v>4.0666666666666602</v>
      </c>
      <c r="S348" s="3">
        <v>3.3333333333333299</v>
      </c>
      <c r="T348" s="3">
        <v>3.4666666666666601</v>
      </c>
      <c r="U348" s="3">
        <v>3.0666666666666602</v>
      </c>
      <c r="V348" s="3">
        <v>2.8</v>
      </c>
      <c r="W348" s="2"/>
      <c r="X348" s="3">
        <v>0</v>
      </c>
      <c r="Y348" s="3">
        <v>0.17950549357115</v>
      </c>
      <c r="Z348" s="3">
        <v>0.17950549357115</v>
      </c>
      <c r="AA348" s="3">
        <v>0.74610097618664595</v>
      </c>
      <c r="AB348" s="3">
        <v>1.5648926125740601</v>
      </c>
      <c r="AC348" s="3">
        <v>1.6669999666733299</v>
      </c>
      <c r="AD348" s="3">
        <v>1.3535960336164601</v>
      </c>
      <c r="AE348" s="3">
        <v>1.8345450541089301</v>
      </c>
      <c r="AF348" s="3">
        <v>1.37800177390629</v>
      </c>
      <c r="AG348" s="3">
        <v>1.5307950004273301</v>
      </c>
      <c r="AH348" s="3">
        <v>1.5187714333192599</v>
      </c>
      <c r="AI348" s="3">
        <v>1.70261237188295</v>
      </c>
      <c r="AJ348" s="3">
        <v>1.5648926125740601</v>
      </c>
      <c r="AK348" s="3">
        <v>1.7499206331208901</v>
      </c>
      <c r="AL348" s="3">
        <v>1.6679994670928999</v>
      </c>
      <c r="AM348" s="3">
        <v>1.8427033281447001</v>
      </c>
      <c r="AN348" s="3">
        <v>1.7384539747207</v>
      </c>
      <c r="AO348" s="3">
        <v>1.40791413879619</v>
      </c>
      <c r="AP348" s="3">
        <v>1.36463263269724</v>
      </c>
      <c r="AQ348" s="3">
        <v>1.51437555888007</v>
      </c>
    </row>
    <row r="349" spans="1:43">
      <c r="A349" s="2" t="s">
        <v>446</v>
      </c>
      <c r="B349" s="2"/>
      <c r="C349" s="3">
        <v>0</v>
      </c>
      <c r="D349" s="3">
        <v>0</v>
      </c>
      <c r="E349" s="3">
        <v>0</v>
      </c>
      <c r="F349" s="3">
        <v>0</v>
      </c>
      <c r="G349" s="3">
        <v>0</v>
      </c>
      <c r="H349" s="3">
        <v>0</v>
      </c>
      <c r="I349" s="3">
        <v>0</v>
      </c>
      <c r="J349" s="3">
        <v>0</v>
      </c>
      <c r="K349" s="3">
        <v>0</v>
      </c>
      <c r="L349" s="3">
        <v>0</v>
      </c>
      <c r="M349" s="3">
        <v>3.3333333333333298E-2</v>
      </c>
      <c r="N349" s="3">
        <v>0</v>
      </c>
      <c r="O349" s="3">
        <v>0.133333333333333</v>
      </c>
      <c r="P349" s="3">
        <v>0.2</v>
      </c>
      <c r="Q349" s="3">
        <v>0.233333333333333</v>
      </c>
      <c r="R349" s="3">
        <v>0.63333333333333297</v>
      </c>
      <c r="S349" s="3">
        <v>0.93333333333333302</v>
      </c>
      <c r="T349" s="3">
        <v>1.2333333333333301</v>
      </c>
      <c r="U349" s="3">
        <v>2.2666666666666599</v>
      </c>
      <c r="V349" s="3">
        <v>2.7666666666666599</v>
      </c>
      <c r="W349" s="2"/>
      <c r="X349" s="3">
        <v>0</v>
      </c>
      <c r="Y349" s="3">
        <v>0</v>
      </c>
      <c r="Z349" s="3">
        <v>0</v>
      </c>
      <c r="AA349" s="3">
        <v>0</v>
      </c>
      <c r="AB349" s="3">
        <v>0</v>
      </c>
      <c r="AC349" s="3">
        <v>0</v>
      </c>
      <c r="AD349" s="3">
        <v>0</v>
      </c>
      <c r="AE349" s="3">
        <v>0</v>
      </c>
      <c r="AF349" s="3">
        <v>0</v>
      </c>
      <c r="AG349" s="3">
        <v>0</v>
      </c>
      <c r="AH349" s="3">
        <v>0.17950549357115</v>
      </c>
      <c r="AI349" s="3">
        <v>0</v>
      </c>
      <c r="AJ349" s="3">
        <v>0.33993463423951897</v>
      </c>
      <c r="AK349" s="3">
        <v>0.4</v>
      </c>
      <c r="AL349" s="3">
        <v>0.49553562491061598</v>
      </c>
      <c r="AM349" s="3">
        <v>0.79512402945843697</v>
      </c>
      <c r="AN349" s="3">
        <v>0.92855921847894096</v>
      </c>
      <c r="AO349" s="3">
        <v>1.2565384549980501</v>
      </c>
      <c r="AP349" s="3">
        <v>1.28927197372091</v>
      </c>
      <c r="AQ349" s="3">
        <v>1.17426099692056</v>
      </c>
    </row>
    <row r="350" spans="1:43">
      <c r="A350" s="2" t="s">
        <v>447</v>
      </c>
      <c r="B350" s="2"/>
      <c r="C350" s="3">
        <v>0</v>
      </c>
      <c r="D350" s="3">
        <v>0</v>
      </c>
      <c r="E350" s="3">
        <v>0</v>
      </c>
      <c r="F350" s="3">
        <v>3.3333333333333298E-2</v>
      </c>
      <c r="G350" s="3">
        <v>0.4</v>
      </c>
      <c r="H350" s="3">
        <v>0.9</v>
      </c>
      <c r="I350" s="3">
        <v>1.4666666666666599</v>
      </c>
      <c r="J350" s="3">
        <v>1.9</v>
      </c>
      <c r="K350" s="3">
        <v>2.0666666666666602</v>
      </c>
      <c r="L350" s="3">
        <v>2.0333333333333301</v>
      </c>
      <c r="M350" s="3">
        <v>2.7333333333333298</v>
      </c>
      <c r="N350" s="3">
        <v>2.1333333333333302</v>
      </c>
      <c r="O350" s="3">
        <v>2.43333333333333</v>
      </c>
      <c r="P350" s="3">
        <v>3.1</v>
      </c>
      <c r="Q350" s="3">
        <v>3.36666666666666</v>
      </c>
      <c r="R350" s="3">
        <v>3.1333333333333302</v>
      </c>
      <c r="S350" s="3">
        <v>2.6666666666666599</v>
      </c>
      <c r="T350" s="3">
        <v>2.5666666666666602</v>
      </c>
      <c r="U350" s="3">
        <v>2.8</v>
      </c>
      <c r="V350" s="3">
        <v>2.7</v>
      </c>
      <c r="W350" s="2"/>
      <c r="X350" s="3">
        <v>0</v>
      </c>
      <c r="Y350" s="3">
        <v>0</v>
      </c>
      <c r="Z350" s="3">
        <v>0</v>
      </c>
      <c r="AA350" s="3">
        <v>0.17950549357115</v>
      </c>
      <c r="AB350" s="3">
        <v>0.61101009266077799</v>
      </c>
      <c r="AC350" s="3">
        <v>0.94339811320566003</v>
      </c>
      <c r="AD350" s="3">
        <v>0.99107124982123296</v>
      </c>
      <c r="AE350" s="3">
        <v>1.4224392195567901</v>
      </c>
      <c r="AF350" s="3">
        <v>1.4126413400278</v>
      </c>
      <c r="AG350" s="3">
        <v>1.44875425414004</v>
      </c>
      <c r="AH350" s="3">
        <v>1.6110727964792699</v>
      </c>
      <c r="AI350" s="3">
        <v>1.2840906856172101</v>
      </c>
      <c r="AJ350" s="3">
        <v>1.6669999666733299</v>
      </c>
      <c r="AK350" s="3">
        <v>1.4685593847940399</v>
      </c>
      <c r="AL350" s="3">
        <v>1.5595583420386101</v>
      </c>
      <c r="AM350" s="3">
        <v>1.7838784213679499</v>
      </c>
      <c r="AN350" s="3">
        <v>1.90321365648269</v>
      </c>
      <c r="AO350" s="3">
        <v>1.9779338265529001</v>
      </c>
      <c r="AP350" s="3">
        <v>1.37598449603668</v>
      </c>
      <c r="AQ350" s="3">
        <v>1.65630109984064</v>
      </c>
    </row>
    <row r="351" spans="1:43">
      <c r="A351" s="2" t="s">
        <v>448</v>
      </c>
      <c r="B351" s="2"/>
      <c r="C351" s="3">
        <v>0</v>
      </c>
      <c r="D351" s="3">
        <v>0</v>
      </c>
      <c r="E351" s="3">
        <v>0</v>
      </c>
      <c r="F351" s="3">
        <v>0</v>
      </c>
      <c r="G351" s="3">
        <v>0</v>
      </c>
      <c r="H351" s="3">
        <v>0</v>
      </c>
      <c r="I351" s="3">
        <v>0</v>
      </c>
      <c r="J351" s="3">
        <v>3.3333333333333298E-2</v>
      </c>
      <c r="K351" s="3">
        <v>0</v>
      </c>
      <c r="L351" s="3">
        <v>0</v>
      </c>
      <c r="M351" s="3">
        <v>3.3333333333333298E-2</v>
      </c>
      <c r="N351" s="3">
        <v>0.133333333333333</v>
      </c>
      <c r="O351" s="3">
        <v>0.133333333333333</v>
      </c>
      <c r="P351" s="3">
        <v>0.4</v>
      </c>
      <c r="Q351" s="3">
        <v>0.56666666666666599</v>
      </c>
      <c r="R351" s="3">
        <v>0.8</v>
      </c>
      <c r="S351" s="3">
        <v>1.2</v>
      </c>
      <c r="T351" s="3">
        <v>1.3333333333333299</v>
      </c>
      <c r="U351" s="3">
        <v>2.3333333333333299</v>
      </c>
      <c r="V351" s="3">
        <v>2.6333333333333302</v>
      </c>
      <c r="W351" s="2"/>
      <c r="X351" s="3">
        <v>0</v>
      </c>
      <c r="Y351" s="3">
        <v>0</v>
      </c>
      <c r="Z351" s="3">
        <v>0</v>
      </c>
      <c r="AA351" s="3">
        <v>0</v>
      </c>
      <c r="AB351" s="3">
        <v>0</v>
      </c>
      <c r="AC351" s="3">
        <v>0</v>
      </c>
      <c r="AD351" s="3">
        <v>0</v>
      </c>
      <c r="AE351" s="3">
        <v>0.17950549357115</v>
      </c>
      <c r="AF351" s="3">
        <v>0</v>
      </c>
      <c r="AG351" s="3">
        <v>0</v>
      </c>
      <c r="AH351" s="3">
        <v>0.17950549357115</v>
      </c>
      <c r="AI351" s="3">
        <v>0.33993463423951897</v>
      </c>
      <c r="AJ351" s="3">
        <v>0.33993463423951897</v>
      </c>
      <c r="AK351" s="3">
        <v>0.61101009266077799</v>
      </c>
      <c r="AL351" s="3">
        <v>0.667499479816692</v>
      </c>
      <c r="AM351" s="3">
        <v>0.83266639978645296</v>
      </c>
      <c r="AN351" s="3">
        <v>0.94516312525052104</v>
      </c>
      <c r="AO351" s="3">
        <v>1.2472191289246399</v>
      </c>
      <c r="AP351" s="3">
        <v>1.1055415967851301</v>
      </c>
      <c r="AQ351" s="3">
        <v>1.3034143197344701</v>
      </c>
    </row>
    <row r="352" spans="1:43">
      <c r="A352" s="2" t="s">
        <v>449</v>
      </c>
      <c r="B352" s="2"/>
      <c r="C352" s="3">
        <v>0</v>
      </c>
      <c r="D352" s="3">
        <v>0</v>
      </c>
      <c r="E352" s="3">
        <v>0</v>
      </c>
      <c r="F352" s="3">
        <v>0</v>
      </c>
      <c r="G352" s="3">
        <v>0</v>
      </c>
      <c r="H352" s="3">
        <v>0</v>
      </c>
      <c r="I352" s="3">
        <v>0</v>
      </c>
      <c r="J352" s="3">
        <v>3.3333333333333298E-2</v>
      </c>
      <c r="K352" s="3">
        <v>0.133333333333333</v>
      </c>
      <c r="L352" s="3">
        <v>6.6666666666666596E-2</v>
      </c>
      <c r="M352" s="3">
        <v>0.1</v>
      </c>
      <c r="N352" s="3">
        <v>0.1</v>
      </c>
      <c r="O352" s="3">
        <v>0.36666666666666597</v>
      </c>
      <c r="P352" s="3">
        <v>0.43333333333333302</v>
      </c>
      <c r="Q352" s="3">
        <v>0.66666666666666596</v>
      </c>
      <c r="R352" s="3">
        <v>1.1000000000000001</v>
      </c>
      <c r="S352" s="3">
        <v>1.1000000000000001</v>
      </c>
      <c r="T352" s="3">
        <v>1.8333333333333299</v>
      </c>
      <c r="U352" s="3">
        <v>2.3333333333333299</v>
      </c>
      <c r="V352" s="3">
        <v>2.6</v>
      </c>
      <c r="W352" s="2"/>
      <c r="X352" s="3">
        <v>0</v>
      </c>
      <c r="Y352" s="3">
        <v>0</v>
      </c>
      <c r="Z352" s="3">
        <v>0</v>
      </c>
      <c r="AA352" s="3">
        <v>0</v>
      </c>
      <c r="AB352" s="3">
        <v>0</v>
      </c>
      <c r="AC352" s="3">
        <v>0</v>
      </c>
      <c r="AD352" s="3">
        <v>0</v>
      </c>
      <c r="AE352" s="3">
        <v>0.17950549357115</v>
      </c>
      <c r="AF352" s="3">
        <v>0.33993463423951897</v>
      </c>
      <c r="AG352" s="3">
        <v>0.24944382578492899</v>
      </c>
      <c r="AH352" s="3">
        <v>0.3</v>
      </c>
      <c r="AI352" s="3">
        <v>0.3</v>
      </c>
      <c r="AJ352" s="3">
        <v>0.75203427817856505</v>
      </c>
      <c r="AK352" s="3">
        <v>0.55876848714133998</v>
      </c>
      <c r="AL352" s="3">
        <v>0.64978628965393104</v>
      </c>
      <c r="AM352" s="3">
        <v>1.13578166916005</v>
      </c>
      <c r="AN352" s="3">
        <v>0.94339811320566003</v>
      </c>
      <c r="AO352" s="3">
        <v>1.29314431608472</v>
      </c>
      <c r="AP352" s="3">
        <v>1.3498971154210999</v>
      </c>
      <c r="AQ352" s="3">
        <v>1.0198039027185499</v>
      </c>
    </row>
    <row r="353" spans="1:43">
      <c r="A353" s="2" t="s">
        <v>450</v>
      </c>
      <c r="B353" s="2"/>
      <c r="C353" s="3">
        <v>0</v>
      </c>
      <c r="D353" s="3">
        <v>0</v>
      </c>
      <c r="E353" s="3">
        <v>0</v>
      </c>
      <c r="F353" s="3">
        <v>0</v>
      </c>
      <c r="G353" s="3">
        <v>0</v>
      </c>
      <c r="H353" s="3">
        <v>0</v>
      </c>
      <c r="I353" s="3">
        <v>0</v>
      </c>
      <c r="J353" s="3">
        <v>0</v>
      </c>
      <c r="K353" s="3">
        <v>0.133333333333333</v>
      </c>
      <c r="L353" s="3">
        <v>0.1</v>
      </c>
      <c r="M353" s="3">
        <v>0</v>
      </c>
      <c r="N353" s="3">
        <v>0.233333333333333</v>
      </c>
      <c r="O353" s="3">
        <v>0.33333333333333298</v>
      </c>
      <c r="P353" s="3">
        <v>0.43333333333333302</v>
      </c>
      <c r="Q353" s="3">
        <v>0.63333333333333297</v>
      </c>
      <c r="R353" s="3">
        <v>0.73333333333333295</v>
      </c>
      <c r="S353" s="3">
        <v>0.9</v>
      </c>
      <c r="T353" s="3">
        <v>1.4</v>
      </c>
      <c r="U353" s="3">
        <v>2.2000000000000002</v>
      </c>
      <c r="V353" s="3">
        <v>2.5666666666666602</v>
      </c>
      <c r="W353" s="2"/>
      <c r="X353" s="3">
        <v>0</v>
      </c>
      <c r="Y353" s="3">
        <v>0</v>
      </c>
      <c r="Z353" s="3">
        <v>0</v>
      </c>
      <c r="AA353" s="3">
        <v>0</v>
      </c>
      <c r="AB353" s="3">
        <v>0</v>
      </c>
      <c r="AC353" s="3">
        <v>0</v>
      </c>
      <c r="AD353" s="3">
        <v>0</v>
      </c>
      <c r="AE353" s="3">
        <v>0</v>
      </c>
      <c r="AF353" s="3">
        <v>0.33993463423951897</v>
      </c>
      <c r="AG353" s="3">
        <v>0.3</v>
      </c>
      <c r="AH353" s="3">
        <v>0</v>
      </c>
      <c r="AI353" s="3">
        <v>0.42295258468164998</v>
      </c>
      <c r="AJ353" s="3">
        <v>0.53748384988656905</v>
      </c>
      <c r="AK353" s="3">
        <v>0.49553562491061598</v>
      </c>
      <c r="AL353" s="3">
        <v>0.75203427817856505</v>
      </c>
      <c r="AM353" s="3">
        <v>0.96378881965339702</v>
      </c>
      <c r="AN353" s="3">
        <v>0.74610097618664595</v>
      </c>
      <c r="AO353" s="3">
        <v>1.1718930554164599</v>
      </c>
      <c r="AP353" s="3">
        <v>1.37598449603668</v>
      </c>
      <c r="AQ353" s="3">
        <v>1.47610598836563</v>
      </c>
    </row>
    <row r="354" spans="1:43">
      <c r="A354" s="2" t="s">
        <v>451</v>
      </c>
      <c r="B354" s="2"/>
      <c r="C354" s="3">
        <v>0</v>
      </c>
      <c r="D354" s="3">
        <v>0</v>
      </c>
      <c r="E354" s="3">
        <v>0</v>
      </c>
      <c r="F354" s="3">
        <v>0.33333333333333298</v>
      </c>
      <c r="G354" s="3">
        <v>1.56666666666666</v>
      </c>
      <c r="H354" s="3">
        <v>3.0333333333333301</v>
      </c>
      <c r="I354" s="3">
        <v>3.7666666666666599</v>
      </c>
      <c r="J354" s="3">
        <v>4.1333333333333302</v>
      </c>
      <c r="K354" s="3">
        <v>3.7</v>
      </c>
      <c r="L354" s="3">
        <v>3.7</v>
      </c>
      <c r="M354" s="3">
        <v>3.2333333333333298</v>
      </c>
      <c r="N354" s="3">
        <v>3.7666666666666599</v>
      </c>
      <c r="O354" s="3">
        <v>3.1666666666666599</v>
      </c>
      <c r="P354" s="3">
        <v>2.9</v>
      </c>
      <c r="Q354" s="3">
        <v>2.93333333333333</v>
      </c>
      <c r="R354" s="3">
        <v>2.93333333333333</v>
      </c>
      <c r="S354" s="3">
        <v>2.5</v>
      </c>
      <c r="T354" s="3">
        <v>2.3333333333333299</v>
      </c>
      <c r="U354" s="3">
        <v>2.6</v>
      </c>
      <c r="V354" s="3">
        <v>2.4666666666666601</v>
      </c>
      <c r="W354" s="2"/>
      <c r="X354" s="3">
        <v>0</v>
      </c>
      <c r="Y354" s="3">
        <v>0</v>
      </c>
      <c r="Z354" s="3">
        <v>0</v>
      </c>
      <c r="AA354" s="3">
        <v>0.53748384988656905</v>
      </c>
      <c r="AB354" s="3">
        <v>1.11604460285221</v>
      </c>
      <c r="AC354" s="3">
        <v>1.66299595776885</v>
      </c>
      <c r="AD354" s="3">
        <v>1.49851778619926</v>
      </c>
      <c r="AE354" s="3">
        <v>1.40791413879619</v>
      </c>
      <c r="AF354" s="3">
        <v>1.2423096769056099</v>
      </c>
      <c r="AG354" s="3">
        <v>1.61554944214035</v>
      </c>
      <c r="AH354" s="3">
        <v>1.47610598836563</v>
      </c>
      <c r="AI354" s="3">
        <v>1.4302291968616601</v>
      </c>
      <c r="AJ354" s="3">
        <v>1.48511129399636</v>
      </c>
      <c r="AK354" s="3">
        <v>1.4224392195567901</v>
      </c>
      <c r="AL354" s="3">
        <v>1.63163176673605</v>
      </c>
      <c r="AM354" s="3">
        <v>1.4817407180595199</v>
      </c>
      <c r="AN354" s="3">
        <v>1.52206000757745</v>
      </c>
      <c r="AO354" s="3">
        <v>1.5776212754932299</v>
      </c>
      <c r="AP354" s="3">
        <v>1.2543258481484501</v>
      </c>
      <c r="AQ354" s="3">
        <v>1.2310790208412901</v>
      </c>
    </row>
    <row r="355" spans="1:43">
      <c r="A355" s="2" t="s">
        <v>452</v>
      </c>
      <c r="B355" s="2"/>
      <c r="C355" s="3">
        <v>0</v>
      </c>
      <c r="D355" s="3">
        <v>0</v>
      </c>
      <c r="E355" s="3">
        <v>0</v>
      </c>
      <c r="F355" s="3">
        <v>0</v>
      </c>
      <c r="G355" s="3">
        <v>0</v>
      </c>
      <c r="H355" s="3">
        <v>0.233333333333333</v>
      </c>
      <c r="I355" s="3">
        <v>0.2</v>
      </c>
      <c r="J355" s="3">
        <v>0.5</v>
      </c>
      <c r="K355" s="3">
        <v>0.43333333333333302</v>
      </c>
      <c r="L355" s="3">
        <v>0.5</v>
      </c>
      <c r="M355" s="3">
        <v>0.56666666666666599</v>
      </c>
      <c r="N355" s="3">
        <v>0.56666666666666599</v>
      </c>
      <c r="O355" s="3">
        <v>0.8</v>
      </c>
      <c r="P355" s="3">
        <v>0.93333333333333302</v>
      </c>
      <c r="Q355" s="3">
        <v>0.76666666666666605</v>
      </c>
      <c r="R355" s="3">
        <v>1.3</v>
      </c>
      <c r="S355" s="3">
        <v>1.7</v>
      </c>
      <c r="T355" s="3">
        <v>1.2666666666666599</v>
      </c>
      <c r="U355" s="3">
        <v>1.2666666666666599</v>
      </c>
      <c r="V355" s="3">
        <v>2.43333333333333</v>
      </c>
      <c r="W355" s="2"/>
      <c r="X355" s="3">
        <v>0</v>
      </c>
      <c r="Y355" s="3">
        <v>0</v>
      </c>
      <c r="Z355" s="3">
        <v>0</v>
      </c>
      <c r="AA355" s="3">
        <v>0</v>
      </c>
      <c r="AB355" s="3">
        <v>0</v>
      </c>
      <c r="AC355" s="3">
        <v>0.49553562491061598</v>
      </c>
      <c r="AD355" s="3">
        <v>0.4</v>
      </c>
      <c r="AE355" s="3">
        <v>0.67082039324993603</v>
      </c>
      <c r="AF355" s="3">
        <v>0.61553951042064603</v>
      </c>
      <c r="AG355" s="3">
        <v>0.562731433871137</v>
      </c>
      <c r="AH355" s="3">
        <v>0.667499479816692</v>
      </c>
      <c r="AI355" s="3">
        <v>0.71569701845279599</v>
      </c>
      <c r="AJ355" s="3">
        <v>0.748331477354788</v>
      </c>
      <c r="AK355" s="3">
        <v>1.09341463112378</v>
      </c>
      <c r="AL355" s="3">
        <v>0.667499479816692</v>
      </c>
      <c r="AM355" s="3">
        <v>1.1874342087037899</v>
      </c>
      <c r="AN355" s="3">
        <v>1.0692676621563599</v>
      </c>
      <c r="AO355" s="3">
        <v>0.77172246018601498</v>
      </c>
      <c r="AP355" s="3">
        <v>0.81377037438224598</v>
      </c>
      <c r="AQ355" s="3">
        <v>1.38283123417943</v>
      </c>
    </row>
    <row r="356" spans="1:43">
      <c r="A356" s="2" t="s">
        <v>453</v>
      </c>
      <c r="B356" s="2"/>
      <c r="C356" s="3">
        <v>0</v>
      </c>
      <c r="D356" s="3">
        <v>0</v>
      </c>
      <c r="E356" s="3">
        <v>0</v>
      </c>
      <c r="F356" s="3">
        <v>0.43333333333333302</v>
      </c>
      <c r="G356" s="3">
        <v>2.2000000000000002</v>
      </c>
      <c r="H356" s="3">
        <v>4.2</v>
      </c>
      <c r="I356" s="3">
        <v>5.3</v>
      </c>
      <c r="J356" s="3">
        <v>5.7333333333333298</v>
      </c>
      <c r="K356" s="3">
        <v>5.7666666666666604</v>
      </c>
      <c r="L356" s="3">
        <v>6.43333333333333</v>
      </c>
      <c r="M356" s="3">
        <v>5</v>
      </c>
      <c r="N356" s="3">
        <v>5.36666666666666</v>
      </c>
      <c r="O356" s="3">
        <v>5.2333333333333298</v>
      </c>
      <c r="P356" s="3">
        <v>3.7666666666666599</v>
      </c>
      <c r="Q356" s="3">
        <v>4.3</v>
      </c>
      <c r="R356" s="3">
        <v>3.7666666666666599</v>
      </c>
      <c r="S356" s="3">
        <v>3.6</v>
      </c>
      <c r="T356" s="3">
        <v>2.86666666666666</v>
      </c>
      <c r="U356" s="3">
        <v>3.1666666666666599</v>
      </c>
      <c r="V356" s="3">
        <v>2.4</v>
      </c>
      <c r="W356" s="2"/>
      <c r="X356" s="3">
        <v>0</v>
      </c>
      <c r="Y356" s="3">
        <v>0</v>
      </c>
      <c r="Z356" s="3">
        <v>0</v>
      </c>
      <c r="AA356" s="3">
        <v>0.61553951042064603</v>
      </c>
      <c r="AB356" s="3">
        <v>1.4</v>
      </c>
      <c r="AC356" s="3">
        <v>1.72046505340852</v>
      </c>
      <c r="AD356" s="3">
        <v>1.7156145643277001</v>
      </c>
      <c r="AE356" s="3">
        <v>2.1281186266016401</v>
      </c>
      <c r="AF356" s="3">
        <v>1.8381754238616299</v>
      </c>
      <c r="AG356" s="3">
        <v>2.18606699094261</v>
      </c>
      <c r="AH356" s="3">
        <v>1.89736659610102</v>
      </c>
      <c r="AI356" s="3">
        <v>1.4940623220676601</v>
      </c>
      <c r="AJ356" s="3">
        <v>1.9779338265529001</v>
      </c>
      <c r="AK356" s="3">
        <v>1.8381754238616299</v>
      </c>
      <c r="AL356" s="3">
        <v>1.61554944214035</v>
      </c>
      <c r="AM356" s="3">
        <v>1.5205992970609301</v>
      </c>
      <c r="AN356" s="3">
        <v>1.58324561160505</v>
      </c>
      <c r="AO356" s="3">
        <v>1.5216949614017701</v>
      </c>
      <c r="AP356" s="3">
        <v>2.05074512203627</v>
      </c>
      <c r="AQ356" s="3">
        <v>1.72433562085034</v>
      </c>
    </row>
    <row r="357" spans="1:43">
      <c r="A357" s="2" t="s">
        <v>454</v>
      </c>
      <c r="B357" s="2"/>
      <c r="C357" s="3">
        <v>0</v>
      </c>
      <c r="D357" s="3">
        <v>0</v>
      </c>
      <c r="E357" s="3">
        <v>0</v>
      </c>
      <c r="F357" s="3">
        <v>0</v>
      </c>
      <c r="G357" s="3">
        <v>0</v>
      </c>
      <c r="H357" s="3">
        <v>3.3333333333333298E-2</v>
      </c>
      <c r="I357" s="3">
        <v>0.133333333333333</v>
      </c>
      <c r="J357" s="3">
        <v>6.6666666666666596E-2</v>
      </c>
      <c r="K357" s="3">
        <v>0.133333333333333</v>
      </c>
      <c r="L357" s="3">
        <v>0.4</v>
      </c>
      <c r="M357" s="3">
        <v>0.43333333333333302</v>
      </c>
      <c r="N357" s="3">
        <v>0.5</v>
      </c>
      <c r="O357" s="3">
        <v>0.46666666666666601</v>
      </c>
      <c r="P357" s="3">
        <v>1.1666666666666601</v>
      </c>
      <c r="Q357" s="3">
        <v>0.8</v>
      </c>
      <c r="R357" s="3">
        <v>1.13333333333333</v>
      </c>
      <c r="S357" s="3">
        <v>1.56666666666666</v>
      </c>
      <c r="T357" s="3">
        <v>1.56666666666666</v>
      </c>
      <c r="U357" s="3">
        <v>2.1666666666666599</v>
      </c>
      <c r="V357" s="3">
        <v>2.36666666666666</v>
      </c>
      <c r="W357" s="2"/>
      <c r="X357" s="3">
        <v>0</v>
      </c>
      <c r="Y357" s="3">
        <v>0</v>
      </c>
      <c r="Z357" s="3">
        <v>0</v>
      </c>
      <c r="AA357" s="3">
        <v>0</v>
      </c>
      <c r="AB357" s="3">
        <v>0</v>
      </c>
      <c r="AC357" s="3">
        <v>0.17950549357115</v>
      </c>
      <c r="AD357" s="3">
        <v>0.33993463423951897</v>
      </c>
      <c r="AE357" s="3">
        <v>0.24944382578492899</v>
      </c>
      <c r="AF357" s="3">
        <v>0.33993463423951897</v>
      </c>
      <c r="AG357" s="3">
        <v>0.48989794855663499</v>
      </c>
      <c r="AH357" s="3">
        <v>0.61553951042064603</v>
      </c>
      <c r="AI357" s="3">
        <v>0.76376261582597305</v>
      </c>
      <c r="AJ357" s="3">
        <v>0.61824123303304601</v>
      </c>
      <c r="AK357" s="3">
        <v>1.0027739304327501</v>
      </c>
      <c r="AL357" s="3">
        <v>0.54160256030906395</v>
      </c>
      <c r="AM357" s="3">
        <v>1.05619863451699</v>
      </c>
      <c r="AN357" s="3">
        <v>1.0225241100118601</v>
      </c>
      <c r="AO357" s="3">
        <v>1.1455226851626299</v>
      </c>
      <c r="AP357" s="3">
        <v>1.15710366384731</v>
      </c>
      <c r="AQ357" s="3">
        <v>1.25122162527489</v>
      </c>
    </row>
    <row r="358" spans="1:43">
      <c r="A358" s="2" t="s">
        <v>455</v>
      </c>
      <c r="B358" s="2"/>
      <c r="C358" s="3">
        <v>0</v>
      </c>
      <c r="D358" s="3">
        <v>3.3333333333333298E-2</v>
      </c>
      <c r="E358" s="3">
        <v>3.3333333333333298E-2</v>
      </c>
      <c r="F358" s="3">
        <v>0.96666666666666601</v>
      </c>
      <c r="G358" s="3">
        <v>3.1666666666666599</v>
      </c>
      <c r="H358" s="3">
        <v>4.5333333333333297</v>
      </c>
      <c r="I358" s="3">
        <v>5.7</v>
      </c>
      <c r="J358" s="3">
        <v>5.7333333333333298</v>
      </c>
      <c r="K358" s="3">
        <v>4.93333333333333</v>
      </c>
      <c r="L358" s="3">
        <v>5</v>
      </c>
      <c r="M358" s="3">
        <v>4.93333333333333</v>
      </c>
      <c r="N358" s="3">
        <v>4.8333333333333304</v>
      </c>
      <c r="O358" s="3">
        <v>4.5666666666666602</v>
      </c>
      <c r="P358" s="3">
        <v>3.3</v>
      </c>
      <c r="Q358" s="3">
        <v>3.7666666666666599</v>
      </c>
      <c r="R358" s="3">
        <v>3.2</v>
      </c>
      <c r="S358" s="3">
        <v>2.86666666666666</v>
      </c>
      <c r="T358" s="3">
        <v>2.2333333333333298</v>
      </c>
      <c r="U358" s="3">
        <v>2.5</v>
      </c>
      <c r="V358" s="3">
        <v>2.3333333333333299</v>
      </c>
      <c r="W358" s="2"/>
      <c r="X358" s="3">
        <v>0</v>
      </c>
      <c r="Y358" s="3">
        <v>0.17950549357115</v>
      </c>
      <c r="Z358" s="3">
        <v>0.17950549357115</v>
      </c>
      <c r="AA358" s="3">
        <v>0.87496031656044504</v>
      </c>
      <c r="AB358" s="3">
        <v>1.7336538165261099</v>
      </c>
      <c r="AC358" s="3">
        <v>1.7838784213679499</v>
      </c>
      <c r="AD358" s="3">
        <v>1.59478316185409</v>
      </c>
      <c r="AE358" s="3">
        <v>1.6719914938645899</v>
      </c>
      <c r="AF358" s="3">
        <v>1.5902480589168699</v>
      </c>
      <c r="AG358" s="3">
        <v>2.1756225162774201</v>
      </c>
      <c r="AH358" s="3">
        <v>1.7688665548562099</v>
      </c>
      <c r="AI358" s="3">
        <v>1.8811934746029899</v>
      </c>
      <c r="AJ358" s="3">
        <v>1.7451520150277799</v>
      </c>
      <c r="AK358" s="3">
        <v>2.0518284528683099</v>
      </c>
      <c r="AL358" s="3">
        <v>1.72594579546661</v>
      </c>
      <c r="AM358" s="3">
        <v>1.4696938456699</v>
      </c>
      <c r="AN358" s="3">
        <v>1.58605030044937</v>
      </c>
      <c r="AO358" s="3">
        <v>1.4302291968616601</v>
      </c>
      <c r="AP358" s="3">
        <v>1.5</v>
      </c>
      <c r="AQ358" s="3">
        <v>1.5776212754932299</v>
      </c>
    </row>
    <row r="359" spans="1:43">
      <c r="A359" s="2" t="s">
        <v>456</v>
      </c>
      <c r="B359" s="2" t="s">
        <v>457</v>
      </c>
      <c r="C359" s="3">
        <v>0</v>
      </c>
      <c r="D359" s="3">
        <v>0</v>
      </c>
      <c r="E359" s="3">
        <v>0</v>
      </c>
      <c r="F359" s="3">
        <v>0</v>
      </c>
      <c r="G359" s="3">
        <v>0</v>
      </c>
      <c r="H359" s="3">
        <v>0</v>
      </c>
      <c r="I359" s="3">
        <v>0</v>
      </c>
      <c r="J359" s="3">
        <v>0</v>
      </c>
      <c r="K359" s="3">
        <v>0</v>
      </c>
      <c r="L359" s="3">
        <v>0</v>
      </c>
      <c r="M359" s="3">
        <v>0</v>
      </c>
      <c r="N359" s="3">
        <v>0</v>
      </c>
      <c r="O359" s="3">
        <v>0.1</v>
      </c>
      <c r="P359" s="3">
        <v>6.6666666666666596E-2</v>
      </c>
      <c r="Q359" s="3">
        <v>0.2</v>
      </c>
      <c r="R359" s="3">
        <v>0.33333333333333298</v>
      </c>
      <c r="S359" s="3">
        <v>0.46666666666666601</v>
      </c>
      <c r="T359" s="3">
        <v>1.2666666666666599</v>
      </c>
      <c r="U359" s="3">
        <v>2.0666666666666602</v>
      </c>
      <c r="V359" s="3">
        <v>2.3333333333333299</v>
      </c>
      <c r="W359" s="2"/>
      <c r="X359" s="3">
        <v>0</v>
      </c>
      <c r="Y359" s="3">
        <v>0</v>
      </c>
      <c r="Z359" s="3">
        <v>0</v>
      </c>
      <c r="AA359" s="3">
        <v>0</v>
      </c>
      <c r="AB359" s="3">
        <v>0</v>
      </c>
      <c r="AC359" s="3">
        <v>0</v>
      </c>
      <c r="AD359" s="3">
        <v>0</v>
      </c>
      <c r="AE359" s="3">
        <v>0</v>
      </c>
      <c r="AF359" s="3">
        <v>0</v>
      </c>
      <c r="AG359" s="3">
        <v>0</v>
      </c>
      <c r="AH359" s="3">
        <v>0</v>
      </c>
      <c r="AI359" s="3">
        <v>0</v>
      </c>
      <c r="AJ359" s="3">
        <v>0.3</v>
      </c>
      <c r="AK359" s="3">
        <v>0.24944382578492899</v>
      </c>
      <c r="AL359" s="3">
        <v>0.4</v>
      </c>
      <c r="AM359" s="3">
        <v>0.59628479399994305</v>
      </c>
      <c r="AN359" s="3">
        <v>0.56174331821175705</v>
      </c>
      <c r="AO359" s="3">
        <v>1.3399834161494499</v>
      </c>
      <c r="AP359" s="3">
        <v>1.36463263269724</v>
      </c>
      <c r="AQ359" s="3">
        <v>1.2736648783028499</v>
      </c>
    </row>
    <row r="360" spans="1:43">
      <c r="A360" s="2" t="s">
        <v>458</v>
      </c>
      <c r="B360" s="2"/>
      <c r="C360" s="3">
        <v>0</v>
      </c>
      <c r="D360" s="3">
        <v>0</v>
      </c>
      <c r="E360" s="3">
        <v>0</v>
      </c>
      <c r="F360" s="3">
        <v>0</v>
      </c>
      <c r="G360" s="3">
        <v>0</v>
      </c>
      <c r="H360" s="3">
        <v>0</v>
      </c>
      <c r="I360" s="3">
        <v>0</v>
      </c>
      <c r="J360" s="3">
        <v>0.133333333333333</v>
      </c>
      <c r="K360" s="3">
        <v>0.1</v>
      </c>
      <c r="L360" s="3">
        <v>0.1</v>
      </c>
      <c r="M360" s="3">
        <v>0.16666666666666599</v>
      </c>
      <c r="N360" s="3">
        <v>0.3</v>
      </c>
      <c r="O360" s="3">
        <v>0.266666666666666</v>
      </c>
      <c r="P360" s="3">
        <v>0.56666666666666599</v>
      </c>
      <c r="Q360" s="3">
        <v>0.9</v>
      </c>
      <c r="R360" s="3">
        <v>1</v>
      </c>
      <c r="S360" s="3">
        <v>1.1000000000000001</v>
      </c>
      <c r="T360" s="3">
        <v>1.3</v>
      </c>
      <c r="U360" s="3">
        <v>2.0333333333333301</v>
      </c>
      <c r="V360" s="3">
        <v>2.2999999999999998</v>
      </c>
      <c r="W360" s="2"/>
      <c r="X360" s="3">
        <v>0</v>
      </c>
      <c r="Y360" s="3">
        <v>0</v>
      </c>
      <c r="Z360" s="3">
        <v>0</v>
      </c>
      <c r="AA360" s="3">
        <v>0</v>
      </c>
      <c r="AB360" s="3">
        <v>0</v>
      </c>
      <c r="AC360" s="3">
        <v>0</v>
      </c>
      <c r="AD360" s="3">
        <v>0</v>
      </c>
      <c r="AE360" s="3">
        <v>0.33993463423951897</v>
      </c>
      <c r="AF360" s="3">
        <v>0.3</v>
      </c>
      <c r="AG360" s="3">
        <v>0.3</v>
      </c>
      <c r="AH360" s="3">
        <v>0.37267799624996401</v>
      </c>
      <c r="AI360" s="3">
        <v>0.58594652770823097</v>
      </c>
      <c r="AJ360" s="3">
        <v>0.62893207547044006</v>
      </c>
      <c r="AK360" s="3">
        <v>0.80346471954626297</v>
      </c>
      <c r="AL360" s="3">
        <v>0.74610097618664595</v>
      </c>
      <c r="AM360" s="3">
        <v>0.93094933625126197</v>
      </c>
      <c r="AN360" s="3">
        <v>0.86986589004665904</v>
      </c>
      <c r="AO360" s="3">
        <v>1.1000000000000001</v>
      </c>
      <c r="AP360" s="3">
        <v>1.37800177390629</v>
      </c>
      <c r="AQ360" s="3">
        <v>1.5307950004273301</v>
      </c>
    </row>
    <row r="361" spans="1:43">
      <c r="A361" s="2" t="s">
        <v>459</v>
      </c>
      <c r="B361" s="2"/>
      <c r="C361" s="3">
        <v>0</v>
      </c>
      <c r="D361" s="3">
        <v>0</v>
      </c>
      <c r="E361" s="3">
        <v>0</v>
      </c>
      <c r="F361" s="3">
        <v>0.5</v>
      </c>
      <c r="G361" s="3">
        <v>2.1666666666666599</v>
      </c>
      <c r="H361" s="3">
        <v>4.3</v>
      </c>
      <c r="I361" s="3">
        <v>5.7333333333333298</v>
      </c>
      <c r="J361" s="3">
        <v>6.1333333333333302</v>
      </c>
      <c r="K361" s="3">
        <v>5.9</v>
      </c>
      <c r="L361" s="3">
        <v>5.6666666666666599</v>
      </c>
      <c r="M361" s="3">
        <v>5.2</v>
      </c>
      <c r="N361" s="3">
        <v>4.6333333333333302</v>
      </c>
      <c r="O361" s="3">
        <v>4.3333333333333304</v>
      </c>
      <c r="P361" s="3">
        <v>4.2666666666666604</v>
      </c>
      <c r="Q361" s="3">
        <v>4.0333333333333297</v>
      </c>
      <c r="R361" s="3">
        <v>3.1</v>
      </c>
      <c r="S361" s="3">
        <v>3.1</v>
      </c>
      <c r="T361" s="3">
        <v>2.1666666666666599</v>
      </c>
      <c r="U361" s="3">
        <v>2.6666666666666599</v>
      </c>
      <c r="V361" s="3">
        <v>2.2000000000000002</v>
      </c>
      <c r="W361" s="2"/>
      <c r="X361" s="3">
        <v>0</v>
      </c>
      <c r="Y361" s="3">
        <v>0</v>
      </c>
      <c r="Z361" s="3">
        <v>0</v>
      </c>
      <c r="AA361" s="3">
        <v>0.61913918736689</v>
      </c>
      <c r="AB361" s="3">
        <v>1.4395215254459399</v>
      </c>
      <c r="AC361" s="3">
        <v>1.3699148392022999</v>
      </c>
      <c r="AD361" s="3">
        <v>2.0154955277107902</v>
      </c>
      <c r="AE361" s="3">
        <v>1.76509363931649</v>
      </c>
      <c r="AF361" s="3">
        <v>1.37477270848675</v>
      </c>
      <c r="AG361" s="3">
        <v>1.5563490039904999</v>
      </c>
      <c r="AH361" s="3">
        <v>1.6</v>
      </c>
      <c r="AI361" s="3">
        <v>1.7603661235347801</v>
      </c>
      <c r="AJ361" s="3">
        <v>1.3249737942901101</v>
      </c>
      <c r="AK361" s="3">
        <v>2.0483055327649602</v>
      </c>
      <c r="AL361" s="3">
        <v>1.4019827229875299</v>
      </c>
      <c r="AM361" s="3">
        <v>1.0754843869934401</v>
      </c>
      <c r="AN361" s="3">
        <v>1.37477270848675</v>
      </c>
      <c r="AO361" s="3">
        <v>1.2133516482134099</v>
      </c>
      <c r="AP361" s="3">
        <v>1.3498971154210999</v>
      </c>
      <c r="AQ361" s="3">
        <v>1.16619037896906</v>
      </c>
    </row>
    <row r="362" spans="1:43">
      <c r="A362" s="2" t="s">
        <v>460</v>
      </c>
      <c r="B362" s="2"/>
      <c r="C362" s="3">
        <v>0</v>
      </c>
      <c r="D362" s="3">
        <v>0</v>
      </c>
      <c r="E362" s="3">
        <v>0</v>
      </c>
      <c r="F362" s="3">
        <v>0</v>
      </c>
      <c r="G362" s="3">
        <v>0</v>
      </c>
      <c r="H362" s="3">
        <v>0</v>
      </c>
      <c r="I362" s="3">
        <v>0</v>
      </c>
      <c r="J362" s="3">
        <v>0</v>
      </c>
      <c r="K362" s="3">
        <v>0.1</v>
      </c>
      <c r="L362" s="3">
        <v>3.3333333333333298E-2</v>
      </c>
      <c r="M362" s="3">
        <v>0.133333333333333</v>
      </c>
      <c r="N362" s="3">
        <v>0.2</v>
      </c>
      <c r="O362" s="3">
        <v>0.2</v>
      </c>
      <c r="P362" s="3">
        <v>0.46666666666666601</v>
      </c>
      <c r="Q362" s="3">
        <v>0.8</v>
      </c>
      <c r="R362" s="3">
        <v>0.9</v>
      </c>
      <c r="S362" s="3">
        <v>1.3</v>
      </c>
      <c r="T362" s="3">
        <v>1.3333333333333299</v>
      </c>
      <c r="U362" s="3">
        <v>1.9</v>
      </c>
      <c r="V362" s="3">
        <v>2.0666666666666602</v>
      </c>
      <c r="W362" s="2"/>
      <c r="X362" s="3">
        <v>0</v>
      </c>
      <c r="Y362" s="3">
        <v>0</v>
      </c>
      <c r="Z362" s="3">
        <v>0</v>
      </c>
      <c r="AA362" s="3">
        <v>0</v>
      </c>
      <c r="AB362" s="3">
        <v>0</v>
      </c>
      <c r="AC362" s="3">
        <v>0</v>
      </c>
      <c r="AD362" s="3">
        <v>0</v>
      </c>
      <c r="AE362" s="3">
        <v>0</v>
      </c>
      <c r="AF362" s="3">
        <v>0.3</v>
      </c>
      <c r="AG362" s="3">
        <v>0.17950549357115</v>
      </c>
      <c r="AH362" s="3">
        <v>0.42687494916218899</v>
      </c>
      <c r="AI362" s="3">
        <v>0.4</v>
      </c>
      <c r="AJ362" s="3">
        <v>0.47609522856952302</v>
      </c>
      <c r="AK362" s="3">
        <v>0.66999170807472597</v>
      </c>
      <c r="AL362" s="3">
        <v>0.83266639978645296</v>
      </c>
      <c r="AM362" s="3">
        <v>0.78951461882179996</v>
      </c>
      <c r="AN362" s="3">
        <v>0.9</v>
      </c>
      <c r="AO362" s="3">
        <v>1.0434983894998999</v>
      </c>
      <c r="AP362" s="3">
        <v>1.13578166916005</v>
      </c>
      <c r="AQ362" s="3">
        <v>1.18133634311129</v>
      </c>
    </row>
    <row r="363" spans="1:43">
      <c r="A363" s="2" t="s">
        <v>461</v>
      </c>
      <c r="B363" s="2" t="s">
        <v>462</v>
      </c>
      <c r="C363" s="3">
        <v>0</v>
      </c>
      <c r="D363" s="3">
        <v>3.3333333333333298E-2</v>
      </c>
      <c r="E363" s="3">
        <v>3.3333333333333298E-2</v>
      </c>
      <c r="F363" s="3">
        <v>0.9</v>
      </c>
      <c r="G363" s="3">
        <v>3.1333333333333302</v>
      </c>
      <c r="H363" s="3">
        <v>5.6666666666666599</v>
      </c>
      <c r="I363" s="3">
        <v>7.0333333333333297</v>
      </c>
      <c r="J363" s="3">
        <v>8.0333333333333297</v>
      </c>
      <c r="K363" s="3">
        <v>7.1666666666666599</v>
      </c>
      <c r="L363" s="3">
        <v>7.1333333333333302</v>
      </c>
      <c r="M363" s="3">
        <v>5.86666666666666</v>
      </c>
      <c r="N363" s="3">
        <v>5.86666666666666</v>
      </c>
      <c r="O363" s="3">
        <v>4.8333333333333304</v>
      </c>
      <c r="P363" s="3">
        <v>4.8</v>
      </c>
      <c r="Q363" s="3">
        <v>4.5333333333333297</v>
      </c>
      <c r="R363" s="3">
        <v>3.6666666666666599</v>
      </c>
      <c r="S363" s="3">
        <v>2.86666666666666</v>
      </c>
      <c r="T363" s="3">
        <v>2.5333333333333301</v>
      </c>
      <c r="U363" s="3">
        <v>2.7666666666666599</v>
      </c>
      <c r="V363" s="3">
        <v>2.0666666666666602</v>
      </c>
      <c r="W363" s="2"/>
      <c r="X363" s="3">
        <v>0</v>
      </c>
      <c r="Y363" s="3">
        <v>0.17950549357115</v>
      </c>
      <c r="Z363" s="3">
        <v>0.17950549357115</v>
      </c>
      <c r="AA363" s="3">
        <v>0.74610097618664595</v>
      </c>
      <c r="AB363" s="3">
        <v>1.6878651868229499</v>
      </c>
      <c r="AC363" s="3">
        <v>1.5986105077709001</v>
      </c>
      <c r="AD363" s="3">
        <v>1.4715826703096</v>
      </c>
      <c r="AE363" s="3">
        <v>1.7413277182145299</v>
      </c>
      <c r="AF363" s="3">
        <v>1.50738920727933</v>
      </c>
      <c r="AG363" s="3">
        <v>1.8390818965511599</v>
      </c>
      <c r="AH363" s="3">
        <v>1.33499895963338</v>
      </c>
      <c r="AI363" s="3">
        <v>1.82086670449968</v>
      </c>
      <c r="AJ363" s="3">
        <v>1.6947631758514801</v>
      </c>
      <c r="AK363" s="3">
        <v>1.51437555888007</v>
      </c>
      <c r="AL363" s="3">
        <v>1.5216949614017701</v>
      </c>
      <c r="AM363" s="3">
        <v>1.8135294011647201</v>
      </c>
      <c r="AN363" s="3">
        <v>1.45449494861809</v>
      </c>
      <c r="AO363" s="3">
        <v>1.2036980056845099</v>
      </c>
      <c r="AP363" s="3">
        <v>1.2565384549980501</v>
      </c>
      <c r="AQ363" s="3">
        <v>1.2631530214330899</v>
      </c>
    </row>
    <row r="364" spans="1:43">
      <c r="A364" s="2" t="s">
        <v>463</v>
      </c>
      <c r="B364" s="2"/>
      <c r="C364" s="3">
        <v>0</v>
      </c>
      <c r="D364" s="3">
        <v>0</v>
      </c>
      <c r="E364" s="3">
        <v>0</v>
      </c>
      <c r="F364" s="3">
        <v>0</v>
      </c>
      <c r="G364" s="3">
        <v>0</v>
      </c>
      <c r="H364" s="3">
        <v>0</v>
      </c>
      <c r="I364" s="3">
        <v>0</v>
      </c>
      <c r="J364" s="3">
        <v>0</v>
      </c>
      <c r="K364" s="3">
        <v>0</v>
      </c>
      <c r="L364" s="3">
        <v>0</v>
      </c>
      <c r="M364" s="3">
        <v>0</v>
      </c>
      <c r="N364" s="3">
        <v>0</v>
      </c>
      <c r="O364" s="3">
        <v>3.3333333333333298E-2</v>
      </c>
      <c r="P364" s="3">
        <v>3.3333333333333298E-2</v>
      </c>
      <c r="Q364" s="3">
        <v>0.133333333333333</v>
      </c>
      <c r="R364" s="3">
        <v>0.46666666666666601</v>
      </c>
      <c r="S364" s="3">
        <v>0.36666666666666597</v>
      </c>
      <c r="T364" s="3">
        <v>0.93333333333333302</v>
      </c>
      <c r="U364" s="3">
        <v>1.1000000000000001</v>
      </c>
      <c r="V364" s="3">
        <v>2.0333333333333301</v>
      </c>
      <c r="W364" s="2"/>
      <c r="X364" s="3">
        <v>0</v>
      </c>
      <c r="Y364" s="3">
        <v>0</v>
      </c>
      <c r="Z364" s="3">
        <v>0</v>
      </c>
      <c r="AA364" s="3">
        <v>0</v>
      </c>
      <c r="AB364" s="3">
        <v>0</v>
      </c>
      <c r="AC364" s="3">
        <v>0</v>
      </c>
      <c r="AD364" s="3">
        <v>0</v>
      </c>
      <c r="AE364" s="3">
        <v>0</v>
      </c>
      <c r="AF364" s="3">
        <v>0</v>
      </c>
      <c r="AG364" s="3">
        <v>0</v>
      </c>
      <c r="AH364" s="3">
        <v>0</v>
      </c>
      <c r="AI364" s="3">
        <v>0</v>
      </c>
      <c r="AJ364" s="3">
        <v>0.17950549357115</v>
      </c>
      <c r="AK364" s="3">
        <v>0.17950549357115</v>
      </c>
      <c r="AL364" s="3">
        <v>0.33993463423951897</v>
      </c>
      <c r="AM364" s="3">
        <v>0.61824123303304701</v>
      </c>
      <c r="AN364" s="3">
        <v>0.48189440982669801</v>
      </c>
      <c r="AO364" s="3">
        <v>1.1234866364235101</v>
      </c>
      <c r="AP364" s="3">
        <v>0.78951461882179996</v>
      </c>
      <c r="AQ364" s="3">
        <v>1.11005505368978</v>
      </c>
    </row>
    <row r="365" spans="1:43">
      <c r="A365" s="2" t="s">
        <v>464</v>
      </c>
      <c r="B365" s="2"/>
      <c r="C365" s="3">
        <v>0</v>
      </c>
      <c r="D365" s="3">
        <v>0</v>
      </c>
      <c r="E365" s="3">
        <v>0</v>
      </c>
      <c r="F365" s="3">
        <v>0</v>
      </c>
      <c r="G365" s="3">
        <v>0.33333333333333298</v>
      </c>
      <c r="H365" s="3">
        <v>1.2</v>
      </c>
      <c r="I365" s="3">
        <v>1.63333333333333</v>
      </c>
      <c r="J365" s="3">
        <v>2.0666666666666602</v>
      </c>
      <c r="K365" s="3">
        <v>2.5333333333333301</v>
      </c>
      <c r="L365" s="3">
        <v>2.6333333333333302</v>
      </c>
      <c r="M365" s="3">
        <v>2.36666666666666</v>
      </c>
      <c r="N365" s="3">
        <v>2.9666666666666601</v>
      </c>
      <c r="O365" s="3">
        <v>2.43333333333333</v>
      </c>
      <c r="P365" s="3">
        <v>2.6666666666666599</v>
      </c>
      <c r="Q365" s="3">
        <v>2.6666666666666599</v>
      </c>
      <c r="R365" s="3">
        <v>2.93333333333333</v>
      </c>
      <c r="S365" s="3">
        <v>2.4666666666666601</v>
      </c>
      <c r="T365" s="3">
        <v>2.36666666666666</v>
      </c>
      <c r="U365" s="3">
        <v>2.0333333333333301</v>
      </c>
      <c r="V365" s="3">
        <v>2</v>
      </c>
      <c r="W365" s="2"/>
      <c r="X365" s="3">
        <v>0</v>
      </c>
      <c r="Y365" s="3">
        <v>0</v>
      </c>
      <c r="Z365" s="3">
        <v>0</v>
      </c>
      <c r="AA365" s="3">
        <v>0</v>
      </c>
      <c r="AB365" s="3">
        <v>0.47140452079103101</v>
      </c>
      <c r="AC365" s="3">
        <v>1.0132456102380401</v>
      </c>
      <c r="AD365" s="3">
        <v>1.11005505368978</v>
      </c>
      <c r="AE365" s="3">
        <v>1.31487219488773</v>
      </c>
      <c r="AF365" s="3">
        <v>1.3597385369580699</v>
      </c>
      <c r="AG365" s="3">
        <v>1.01598337694187</v>
      </c>
      <c r="AH365" s="3">
        <v>1.22429117814713</v>
      </c>
      <c r="AI365" s="3">
        <v>1.7413277182145299</v>
      </c>
      <c r="AJ365" s="3">
        <v>1.28279209365959</v>
      </c>
      <c r="AK365" s="3">
        <v>1.37436854187255</v>
      </c>
      <c r="AL365" s="3">
        <v>1.3498971154210999</v>
      </c>
      <c r="AM365" s="3">
        <v>0.99777530313971696</v>
      </c>
      <c r="AN365" s="3">
        <v>1.0873004286866701</v>
      </c>
      <c r="AO365" s="3">
        <v>1.01598337694187</v>
      </c>
      <c r="AP365" s="3">
        <v>1.01598337694187</v>
      </c>
      <c r="AQ365" s="3">
        <v>0.966091783079295</v>
      </c>
    </row>
    <row r="366" spans="1:43">
      <c r="A366" s="2" t="s">
        <v>465</v>
      </c>
      <c r="B366" s="2"/>
      <c r="C366" s="3">
        <v>0</v>
      </c>
      <c r="D366" s="3">
        <v>0</v>
      </c>
      <c r="E366" s="3">
        <v>0</v>
      </c>
      <c r="F366" s="3">
        <v>0</v>
      </c>
      <c r="G366" s="3">
        <v>3.3333333333333298E-2</v>
      </c>
      <c r="H366" s="3">
        <v>0.16666666666666599</v>
      </c>
      <c r="I366" s="3">
        <v>0.266666666666666</v>
      </c>
      <c r="J366" s="3">
        <v>0.66666666666666596</v>
      </c>
      <c r="K366" s="3">
        <v>0.66666666666666596</v>
      </c>
      <c r="L366" s="3">
        <v>1.0333333333333301</v>
      </c>
      <c r="M366" s="3">
        <v>0.96666666666666601</v>
      </c>
      <c r="N366" s="3">
        <v>1.0333333333333301</v>
      </c>
      <c r="O366" s="3">
        <v>1.3</v>
      </c>
      <c r="P366" s="3">
        <v>1.4666666666666599</v>
      </c>
      <c r="Q366" s="3">
        <v>1.8333333333333299</v>
      </c>
      <c r="R366" s="3">
        <v>2.1333333333333302</v>
      </c>
      <c r="S366" s="3">
        <v>1.8333333333333299</v>
      </c>
      <c r="T366" s="3">
        <v>2.2000000000000002</v>
      </c>
      <c r="U366" s="3">
        <v>1.9666666666666599</v>
      </c>
      <c r="V366" s="3">
        <v>1.93333333333333</v>
      </c>
      <c r="W366" s="2"/>
      <c r="X366" s="3">
        <v>0</v>
      </c>
      <c r="Y366" s="3">
        <v>0</v>
      </c>
      <c r="Z366" s="3">
        <v>0</v>
      </c>
      <c r="AA366" s="3">
        <v>0</v>
      </c>
      <c r="AB366" s="3">
        <v>0.17950549357115</v>
      </c>
      <c r="AC366" s="3">
        <v>0.37267799624996401</v>
      </c>
      <c r="AD366" s="3">
        <v>0.51207638319124005</v>
      </c>
      <c r="AE366" s="3">
        <v>0.82999330653258196</v>
      </c>
      <c r="AF366" s="3">
        <v>0.64978628965393004</v>
      </c>
      <c r="AG366" s="3">
        <v>0.91226214556026697</v>
      </c>
      <c r="AH366" s="3">
        <v>0.87496031656044504</v>
      </c>
      <c r="AI366" s="3">
        <v>0.94809751022185895</v>
      </c>
      <c r="AJ366" s="3">
        <v>0.86216781042516999</v>
      </c>
      <c r="AK366" s="3">
        <v>0.92135166407235003</v>
      </c>
      <c r="AL366" s="3">
        <v>1.15710366384731</v>
      </c>
      <c r="AM366" s="3">
        <v>1.05619863451699</v>
      </c>
      <c r="AN366" s="3">
        <v>1.2133516482134099</v>
      </c>
      <c r="AO366" s="3">
        <v>1.4468356276140399</v>
      </c>
      <c r="AP366" s="3">
        <v>1.1685698761972001</v>
      </c>
      <c r="AQ366" s="3">
        <v>1.2092238098144701</v>
      </c>
    </row>
    <row r="367" spans="1:43">
      <c r="A367" s="2" t="s">
        <v>466</v>
      </c>
      <c r="B367" s="2"/>
      <c r="C367" s="3">
        <v>0</v>
      </c>
      <c r="D367" s="3">
        <v>0</v>
      </c>
      <c r="E367" s="3">
        <v>0</v>
      </c>
      <c r="F367" s="3">
        <v>0</v>
      </c>
      <c r="G367" s="3">
        <v>0</v>
      </c>
      <c r="H367" s="3">
        <v>0</v>
      </c>
      <c r="I367" s="3">
        <v>0</v>
      </c>
      <c r="J367" s="3">
        <v>0</v>
      </c>
      <c r="K367" s="3">
        <v>3.3333333333333298E-2</v>
      </c>
      <c r="L367" s="3">
        <v>0</v>
      </c>
      <c r="M367" s="3">
        <v>0</v>
      </c>
      <c r="N367" s="3">
        <v>3.3333333333333298E-2</v>
      </c>
      <c r="O367" s="3">
        <v>0.133333333333333</v>
      </c>
      <c r="P367" s="3">
        <v>0.133333333333333</v>
      </c>
      <c r="Q367" s="3">
        <v>0.33333333333333298</v>
      </c>
      <c r="R367" s="3">
        <v>0.43333333333333302</v>
      </c>
      <c r="S367" s="3">
        <v>0.56666666666666599</v>
      </c>
      <c r="T367" s="3">
        <v>0.76666666666666605</v>
      </c>
      <c r="U367" s="3">
        <v>1.2333333333333301</v>
      </c>
      <c r="V367" s="3">
        <v>1.8</v>
      </c>
      <c r="W367" s="2"/>
      <c r="X367" s="3">
        <v>0</v>
      </c>
      <c r="Y367" s="3">
        <v>0</v>
      </c>
      <c r="Z367" s="3">
        <v>0</v>
      </c>
      <c r="AA367" s="3">
        <v>0</v>
      </c>
      <c r="AB367" s="3">
        <v>0</v>
      </c>
      <c r="AC367" s="3">
        <v>0</v>
      </c>
      <c r="AD367" s="3">
        <v>0</v>
      </c>
      <c r="AE367" s="3">
        <v>0</v>
      </c>
      <c r="AF367" s="3">
        <v>0.17950549357115</v>
      </c>
      <c r="AG367" s="3">
        <v>0</v>
      </c>
      <c r="AH367" s="3">
        <v>0</v>
      </c>
      <c r="AI367" s="3">
        <v>0.17950549357115</v>
      </c>
      <c r="AJ367" s="3">
        <v>0.33993463423951897</v>
      </c>
      <c r="AK367" s="3">
        <v>0.33993463423951897</v>
      </c>
      <c r="AL367" s="3">
        <v>0.53748384988656905</v>
      </c>
      <c r="AM367" s="3">
        <v>0.61553951042064603</v>
      </c>
      <c r="AN367" s="3">
        <v>0.667499479816692</v>
      </c>
      <c r="AO367" s="3">
        <v>0.84393259341147697</v>
      </c>
      <c r="AP367" s="3">
        <v>0.88254681965824799</v>
      </c>
      <c r="AQ367" s="3">
        <v>1.27540843131393</v>
      </c>
    </row>
    <row r="368" spans="1:43">
      <c r="A368" s="2" t="s">
        <v>467</v>
      </c>
      <c r="B368" s="2"/>
      <c r="C368" s="3">
        <v>0.1</v>
      </c>
      <c r="D368" s="3">
        <v>1.3</v>
      </c>
      <c r="E368" s="3">
        <v>3.6</v>
      </c>
      <c r="F368" s="3">
        <v>3.4666666666666601</v>
      </c>
      <c r="G368" s="3">
        <v>2.9</v>
      </c>
      <c r="H368" s="3">
        <v>1.7666666666666599</v>
      </c>
      <c r="I368" s="3">
        <v>1.2</v>
      </c>
      <c r="J368" s="3">
        <v>1.06666666666666</v>
      </c>
      <c r="K368" s="3">
        <v>0.93333333333333302</v>
      </c>
      <c r="L368" s="3">
        <v>1.1666666666666601</v>
      </c>
      <c r="M368" s="3">
        <v>1.4666666666666599</v>
      </c>
      <c r="N368" s="3">
        <v>1.36666666666666</v>
      </c>
      <c r="O368" s="3">
        <v>1.36666666666666</v>
      </c>
      <c r="P368" s="3">
        <v>1.6666666666666601</v>
      </c>
      <c r="Q368" s="3">
        <v>1.56666666666666</v>
      </c>
      <c r="R368" s="3">
        <v>1.56666666666666</v>
      </c>
      <c r="S368" s="3">
        <v>1.7666666666666599</v>
      </c>
      <c r="T368" s="3">
        <v>2</v>
      </c>
      <c r="U368" s="3">
        <v>1.9666666666666599</v>
      </c>
      <c r="V368" s="3">
        <v>1.8</v>
      </c>
      <c r="W368" s="2"/>
      <c r="X368" s="3">
        <v>0.3</v>
      </c>
      <c r="Y368" s="3">
        <v>0.86216781042516999</v>
      </c>
      <c r="Z368" s="3">
        <v>1.54056266777217</v>
      </c>
      <c r="AA368" s="3">
        <v>1.7461067804945001</v>
      </c>
      <c r="AB368" s="3">
        <v>1.3503086067019301</v>
      </c>
      <c r="AC368" s="3">
        <v>1.28279209365959</v>
      </c>
      <c r="AD368" s="3">
        <v>0.748331477354788</v>
      </c>
      <c r="AE368" s="3">
        <v>0.85374989832437898</v>
      </c>
      <c r="AF368" s="3">
        <v>0.62893207547044006</v>
      </c>
      <c r="AG368" s="3">
        <v>0.89752746785574999</v>
      </c>
      <c r="AH368" s="3">
        <v>0.80553639823963796</v>
      </c>
      <c r="AI368" s="3">
        <v>0.79512402945843697</v>
      </c>
      <c r="AJ368" s="3">
        <v>0.91226214556026697</v>
      </c>
      <c r="AK368" s="3">
        <v>0.94280904158206302</v>
      </c>
      <c r="AL368" s="3">
        <v>1.0546194679704199</v>
      </c>
      <c r="AM368" s="3">
        <v>0.76084748070088803</v>
      </c>
      <c r="AN368" s="3">
        <v>0.91954094827558097</v>
      </c>
      <c r="AO368" s="3">
        <v>0.966091783079295</v>
      </c>
      <c r="AP368" s="3">
        <v>0.83599574693229595</v>
      </c>
      <c r="AQ368" s="3">
        <v>0.748331477354788</v>
      </c>
    </row>
    <row r="369" spans="1:43">
      <c r="A369" s="2" t="s">
        <v>468</v>
      </c>
      <c r="B369" s="2"/>
      <c r="C369" s="3">
        <v>0</v>
      </c>
      <c r="D369" s="3">
        <v>0</v>
      </c>
      <c r="E369" s="3">
        <v>0</v>
      </c>
      <c r="F369" s="3">
        <v>0</v>
      </c>
      <c r="G369" s="3">
        <v>0</v>
      </c>
      <c r="H369" s="3">
        <v>0.2</v>
      </c>
      <c r="I369" s="3">
        <v>0.4</v>
      </c>
      <c r="J369" s="3">
        <v>0.5</v>
      </c>
      <c r="K369" s="3">
        <v>0.93333333333333302</v>
      </c>
      <c r="L369" s="3">
        <v>0.73333333333333295</v>
      </c>
      <c r="M369" s="3">
        <v>0.83333333333333304</v>
      </c>
      <c r="N369" s="3">
        <v>0.9</v>
      </c>
      <c r="O369" s="3">
        <v>0.9</v>
      </c>
      <c r="P369" s="3">
        <v>0.73333333333333295</v>
      </c>
      <c r="Q369" s="3">
        <v>0.66666666666666596</v>
      </c>
      <c r="R369" s="3">
        <v>0.76666666666666605</v>
      </c>
      <c r="S369" s="3">
        <v>0.93333333333333302</v>
      </c>
      <c r="T369" s="3">
        <v>1.1000000000000001</v>
      </c>
      <c r="U369" s="3">
        <v>1.43333333333333</v>
      </c>
      <c r="V369" s="3">
        <v>1.6666666666666601</v>
      </c>
      <c r="W369" s="2"/>
      <c r="X369" s="3">
        <v>0</v>
      </c>
      <c r="Y369" s="3">
        <v>0</v>
      </c>
      <c r="Z369" s="3">
        <v>0</v>
      </c>
      <c r="AA369" s="3">
        <v>0</v>
      </c>
      <c r="AB369" s="3">
        <v>0</v>
      </c>
      <c r="AC369" s="3">
        <v>0.4</v>
      </c>
      <c r="AD369" s="3">
        <v>0.48989794855663499</v>
      </c>
      <c r="AE369" s="3">
        <v>0.61913918736689</v>
      </c>
      <c r="AF369" s="3">
        <v>0.85374989832437898</v>
      </c>
      <c r="AG369" s="3">
        <v>0.81377037438224598</v>
      </c>
      <c r="AH369" s="3">
        <v>1.0979779394667</v>
      </c>
      <c r="AI369" s="3">
        <v>1.01159939369956</v>
      </c>
      <c r="AJ369" s="3">
        <v>1.01159939369956</v>
      </c>
      <c r="AK369" s="3">
        <v>0.89193921068397597</v>
      </c>
      <c r="AL369" s="3">
        <v>0.59628479399994305</v>
      </c>
      <c r="AM369" s="3">
        <v>0.76084748070088803</v>
      </c>
      <c r="AN369" s="3">
        <v>0.85374989832437898</v>
      </c>
      <c r="AO369" s="3">
        <v>1.01159939369956</v>
      </c>
      <c r="AP369" s="3">
        <v>1.08576649832682</v>
      </c>
      <c r="AQ369" s="3">
        <v>1.0749676997731299</v>
      </c>
    </row>
    <row r="370" spans="1:43">
      <c r="A370" s="2" t="s">
        <v>469</v>
      </c>
      <c r="B370" s="2"/>
      <c r="C370" s="3">
        <v>0</v>
      </c>
      <c r="D370" s="3">
        <v>0</v>
      </c>
      <c r="E370" s="3">
        <v>0</v>
      </c>
      <c r="F370" s="3">
        <v>0</v>
      </c>
      <c r="G370" s="3">
        <v>0</v>
      </c>
      <c r="H370" s="3">
        <v>0</v>
      </c>
      <c r="I370" s="3">
        <v>0</v>
      </c>
      <c r="J370" s="3">
        <v>0</v>
      </c>
      <c r="K370" s="3">
        <v>0</v>
      </c>
      <c r="L370" s="3">
        <v>0</v>
      </c>
      <c r="M370" s="3">
        <v>0</v>
      </c>
      <c r="N370" s="3">
        <v>0</v>
      </c>
      <c r="O370" s="3">
        <v>0</v>
      </c>
      <c r="P370" s="3">
        <v>0</v>
      </c>
      <c r="Q370" s="3">
        <v>0</v>
      </c>
      <c r="R370" s="3">
        <v>3.3333333333333298E-2</v>
      </c>
      <c r="S370" s="3">
        <v>0.16666666666666599</v>
      </c>
      <c r="T370" s="3">
        <v>0.33333333333333298</v>
      </c>
      <c r="U370" s="3">
        <v>0.63333333333333297</v>
      </c>
      <c r="V370" s="3">
        <v>1.6</v>
      </c>
      <c r="W370" s="2"/>
      <c r="X370" s="3">
        <v>0</v>
      </c>
      <c r="Y370" s="3">
        <v>0</v>
      </c>
      <c r="Z370" s="3">
        <v>0</v>
      </c>
      <c r="AA370" s="3">
        <v>0</v>
      </c>
      <c r="AB370" s="3">
        <v>0</v>
      </c>
      <c r="AC370" s="3">
        <v>0</v>
      </c>
      <c r="AD370" s="3">
        <v>0</v>
      </c>
      <c r="AE370" s="3">
        <v>0</v>
      </c>
      <c r="AF370" s="3">
        <v>0</v>
      </c>
      <c r="AG370" s="3">
        <v>0</v>
      </c>
      <c r="AH370" s="3">
        <v>0</v>
      </c>
      <c r="AI370" s="3">
        <v>0</v>
      </c>
      <c r="AJ370" s="3">
        <v>0</v>
      </c>
      <c r="AK370" s="3">
        <v>0</v>
      </c>
      <c r="AL370" s="3">
        <v>0</v>
      </c>
      <c r="AM370" s="3">
        <v>0.17950549357115</v>
      </c>
      <c r="AN370" s="3">
        <v>0.37267799624996401</v>
      </c>
      <c r="AO370" s="3">
        <v>0.59628479399994305</v>
      </c>
      <c r="AP370" s="3">
        <v>0.70632067001390297</v>
      </c>
      <c r="AQ370" s="3">
        <v>1.2543258481484501</v>
      </c>
    </row>
    <row r="371" spans="1:43">
      <c r="A371" s="2" t="s">
        <v>470</v>
      </c>
      <c r="B371" s="2"/>
      <c r="C371" s="3">
        <v>0.16666666666666599</v>
      </c>
      <c r="D371" s="3">
        <v>1.4</v>
      </c>
      <c r="E371" s="3">
        <v>3.8</v>
      </c>
      <c r="F371" s="3">
        <v>3.7666666666666599</v>
      </c>
      <c r="G371" s="3">
        <v>3.43333333333333</v>
      </c>
      <c r="H371" s="3">
        <v>2.5333333333333301</v>
      </c>
      <c r="I371" s="3">
        <v>1.7666666666666599</v>
      </c>
      <c r="J371" s="3">
        <v>1.6666666666666601</v>
      </c>
      <c r="K371" s="3">
        <v>1.2</v>
      </c>
      <c r="L371" s="3">
        <v>1.36666666666666</v>
      </c>
      <c r="M371" s="3">
        <v>1.43333333333333</v>
      </c>
      <c r="N371" s="3">
        <v>1.36666666666666</v>
      </c>
      <c r="O371" s="3">
        <v>1.36666666666666</v>
      </c>
      <c r="P371" s="3">
        <v>1.3</v>
      </c>
      <c r="Q371" s="3">
        <v>1.0333333333333301</v>
      </c>
      <c r="R371" s="3">
        <v>1.3333333333333299</v>
      </c>
      <c r="S371" s="3">
        <v>1.5333333333333301</v>
      </c>
      <c r="T371" s="3">
        <v>1.36666666666666</v>
      </c>
      <c r="U371" s="3">
        <v>1.6</v>
      </c>
      <c r="V371" s="3">
        <v>1.6</v>
      </c>
      <c r="W371" s="2"/>
      <c r="X371" s="3">
        <v>0.45338235029118101</v>
      </c>
      <c r="Y371" s="3">
        <v>0.84063468086123205</v>
      </c>
      <c r="Z371" s="3">
        <v>1.66132477258361</v>
      </c>
      <c r="AA371" s="3">
        <v>1.80154254891622</v>
      </c>
      <c r="AB371" s="3">
        <v>1.5423647068345601</v>
      </c>
      <c r="AC371" s="3">
        <v>1.54344492037203</v>
      </c>
      <c r="AD371" s="3">
        <v>1.08576649832682</v>
      </c>
      <c r="AE371" s="3">
        <v>1.2202003478482</v>
      </c>
      <c r="AF371" s="3">
        <v>0.97979589711327097</v>
      </c>
      <c r="AG371" s="3">
        <v>1.0482790129010899</v>
      </c>
      <c r="AH371" s="3">
        <v>0.88254681965824799</v>
      </c>
      <c r="AI371" s="3">
        <v>0.79512402945843697</v>
      </c>
      <c r="AJ371" s="3">
        <v>0.87496031656044504</v>
      </c>
      <c r="AK371" s="3">
        <v>0.737111479583199</v>
      </c>
      <c r="AL371" s="3">
        <v>0.60461190490723504</v>
      </c>
      <c r="AM371" s="3">
        <v>0.59628479399994305</v>
      </c>
      <c r="AN371" s="3">
        <v>0.92135166407235003</v>
      </c>
      <c r="AO371" s="3">
        <v>0.75203427817856505</v>
      </c>
      <c r="AP371" s="3">
        <v>0.84063468086123205</v>
      </c>
      <c r="AQ371" s="3">
        <v>0.75718777944003601</v>
      </c>
    </row>
    <row r="372" spans="1:43">
      <c r="A372" s="2" t="s">
        <v>471</v>
      </c>
      <c r="B372" s="2"/>
      <c r="C372" s="3">
        <v>0</v>
      </c>
      <c r="D372" s="3">
        <v>3.3333333333333298E-2</v>
      </c>
      <c r="E372" s="3">
        <v>0</v>
      </c>
      <c r="F372" s="3">
        <v>0.6</v>
      </c>
      <c r="G372" s="3">
        <v>2.2999999999999998</v>
      </c>
      <c r="H372" s="3">
        <v>4.3</v>
      </c>
      <c r="I372" s="3">
        <v>5.43333333333333</v>
      </c>
      <c r="J372" s="3">
        <v>5.86666666666666</v>
      </c>
      <c r="K372" s="3">
        <v>5.0666666666666602</v>
      </c>
      <c r="L372" s="3">
        <v>4.7</v>
      </c>
      <c r="M372" s="3">
        <v>4.3333333333333304</v>
      </c>
      <c r="N372" s="3">
        <v>3.9</v>
      </c>
      <c r="O372" s="3">
        <v>3.1666666666666599</v>
      </c>
      <c r="P372" s="3">
        <v>3.1666666666666599</v>
      </c>
      <c r="Q372" s="3">
        <v>3.2</v>
      </c>
      <c r="R372" s="3">
        <v>2.43333333333333</v>
      </c>
      <c r="S372" s="3">
        <v>2.1</v>
      </c>
      <c r="T372" s="3">
        <v>1.8</v>
      </c>
      <c r="U372" s="3">
        <v>2.1333333333333302</v>
      </c>
      <c r="V372" s="3">
        <v>1.56666666666666</v>
      </c>
      <c r="W372" s="2"/>
      <c r="X372" s="3">
        <v>0</v>
      </c>
      <c r="Y372" s="3">
        <v>0.17950549357115</v>
      </c>
      <c r="Z372" s="3">
        <v>0</v>
      </c>
      <c r="AA372" s="3">
        <v>0.66332495807107905</v>
      </c>
      <c r="AB372" s="3">
        <v>1.2948616399703301</v>
      </c>
      <c r="AC372" s="3">
        <v>1.61554944214035</v>
      </c>
      <c r="AD372" s="3">
        <v>1.3337499349161701</v>
      </c>
      <c r="AE372" s="3">
        <v>1.58605030044937</v>
      </c>
      <c r="AF372" s="3">
        <v>1.3888444437333101</v>
      </c>
      <c r="AG372" s="3">
        <v>1.3699148392022999</v>
      </c>
      <c r="AH372" s="3">
        <v>1.4681810363696799</v>
      </c>
      <c r="AI372" s="3">
        <v>1.4224392195567901</v>
      </c>
      <c r="AJ372" s="3">
        <v>1.50738920727933</v>
      </c>
      <c r="AK372" s="3">
        <v>1.48511129399636</v>
      </c>
      <c r="AL372" s="3">
        <v>1.3012814197295399</v>
      </c>
      <c r="AM372" s="3">
        <v>1.4067298564006101</v>
      </c>
      <c r="AN372" s="3">
        <v>1.24766448481419</v>
      </c>
      <c r="AO372" s="3">
        <v>1.2489995996796699</v>
      </c>
      <c r="AP372" s="3">
        <v>1.17567947256989</v>
      </c>
      <c r="AQ372" s="3">
        <v>1.2297244497131099</v>
      </c>
    </row>
    <row r="373" spans="1:43">
      <c r="A373" s="2" t="s">
        <v>472</v>
      </c>
      <c r="B373" s="2"/>
      <c r="C373" s="3">
        <v>0</v>
      </c>
      <c r="D373" s="3">
        <v>0</v>
      </c>
      <c r="E373" s="3">
        <v>0</v>
      </c>
      <c r="F373" s="3">
        <v>0.33333333333333298</v>
      </c>
      <c r="G373" s="3">
        <v>1.7333333333333301</v>
      </c>
      <c r="H373" s="3">
        <v>3.43333333333333</v>
      </c>
      <c r="I373" s="3">
        <v>4.2</v>
      </c>
      <c r="J373" s="3">
        <v>4.36666666666666</v>
      </c>
      <c r="K373" s="3">
        <v>4.2</v>
      </c>
      <c r="L373" s="3">
        <v>4.43333333333333</v>
      </c>
      <c r="M373" s="3">
        <v>3.2</v>
      </c>
      <c r="N373" s="3">
        <v>3.7333333333333298</v>
      </c>
      <c r="O373" s="3">
        <v>3.1</v>
      </c>
      <c r="P373" s="3">
        <v>2.4666666666666601</v>
      </c>
      <c r="Q373" s="3">
        <v>2.7333333333333298</v>
      </c>
      <c r="R373" s="3">
        <v>2.5666666666666602</v>
      </c>
      <c r="S373" s="3">
        <v>2.0333333333333301</v>
      </c>
      <c r="T373" s="3">
        <v>1.63333333333333</v>
      </c>
      <c r="U373" s="3">
        <v>2</v>
      </c>
      <c r="V373" s="3">
        <v>1.5333333333333301</v>
      </c>
      <c r="W373" s="2"/>
      <c r="X373" s="3">
        <v>0</v>
      </c>
      <c r="Y373" s="3">
        <v>0</v>
      </c>
      <c r="Z373" s="3">
        <v>0</v>
      </c>
      <c r="AA373" s="3">
        <v>0.53748384988656905</v>
      </c>
      <c r="AB373" s="3">
        <v>1.31487219488773</v>
      </c>
      <c r="AC373" s="3">
        <v>1.72594579546661</v>
      </c>
      <c r="AD373" s="3">
        <v>1.72046505340852</v>
      </c>
      <c r="AE373" s="3">
        <v>1.97456042928265</v>
      </c>
      <c r="AF373" s="3">
        <v>1.37598449603668</v>
      </c>
      <c r="AG373" s="3">
        <v>1.6669999666733299</v>
      </c>
      <c r="AH373" s="3">
        <v>1.55777619273972</v>
      </c>
      <c r="AI373" s="3">
        <v>1.65193489244851</v>
      </c>
      <c r="AJ373" s="3">
        <v>1.4456832294800901</v>
      </c>
      <c r="AK373" s="3">
        <v>1.3597385369580699</v>
      </c>
      <c r="AL373" s="3">
        <v>1.2092238098144701</v>
      </c>
      <c r="AM373" s="3">
        <v>1.45334862377277</v>
      </c>
      <c r="AN373" s="3">
        <v>1.1967548714010801</v>
      </c>
      <c r="AO373" s="3">
        <v>1.1685698761972001</v>
      </c>
      <c r="AP373" s="3">
        <v>1.26491106406735</v>
      </c>
      <c r="AQ373" s="3">
        <v>1.2310790208412901</v>
      </c>
    </row>
    <row r="374" spans="1:43">
      <c r="A374" s="2" t="s">
        <v>473</v>
      </c>
      <c r="B374" s="2"/>
      <c r="C374" s="3">
        <v>0</v>
      </c>
      <c r="D374" s="3">
        <v>0</v>
      </c>
      <c r="E374" s="3">
        <v>0</v>
      </c>
      <c r="F374" s="3">
        <v>0</v>
      </c>
      <c r="G374" s="3">
        <v>0</v>
      </c>
      <c r="H374" s="3">
        <v>0.1</v>
      </c>
      <c r="I374" s="3">
        <v>0.233333333333333</v>
      </c>
      <c r="J374" s="3">
        <v>0.53333333333333299</v>
      </c>
      <c r="K374" s="3">
        <v>0.93333333333333302</v>
      </c>
      <c r="L374" s="3">
        <v>1</v>
      </c>
      <c r="M374" s="3">
        <v>1</v>
      </c>
      <c r="N374" s="3">
        <v>1.1666666666666601</v>
      </c>
      <c r="O374" s="3">
        <v>0.93333333333333302</v>
      </c>
      <c r="P374" s="3">
        <v>0.93333333333333302</v>
      </c>
      <c r="Q374" s="3">
        <v>0.86666666666666603</v>
      </c>
      <c r="R374" s="3">
        <v>1.1000000000000001</v>
      </c>
      <c r="S374" s="3">
        <v>1</v>
      </c>
      <c r="T374" s="3">
        <v>1.1000000000000001</v>
      </c>
      <c r="U374" s="3">
        <v>1.06666666666666</v>
      </c>
      <c r="V374" s="3">
        <v>1.3</v>
      </c>
      <c r="W374" s="2"/>
      <c r="X374" s="3">
        <v>0</v>
      </c>
      <c r="Y374" s="3">
        <v>0</v>
      </c>
      <c r="Z374" s="3">
        <v>0</v>
      </c>
      <c r="AA374" s="3">
        <v>0</v>
      </c>
      <c r="AB374" s="3">
        <v>0</v>
      </c>
      <c r="AC374" s="3">
        <v>0.3</v>
      </c>
      <c r="AD374" s="3">
        <v>0.49553562491061598</v>
      </c>
      <c r="AE374" s="3">
        <v>0.61824123303304701</v>
      </c>
      <c r="AF374" s="3">
        <v>0.92855921847894096</v>
      </c>
      <c r="AG374" s="3">
        <v>0.85634883857767496</v>
      </c>
      <c r="AH374" s="3">
        <v>1.03279555898864</v>
      </c>
      <c r="AI374" s="3">
        <v>1.0354816378006</v>
      </c>
      <c r="AJ374" s="3">
        <v>0.89193921068397697</v>
      </c>
      <c r="AK374" s="3">
        <v>0.89193921068397597</v>
      </c>
      <c r="AL374" s="3">
        <v>0.80553639823963796</v>
      </c>
      <c r="AM374" s="3">
        <v>0.74610097618664595</v>
      </c>
      <c r="AN374" s="3">
        <v>0.89442719099991497</v>
      </c>
      <c r="AO374" s="3">
        <v>0.94339811320566003</v>
      </c>
      <c r="AP374" s="3">
        <v>0.96378881965339702</v>
      </c>
      <c r="AQ374" s="3">
        <v>1.0692676621563599</v>
      </c>
    </row>
    <row r="375" spans="1:43">
      <c r="A375" s="2" t="s">
        <v>474</v>
      </c>
      <c r="B375" s="2"/>
      <c r="C375" s="3">
        <v>0</v>
      </c>
      <c r="D375" s="3">
        <v>0</v>
      </c>
      <c r="E375" s="3">
        <v>0</v>
      </c>
      <c r="F375" s="3">
        <v>0.16666666666666599</v>
      </c>
      <c r="G375" s="3">
        <v>0.76666666666666605</v>
      </c>
      <c r="H375" s="3">
        <v>2.1666666666666599</v>
      </c>
      <c r="I375" s="3">
        <v>3.43333333333333</v>
      </c>
      <c r="J375" s="3">
        <v>4.1333333333333302</v>
      </c>
      <c r="K375" s="3">
        <v>4.4000000000000004</v>
      </c>
      <c r="L375" s="3">
        <v>4.43333333333333</v>
      </c>
      <c r="M375" s="3">
        <v>4.3</v>
      </c>
      <c r="N375" s="3">
        <v>3.9</v>
      </c>
      <c r="O375" s="3">
        <v>3.5</v>
      </c>
      <c r="P375" s="3">
        <v>3.1</v>
      </c>
      <c r="Q375" s="3">
        <v>2.7333333333333298</v>
      </c>
      <c r="R375" s="3">
        <v>2.0333333333333301</v>
      </c>
      <c r="S375" s="3">
        <v>1.63333333333333</v>
      </c>
      <c r="T375" s="3">
        <v>1.2666666666666599</v>
      </c>
      <c r="U375" s="3">
        <v>1.36666666666666</v>
      </c>
      <c r="V375" s="3">
        <v>1.3</v>
      </c>
      <c r="W375" s="2"/>
      <c r="X375" s="3">
        <v>0</v>
      </c>
      <c r="Y375" s="3">
        <v>0</v>
      </c>
      <c r="Z375" s="3">
        <v>0</v>
      </c>
      <c r="AA375" s="3">
        <v>0.37267799624996401</v>
      </c>
      <c r="AB375" s="3">
        <v>0.84393259341147697</v>
      </c>
      <c r="AC375" s="3">
        <v>1.31866936299016</v>
      </c>
      <c r="AD375" s="3">
        <v>1.4067298564006101</v>
      </c>
      <c r="AE375" s="3">
        <v>1.3097921802925601</v>
      </c>
      <c r="AF375" s="3">
        <v>1.38082101181386</v>
      </c>
      <c r="AG375" s="3">
        <v>1.4067298564006101</v>
      </c>
      <c r="AH375" s="3">
        <v>1.67630546142402</v>
      </c>
      <c r="AI375" s="3">
        <v>1.7</v>
      </c>
      <c r="AJ375" s="3">
        <v>1.1474609652039001</v>
      </c>
      <c r="AK375" s="3">
        <v>1.5351438586225901</v>
      </c>
      <c r="AL375" s="3">
        <v>1.56914697279197</v>
      </c>
      <c r="AM375" s="3">
        <v>1.3535960336164601</v>
      </c>
      <c r="AN375" s="3">
        <v>1.1685698761972001</v>
      </c>
      <c r="AO375" s="3">
        <v>1.3399834161494499</v>
      </c>
      <c r="AP375" s="3">
        <v>1.01598337694187</v>
      </c>
      <c r="AQ375" s="3">
        <v>0.86216781042516999</v>
      </c>
    </row>
    <row r="376" spans="1:43">
      <c r="A376" s="2" t="s">
        <v>475</v>
      </c>
      <c r="B376" s="2"/>
      <c r="C376" s="3">
        <v>0</v>
      </c>
      <c r="D376" s="3">
        <v>0</v>
      </c>
      <c r="E376" s="3">
        <v>0</v>
      </c>
      <c r="F376" s="3">
        <v>0</v>
      </c>
      <c r="G376" s="3">
        <v>0</v>
      </c>
      <c r="H376" s="3">
        <v>0</v>
      </c>
      <c r="I376" s="3">
        <v>0</v>
      </c>
      <c r="J376" s="3">
        <v>0</v>
      </c>
      <c r="K376" s="3">
        <v>0</v>
      </c>
      <c r="L376" s="3">
        <v>3.3333333333333298E-2</v>
      </c>
      <c r="M376" s="3">
        <v>0</v>
      </c>
      <c r="N376" s="3">
        <v>0</v>
      </c>
      <c r="O376" s="3">
        <v>0.1</v>
      </c>
      <c r="P376" s="3">
        <v>0.133333333333333</v>
      </c>
      <c r="Q376" s="3">
        <v>0.133333333333333</v>
      </c>
      <c r="R376" s="3">
        <v>0.3</v>
      </c>
      <c r="S376" s="3">
        <v>0.6</v>
      </c>
      <c r="T376" s="3">
        <v>0.5</v>
      </c>
      <c r="U376" s="3">
        <v>0.9</v>
      </c>
      <c r="V376" s="3">
        <v>1.3</v>
      </c>
      <c r="W376" s="2"/>
      <c r="X376" s="3">
        <v>0</v>
      </c>
      <c r="Y376" s="3">
        <v>0</v>
      </c>
      <c r="Z376" s="3">
        <v>0</v>
      </c>
      <c r="AA376" s="3">
        <v>0</v>
      </c>
      <c r="AB376" s="3">
        <v>0</v>
      </c>
      <c r="AC376" s="3">
        <v>0</v>
      </c>
      <c r="AD376" s="3">
        <v>0</v>
      </c>
      <c r="AE376" s="3">
        <v>0</v>
      </c>
      <c r="AF376" s="3">
        <v>0</v>
      </c>
      <c r="AG376" s="3">
        <v>0.17950549357115</v>
      </c>
      <c r="AH376" s="3">
        <v>0</v>
      </c>
      <c r="AI376" s="3">
        <v>0</v>
      </c>
      <c r="AJ376" s="3">
        <v>0.3</v>
      </c>
      <c r="AK376" s="3">
        <v>0.33993463423951897</v>
      </c>
      <c r="AL376" s="3">
        <v>0.33993463423951897</v>
      </c>
      <c r="AM376" s="3">
        <v>0.45825756949558299</v>
      </c>
      <c r="AN376" s="3">
        <v>0.98657657246324904</v>
      </c>
      <c r="AO376" s="3">
        <v>0.71879528842826002</v>
      </c>
      <c r="AP376" s="3">
        <v>0.65064070986477096</v>
      </c>
      <c r="AQ376" s="3">
        <v>0.97125348562223102</v>
      </c>
    </row>
    <row r="377" spans="1:43">
      <c r="A377" s="2" t="s">
        <v>476</v>
      </c>
      <c r="B377" s="2"/>
      <c r="C377" s="3">
        <v>0</v>
      </c>
      <c r="D377" s="3">
        <v>0</v>
      </c>
      <c r="E377" s="3">
        <v>0</v>
      </c>
      <c r="F377" s="3">
        <v>0</v>
      </c>
      <c r="G377" s="3">
        <v>0</v>
      </c>
      <c r="H377" s="3">
        <v>0</v>
      </c>
      <c r="I377" s="3">
        <v>3.3333333333333298E-2</v>
      </c>
      <c r="J377" s="3">
        <v>3.3333333333333298E-2</v>
      </c>
      <c r="K377" s="3">
        <v>6.6666666666666596E-2</v>
      </c>
      <c r="L377" s="3">
        <v>0.133333333333333</v>
      </c>
      <c r="M377" s="3">
        <v>0.16666666666666599</v>
      </c>
      <c r="N377" s="3">
        <v>0.2</v>
      </c>
      <c r="O377" s="3">
        <v>0.3</v>
      </c>
      <c r="P377" s="3">
        <v>0.46666666666666601</v>
      </c>
      <c r="Q377" s="3">
        <v>0.53333333333333299</v>
      </c>
      <c r="R377" s="3">
        <v>0.66666666666666596</v>
      </c>
      <c r="S377" s="3">
        <v>1.0333333333333301</v>
      </c>
      <c r="T377" s="3">
        <v>1.06666666666666</v>
      </c>
      <c r="U377" s="3">
        <v>1.5</v>
      </c>
      <c r="V377" s="3">
        <v>1.2666666666666599</v>
      </c>
      <c r="W377" s="2"/>
      <c r="X377" s="3">
        <v>0</v>
      </c>
      <c r="Y377" s="3">
        <v>0</v>
      </c>
      <c r="Z377" s="3">
        <v>0</v>
      </c>
      <c r="AA377" s="3">
        <v>0</v>
      </c>
      <c r="AB377" s="3">
        <v>0</v>
      </c>
      <c r="AC377" s="3">
        <v>0</v>
      </c>
      <c r="AD377" s="3">
        <v>0.17950549357115</v>
      </c>
      <c r="AE377" s="3">
        <v>0.17950549357115</v>
      </c>
      <c r="AF377" s="3">
        <v>0.24944382578492899</v>
      </c>
      <c r="AG377" s="3">
        <v>0.33993463423951897</v>
      </c>
      <c r="AH377" s="3">
        <v>0.45338235029118101</v>
      </c>
      <c r="AI377" s="3">
        <v>0.47609522856952302</v>
      </c>
      <c r="AJ377" s="3">
        <v>0.52599112793531599</v>
      </c>
      <c r="AK377" s="3">
        <v>0.56174331821175705</v>
      </c>
      <c r="AL377" s="3">
        <v>0.66999170807472597</v>
      </c>
      <c r="AM377" s="3">
        <v>0.86922698736035298</v>
      </c>
      <c r="AN377" s="3">
        <v>0.87496031656044504</v>
      </c>
      <c r="AO377" s="3">
        <v>0.89193921068397697</v>
      </c>
      <c r="AP377" s="3">
        <v>1.08781125813871</v>
      </c>
      <c r="AQ377" s="3">
        <v>0.99777530313971696</v>
      </c>
    </row>
    <row r="378" spans="1:43">
      <c r="A378" s="2" t="s">
        <v>477</v>
      </c>
      <c r="B378" s="2"/>
      <c r="C378" s="3">
        <v>0</v>
      </c>
      <c r="D378" s="3">
        <v>0</v>
      </c>
      <c r="E378" s="3">
        <v>0</v>
      </c>
      <c r="F378" s="3">
        <v>0</v>
      </c>
      <c r="G378" s="3">
        <v>0</v>
      </c>
      <c r="H378" s="3">
        <v>0</v>
      </c>
      <c r="I378" s="3">
        <v>3.3333333333333298E-2</v>
      </c>
      <c r="J378" s="3">
        <v>3.3333333333333298E-2</v>
      </c>
      <c r="K378" s="3">
        <v>6.6666666666666596E-2</v>
      </c>
      <c r="L378" s="3">
        <v>0.133333333333333</v>
      </c>
      <c r="M378" s="3">
        <v>0.16666666666666599</v>
      </c>
      <c r="N378" s="3">
        <v>0.2</v>
      </c>
      <c r="O378" s="3">
        <v>0.3</v>
      </c>
      <c r="P378" s="3">
        <v>0.46666666666666601</v>
      </c>
      <c r="Q378" s="3">
        <v>0.53333333333333299</v>
      </c>
      <c r="R378" s="3">
        <v>0.66666666666666596</v>
      </c>
      <c r="S378" s="3">
        <v>1.0333333333333301</v>
      </c>
      <c r="T378" s="3">
        <v>1.06666666666666</v>
      </c>
      <c r="U378" s="3">
        <v>1.5</v>
      </c>
      <c r="V378" s="3">
        <v>1.2666666666666599</v>
      </c>
      <c r="W378" s="2"/>
      <c r="X378" s="3">
        <v>0</v>
      </c>
      <c r="Y378" s="3">
        <v>0</v>
      </c>
      <c r="Z378" s="3">
        <v>0</v>
      </c>
      <c r="AA378" s="3">
        <v>0</v>
      </c>
      <c r="AB378" s="3">
        <v>0</v>
      </c>
      <c r="AC378" s="3">
        <v>0</v>
      </c>
      <c r="AD378" s="3">
        <v>0.17950549357115</v>
      </c>
      <c r="AE378" s="3">
        <v>0.17950549357115</v>
      </c>
      <c r="AF378" s="3">
        <v>0.24944382578492899</v>
      </c>
      <c r="AG378" s="3">
        <v>0.33993463423951897</v>
      </c>
      <c r="AH378" s="3">
        <v>0.45338235029118101</v>
      </c>
      <c r="AI378" s="3">
        <v>0.47609522856952302</v>
      </c>
      <c r="AJ378" s="3">
        <v>0.52599112793531599</v>
      </c>
      <c r="AK378" s="3">
        <v>0.56174331821175705</v>
      </c>
      <c r="AL378" s="3">
        <v>0.66999170807472597</v>
      </c>
      <c r="AM378" s="3">
        <v>0.86922698736035298</v>
      </c>
      <c r="AN378" s="3">
        <v>0.87496031656044504</v>
      </c>
      <c r="AO378" s="3">
        <v>0.89193921068397697</v>
      </c>
      <c r="AP378" s="3">
        <v>1.08781125813871</v>
      </c>
      <c r="AQ378" s="3">
        <v>0.99777530313971696</v>
      </c>
    </row>
    <row r="379" spans="1:43">
      <c r="A379" s="2" t="s">
        <v>478</v>
      </c>
      <c r="B379" s="2"/>
      <c r="C379" s="3">
        <v>0</v>
      </c>
      <c r="D379" s="3">
        <v>0</v>
      </c>
      <c r="E379" s="3">
        <v>0</v>
      </c>
      <c r="F379" s="3">
        <v>0</v>
      </c>
      <c r="G379" s="3">
        <v>0</v>
      </c>
      <c r="H379" s="3">
        <v>0</v>
      </c>
      <c r="I379" s="3">
        <v>3.3333333333333298E-2</v>
      </c>
      <c r="J379" s="3">
        <v>3.3333333333333298E-2</v>
      </c>
      <c r="K379" s="3">
        <v>6.6666666666666596E-2</v>
      </c>
      <c r="L379" s="3">
        <v>0.133333333333333</v>
      </c>
      <c r="M379" s="3">
        <v>0.16666666666666599</v>
      </c>
      <c r="N379" s="3">
        <v>0.2</v>
      </c>
      <c r="O379" s="3">
        <v>0.3</v>
      </c>
      <c r="P379" s="3">
        <v>0.46666666666666601</v>
      </c>
      <c r="Q379" s="3">
        <v>0.53333333333333299</v>
      </c>
      <c r="R379" s="3">
        <v>0.66666666666666596</v>
      </c>
      <c r="S379" s="3">
        <v>1.0333333333333301</v>
      </c>
      <c r="T379" s="3">
        <v>1.06666666666666</v>
      </c>
      <c r="U379" s="3">
        <v>1.5</v>
      </c>
      <c r="V379" s="3">
        <v>1.2333333333333301</v>
      </c>
      <c r="W379" s="2"/>
      <c r="X379" s="3">
        <v>0</v>
      </c>
      <c r="Y379" s="3">
        <v>0</v>
      </c>
      <c r="Z379" s="3">
        <v>0</v>
      </c>
      <c r="AA379" s="3">
        <v>0</v>
      </c>
      <c r="AB379" s="3">
        <v>0</v>
      </c>
      <c r="AC379" s="3">
        <v>0</v>
      </c>
      <c r="AD379" s="3">
        <v>0.17950549357115</v>
      </c>
      <c r="AE379" s="3">
        <v>0.17950549357115</v>
      </c>
      <c r="AF379" s="3">
        <v>0.24944382578492899</v>
      </c>
      <c r="AG379" s="3">
        <v>0.33993463423951897</v>
      </c>
      <c r="AH379" s="3">
        <v>0.45338235029118101</v>
      </c>
      <c r="AI379" s="3">
        <v>0.47609522856952302</v>
      </c>
      <c r="AJ379" s="3">
        <v>0.52599112793531599</v>
      </c>
      <c r="AK379" s="3">
        <v>0.56174331821175705</v>
      </c>
      <c r="AL379" s="3">
        <v>0.66999170807472597</v>
      </c>
      <c r="AM379" s="3">
        <v>0.86922698736035298</v>
      </c>
      <c r="AN379" s="3">
        <v>0.87496031656044504</v>
      </c>
      <c r="AO379" s="3">
        <v>0.89193921068397697</v>
      </c>
      <c r="AP379" s="3">
        <v>1.08781125813871</v>
      </c>
      <c r="AQ379" s="3">
        <v>0.95510325212629299</v>
      </c>
    </row>
    <row r="380" spans="1:43">
      <c r="A380" s="2" t="s">
        <v>479</v>
      </c>
      <c r="B380" s="2"/>
      <c r="C380" s="3">
        <v>0</v>
      </c>
      <c r="D380" s="3">
        <v>0</v>
      </c>
      <c r="E380" s="3">
        <v>0</v>
      </c>
      <c r="F380" s="3">
        <v>0</v>
      </c>
      <c r="G380" s="3">
        <v>0</v>
      </c>
      <c r="H380" s="3">
        <v>0</v>
      </c>
      <c r="I380" s="3">
        <v>3.3333333333333298E-2</v>
      </c>
      <c r="J380" s="3">
        <v>3.3333333333333298E-2</v>
      </c>
      <c r="K380" s="3">
        <v>6.6666666666666596E-2</v>
      </c>
      <c r="L380" s="3">
        <v>0.133333333333333</v>
      </c>
      <c r="M380" s="3">
        <v>0.16666666666666599</v>
      </c>
      <c r="N380" s="3">
        <v>0.2</v>
      </c>
      <c r="O380" s="3">
        <v>0.3</v>
      </c>
      <c r="P380" s="3">
        <v>0.46666666666666601</v>
      </c>
      <c r="Q380" s="3">
        <v>0.53333333333333299</v>
      </c>
      <c r="R380" s="3">
        <v>0.66666666666666596</v>
      </c>
      <c r="S380" s="3">
        <v>1.0333333333333301</v>
      </c>
      <c r="T380" s="3">
        <v>1.06666666666666</v>
      </c>
      <c r="U380" s="3">
        <v>1.5</v>
      </c>
      <c r="V380" s="3">
        <v>1.2333333333333301</v>
      </c>
      <c r="W380" s="2"/>
      <c r="X380" s="3">
        <v>0</v>
      </c>
      <c r="Y380" s="3">
        <v>0</v>
      </c>
      <c r="Z380" s="3">
        <v>0</v>
      </c>
      <c r="AA380" s="3">
        <v>0</v>
      </c>
      <c r="AB380" s="3">
        <v>0</v>
      </c>
      <c r="AC380" s="3">
        <v>0</v>
      </c>
      <c r="AD380" s="3">
        <v>0.17950549357115</v>
      </c>
      <c r="AE380" s="3">
        <v>0.17950549357115</v>
      </c>
      <c r="AF380" s="3">
        <v>0.24944382578492899</v>
      </c>
      <c r="AG380" s="3">
        <v>0.33993463423951897</v>
      </c>
      <c r="AH380" s="3">
        <v>0.45338235029118101</v>
      </c>
      <c r="AI380" s="3">
        <v>0.47609522856952302</v>
      </c>
      <c r="AJ380" s="3">
        <v>0.52599112793531599</v>
      </c>
      <c r="AK380" s="3">
        <v>0.56174331821175705</v>
      </c>
      <c r="AL380" s="3">
        <v>0.66999170807472597</v>
      </c>
      <c r="AM380" s="3">
        <v>0.86922698736035298</v>
      </c>
      <c r="AN380" s="3">
        <v>0.87496031656044504</v>
      </c>
      <c r="AO380" s="3">
        <v>0.89193921068397697</v>
      </c>
      <c r="AP380" s="3">
        <v>1.08781125813871</v>
      </c>
      <c r="AQ380" s="3">
        <v>0.95510325212629299</v>
      </c>
    </row>
    <row r="381" spans="1:43">
      <c r="A381" s="2" t="s">
        <v>480</v>
      </c>
      <c r="B381" s="2"/>
      <c r="C381" s="3">
        <v>0</v>
      </c>
      <c r="D381" s="3">
        <v>0</v>
      </c>
      <c r="E381" s="3">
        <v>0</v>
      </c>
      <c r="F381" s="3">
        <v>0</v>
      </c>
      <c r="G381" s="3">
        <v>0</v>
      </c>
      <c r="H381" s="3">
        <v>0</v>
      </c>
      <c r="I381" s="3">
        <v>3.3333333333333298E-2</v>
      </c>
      <c r="J381" s="3">
        <v>3.3333333333333298E-2</v>
      </c>
      <c r="K381" s="3">
        <v>6.6666666666666596E-2</v>
      </c>
      <c r="L381" s="3">
        <v>0.133333333333333</v>
      </c>
      <c r="M381" s="3">
        <v>0.16666666666666599</v>
      </c>
      <c r="N381" s="3">
        <v>0.2</v>
      </c>
      <c r="O381" s="3">
        <v>0.3</v>
      </c>
      <c r="P381" s="3">
        <v>0.46666666666666601</v>
      </c>
      <c r="Q381" s="3">
        <v>0.53333333333333299</v>
      </c>
      <c r="R381" s="3">
        <v>0.66666666666666596</v>
      </c>
      <c r="S381" s="3">
        <v>1.0333333333333301</v>
      </c>
      <c r="T381" s="3">
        <v>1.06666666666666</v>
      </c>
      <c r="U381" s="3">
        <v>1.5</v>
      </c>
      <c r="V381" s="3">
        <v>1.2333333333333301</v>
      </c>
      <c r="W381" s="2"/>
      <c r="X381" s="3">
        <v>0</v>
      </c>
      <c r="Y381" s="3">
        <v>0</v>
      </c>
      <c r="Z381" s="3">
        <v>0</v>
      </c>
      <c r="AA381" s="3">
        <v>0</v>
      </c>
      <c r="AB381" s="3">
        <v>0</v>
      </c>
      <c r="AC381" s="3">
        <v>0</v>
      </c>
      <c r="AD381" s="3">
        <v>0.17950549357115</v>
      </c>
      <c r="AE381" s="3">
        <v>0.17950549357115</v>
      </c>
      <c r="AF381" s="3">
        <v>0.24944382578492899</v>
      </c>
      <c r="AG381" s="3">
        <v>0.33993463423951897</v>
      </c>
      <c r="AH381" s="3">
        <v>0.45338235029118101</v>
      </c>
      <c r="AI381" s="3">
        <v>0.47609522856952302</v>
      </c>
      <c r="AJ381" s="3">
        <v>0.52599112793531599</v>
      </c>
      <c r="AK381" s="3">
        <v>0.56174331821175705</v>
      </c>
      <c r="AL381" s="3">
        <v>0.66999170807472597</v>
      </c>
      <c r="AM381" s="3">
        <v>0.86922698736035298</v>
      </c>
      <c r="AN381" s="3">
        <v>0.87496031656044504</v>
      </c>
      <c r="AO381" s="3">
        <v>0.89193921068397697</v>
      </c>
      <c r="AP381" s="3">
        <v>1.08781125813871</v>
      </c>
      <c r="AQ381" s="3">
        <v>0.95510325212629299</v>
      </c>
    </row>
    <row r="382" spans="1:43">
      <c r="A382" s="2" t="s">
        <v>481</v>
      </c>
      <c r="B382" s="2"/>
      <c r="C382" s="3">
        <v>0</v>
      </c>
      <c r="D382" s="3">
        <v>0</v>
      </c>
      <c r="E382" s="3">
        <v>0</v>
      </c>
      <c r="F382" s="3">
        <v>0</v>
      </c>
      <c r="G382" s="3">
        <v>0</v>
      </c>
      <c r="H382" s="3">
        <v>0</v>
      </c>
      <c r="I382" s="3">
        <v>3.3333333333333298E-2</v>
      </c>
      <c r="J382" s="3">
        <v>3.3333333333333298E-2</v>
      </c>
      <c r="K382" s="3">
        <v>6.6666666666666596E-2</v>
      </c>
      <c r="L382" s="3">
        <v>0.133333333333333</v>
      </c>
      <c r="M382" s="3">
        <v>0.16666666666666599</v>
      </c>
      <c r="N382" s="3">
        <v>0.2</v>
      </c>
      <c r="O382" s="3">
        <v>0.3</v>
      </c>
      <c r="P382" s="3">
        <v>0.46666666666666601</v>
      </c>
      <c r="Q382" s="3">
        <v>0.53333333333333299</v>
      </c>
      <c r="R382" s="3">
        <v>0.66666666666666596</v>
      </c>
      <c r="S382" s="3">
        <v>1.0333333333333301</v>
      </c>
      <c r="T382" s="3">
        <v>1.06666666666666</v>
      </c>
      <c r="U382" s="3">
        <v>1.5</v>
      </c>
      <c r="V382" s="3">
        <v>1.2333333333333301</v>
      </c>
      <c r="W382" s="2"/>
      <c r="X382" s="3">
        <v>0</v>
      </c>
      <c r="Y382" s="3">
        <v>0</v>
      </c>
      <c r="Z382" s="3">
        <v>0</v>
      </c>
      <c r="AA382" s="3">
        <v>0</v>
      </c>
      <c r="AB382" s="3">
        <v>0</v>
      </c>
      <c r="AC382" s="3">
        <v>0</v>
      </c>
      <c r="AD382" s="3">
        <v>0.17950549357115</v>
      </c>
      <c r="AE382" s="3">
        <v>0.17950549357115</v>
      </c>
      <c r="AF382" s="3">
        <v>0.24944382578492899</v>
      </c>
      <c r="AG382" s="3">
        <v>0.33993463423951897</v>
      </c>
      <c r="AH382" s="3">
        <v>0.45338235029118101</v>
      </c>
      <c r="AI382" s="3">
        <v>0.47609522856952302</v>
      </c>
      <c r="AJ382" s="3">
        <v>0.52599112793531599</v>
      </c>
      <c r="AK382" s="3">
        <v>0.56174331821175705</v>
      </c>
      <c r="AL382" s="3">
        <v>0.66999170807472597</v>
      </c>
      <c r="AM382" s="3">
        <v>0.86922698736035298</v>
      </c>
      <c r="AN382" s="3">
        <v>0.87496031656044504</v>
      </c>
      <c r="AO382" s="3">
        <v>0.89193921068397697</v>
      </c>
      <c r="AP382" s="3">
        <v>1.08781125813871</v>
      </c>
      <c r="AQ382" s="3">
        <v>0.95510325212629299</v>
      </c>
    </row>
    <row r="383" spans="1:43">
      <c r="A383" s="2" t="s">
        <v>482</v>
      </c>
      <c r="B383" s="2"/>
      <c r="C383" s="3">
        <v>0</v>
      </c>
      <c r="D383" s="3">
        <v>0</v>
      </c>
      <c r="E383" s="3">
        <v>0</v>
      </c>
      <c r="F383" s="3">
        <v>0</v>
      </c>
      <c r="G383" s="3">
        <v>0</v>
      </c>
      <c r="H383" s="3">
        <v>0</v>
      </c>
      <c r="I383" s="3">
        <v>3.3333333333333298E-2</v>
      </c>
      <c r="J383" s="3">
        <v>3.3333333333333298E-2</v>
      </c>
      <c r="K383" s="3">
        <v>6.6666666666666596E-2</v>
      </c>
      <c r="L383" s="3">
        <v>0.133333333333333</v>
      </c>
      <c r="M383" s="3">
        <v>0.16666666666666599</v>
      </c>
      <c r="N383" s="3">
        <v>0.2</v>
      </c>
      <c r="O383" s="3">
        <v>0.3</v>
      </c>
      <c r="P383" s="3">
        <v>0.46666666666666601</v>
      </c>
      <c r="Q383" s="3">
        <v>0.53333333333333299</v>
      </c>
      <c r="R383" s="3">
        <v>0.66666666666666596</v>
      </c>
      <c r="S383" s="3">
        <v>1.0333333333333301</v>
      </c>
      <c r="T383" s="3">
        <v>1.06666666666666</v>
      </c>
      <c r="U383" s="3">
        <v>1.5</v>
      </c>
      <c r="V383" s="3">
        <v>1.2333333333333301</v>
      </c>
      <c r="W383" s="2"/>
      <c r="X383" s="3">
        <v>0</v>
      </c>
      <c r="Y383" s="3">
        <v>0</v>
      </c>
      <c r="Z383" s="3">
        <v>0</v>
      </c>
      <c r="AA383" s="3">
        <v>0</v>
      </c>
      <c r="AB383" s="3">
        <v>0</v>
      </c>
      <c r="AC383" s="3">
        <v>0</v>
      </c>
      <c r="AD383" s="3">
        <v>0.17950549357115</v>
      </c>
      <c r="AE383" s="3">
        <v>0.17950549357115</v>
      </c>
      <c r="AF383" s="3">
        <v>0.24944382578492899</v>
      </c>
      <c r="AG383" s="3">
        <v>0.33993463423951897</v>
      </c>
      <c r="AH383" s="3">
        <v>0.45338235029118101</v>
      </c>
      <c r="AI383" s="3">
        <v>0.47609522856952302</v>
      </c>
      <c r="AJ383" s="3">
        <v>0.52599112793531599</v>
      </c>
      <c r="AK383" s="3">
        <v>0.56174331821175705</v>
      </c>
      <c r="AL383" s="3">
        <v>0.66999170807472597</v>
      </c>
      <c r="AM383" s="3">
        <v>0.86922698736035298</v>
      </c>
      <c r="AN383" s="3">
        <v>0.87496031656044504</v>
      </c>
      <c r="AO383" s="3">
        <v>0.89193921068397697</v>
      </c>
      <c r="AP383" s="3">
        <v>1.08781125813871</v>
      </c>
      <c r="AQ383" s="3">
        <v>0.95510325212629299</v>
      </c>
    </row>
    <row r="384" spans="1:43">
      <c r="A384" s="2" t="s">
        <v>483</v>
      </c>
      <c r="B384" s="2"/>
      <c r="C384" s="3">
        <v>0</v>
      </c>
      <c r="D384" s="3">
        <v>0</v>
      </c>
      <c r="E384" s="3">
        <v>0</v>
      </c>
      <c r="F384" s="3">
        <v>0</v>
      </c>
      <c r="G384" s="3">
        <v>0</v>
      </c>
      <c r="H384" s="3">
        <v>0</v>
      </c>
      <c r="I384" s="3">
        <v>3.3333333333333298E-2</v>
      </c>
      <c r="J384" s="3">
        <v>3.3333333333333298E-2</v>
      </c>
      <c r="K384" s="3">
        <v>6.6666666666666596E-2</v>
      </c>
      <c r="L384" s="3">
        <v>0.133333333333333</v>
      </c>
      <c r="M384" s="3">
        <v>0.16666666666666599</v>
      </c>
      <c r="N384" s="3">
        <v>0.2</v>
      </c>
      <c r="O384" s="3">
        <v>0.3</v>
      </c>
      <c r="P384" s="3">
        <v>0.46666666666666601</v>
      </c>
      <c r="Q384" s="3">
        <v>0.53333333333333299</v>
      </c>
      <c r="R384" s="3">
        <v>0.66666666666666596</v>
      </c>
      <c r="S384" s="3">
        <v>1.0333333333333301</v>
      </c>
      <c r="T384" s="3">
        <v>1.06666666666666</v>
      </c>
      <c r="U384" s="3">
        <v>1.5</v>
      </c>
      <c r="V384" s="3">
        <v>1.2333333333333301</v>
      </c>
      <c r="W384" s="2"/>
      <c r="X384" s="3">
        <v>0</v>
      </c>
      <c r="Y384" s="3">
        <v>0</v>
      </c>
      <c r="Z384" s="3">
        <v>0</v>
      </c>
      <c r="AA384" s="3">
        <v>0</v>
      </c>
      <c r="AB384" s="3">
        <v>0</v>
      </c>
      <c r="AC384" s="3">
        <v>0</v>
      </c>
      <c r="AD384" s="3">
        <v>0.17950549357115</v>
      </c>
      <c r="AE384" s="3">
        <v>0.17950549357115</v>
      </c>
      <c r="AF384" s="3">
        <v>0.24944382578492899</v>
      </c>
      <c r="AG384" s="3">
        <v>0.33993463423951897</v>
      </c>
      <c r="AH384" s="3">
        <v>0.45338235029118101</v>
      </c>
      <c r="AI384" s="3">
        <v>0.47609522856952302</v>
      </c>
      <c r="AJ384" s="3">
        <v>0.52599112793531599</v>
      </c>
      <c r="AK384" s="3">
        <v>0.56174331821175705</v>
      </c>
      <c r="AL384" s="3">
        <v>0.66999170807472597</v>
      </c>
      <c r="AM384" s="3">
        <v>0.86922698736035298</v>
      </c>
      <c r="AN384" s="3">
        <v>0.87496031656044504</v>
      </c>
      <c r="AO384" s="3">
        <v>0.89193921068397697</v>
      </c>
      <c r="AP384" s="3">
        <v>1.08781125813871</v>
      </c>
      <c r="AQ384" s="3">
        <v>0.95510325212629299</v>
      </c>
    </row>
    <row r="385" spans="1:43">
      <c r="A385" s="2" t="s">
        <v>484</v>
      </c>
      <c r="B385" s="2"/>
      <c r="C385" s="3">
        <v>0</v>
      </c>
      <c r="D385" s="3">
        <v>0</v>
      </c>
      <c r="E385" s="3">
        <v>0</v>
      </c>
      <c r="F385" s="3">
        <v>0</v>
      </c>
      <c r="G385" s="3">
        <v>0</v>
      </c>
      <c r="H385" s="3">
        <v>0</v>
      </c>
      <c r="I385" s="3">
        <v>3.3333333333333298E-2</v>
      </c>
      <c r="J385" s="3">
        <v>3.3333333333333298E-2</v>
      </c>
      <c r="K385" s="3">
        <v>6.6666666666666596E-2</v>
      </c>
      <c r="L385" s="3">
        <v>0.133333333333333</v>
      </c>
      <c r="M385" s="3">
        <v>0.16666666666666599</v>
      </c>
      <c r="N385" s="3">
        <v>0.2</v>
      </c>
      <c r="O385" s="3">
        <v>0.3</v>
      </c>
      <c r="P385" s="3">
        <v>0.46666666666666601</v>
      </c>
      <c r="Q385" s="3">
        <v>0.53333333333333299</v>
      </c>
      <c r="R385" s="3">
        <v>0.66666666666666596</v>
      </c>
      <c r="S385" s="3">
        <v>1.0333333333333301</v>
      </c>
      <c r="T385" s="3">
        <v>1.06666666666666</v>
      </c>
      <c r="U385" s="3">
        <v>1.5</v>
      </c>
      <c r="V385" s="3">
        <v>1.2333333333333301</v>
      </c>
      <c r="W385" s="2"/>
      <c r="X385" s="3">
        <v>0</v>
      </c>
      <c r="Y385" s="3">
        <v>0</v>
      </c>
      <c r="Z385" s="3">
        <v>0</v>
      </c>
      <c r="AA385" s="3">
        <v>0</v>
      </c>
      <c r="AB385" s="3">
        <v>0</v>
      </c>
      <c r="AC385" s="3">
        <v>0</v>
      </c>
      <c r="AD385" s="3">
        <v>0.17950549357115</v>
      </c>
      <c r="AE385" s="3">
        <v>0.17950549357115</v>
      </c>
      <c r="AF385" s="3">
        <v>0.24944382578492899</v>
      </c>
      <c r="AG385" s="3">
        <v>0.33993463423951897</v>
      </c>
      <c r="AH385" s="3">
        <v>0.45338235029118101</v>
      </c>
      <c r="AI385" s="3">
        <v>0.47609522856952302</v>
      </c>
      <c r="AJ385" s="3">
        <v>0.52599112793531599</v>
      </c>
      <c r="AK385" s="3">
        <v>0.56174331821175705</v>
      </c>
      <c r="AL385" s="3">
        <v>0.66999170807472597</v>
      </c>
      <c r="AM385" s="3">
        <v>0.86922698736035298</v>
      </c>
      <c r="AN385" s="3">
        <v>0.87496031656044504</v>
      </c>
      <c r="AO385" s="3">
        <v>0.89193921068397697</v>
      </c>
      <c r="AP385" s="3">
        <v>1.08781125813871</v>
      </c>
      <c r="AQ385" s="3">
        <v>0.95510325212629299</v>
      </c>
    </row>
    <row r="386" spans="1:43">
      <c r="A386" s="2" t="s">
        <v>485</v>
      </c>
      <c r="B386" s="2"/>
      <c r="C386" s="3">
        <v>0</v>
      </c>
      <c r="D386" s="3">
        <v>0</v>
      </c>
      <c r="E386" s="3">
        <v>0</v>
      </c>
      <c r="F386" s="3">
        <v>0</v>
      </c>
      <c r="G386" s="3">
        <v>0</v>
      </c>
      <c r="H386" s="3">
        <v>0</v>
      </c>
      <c r="I386" s="3">
        <v>3.3333333333333298E-2</v>
      </c>
      <c r="J386" s="3">
        <v>3.3333333333333298E-2</v>
      </c>
      <c r="K386" s="3">
        <v>6.6666666666666596E-2</v>
      </c>
      <c r="L386" s="3">
        <v>0.133333333333333</v>
      </c>
      <c r="M386" s="3">
        <v>0.16666666666666599</v>
      </c>
      <c r="N386" s="3">
        <v>0.2</v>
      </c>
      <c r="O386" s="3">
        <v>0.3</v>
      </c>
      <c r="P386" s="3">
        <v>0.46666666666666601</v>
      </c>
      <c r="Q386" s="3">
        <v>0.53333333333333299</v>
      </c>
      <c r="R386" s="3">
        <v>0.66666666666666596</v>
      </c>
      <c r="S386" s="3">
        <v>1.06666666666666</v>
      </c>
      <c r="T386" s="3">
        <v>1.06666666666666</v>
      </c>
      <c r="U386" s="3">
        <v>1.5</v>
      </c>
      <c r="V386" s="3">
        <v>1.2333333333333301</v>
      </c>
      <c r="W386" s="2"/>
      <c r="X386" s="3">
        <v>0</v>
      </c>
      <c r="Y386" s="3">
        <v>0</v>
      </c>
      <c r="Z386" s="3">
        <v>0</v>
      </c>
      <c r="AA386" s="3">
        <v>0</v>
      </c>
      <c r="AB386" s="3">
        <v>0</v>
      </c>
      <c r="AC386" s="3">
        <v>0</v>
      </c>
      <c r="AD386" s="3">
        <v>0.17950549357115</v>
      </c>
      <c r="AE386" s="3">
        <v>0.17950549357115</v>
      </c>
      <c r="AF386" s="3">
        <v>0.24944382578492899</v>
      </c>
      <c r="AG386" s="3">
        <v>0.33993463423951897</v>
      </c>
      <c r="AH386" s="3">
        <v>0.45338235029118101</v>
      </c>
      <c r="AI386" s="3">
        <v>0.47609522856952302</v>
      </c>
      <c r="AJ386" s="3">
        <v>0.52599112793531599</v>
      </c>
      <c r="AK386" s="3">
        <v>0.56174331821175705</v>
      </c>
      <c r="AL386" s="3">
        <v>0.66999170807472597</v>
      </c>
      <c r="AM386" s="3">
        <v>0.86922698736035298</v>
      </c>
      <c r="AN386" s="3">
        <v>0.92855921847894096</v>
      </c>
      <c r="AO386" s="3">
        <v>0.89193921068397697</v>
      </c>
      <c r="AP386" s="3">
        <v>1.08781125813871</v>
      </c>
      <c r="AQ386" s="3">
        <v>0.95510325212629299</v>
      </c>
    </row>
    <row r="387" spans="1:43">
      <c r="A387" s="2" t="s">
        <v>486</v>
      </c>
      <c r="B387" s="2"/>
      <c r="C387" s="3">
        <v>0</v>
      </c>
      <c r="D387" s="3">
        <v>0</v>
      </c>
      <c r="E387" s="3">
        <v>0</v>
      </c>
      <c r="F387" s="3">
        <v>0</v>
      </c>
      <c r="G387" s="3">
        <v>0</v>
      </c>
      <c r="H387" s="3">
        <v>0</v>
      </c>
      <c r="I387" s="3">
        <v>0</v>
      </c>
      <c r="J387" s="3">
        <v>0</v>
      </c>
      <c r="K387" s="3">
        <v>0</v>
      </c>
      <c r="L387" s="3">
        <v>0</v>
      </c>
      <c r="M387" s="3">
        <v>0</v>
      </c>
      <c r="N387" s="3">
        <v>0</v>
      </c>
      <c r="O387" s="3">
        <v>6.6666666666666596E-2</v>
      </c>
      <c r="P387" s="3">
        <v>6.6666666666666596E-2</v>
      </c>
      <c r="Q387" s="3">
        <v>0.1</v>
      </c>
      <c r="R387" s="3">
        <v>0.266666666666666</v>
      </c>
      <c r="S387" s="3">
        <v>0.43333333333333302</v>
      </c>
      <c r="T387" s="3">
        <v>0.63333333333333297</v>
      </c>
      <c r="U387" s="3">
        <v>0.76666666666666605</v>
      </c>
      <c r="V387" s="3">
        <v>1.2</v>
      </c>
      <c r="W387" s="2"/>
      <c r="X387" s="3">
        <v>0</v>
      </c>
      <c r="Y387" s="3">
        <v>0</v>
      </c>
      <c r="Z387" s="3">
        <v>0</v>
      </c>
      <c r="AA387" s="3">
        <v>0</v>
      </c>
      <c r="AB387" s="3">
        <v>0</v>
      </c>
      <c r="AC387" s="3">
        <v>0</v>
      </c>
      <c r="AD387" s="3">
        <v>0</v>
      </c>
      <c r="AE387" s="3">
        <v>0</v>
      </c>
      <c r="AF387" s="3">
        <v>0</v>
      </c>
      <c r="AG387" s="3">
        <v>0</v>
      </c>
      <c r="AH387" s="3">
        <v>0</v>
      </c>
      <c r="AI387" s="3">
        <v>0</v>
      </c>
      <c r="AJ387" s="3">
        <v>0.24944382578492899</v>
      </c>
      <c r="AK387" s="3">
        <v>0.24944382578492899</v>
      </c>
      <c r="AL387" s="3">
        <v>0.3</v>
      </c>
      <c r="AM387" s="3">
        <v>0.44221663871405298</v>
      </c>
      <c r="AN387" s="3">
        <v>0.61553951042064603</v>
      </c>
      <c r="AO387" s="3">
        <v>0.79512402945843697</v>
      </c>
      <c r="AP387" s="3">
        <v>0.80346471954626297</v>
      </c>
      <c r="AQ387" s="3">
        <v>1.0132456102380401</v>
      </c>
    </row>
    <row r="388" spans="1:43">
      <c r="A388" s="2" t="s">
        <v>487</v>
      </c>
      <c r="B388" s="2"/>
      <c r="C388" s="3">
        <v>0</v>
      </c>
      <c r="D388" s="3">
        <v>0</v>
      </c>
      <c r="E388" s="3">
        <v>0</v>
      </c>
      <c r="F388" s="3">
        <v>0</v>
      </c>
      <c r="G388" s="3">
        <v>0</v>
      </c>
      <c r="H388" s="3">
        <v>0</v>
      </c>
      <c r="I388" s="3">
        <v>0</v>
      </c>
      <c r="J388" s="3">
        <v>3.3333333333333298E-2</v>
      </c>
      <c r="K388" s="3">
        <v>3.3333333333333298E-2</v>
      </c>
      <c r="L388" s="3">
        <v>0.16666666666666599</v>
      </c>
      <c r="M388" s="3">
        <v>0.133333333333333</v>
      </c>
      <c r="N388" s="3">
        <v>0.2</v>
      </c>
      <c r="O388" s="3">
        <v>0.233333333333333</v>
      </c>
      <c r="P388" s="3">
        <v>0.233333333333333</v>
      </c>
      <c r="Q388" s="3">
        <v>0.36666666666666597</v>
      </c>
      <c r="R388" s="3">
        <v>0.63333333333333297</v>
      </c>
      <c r="S388" s="3">
        <v>0.66666666666666596</v>
      </c>
      <c r="T388" s="3">
        <v>0.96666666666666601</v>
      </c>
      <c r="U388" s="3">
        <v>1.1000000000000001</v>
      </c>
      <c r="V388" s="3">
        <v>1.1000000000000001</v>
      </c>
      <c r="W388" s="2"/>
      <c r="X388" s="3">
        <v>0</v>
      </c>
      <c r="Y388" s="3">
        <v>0</v>
      </c>
      <c r="Z388" s="3">
        <v>0</v>
      </c>
      <c r="AA388" s="3">
        <v>0</v>
      </c>
      <c r="AB388" s="3">
        <v>0</v>
      </c>
      <c r="AC388" s="3">
        <v>0</v>
      </c>
      <c r="AD388" s="3">
        <v>0</v>
      </c>
      <c r="AE388" s="3">
        <v>0.17950549357115</v>
      </c>
      <c r="AF388" s="3">
        <v>0.17950549357115</v>
      </c>
      <c r="AG388" s="3">
        <v>0.37267799624996401</v>
      </c>
      <c r="AH388" s="3">
        <v>0.33993463423951897</v>
      </c>
      <c r="AI388" s="3">
        <v>0.4</v>
      </c>
      <c r="AJ388" s="3">
        <v>0.42295258468164998</v>
      </c>
      <c r="AK388" s="3">
        <v>0.42295258468164998</v>
      </c>
      <c r="AL388" s="3">
        <v>0.48189440982669801</v>
      </c>
      <c r="AM388" s="3">
        <v>0.54670731556189001</v>
      </c>
      <c r="AN388" s="3">
        <v>0.47140452079103101</v>
      </c>
      <c r="AO388" s="3">
        <v>0.54670731556189001</v>
      </c>
      <c r="AP388" s="3">
        <v>0.47258156262526002</v>
      </c>
      <c r="AQ388" s="3">
        <v>0.53851648071345004</v>
      </c>
    </row>
    <row r="389" spans="1:43">
      <c r="A389" s="2" t="s">
        <v>488</v>
      </c>
      <c r="B389" s="2"/>
      <c r="C389" s="3">
        <v>0</v>
      </c>
      <c r="D389" s="3">
        <v>0</v>
      </c>
      <c r="E389" s="3">
        <v>0</v>
      </c>
      <c r="F389" s="3">
        <v>0</v>
      </c>
      <c r="G389" s="3">
        <v>0</v>
      </c>
      <c r="H389" s="3">
        <v>0</v>
      </c>
      <c r="I389" s="3">
        <v>0</v>
      </c>
      <c r="J389" s="3">
        <v>0</v>
      </c>
      <c r="K389" s="3">
        <v>3.3333333333333298E-2</v>
      </c>
      <c r="L389" s="3">
        <v>3.3333333333333298E-2</v>
      </c>
      <c r="M389" s="3">
        <v>0</v>
      </c>
      <c r="N389" s="3">
        <v>3.3333333333333298E-2</v>
      </c>
      <c r="O389" s="3">
        <v>6.6666666666666596E-2</v>
      </c>
      <c r="P389" s="3">
        <v>6.6666666666666596E-2</v>
      </c>
      <c r="Q389" s="3">
        <v>0.4</v>
      </c>
      <c r="R389" s="3">
        <v>0.53333333333333299</v>
      </c>
      <c r="S389" s="3">
        <v>0.6</v>
      </c>
      <c r="T389" s="3">
        <v>0.73333333333333295</v>
      </c>
      <c r="U389" s="3">
        <v>0.8</v>
      </c>
      <c r="V389" s="3">
        <v>1.06666666666666</v>
      </c>
      <c r="W389" s="2"/>
      <c r="X389" s="3">
        <v>0</v>
      </c>
      <c r="Y389" s="3">
        <v>0</v>
      </c>
      <c r="Z389" s="3">
        <v>0</v>
      </c>
      <c r="AA389" s="3">
        <v>0</v>
      </c>
      <c r="AB389" s="3">
        <v>0</v>
      </c>
      <c r="AC389" s="3">
        <v>0</v>
      </c>
      <c r="AD389" s="3">
        <v>0</v>
      </c>
      <c r="AE389" s="3">
        <v>0</v>
      </c>
      <c r="AF389" s="3">
        <v>0.17950549357115</v>
      </c>
      <c r="AG389" s="3">
        <v>0.17950549357115</v>
      </c>
      <c r="AH389" s="3">
        <v>0</v>
      </c>
      <c r="AI389" s="3">
        <v>0.17950549357115</v>
      </c>
      <c r="AJ389" s="3">
        <v>0.24944382578492899</v>
      </c>
      <c r="AK389" s="3">
        <v>0.24944382578492899</v>
      </c>
      <c r="AL389" s="3">
        <v>0.553774924194538</v>
      </c>
      <c r="AM389" s="3">
        <v>0.76303487615063903</v>
      </c>
      <c r="AN389" s="3">
        <v>0.66332495807107905</v>
      </c>
      <c r="AO389" s="3">
        <v>0.72724747430904702</v>
      </c>
      <c r="AP389" s="3">
        <v>0.702376916856849</v>
      </c>
      <c r="AQ389" s="3">
        <v>0.89193921068397597</v>
      </c>
    </row>
    <row r="390" spans="1:43">
      <c r="A390" s="2" t="s">
        <v>489</v>
      </c>
      <c r="B390" s="2"/>
      <c r="C390" s="3">
        <v>0</v>
      </c>
      <c r="D390" s="3">
        <v>0</v>
      </c>
      <c r="E390" s="3">
        <v>0</v>
      </c>
      <c r="F390" s="3">
        <v>0</v>
      </c>
      <c r="G390" s="3">
        <v>0</v>
      </c>
      <c r="H390" s="3">
        <v>0</v>
      </c>
      <c r="I390" s="3">
        <v>0.16666666666666599</v>
      </c>
      <c r="J390" s="3">
        <v>0.4</v>
      </c>
      <c r="K390" s="3">
        <v>0.4</v>
      </c>
      <c r="L390" s="3">
        <v>0.63333333333333297</v>
      </c>
      <c r="M390" s="3">
        <v>0.6</v>
      </c>
      <c r="N390" s="3">
        <v>0.73333333333333295</v>
      </c>
      <c r="O390" s="3">
        <v>0.56666666666666599</v>
      </c>
      <c r="P390" s="3">
        <v>0.56666666666666599</v>
      </c>
      <c r="Q390" s="3">
        <v>0.56666666666666599</v>
      </c>
      <c r="R390" s="3">
        <v>0.8</v>
      </c>
      <c r="S390" s="3">
        <v>0.63333333333333297</v>
      </c>
      <c r="T390" s="3">
        <v>0.8</v>
      </c>
      <c r="U390" s="3">
        <v>0.86666666666666603</v>
      </c>
      <c r="V390" s="3">
        <v>1</v>
      </c>
      <c r="W390" s="2"/>
      <c r="X390" s="3">
        <v>0</v>
      </c>
      <c r="Y390" s="3">
        <v>0</v>
      </c>
      <c r="Z390" s="3">
        <v>0</v>
      </c>
      <c r="AA390" s="3">
        <v>0</v>
      </c>
      <c r="AB390" s="3">
        <v>0</v>
      </c>
      <c r="AC390" s="3">
        <v>0</v>
      </c>
      <c r="AD390" s="3">
        <v>0.37267799624996401</v>
      </c>
      <c r="AE390" s="3">
        <v>0.553774924194538</v>
      </c>
      <c r="AF390" s="3">
        <v>0.553774924194538</v>
      </c>
      <c r="AG390" s="3">
        <v>0.83599574693229595</v>
      </c>
      <c r="AH390" s="3">
        <v>0.84063468086123205</v>
      </c>
      <c r="AI390" s="3">
        <v>0.77172246018601498</v>
      </c>
      <c r="AJ390" s="3">
        <v>0.667499479816692</v>
      </c>
      <c r="AK390" s="3">
        <v>0.80346471954626297</v>
      </c>
      <c r="AL390" s="3">
        <v>0.84393259341147697</v>
      </c>
      <c r="AM390" s="3">
        <v>0.702376916856849</v>
      </c>
      <c r="AN390" s="3">
        <v>0.70632067001390297</v>
      </c>
      <c r="AO390" s="3">
        <v>0.90921211313239003</v>
      </c>
      <c r="AP390" s="3">
        <v>0.95684667296048798</v>
      </c>
      <c r="AQ390" s="3">
        <v>0.89442719099991497</v>
      </c>
    </row>
    <row r="391" spans="1:43">
      <c r="A391" s="2" t="s">
        <v>490</v>
      </c>
      <c r="B391" s="2"/>
      <c r="C391" s="3">
        <v>0</v>
      </c>
      <c r="D391" s="3">
        <v>0</v>
      </c>
      <c r="E391" s="3">
        <v>0</v>
      </c>
      <c r="F391" s="3">
        <v>0</v>
      </c>
      <c r="G391" s="3">
        <v>0.3</v>
      </c>
      <c r="H391" s="3">
        <v>0.266666666666666</v>
      </c>
      <c r="I391" s="3">
        <v>0.76666666666666605</v>
      </c>
      <c r="J391" s="3">
        <v>0.9</v>
      </c>
      <c r="K391" s="3">
        <v>0.93333333333333302</v>
      </c>
      <c r="L391" s="3">
        <v>1.1000000000000001</v>
      </c>
      <c r="M391" s="3">
        <v>1.06666666666666</v>
      </c>
      <c r="N391" s="3">
        <v>1.1666666666666601</v>
      </c>
      <c r="O391" s="3">
        <v>0.9</v>
      </c>
      <c r="P391" s="3">
        <v>1</v>
      </c>
      <c r="Q391" s="3">
        <v>1.0333333333333301</v>
      </c>
      <c r="R391" s="3">
        <v>1.13333333333333</v>
      </c>
      <c r="S391" s="3">
        <v>1.1000000000000001</v>
      </c>
      <c r="T391" s="3">
        <v>1.2333333333333301</v>
      </c>
      <c r="U391" s="3">
        <v>1.13333333333333</v>
      </c>
      <c r="V391" s="3">
        <v>1</v>
      </c>
      <c r="W391" s="2"/>
      <c r="X391" s="3">
        <v>0</v>
      </c>
      <c r="Y391" s="3">
        <v>0</v>
      </c>
      <c r="Z391" s="3">
        <v>0</v>
      </c>
      <c r="AA391" s="3">
        <v>0</v>
      </c>
      <c r="AB391" s="3">
        <v>0.52599112793531599</v>
      </c>
      <c r="AC391" s="3">
        <v>0.44221663871405298</v>
      </c>
      <c r="AD391" s="3">
        <v>0.71569701845279599</v>
      </c>
      <c r="AE391" s="3">
        <v>0.90737717258774597</v>
      </c>
      <c r="AF391" s="3">
        <v>0.77172246018601498</v>
      </c>
      <c r="AG391" s="3">
        <v>0.94339811320566003</v>
      </c>
      <c r="AH391" s="3">
        <v>0.89193921068397597</v>
      </c>
      <c r="AI391" s="3">
        <v>0.96896279024990795</v>
      </c>
      <c r="AJ391" s="3">
        <v>0.78951461882179996</v>
      </c>
      <c r="AK391" s="3">
        <v>0.966091783079295</v>
      </c>
      <c r="AL391" s="3">
        <v>1.13968806648525</v>
      </c>
      <c r="AM391" s="3">
        <v>0.88443327742810596</v>
      </c>
      <c r="AN391" s="3">
        <v>1.1060440015358</v>
      </c>
      <c r="AO391" s="3">
        <v>1.0546194679704199</v>
      </c>
      <c r="AP391" s="3">
        <v>1.2578641509408801</v>
      </c>
      <c r="AQ391" s="3">
        <v>0.81649658092772603</v>
      </c>
    </row>
    <row r="392" spans="1:43">
      <c r="A392" s="2" t="s">
        <v>491</v>
      </c>
      <c r="B392" s="2"/>
      <c r="C392" s="3">
        <v>0</v>
      </c>
      <c r="D392" s="3">
        <v>0</v>
      </c>
      <c r="E392" s="3">
        <v>0</v>
      </c>
      <c r="F392" s="3">
        <v>0</v>
      </c>
      <c r="G392" s="3">
        <v>0</v>
      </c>
      <c r="H392" s="3">
        <v>0.2</v>
      </c>
      <c r="I392" s="3">
        <v>0.2</v>
      </c>
      <c r="J392" s="3">
        <v>0.3</v>
      </c>
      <c r="K392" s="3">
        <v>0.46666666666666601</v>
      </c>
      <c r="L392" s="3">
        <v>0.9</v>
      </c>
      <c r="M392" s="3">
        <v>0.73333333333333295</v>
      </c>
      <c r="N392" s="3">
        <v>0.53333333333333299</v>
      </c>
      <c r="O392" s="3">
        <v>0.7</v>
      </c>
      <c r="P392" s="3">
        <v>0.66666666666666596</v>
      </c>
      <c r="Q392" s="3">
        <v>0.66666666666666596</v>
      </c>
      <c r="R392" s="3">
        <v>1.06666666666666</v>
      </c>
      <c r="S392" s="3">
        <v>1.13333333333333</v>
      </c>
      <c r="T392" s="3">
        <v>1.06666666666666</v>
      </c>
      <c r="U392" s="3">
        <v>0.73333333333333295</v>
      </c>
      <c r="V392" s="3">
        <v>0.96666666666666601</v>
      </c>
      <c r="W392" s="2"/>
      <c r="X392" s="3">
        <v>0</v>
      </c>
      <c r="Y392" s="3">
        <v>0</v>
      </c>
      <c r="Z392" s="3">
        <v>0</v>
      </c>
      <c r="AA392" s="3">
        <v>0</v>
      </c>
      <c r="AB392" s="3">
        <v>0</v>
      </c>
      <c r="AC392" s="3">
        <v>0.47609522856952302</v>
      </c>
      <c r="AD392" s="3">
        <v>0.4</v>
      </c>
      <c r="AE392" s="3">
        <v>0.52599112793531599</v>
      </c>
      <c r="AF392" s="3">
        <v>0.66999170807472597</v>
      </c>
      <c r="AG392" s="3">
        <v>0.74610097618664595</v>
      </c>
      <c r="AH392" s="3">
        <v>0.81377037438224598</v>
      </c>
      <c r="AI392" s="3">
        <v>0.66999170807472597</v>
      </c>
      <c r="AJ392" s="3">
        <v>0.86216781042516999</v>
      </c>
      <c r="AK392" s="3">
        <v>0.59628479399994305</v>
      </c>
      <c r="AL392" s="3">
        <v>0.86922698736035298</v>
      </c>
      <c r="AM392" s="3">
        <v>0.96378881965339702</v>
      </c>
      <c r="AN392" s="3">
        <v>1.2036980056845099</v>
      </c>
      <c r="AO392" s="3">
        <v>1.09341463112378</v>
      </c>
      <c r="AP392" s="3">
        <v>0.72724747430904702</v>
      </c>
      <c r="AQ392" s="3">
        <v>0.87496031656044504</v>
      </c>
    </row>
    <row r="393" spans="1:43">
      <c r="A393" s="2" t="s">
        <v>492</v>
      </c>
      <c r="B393" s="2"/>
      <c r="C393" s="3">
        <v>0</v>
      </c>
      <c r="D393" s="3">
        <v>0</v>
      </c>
      <c r="E393" s="3">
        <v>0</v>
      </c>
      <c r="F393" s="3">
        <v>0</v>
      </c>
      <c r="G393" s="3">
        <v>0</v>
      </c>
      <c r="H393" s="3">
        <v>0</v>
      </c>
      <c r="I393" s="3">
        <v>0</v>
      </c>
      <c r="J393" s="3">
        <v>0</v>
      </c>
      <c r="K393" s="3">
        <v>0</v>
      </c>
      <c r="L393" s="3">
        <v>0</v>
      </c>
      <c r="M393" s="3">
        <v>0</v>
      </c>
      <c r="N393" s="3">
        <v>0</v>
      </c>
      <c r="O393" s="3">
        <v>0</v>
      </c>
      <c r="P393" s="3">
        <v>0.1</v>
      </c>
      <c r="Q393" s="3">
        <v>6.6666666666666596E-2</v>
      </c>
      <c r="R393" s="3">
        <v>0.1</v>
      </c>
      <c r="S393" s="3">
        <v>0.1</v>
      </c>
      <c r="T393" s="3">
        <v>0.133333333333333</v>
      </c>
      <c r="U393" s="3">
        <v>0.46666666666666601</v>
      </c>
      <c r="V393" s="3">
        <v>0.93333333333333302</v>
      </c>
      <c r="W393" s="2"/>
      <c r="X393" s="3">
        <v>0</v>
      </c>
      <c r="Y393" s="3">
        <v>0</v>
      </c>
      <c r="Z393" s="3">
        <v>0</v>
      </c>
      <c r="AA393" s="3">
        <v>0</v>
      </c>
      <c r="AB393" s="3">
        <v>0</v>
      </c>
      <c r="AC393" s="3">
        <v>0</v>
      </c>
      <c r="AD393" s="3">
        <v>0</v>
      </c>
      <c r="AE393" s="3">
        <v>0</v>
      </c>
      <c r="AF393" s="3">
        <v>0</v>
      </c>
      <c r="AG393" s="3">
        <v>0</v>
      </c>
      <c r="AH393" s="3">
        <v>0</v>
      </c>
      <c r="AI393" s="3">
        <v>0</v>
      </c>
      <c r="AJ393" s="3">
        <v>0</v>
      </c>
      <c r="AK393" s="3">
        <v>0.3</v>
      </c>
      <c r="AL393" s="3">
        <v>0.24944382578492899</v>
      </c>
      <c r="AM393" s="3">
        <v>0.3</v>
      </c>
      <c r="AN393" s="3">
        <v>0.3</v>
      </c>
      <c r="AO393" s="3">
        <v>0.33993463423951897</v>
      </c>
      <c r="AP393" s="3">
        <v>0.49888765156985798</v>
      </c>
      <c r="AQ393" s="3">
        <v>0.89193921068397597</v>
      </c>
    </row>
    <row r="394" spans="1:43">
      <c r="A394" s="2" t="s">
        <v>493</v>
      </c>
      <c r="B394" s="2"/>
      <c r="C394" s="3">
        <v>0</v>
      </c>
      <c r="D394" s="3">
        <v>0</v>
      </c>
      <c r="E394" s="3">
        <v>0</v>
      </c>
      <c r="F394" s="3">
        <v>0</v>
      </c>
      <c r="G394" s="3">
        <v>0</v>
      </c>
      <c r="H394" s="3">
        <v>0</v>
      </c>
      <c r="I394" s="3">
        <v>0</v>
      </c>
      <c r="J394" s="3">
        <v>0</v>
      </c>
      <c r="K394" s="3">
        <v>0</v>
      </c>
      <c r="L394" s="3">
        <v>0</v>
      </c>
      <c r="M394" s="3">
        <v>0</v>
      </c>
      <c r="N394" s="3">
        <v>0</v>
      </c>
      <c r="O394" s="3">
        <v>0</v>
      </c>
      <c r="P394" s="3">
        <v>0.1</v>
      </c>
      <c r="Q394" s="3">
        <v>6.6666666666666596E-2</v>
      </c>
      <c r="R394" s="3">
        <v>0.1</v>
      </c>
      <c r="S394" s="3">
        <v>0.1</v>
      </c>
      <c r="T394" s="3">
        <v>0.133333333333333</v>
      </c>
      <c r="U394" s="3">
        <v>0.46666666666666601</v>
      </c>
      <c r="V394" s="3">
        <v>0.93333333333333302</v>
      </c>
      <c r="W394" s="2"/>
      <c r="X394" s="3">
        <v>0</v>
      </c>
      <c r="Y394" s="3">
        <v>0</v>
      </c>
      <c r="Z394" s="3">
        <v>0</v>
      </c>
      <c r="AA394" s="3">
        <v>0</v>
      </c>
      <c r="AB394" s="3">
        <v>0</v>
      </c>
      <c r="AC394" s="3">
        <v>0</v>
      </c>
      <c r="AD394" s="3">
        <v>0</v>
      </c>
      <c r="AE394" s="3">
        <v>0</v>
      </c>
      <c r="AF394" s="3">
        <v>0</v>
      </c>
      <c r="AG394" s="3">
        <v>0</v>
      </c>
      <c r="AH394" s="3">
        <v>0</v>
      </c>
      <c r="AI394" s="3">
        <v>0</v>
      </c>
      <c r="AJ394" s="3">
        <v>0</v>
      </c>
      <c r="AK394" s="3">
        <v>0.3</v>
      </c>
      <c r="AL394" s="3">
        <v>0.24944382578492899</v>
      </c>
      <c r="AM394" s="3">
        <v>0.3</v>
      </c>
      <c r="AN394" s="3">
        <v>0.3</v>
      </c>
      <c r="AO394" s="3">
        <v>0.33993463423951897</v>
      </c>
      <c r="AP394" s="3">
        <v>0.49888765156985798</v>
      </c>
      <c r="AQ394" s="3">
        <v>0.89193921068397597</v>
      </c>
    </row>
    <row r="395" spans="1:43">
      <c r="A395" s="2" t="s">
        <v>494</v>
      </c>
      <c r="B395" s="2"/>
      <c r="C395" s="3">
        <v>0</v>
      </c>
      <c r="D395" s="3">
        <v>0</v>
      </c>
      <c r="E395" s="3">
        <v>0</v>
      </c>
      <c r="F395" s="3">
        <v>0</v>
      </c>
      <c r="G395" s="3">
        <v>0</v>
      </c>
      <c r="H395" s="3">
        <v>0</v>
      </c>
      <c r="I395" s="3">
        <v>0</v>
      </c>
      <c r="J395" s="3">
        <v>0</v>
      </c>
      <c r="K395" s="3">
        <v>0</v>
      </c>
      <c r="L395" s="3">
        <v>0</v>
      </c>
      <c r="M395" s="3">
        <v>0</v>
      </c>
      <c r="N395" s="3">
        <v>0</v>
      </c>
      <c r="O395" s="3">
        <v>0</v>
      </c>
      <c r="P395" s="3">
        <v>0.1</v>
      </c>
      <c r="Q395" s="3">
        <v>6.6666666666666596E-2</v>
      </c>
      <c r="R395" s="3">
        <v>0.1</v>
      </c>
      <c r="S395" s="3">
        <v>0.1</v>
      </c>
      <c r="T395" s="3">
        <v>0.133333333333333</v>
      </c>
      <c r="U395" s="3">
        <v>0.46666666666666601</v>
      </c>
      <c r="V395" s="3">
        <v>0.93333333333333302</v>
      </c>
      <c r="W395" s="2"/>
      <c r="X395" s="3">
        <v>0</v>
      </c>
      <c r="Y395" s="3">
        <v>0</v>
      </c>
      <c r="Z395" s="3">
        <v>0</v>
      </c>
      <c r="AA395" s="3">
        <v>0</v>
      </c>
      <c r="AB395" s="3">
        <v>0</v>
      </c>
      <c r="AC395" s="3">
        <v>0</v>
      </c>
      <c r="AD395" s="3">
        <v>0</v>
      </c>
      <c r="AE395" s="3">
        <v>0</v>
      </c>
      <c r="AF395" s="3">
        <v>0</v>
      </c>
      <c r="AG395" s="3">
        <v>0</v>
      </c>
      <c r="AH395" s="3">
        <v>0</v>
      </c>
      <c r="AI395" s="3">
        <v>0</v>
      </c>
      <c r="AJ395" s="3">
        <v>0</v>
      </c>
      <c r="AK395" s="3">
        <v>0.3</v>
      </c>
      <c r="AL395" s="3">
        <v>0.24944382578492899</v>
      </c>
      <c r="AM395" s="3">
        <v>0.3</v>
      </c>
      <c r="AN395" s="3">
        <v>0.3</v>
      </c>
      <c r="AO395" s="3">
        <v>0.33993463423951897</v>
      </c>
      <c r="AP395" s="3">
        <v>0.49888765156985798</v>
      </c>
      <c r="AQ395" s="3">
        <v>0.89193921068397597</v>
      </c>
    </row>
    <row r="396" spans="1:43">
      <c r="A396" s="2" t="s">
        <v>495</v>
      </c>
      <c r="B396" s="2"/>
      <c r="C396" s="3">
        <v>0</v>
      </c>
      <c r="D396" s="3">
        <v>0</v>
      </c>
      <c r="E396" s="3">
        <v>0</v>
      </c>
      <c r="F396" s="3">
        <v>0</v>
      </c>
      <c r="G396" s="3">
        <v>0</v>
      </c>
      <c r="H396" s="3">
        <v>0</v>
      </c>
      <c r="I396" s="3">
        <v>0</v>
      </c>
      <c r="J396" s="3">
        <v>0</v>
      </c>
      <c r="K396" s="3">
        <v>0</v>
      </c>
      <c r="L396" s="3">
        <v>0</v>
      </c>
      <c r="M396" s="3">
        <v>0</v>
      </c>
      <c r="N396" s="3">
        <v>0</v>
      </c>
      <c r="O396" s="3">
        <v>0</v>
      </c>
      <c r="P396" s="3">
        <v>0.1</v>
      </c>
      <c r="Q396" s="3">
        <v>6.6666666666666596E-2</v>
      </c>
      <c r="R396" s="3">
        <v>0.1</v>
      </c>
      <c r="S396" s="3">
        <v>0.1</v>
      </c>
      <c r="T396" s="3">
        <v>0.133333333333333</v>
      </c>
      <c r="U396" s="3">
        <v>0.46666666666666601</v>
      </c>
      <c r="V396" s="3">
        <v>0.93333333333333302</v>
      </c>
      <c r="W396" s="2"/>
      <c r="X396" s="3">
        <v>0</v>
      </c>
      <c r="Y396" s="3">
        <v>0</v>
      </c>
      <c r="Z396" s="3">
        <v>0</v>
      </c>
      <c r="AA396" s="3">
        <v>0</v>
      </c>
      <c r="AB396" s="3">
        <v>0</v>
      </c>
      <c r="AC396" s="3">
        <v>0</v>
      </c>
      <c r="AD396" s="3">
        <v>0</v>
      </c>
      <c r="AE396" s="3">
        <v>0</v>
      </c>
      <c r="AF396" s="3">
        <v>0</v>
      </c>
      <c r="AG396" s="3">
        <v>0</v>
      </c>
      <c r="AH396" s="3">
        <v>0</v>
      </c>
      <c r="AI396" s="3">
        <v>0</v>
      </c>
      <c r="AJ396" s="3">
        <v>0</v>
      </c>
      <c r="AK396" s="3">
        <v>0.3</v>
      </c>
      <c r="AL396" s="3">
        <v>0.24944382578492899</v>
      </c>
      <c r="AM396" s="3">
        <v>0.3</v>
      </c>
      <c r="AN396" s="3">
        <v>0.3</v>
      </c>
      <c r="AO396" s="3">
        <v>0.33993463423951897</v>
      </c>
      <c r="AP396" s="3">
        <v>0.49888765156985798</v>
      </c>
      <c r="AQ396" s="3">
        <v>0.89193921068397597</v>
      </c>
    </row>
    <row r="397" spans="1:43">
      <c r="A397" s="2" t="s">
        <v>496</v>
      </c>
      <c r="B397" s="2"/>
      <c r="C397" s="3">
        <v>0</v>
      </c>
      <c r="D397" s="3">
        <v>0</v>
      </c>
      <c r="E397" s="3">
        <v>0</v>
      </c>
      <c r="F397" s="3">
        <v>0</v>
      </c>
      <c r="G397" s="3">
        <v>0</v>
      </c>
      <c r="H397" s="3">
        <v>0</v>
      </c>
      <c r="I397" s="3">
        <v>0</v>
      </c>
      <c r="J397" s="3">
        <v>0</v>
      </c>
      <c r="K397" s="3">
        <v>0</v>
      </c>
      <c r="L397" s="3">
        <v>0</v>
      </c>
      <c r="M397" s="3">
        <v>0</v>
      </c>
      <c r="N397" s="3">
        <v>0</v>
      </c>
      <c r="O397" s="3">
        <v>0</v>
      </c>
      <c r="P397" s="3">
        <v>0.1</v>
      </c>
      <c r="Q397" s="3">
        <v>6.6666666666666596E-2</v>
      </c>
      <c r="R397" s="3">
        <v>0.1</v>
      </c>
      <c r="S397" s="3">
        <v>0.133333333333333</v>
      </c>
      <c r="T397" s="3">
        <v>0.133333333333333</v>
      </c>
      <c r="U397" s="3">
        <v>0.46666666666666601</v>
      </c>
      <c r="V397" s="3">
        <v>0.93333333333333302</v>
      </c>
      <c r="W397" s="2"/>
      <c r="X397" s="3">
        <v>0</v>
      </c>
      <c r="Y397" s="3">
        <v>0</v>
      </c>
      <c r="Z397" s="3">
        <v>0</v>
      </c>
      <c r="AA397" s="3">
        <v>0</v>
      </c>
      <c r="AB397" s="3">
        <v>0</v>
      </c>
      <c r="AC397" s="3">
        <v>0</v>
      </c>
      <c r="AD397" s="3">
        <v>0</v>
      </c>
      <c r="AE397" s="3">
        <v>0</v>
      </c>
      <c r="AF397" s="3">
        <v>0</v>
      </c>
      <c r="AG397" s="3">
        <v>0</v>
      </c>
      <c r="AH397" s="3">
        <v>0</v>
      </c>
      <c r="AI397" s="3">
        <v>0</v>
      </c>
      <c r="AJ397" s="3">
        <v>0</v>
      </c>
      <c r="AK397" s="3">
        <v>0.3</v>
      </c>
      <c r="AL397" s="3">
        <v>0.24944382578492899</v>
      </c>
      <c r="AM397" s="3">
        <v>0.3</v>
      </c>
      <c r="AN397" s="3">
        <v>0.33993463423951897</v>
      </c>
      <c r="AO397" s="3">
        <v>0.33993463423951897</v>
      </c>
      <c r="AP397" s="3">
        <v>0.49888765156985798</v>
      </c>
      <c r="AQ397" s="3">
        <v>0.89193921068397597</v>
      </c>
    </row>
    <row r="398" spans="1:43">
      <c r="A398" s="2" t="s">
        <v>497</v>
      </c>
      <c r="B398" s="2"/>
      <c r="C398" s="3">
        <v>0</v>
      </c>
      <c r="D398" s="3">
        <v>0</v>
      </c>
      <c r="E398" s="3">
        <v>0</v>
      </c>
      <c r="F398" s="3">
        <v>0</v>
      </c>
      <c r="G398" s="3">
        <v>0</v>
      </c>
      <c r="H398" s="3">
        <v>0</v>
      </c>
      <c r="I398" s="3">
        <v>0</v>
      </c>
      <c r="J398" s="3">
        <v>0</v>
      </c>
      <c r="K398" s="3">
        <v>0</v>
      </c>
      <c r="L398" s="3">
        <v>0</v>
      </c>
      <c r="M398" s="3">
        <v>0</v>
      </c>
      <c r="N398" s="3">
        <v>0</v>
      </c>
      <c r="O398" s="3">
        <v>0</v>
      </c>
      <c r="P398" s="3">
        <v>0.1</v>
      </c>
      <c r="Q398" s="3">
        <v>6.6666666666666596E-2</v>
      </c>
      <c r="R398" s="3">
        <v>0.1</v>
      </c>
      <c r="S398" s="3">
        <v>0.1</v>
      </c>
      <c r="T398" s="3">
        <v>0.133333333333333</v>
      </c>
      <c r="U398" s="3">
        <v>0.46666666666666601</v>
      </c>
      <c r="V398" s="3">
        <v>0.93333333333333302</v>
      </c>
      <c r="W398" s="2"/>
      <c r="X398" s="3">
        <v>0</v>
      </c>
      <c r="Y398" s="3">
        <v>0</v>
      </c>
      <c r="Z398" s="3">
        <v>0</v>
      </c>
      <c r="AA398" s="3">
        <v>0</v>
      </c>
      <c r="AB398" s="3">
        <v>0</v>
      </c>
      <c r="AC398" s="3">
        <v>0</v>
      </c>
      <c r="AD398" s="3">
        <v>0</v>
      </c>
      <c r="AE398" s="3">
        <v>0</v>
      </c>
      <c r="AF398" s="3">
        <v>0</v>
      </c>
      <c r="AG398" s="3">
        <v>0</v>
      </c>
      <c r="AH398" s="3">
        <v>0</v>
      </c>
      <c r="AI398" s="3">
        <v>0</v>
      </c>
      <c r="AJ398" s="3">
        <v>0</v>
      </c>
      <c r="AK398" s="3">
        <v>0.3</v>
      </c>
      <c r="AL398" s="3">
        <v>0.24944382578492899</v>
      </c>
      <c r="AM398" s="3">
        <v>0.3</v>
      </c>
      <c r="AN398" s="3">
        <v>0.3</v>
      </c>
      <c r="AO398" s="3">
        <v>0.33993463423951897</v>
      </c>
      <c r="AP398" s="3">
        <v>0.49888765156985798</v>
      </c>
      <c r="AQ398" s="3">
        <v>0.89193921068397597</v>
      </c>
    </row>
    <row r="399" spans="1:43">
      <c r="A399" s="2" t="s">
        <v>498</v>
      </c>
      <c r="B399" s="2"/>
      <c r="C399" s="3">
        <v>0</v>
      </c>
      <c r="D399" s="3">
        <v>0</v>
      </c>
      <c r="E399" s="3">
        <v>0</v>
      </c>
      <c r="F399" s="3">
        <v>0</v>
      </c>
      <c r="G399" s="3">
        <v>0</v>
      </c>
      <c r="H399" s="3">
        <v>0</v>
      </c>
      <c r="I399" s="3">
        <v>0</v>
      </c>
      <c r="J399" s="3">
        <v>0</v>
      </c>
      <c r="K399" s="3">
        <v>0</v>
      </c>
      <c r="L399" s="3">
        <v>0</v>
      </c>
      <c r="M399" s="3">
        <v>0</v>
      </c>
      <c r="N399" s="3">
        <v>0</v>
      </c>
      <c r="O399" s="3">
        <v>0</v>
      </c>
      <c r="P399" s="3">
        <v>0.1</v>
      </c>
      <c r="Q399" s="3">
        <v>6.6666666666666596E-2</v>
      </c>
      <c r="R399" s="3">
        <v>0.1</v>
      </c>
      <c r="S399" s="3">
        <v>0.1</v>
      </c>
      <c r="T399" s="3">
        <v>0.133333333333333</v>
      </c>
      <c r="U399" s="3">
        <v>0.46666666666666601</v>
      </c>
      <c r="V399" s="3">
        <v>0.93333333333333302</v>
      </c>
      <c r="W399" s="2"/>
      <c r="X399" s="3">
        <v>0</v>
      </c>
      <c r="Y399" s="3">
        <v>0</v>
      </c>
      <c r="Z399" s="3">
        <v>0</v>
      </c>
      <c r="AA399" s="3">
        <v>0</v>
      </c>
      <c r="AB399" s="3">
        <v>0</v>
      </c>
      <c r="AC399" s="3">
        <v>0</v>
      </c>
      <c r="AD399" s="3">
        <v>0</v>
      </c>
      <c r="AE399" s="3">
        <v>0</v>
      </c>
      <c r="AF399" s="3">
        <v>0</v>
      </c>
      <c r="AG399" s="3">
        <v>0</v>
      </c>
      <c r="AH399" s="3">
        <v>0</v>
      </c>
      <c r="AI399" s="3">
        <v>0</v>
      </c>
      <c r="AJ399" s="3">
        <v>0</v>
      </c>
      <c r="AK399" s="3">
        <v>0.3</v>
      </c>
      <c r="AL399" s="3">
        <v>0.24944382578492899</v>
      </c>
      <c r="AM399" s="3">
        <v>0.3</v>
      </c>
      <c r="AN399" s="3">
        <v>0.3</v>
      </c>
      <c r="AO399" s="3">
        <v>0.33993463423951897</v>
      </c>
      <c r="AP399" s="3">
        <v>0.49888765156985798</v>
      </c>
      <c r="AQ399" s="3">
        <v>0.89193921068397597</v>
      </c>
    </row>
    <row r="400" spans="1:43">
      <c r="A400" s="2" t="s">
        <v>499</v>
      </c>
      <c r="B400" s="2"/>
      <c r="C400" s="3">
        <v>0</v>
      </c>
      <c r="D400" s="3">
        <v>0</v>
      </c>
      <c r="E400" s="3">
        <v>0</v>
      </c>
      <c r="F400" s="3">
        <v>0</v>
      </c>
      <c r="G400" s="3">
        <v>0</v>
      </c>
      <c r="H400" s="3">
        <v>0</v>
      </c>
      <c r="I400" s="3">
        <v>0</v>
      </c>
      <c r="J400" s="3">
        <v>0</v>
      </c>
      <c r="K400" s="3">
        <v>0</v>
      </c>
      <c r="L400" s="3">
        <v>0</v>
      </c>
      <c r="M400" s="3">
        <v>0</v>
      </c>
      <c r="N400" s="3">
        <v>0</v>
      </c>
      <c r="O400" s="3">
        <v>0</v>
      </c>
      <c r="P400" s="3">
        <v>0.1</v>
      </c>
      <c r="Q400" s="3">
        <v>6.6666666666666596E-2</v>
      </c>
      <c r="R400" s="3">
        <v>0.1</v>
      </c>
      <c r="S400" s="3">
        <v>0.1</v>
      </c>
      <c r="T400" s="3">
        <v>0.133333333333333</v>
      </c>
      <c r="U400" s="3">
        <v>0.46666666666666601</v>
      </c>
      <c r="V400" s="3">
        <v>0.93333333333333302</v>
      </c>
      <c r="W400" s="2"/>
      <c r="X400" s="3">
        <v>0</v>
      </c>
      <c r="Y400" s="3">
        <v>0</v>
      </c>
      <c r="Z400" s="3">
        <v>0</v>
      </c>
      <c r="AA400" s="3">
        <v>0</v>
      </c>
      <c r="AB400" s="3">
        <v>0</v>
      </c>
      <c r="AC400" s="3">
        <v>0</v>
      </c>
      <c r="AD400" s="3">
        <v>0</v>
      </c>
      <c r="AE400" s="3">
        <v>0</v>
      </c>
      <c r="AF400" s="3">
        <v>0</v>
      </c>
      <c r="AG400" s="3">
        <v>0</v>
      </c>
      <c r="AH400" s="3">
        <v>0</v>
      </c>
      <c r="AI400" s="3">
        <v>0</v>
      </c>
      <c r="AJ400" s="3">
        <v>0</v>
      </c>
      <c r="AK400" s="3">
        <v>0.3</v>
      </c>
      <c r="AL400" s="3">
        <v>0.24944382578492899</v>
      </c>
      <c r="AM400" s="3">
        <v>0.3</v>
      </c>
      <c r="AN400" s="3">
        <v>0.3</v>
      </c>
      <c r="AO400" s="3">
        <v>0.33993463423951897</v>
      </c>
      <c r="AP400" s="3">
        <v>0.49888765156985798</v>
      </c>
      <c r="AQ400" s="3">
        <v>0.89193921068397597</v>
      </c>
    </row>
    <row r="401" spans="1:43">
      <c r="A401" s="2" t="s">
        <v>500</v>
      </c>
      <c r="B401" s="2"/>
      <c r="C401" s="3">
        <v>0</v>
      </c>
      <c r="D401" s="3">
        <v>0</v>
      </c>
      <c r="E401" s="3">
        <v>0</v>
      </c>
      <c r="F401" s="3">
        <v>0</v>
      </c>
      <c r="G401" s="3">
        <v>0</v>
      </c>
      <c r="H401" s="3">
        <v>0</v>
      </c>
      <c r="I401" s="3">
        <v>0</v>
      </c>
      <c r="J401" s="3">
        <v>0</v>
      </c>
      <c r="K401" s="3">
        <v>0</v>
      </c>
      <c r="L401" s="3">
        <v>0</v>
      </c>
      <c r="M401" s="3">
        <v>0</v>
      </c>
      <c r="N401" s="3">
        <v>0</v>
      </c>
      <c r="O401" s="3">
        <v>0</v>
      </c>
      <c r="P401" s="3">
        <v>0.1</v>
      </c>
      <c r="Q401" s="3">
        <v>6.6666666666666596E-2</v>
      </c>
      <c r="R401" s="3">
        <v>0.1</v>
      </c>
      <c r="S401" s="3">
        <v>0.1</v>
      </c>
      <c r="T401" s="3">
        <v>0.133333333333333</v>
      </c>
      <c r="U401" s="3">
        <v>0.46666666666666601</v>
      </c>
      <c r="V401" s="3">
        <v>0.93333333333333302</v>
      </c>
      <c r="W401" s="2"/>
      <c r="X401" s="3">
        <v>0</v>
      </c>
      <c r="Y401" s="3">
        <v>0</v>
      </c>
      <c r="Z401" s="3">
        <v>0</v>
      </c>
      <c r="AA401" s="3">
        <v>0</v>
      </c>
      <c r="AB401" s="3">
        <v>0</v>
      </c>
      <c r="AC401" s="3">
        <v>0</v>
      </c>
      <c r="AD401" s="3">
        <v>0</v>
      </c>
      <c r="AE401" s="3">
        <v>0</v>
      </c>
      <c r="AF401" s="3">
        <v>0</v>
      </c>
      <c r="AG401" s="3">
        <v>0</v>
      </c>
      <c r="AH401" s="3">
        <v>0</v>
      </c>
      <c r="AI401" s="3">
        <v>0</v>
      </c>
      <c r="AJ401" s="3">
        <v>0</v>
      </c>
      <c r="AK401" s="3">
        <v>0.3</v>
      </c>
      <c r="AL401" s="3">
        <v>0.24944382578492899</v>
      </c>
      <c r="AM401" s="3">
        <v>0.3</v>
      </c>
      <c r="AN401" s="3">
        <v>0.3</v>
      </c>
      <c r="AO401" s="3">
        <v>0.33993463423951897</v>
      </c>
      <c r="AP401" s="3">
        <v>0.49888765156985798</v>
      </c>
      <c r="AQ401" s="3">
        <v>0.89193921068397597</v>
      </c>
    </row>
    <row r="402" spans="1:43">
      <c r="A402" s="2" t="s">
        <v>501</v>
      </c>
      <c r="B402" s="2"/>
      <c r="C402" s="3">
        <v>0</v>
      </c>
      <c r="D402" s="3">
        <v>0</v>
      </c>
      <c r="E402" s="3">
        <v>0</v>
      </c>
      <c r="F402" s="3">
        <v>0</v>
      </c>
      <c r="G402" s="3">
        <v>0</v>
      </c>
      <c r="H402" s="3">
        <v>0</v>
      </c>
      <c r="I402" s="3">
        <v>0</v>
      </c>
      <c r="J402" s="3">
        <v>0</v>
      </c>
      <c r="K402" s="3">
        <v>0</v>
      </c>
      <c r="L402" s="3">
        <v>0</v>
      </c>
      <c r="M402" s="3">
        <v>0</v>
      </c>
      <c r="N402" s="3">
        <v>0</v>
      </c>
      <c r="O402" s="3">
        <v>0</v>
      </c>
      <c r="P402" s="3">
        <v>0.1</v>
      </c>
      <c r="Q402" s="3">
        <v>6.6666666666666596E-2</v>
      </c>
      <c r="R402" s="3">
        <v>0.1</v>
      </c>
      <c r="S402" s="3">
        <v>0.1</v>
      </c>
      <c r="T402" s="3">
        <v>0.133333333333333</v>
      </c>
      <c r="U402" s="3">
        <v>0.46666666666666601</v>
      </c>
      <c r="V402" s="3">
        <v>0.93333333333333302</v>
      </c>
      <c r="W402" s="2"/>
      <c r="X402" s="3">
        <v>0</v>
      </c>
      <c r="Y402" s="3">
        <v>0</v>
      </c>
      <c r="Z402" s="3">
        <v>0</v>
      </c>
      <c r="AA402" s="3">
        <v>0</v>
      </c>
      <c r="AB402" s="3">
        <v>0</v>
      </c>
      <c r="AC402" s="3">
        <v>0</v>
      </c>
      <c r="AD402" s="3">
        <v>0</v>
      </c>
      <c r="AE402" s="3">
        <v>0</v>
      </c>
      <c r="AF402" s="3">
        <v>0</v>
      </c>
      <c r="AG402" s="3">
        <v>0</v>
      </c>
      <c r="AH402" s="3">
        <v>0</v>
      </c>
      <c r="AI402" s="3">
        <v>0</v>
      </c>
      <c r="AJ402" s="3">
        <v>0</v>
      </c>
      <c r="AK402" s="3">
        <v>0.3</v>
      </c>
      <c r="AL402" s="3">
        <v>0.24944382578492899</v>
      </c>
      <c r="AM402" s="3">
        <v>0.3</v>
      </c>
      <c r="AN402" s="3">
        <v>0.3</v>
      </c>
      <c r="AO402" s="3">
        <v>0.33993463423951897</v>
      </c>
      <c r="AP402" s="3">
        <v>0.49888765156985798</v>
      </c>
      <c r="AQ402" s="3">
        <v>0.89193921068397597</v>
      </c>
    </row>
    <row r="403" spans="1:43">
      <c r="A403" s="2" t="s">
        <v>502</v>
      </c>
      <c r="B403" s="2"/>
      <c r="C403" s="3">
        <v>0</v>
      </c>
      <c r="D403" s="3">
        <v>0</v>
      </c>
      <c r="E403" s="3">
        <v>0</v>
      </c>
      <c r="F403" s="3">
        <v>0</v>
      </c>
      <c r="G403" s="3">
        <v>0</v>
      </c>
      <c r="H403" s="3">
        <v>0</v>
      </c>
      <c r="I403" s="3">
        <v>0</v>
      </c>
      <c r="J403" s="3">
        <v>0</v>
      </c>
      <c r="K403" s="3">
        <v>0</v>
      </c>
      <c r="L403" s="3">
        <v>0</v>
      </c>
      <c r="M403" s="3">
        <v>0</v>
      </c>
      <c r="N403" s="3">
        <v>0</v>
      </c>
      <c r="O403" s="3">
        <v>0</v>
      </c>
      <c r="P403" s="3">
        <v>0.1</v>
      </c>
      <c r="Q403" s="3">
        <v>6.6666666666666596E-2</v>
      </c>
      <c r="R403" s="3">
        <v>0.1</v>
      </c>
      <c r="S403" s="3">
        <v>0.1</v>
      </c>
      <c r="T403" s="3">
        <v>0.133333333333333</v>
      </c>
      <c r="U403" s="3">
        <v>0.46666666666666601</v>
      </c>
      <c r="V403" s="3">
        <v>0.93333333333333302</v>
      </c>
      <c r="W403" s="2"/>
      <c r="X403" s="3">
        <v>0</v>
      </c>
      <c r="Y403" s="3">
        <v>0</v>
      </c>
      <c r="Z403" s="3">
        <v>0</v>
      </c>
      <c r="AA403" s="3">
        <v>0</v>
      </c>
      <c r="AB403" s="3">
        <v>0</v>
      </c>
      <c r="AC403" s="3">
        <v>0</v>
      </c>
      <c r="AD403" s="3">
        <v>0</v>
      </c>
      <c r="AE403" s="3">
        <v>0</v>
      </c>
      <c r="AF403" s="3">
        <v>0</v>
      </c>
      <c r="AG403" s="3">
        <v>0</v>
      </c>
      <c r="AH403" s="3">
        <v>0</v>
      </c>
      <c r="AI403" s="3">
        <v>0</v>
      </c>
      <c r="AJ403" s="3">
        <v>0</v>
      </c>
      <c r="AK403" s="3">
        <v>0.3</v>
      </c>
      <c r="AL403" s="3">
        <v>0.24944382578492899</v>
      </c>
      <c r="AM403" s="3">
        <v>0.3</v>
      </c>
      <c r="AN403" s="3">
        <v>0.3</v>
      </c>
      <c r="AO403" s="3">
        <v>0.33993463423951897</v>
      </c>
      <c r="AP403" s="3">
        <v>0.49888765156985798</v>
      </c>
      <c r="AQ403" s="3">
        <v>0.89193921068397597</v>
      </c>
    </row>
    <row r="404" spans="1:43">
      <c r="A404" s="2" t="s">
        <v>503</v>
      </c>
      <c r="B404" s="2"/>
      <c r="C404" s="3">
        <v>0</v>
      </c>
      <c r="D404" s="3">
        <v>0</v>
      </c>
      <c r="E404" s="3">
        <v>0</v>
      </c>
      <c r="F404" s="3">
        <v>0</v>
      </c>
      <c r="G404" s="3">
        <v>0</v>
      </c>
      <c r="H404" s="3">
        <v>0</v>
      </c>
      <c r="I404" s="3">
        <v>0</v>
      </c>
      <c r="J404" s="3">
        <v>0</v>
      </c>
      <c r="K404" s="3">
        <v>0</v>
      </c>
      <c r="L404" s="3">
        <v>0</v>
      </c>
      <c r="M404" s="3">
        <v>0</v>
      </c>
      <c r="N404" s="3">
        <v>0</v>
      </c>
      <c r="O404" s="3">
        <v>0</v>
      </c>
      <c r="P404" s="3">
        <v>0.1</v>
      </c>
      <c r="Q404" s="3">
        <v>6.6666666666666596E-2</v>
      </c>
      <c r="R404" s="3">
        <v>0.1</v>
      </c>
      <c r="S404" s="3">
        <v>0.133333333333333</v>
      </c>
      <c r="T404" s="3">
        <v>0.133333333333333</v>
      </c>
      <c r="U404" s="3">
        <v>0.46666666666666601</v>
      </c>
      <c r="V404" s="3">
        <v>0.93333333333333302</v>
      </c>
      <c r="W404" s="2"/>
      <c r="X404" s="3">
        <v>0</v>
      </c>
      <c r="Y404" s="3">
        <v>0</v>
      </c>
      <c r="Z404" s="3">
        <v>0</v>
      </c>
      <c r="AA404" s="3">
        <v>0</v>
      </c>
      <c r="AB404" s="3">
        <v>0</v>
      </c>
      <c r="AC404" s="3">
        <v>0</v>
      </c>
      <c r="AD404" s="3">
        <v>0</v>
      </c>
      <c r="AE404" s="3">
        <v>0</v>
      </c>
      <c r="AF404" s="3">
        <v>0</v>
      </c>
      <c r="AG404" s="3">
        <v>0</v>
      </c>
      <c r="AH404" s="3">
        <v>0</v>
      </c>
      <c r="AI404" s="3">
        <v>0</v>
      </c>
      <c r="AJ404" s="3">
        <v>0</v>
      </c>
      <c r="AK404" s="3">
        <v>0.3</v>
      </c>
      <c r="AL404" s="3">
        <v>0.24944382578492899</v>
      </c>
      <c r="AM404" s="3">
        <v>0.3</v>
      </c>
      <c r="AN404" s="3">
        <v>0.33993463423951897</v>
      </c>
      <c r="AO404" s="3">
        <v>0.33993463423951897</v>
      </c>
      <c r="AP404" s="3">
        <v>0.49888765156985798</v>
      </c>
      <c r="AQ404" s="3">
        <v>0.89193921068397597</v>
      </c>
    </row>
    <row r="405" spans="1:43">
      <c r="A405" s="2" t="s">
        <v>504</v>
      </c>
      <c r="B405" s="2"/>
      <c r="C405" s="3">
        <v>0</v>
      </c>
      <c r="D405" s="3">
        <v>0</v>
      </c>
      <c r="E405" s="3">
        <v>0</v>
      </c>
      <c r="F405" s="3">
        <v>0</v>
      </c>
      <c r="G405" s="3">
        <v>0</v>
      </c>
      <c r="H405" s="3">
        <v>0</v>
      </c>
      <c r="I405" s="3">
        <v>0</v>
      </c>
      <c r="J405" s="3">
        <v>0</v>
      </c>
      <c r="K405" s="3">
        <v>0</v>
      </c>
      <c r="L405" s="3">
        <v>0</v>
      </c>
      <c r="M405" s="3">
        <v>0</v>
      </c>
      <c r="N405" s="3">
        <v>0</v>
      </c>
      <c r="O405" s="3">
        <v>0</v>
      </c>
      <c r="P405" s="3">
        <v>0.1</v>
      </c>
      <c r="Q405" s="3">
        <v>6.6666666666666596E-2</v>
      </c>
      <c r="R405" s="3">
        <v>0.1</v>
      </c>
      <c r="S405" s="3">
        <v>0.1</v>
      </c>
      <c r="T405" s="3">
        <v>0.133333333333333</v>
      </c>
      <c r="U405" s="3">
        <v>0.46666666666666601</v>
      </c>
      <c r="V405" s="3">
        <v>0.93333333333333302</v>
      </c>
      <c r="W405" s="2"/>
      <c r="X405" s="3">
        <v>0</v>
      </c>
      <c r="Y405" s="3">
        <v>0</v>
      </c>
      <c r="Z405" s="3">
        <v>0</v>
      </c>
      <c r="AA405" s="3">
        <v>0</v>
      </c>
      <c r="AB405" s="3">
        <v>0</v>
      </c>
      <c r="AC405" s="3">
        <v>0</v>
      </c>
      <c r="AD405" s="3">
        <v>0</v>
      </c>
      <c r="AE405" s="3">
        <v>0</v>
      </c>
      <c r="AF405" s="3">
        <v>0</v>
      </c>
      <c r="AG405" s="3">
        <v>0</v>
      </c>
      <c r="AH405" s="3">
        <v>0</v>
      </c>
      <c r="AI405" s="3">
        <v>0</v>
      </c>
      <c r="AJ405" s="3">
        <v>0</v>
      </c>
      <c r="AK405" s="3">
        <v>0.3</v>
      </c>
      <c r="AL405" s="3">
        <v>0.24944382578492899</v>
      </c>
      <c r="AM405" s="3">
        <v>0.3</v>
      </c>
      <c r="AN405" s="3">
        <v>0.3</v>
      </c>
      <c r="AO405" s="3">
        <v>0.33993463423951897</v>
      </c>
      <c r="AP405" s="3">
        <v>0.49888765156985798</v>
      </c>
      <c r="AQ405" s="3">
        <v>0.89193921068397597</v>
      </c>
    </row>
    <row r="406" spans="1:43">
      <c r="A406" s="2" t="s">
        <v>505</v>
      </c>
      <c r="B406" s="2"/>
      <c r="C406" s="3">
        <v>0</v>
      </c>
      <c r="D406" s="3">
        <v>3.3333333333333298E-2</v>
      </c>
      <c r="E406" s="3">
        <v>3.3333333333333298E-2</v>
      </c>
      <c r="F406" s="3">
        <v>0.9</v>
      </c>
      <c r="G406" s="3">
        <v>3.0333333333333301</v>
      </c>
      <c r="H406" s="3">
        <v>5</v>
      </c>
      <c r="I406" s="3">
        <v>6.2333333333333298</v>
      </c>
      <c r="J406" s="3">
        <v>6.4</v>
      </c>
      <c r="K406" s="3">
        <v>5.4666666666666597</v>
      </c>
      <c r="L406" s="3">
        <v>5.2</v>
      </c>
      <c r="M406" s="3">
        <v>4.5666666666666602</v>
      </c>
      <c r="N406" s="3">
        <v>4.43333333333333</v>
      </c>
      <c r="O406" s="3">
        <v>3.1333333333333302</v>
      </c>
      <c r="P406" s="3">
        <v>2.93333333333333</v>
      </c>
      <c r="Q406" s="3">
        <v>2.5666666666666602</v>
      </c>
      <c r="R406" s="3">
        <v>1.8333333333333299</v>
      </c>
      <c r="S406" s="3">
        <v>1.5</v>
      </c>
      <c r="T406" s="3">
        <v>1.36666666666666</v>
      </c>
      <c r="U406" s="3">
        <v>1.5333333333333301</v>
      </c>
      <c r="V406" s="3">
        <v>0.93333333333333302</v>
      </c>
      <c r="W406" s="2"/>
      <c r="X406" s="3">
        <v>0</v>
      </c>
      <c r="Y406" s="3">
        <v>0.17950549357115</v>
      </c>
      <c r="Z406" s="3">
        <v>0.17950549357115</v>
      </c>
      <c r="AA406" s="3">
        <v>0.74610097618664595</v>
      </c>
      <c r="AB406" s="3">
        <v>1.5807874268505799</v>
      </c>
      <c r="AC406" s="3">
        <v>1.7320508075688701</v>
      </c>
      <c r="AD406" s="3">
        <v>1.2023125864580899</v>
      </c>
      <c r="AE406" s="3">
        <v>2.1071307505705401</v>
      </c>
      <c r="AF406" s="3">
        <v>1.82086670449968</v>
      </c>
      <c r="AG406" s="3">
        <v>1.4922019523732899</v>
      </c>
      <c r="AH406" s="3">
        <v>1.56382721409865</v>
      </c>
      <c r="AI406" s="3">
        <v>1.81995115929582</v>
      </c>
      <c r="AJ406" s="3">
        <v>1.33499895963338</v>
      </c>
      <c r="AK406" s="3">
        <v>1.8061622912191999</v>
      </c>
      <c r="AL406" s="3">
        <v>1.0225241100118601</v>
      </c>
      <c r="AM406" s="3">
        <v>1.31866936299016</v>
      </c>
      <c r="AN406" s="3">
        <v>0.99163165204290105</v>
      </c>
      <c r="AO406" s="3">
        <v>0.94809751022185895</v>
      </c>
      <c r="AP406" s="3">
        <v>1.14697670227235</v>
      </c>
      <c r="AQ406" s="3">
        <v>0.85374989832437898</v>
      </c>
    </row>
    <row r="407" spans="1:43">
      <c r="A407" s="2" t="s">
        <v>506</v>
      </c>
      <c r="B407" s="2"/>
      <c r="C407" s="3">
        <v>0</v>
      </c>
      <c r="D407" s="3">
        <v>0</v>
      </c>
      <c r="E407" s="3">
        <v>0</v>
      </c>
      <c r="F407" s="3">
        <v>0</v>
      </c>
      <c r="G407" s="3">
        <v>0.133333333333333</v>
      </c>
      <c r="H407" s="3">
        <v>0.133333333333333</v>
      </c>
      <c r="I407" s="3">
        <v>0.133333333333333</v>
      </c>
      <c r="J407" s="3">
        <v>0.36666666666666597</v>
      </c>
      <c r="K407" s="3">
        <v>0.16666666666666599</v>
      </c>
      <c r="L407" s="3">
        <v>0.36666666666666597</v>
      </c>
      <c r="M407" s="3">
        <v>0.6</v>
      </c>
      <c r="N407" s="3">
        <v>0.46666666666666601</v>
      </c>
      <c r="O407" s="3">
        <v>0.63333333333333297</v>
      </c>
      <c r="P407" s="3">
        <v>0.5</v>
      </c>
      <c r="Q407" s="3">
        <v>0.93333333333333302</v>
      </c>
      <c r="R407" s="3">
        <v>0.6</v>
      </c>
      <c r="S407" s="3">
        <v>0.66666666666666596</v>
      </c>
      <c r="T407" s="3">
        <v>0.76666666666666605</v>
      </c>
      <c r="U407" s="3">
        <v>0.6</v>
      </c>
      <c r="V407" s="3">
        <v>0.9</v>
      </c>
      <c r="W407" s="2"/>
      <c r="X407" s="3">
        <v>0</v>
      </c>
      <c r="Y407" s="3">
        <v>0</v>
      </c>
      <c r="Z407" s="3">
        <v>0</v>
      </c>
      <c r="AA407" s="3">
        <v>0</v>
      </c>
      <c r="AB407" s="3">
        <v>0.33993463423951897</v>
      </c>
      <c r="AC407" s="3">
        <v>0.33993463423951897</v>
      </c>
      <c r="AD407" s="3">
        <v>0.33993463423951897</v>
      </c>
      <c r="AE407" s="3">
        <v>0.79512402945843697</v>
      </c>
      <c r="AF407" s="3">
        <v>0.37267799624996401</v>
      </c>
      <c r="AG407" s="3">
        <v>0.657436097443867</v>
      </c>
      <c r="AH407" s="3">
        <v>0.66332495807107905</v>
      </c>
      <c r="AI407" s="3">
        <v>0.80553639823963696</v>
      </c>
      <c r="AJ407" s="3">
        <v>0.98262686486557804</v>
      </c>
      <c r="AK407" s="3">
        <v>0.88506120315678305</v>
      </c>
      <c r="AL407" s="3">
        <v>0.89193921068397597</v>
      </c>
      <c r="AM407" s="3">
        <v>0.71180521680208697</v>
      </c>
      <c r="AN407" s="3">
        <v>0.78881063774661497</v>
      </c>
      <c r="AO407" s="3">
        <v>0.91954094827558097</v>
      </c>
      <c r="AP407" s="3">
        <v>0.87939373055152703</v>
      </c>
      <c r="AQ407" s="3">
        <v>0.97809338340808005</v>
      </c>
    </row>
    <row r="408" spans="1:43">
      <c r="A408" s="2" t="s">
        <v>507</v>
      </c>
      <c r="B408" s="2"/>
      <c r="C408" s="3">
        <v>0</v>
      </c>
      <c r="D408" s="3">
        <v>0</v>
      </c>
      <c r="E408" s="3">
        <v>0</v>
      </c>
      <c r="F408" s="3">
        <v>0.266666666666666</v>
      </c>
      <c r="G408" s="3">
        <v>1</v>
      </c>
      <c r="H408" s="3">
        <v>1.9</v>
      </c>
      <c r="I408" s="3">
        <v>2.36666666666666</v>
      </c>
      <c r="J408" s="3">
        <v>2.7666666666666599</v>
      </c>
      <c r="K408" s="3">
        <v>2.0666666666666602</v>
      </c>
      <c r="L408" s="3">
        <v>2</v>
      </c>
      <c r="M408" s="3">
        <v>1.6</v>
      </c>
      <c r="N408" s="3">
        <v>1.8333333333333299</v>
      </c>
      <c r="O408" s="3">
        <v>1.93333333333333</v>
      </c>
      <c r="P408" s="3">
        <v>1.8333333333333299</v>
      </c>
      <c r="Q408" s="3">
        <v>1.6</v>
      </c>
      <c r="R408" s="3">
        <v>1.7</v>
      </c>
      <c r="S408" s="3">
        <v>1.36666666666666</v>
      </c>
      <c r="T408" s="3">
        <v>1.3</v>
      </c>
      <c r="U408" s="3">
        <v>1.43333333333333</v>
      </c>
      <c r="V408" s="3">
        <v>0.86666666666666603</v>
      </c>
      <c r="W408" s="2"/>
      <c r="X408" s="3">
        <v>0</v>
      </c>
      <c r="Y408" s="3">
        <v>0</v>
      </c>
      <c r="Z408" s="3">
        <v>0</v>
      </c>
      <c r="AA408" s="3">
        <v>0.51207638319124005</v>
      </c>
      <c r="AB408" s="3">
        <v>0.89442719099991497</v>
      </c>
      <c r="AC408" s="3">
        <v>1.19303534454488</v>
      </c>
      <c r="AD408" s="3">
        <v>1.2775845264491199</v>
      </c>
      <c r="AE408" s="3">
        <v>1.38283123417943</v>
      </c>
      <c r="AF408" s="3">
        <v>1.4360439485692</v>
      </c>
      <c r="AG408" s="3">
        <v>1.3662601021279399</v>
      </c>
      <c r="AH408" s="3">
        <v>1.28062484748656</v>
      </c>
      <c r="AI408" s="3">
        <v>1.36829171678491</v>
      </c>
      <c r="AJ408" s="3">
        <v>1.5477582354991799</v>
      </c>
      <c r="AK408" s="3">
        <v>1.0979779394667</v>
      </c>
      <c r="AL408" s="3">
        <v>1.28062484748656</v>
      </c>
      <c r="AM408" s="3">
        <v>1.1590225767142399</v>
      </c>
      <c r="AN408" s="3">
        <v>1.25122162527489</v>
      </c>
      <c r="AO408" s="3">
        <v>1.3699148392022999</v>
      </c>
      <c r="AP408" s="3">
        <v>1.0546194679704199</v>
      </c>
      <c r="AQ408" s="3">
        <v>0.76303487615063903</v>
      </c>
    </row>
    <row r="409" spans="1:43">
      <c r="A409" s="2" t="s">
        <v>508</v>
      </c>
      <c r="B409" s="2" t="s">
        <v>509</v>
      </c>
      <c r="C409" s="3">
        <v>0</v>
      </c>
      <c r="D409" s="3">
        <v>0</v>
      </c>
      <c r="E409" s="3">
        <v>0</v>
      </c>
      <c r="F409" s="3">
        <v>0.2</v>
      </c>
      <c r="G409" s="3">
        <v>0.46666666666666601</v>
      </c>
      <c r="H409" s="3">
        <v>0.56666666666666599</v>
      </c>
      <c r="I409" s="3">
        <v>1</v>
      </c>
      <c r="J409" s="3">
        <v>1.2666666666666599</v>
      </c>
      <c r="K409" s="3">
        <v>1.4</v>
      </c>
      <c r="L409" s="3">
        <v>1.3</v>
      </c>
      <c r="M409" s="3">
        <v>1.2666666666666599</v>
      </c>
      <c r="N409" s="3">
        <v>1.2333333333333301</v>
      </c>
      <c r="O409" s="3">
        <v>1.43333333333333</v>
      </c>
      <c r="P409" s="3">
        <v>1.36666666666666</v>
      </c>
      <c r="Q409" s="3">
        <v>1.2333333333333301</v>
      </c>
      <c r="R409" s="3">
        <v>1.2</v>
      </c>
      <c r="S409" s="3">
        <v>1.0333333333333301</v>
      </c>
      <c r="T409" s="3">
        <v>1</v>
      </c>
      <c r="U409" s="3">
        <v>1.0333333333333301</v>
      </c>
      <c r="V409" s="3">
        <v>0.83333333333333304</v>
      </c>
      <c r="W409" s="2"/>
      <c r="X409" s="3">
        <v>0</v>
      </c>
      <c r="Y409" s="3">
        <v>0</v>
      </c>
      <c r="Z409" s="3">
        <v>0</v>
      </c>
      <c r="AA409" s="3">
        <v>0.4</v>
      </c>
      <c r="AB409" s="3">
        <v>0.61824123303304701</v>
      </c>
      <c r="AC409" s="3">
        <v>0.667499479816692</v>
      </c>
      <c r="AD409" s="3">
        <v>0.81649658092772603</v>
      </c>
      <c r="AE409" s="3">
        <v>0.92855921847894096</v>
      </c>
      <c r="AF409" s="3">
        <v>0.95219045713904604</v>
      </c>
      <c r="AG409" s="3">
        <v>0.82259751195020403</v>
      </c>
      <c r="AH409" s="3">
        <v>1.1234866364235101</v>
      </c>
      <c r="AI409" s="3">
        <v>1.0546194679704199</v>
      </c>
      <c r="AJ409" s="3">
        <v>1.11604460285221</v>
      </c>
      <c r="AK409" s="3">
        <v>0.98262686486557804</v>
      </c>
      <c r="AL409" s="3">
        <v>1.0546194679704199</v>
      </c>
      <c r="AM409" s="3">
        <v>1.04562580942387</v>
      </c>
      <c r="AN409" s="3">
        <v>1.01598337694187</v>
      </c>
      <c r="AO409" s="3">
        <v>1.0954451150103299</v>
      </c>
      <c r="AP409" s="3">
        <v>1.1967548714010801</v>
      </c>
      <c r="AQ409" s="3">
        <v>0.81989159174992199</v>
      </c>
    </row>
    <row r="410" spans="1:43">
      <c r="A410" s="2" t="s">
        <v>510</v>
      </c>
      <c r="B410" s="2"/>
      <c r="C410" s="3">
        <v>0</v>
      </c>
      <c r="D410" s="3">
        <v>0</v>
      </c>
      <c r="E410" s="3">
        <v>0</v>
      </c>
      <c r="F410" s="3">
        <v>3.3333333333333298E-2</v>
      </c>
      <c r="G410" s="3">
        <v>0.133333333333333</v>
      </c>
      <c r="H410" s="3">
        <v>0.1</v>
      </c>
      <c r="I410" s="3">
        <v>0.16666666666666599</v>
      </c>
      <c r="J410" s="3">
        <v>0.4</v>
      </c>
      <c r="K410" s="3">
        <v>0.33333333333333298</v>
      </c>
      <c r="L410" s="3">
        <v>0.5</v>
      </c>
      <c r="M410" s="3">
        <v>0.3</v>
      </c>
      <c r="N410" s="3">
        <v>0.83333333333333304</v>
      </c>
      <c r="O410" s="3">
        <v>0.53333333333333299</v>
      </c>
      <c r="P410" s="3">
        <v>0.56666666666666599</v>
      </c>
      <c r="Q410" s="3">
        <v>0.53333333333333299</v>
      </c>
      <c r="R410" s="3">
        <v>0.5</v>
      </c>
      <c r="S410" s="3">
        <v>0.73333333333333295</v>
      </c>
      <c r="T410" s="3">
        <v>0.66666666666666596</v>
      </c>
      <c r="U410" s="3">
        <v>0.7</v>
      </c>
      <c r="V410" s="3">
        <v>0.76666666666666605</v>
      </c>
      <c r="W410" s="2"/>
      <c r="X410" s="3">
        <v>0</v>
      </c>
      <c r="Y410" s="3">
        <v>0</v>
      </c>
      <c r="Z410" s="3">
        <v>0</v>
      </c>
      <c r="AA410" s="3">
        <v>0.17950549357115</v>
      </c>
      <c r="AB410" s="3">
        <v>0.33993463423951897</v>
      </c>
      <c r="AC410" s="3">
        <v>0.3</v>
      </c>
      <c r="AD410" s="3">
        <v>0.45338235029118101</v>
      </c>
      <c r="AE410" s="3">
        <v>0.553774924194538</v>
      </c>
      <c r="AF410" s="3">
        <v>0.47140452079103101</v>
      </c>
      <c r="AG410" s="3">
        <v>0.67082039324993603</v>
      </c>
      <c r="AH410" s="3">
        <v>0.52599112793531599</v>
      </c>
      <c r="AI410" s="3">
        <v>1.0671873729054699</v>
      </c>
      <c r="AJ410" s="3">
        <v>0.71802197428460002</v>
      </c>
      <c r="AK410" s="3">
        <v>0.71569701845279599</v>
      </c>
      <c r="AL410" s="3">
        <v>0.56174331821175705</v>
      </c>
      <c r="AM410" s="3">
        <v>0.84656167328001897</v>
      </c>
      <c r="AN410" s="3">
        <v>0.81377037438224598</v>
      </c>
      <c r="AO410" s="3">
        <v>0.74535599249992901</v>
      </c>
      <c r="AP410" s="3">
        <v>0.82259751195020403</v>
      </c>
      <c r="AQ410" s="3">
        <v>0.80346471954626297</v>
      </c>
    </row>
    <row r="411" spans="1:43">
      <c r="A411" s="2" t="s">
        <v>511</v>
      </c>
      <c r="B411" s="2"/>
      <c r="C411" s="3">
        <v>0</v>
      </c>
      <c r="D411" s="3">
        <v>0</v>
      </c>
      <c r="E411" s="3">
        <v>0</v>
      </c>
      <c r="F411" s="3">
        <v>0</v>
      </c>
      <c r="G411" s="3">
        <v>0</v>
      </c>
      <c r="H411" s="3">
        <v>0</v>
      </c>
      <c r="I411" s="3">
        <v>0</v>
      </c>
      <c r="J411" s="3">
        <v>0</v>
      </c>
      <c r="K411" s="3">
        <v>0</v>
      </c>
      <c r="L411" s="3">
        <v>0</v>
      </c>
      <c r="M411" s="3">
        <v>0</v>
      </c>
      <c r="N411" s="3">
        <v>0</v>
      </c>
      <c r="O411" s="3">
        <v>0</v>
      </c>
      <c r="P411" s="3">
        <v>0.1</v>
      </c>
      <c r="Q411" s="3">
        <v>6.6666666666666596E-2</v>
      </c>
      <c r="R411" s="3">
        <v>6.6666666666666596E-2</v>
      </c>
      <c r="S411" s="3">
        <v>0.1</v>
      </c>
      <c r="T411" s="3">
        <v>0.1</v>
      </c>
      <c r="U411" s="3">
        <v>0.33333333333333298</v>
      </c>
      <c r="V411" s="3">
        <v>0.73333333333333295</v>
      </c>
      <c r="W411" s="2"/>
      <c r="X411" s="3">
        <v>0</v>
      </c>
      <c r="Y411" s="3">
        <v>0</v>
      </c>
      <c r="Z411" s="3">
        <v>0</v>
      </c>
      <c r="AA411" s="3">
        <v>0</v>
      </c>
      <c r="AB411" s="3">
        <v>0</v>
      </c>
      <c r="AC411" s="3">
        <v>0</v>
      </c>
      <c r="AD411" s="3">
        <v>0</v>
      </c>
      <c r="AE411" s="3">
        <v>0</v>
      </c>
      <c r="AF411" s="3">
        <v>0</v>
      </c>
      <c r="AG411" s="3">
        <v>0</v>
      </c>
      <c r="AH411" s="3">
        <v>0</v>
      </c>
      <c r="AI411" s="3">
        <v>0</v>
      </c>
      <c r="AJ411" s="3">
        <v>0</v>
      </c>
      <c r="AK411" s="3">
        <v>0.3</v>
      </c>
      <c r="AL411" s="3">
        <v>0.24944382578492899</v>
      </c>
      <c r="AM411" s="3">
        <v>0.24944382578492899</v>
      </c>
      <c r="AN411" s="3">
        <v>0.3</v>
      </c>
      <c r="AO411" s="3">
        <v>0.3</v>
      </c>
      <c r="AP411" s="3">
        <v>0.47140452079103101</v>
      </c>
      <c r="AQ411" s="3">
        <v>0.89193921068397597</v>
      </c>
    </row>
    <row r="412" spans="1:43">
      <c r="A412" s="2" t="s">
        <v>512</v>
      </c>
      <c r="B412" s="2"/>
      <c r="C412" s="3">
        <v>0</v>
      </c>
      <c r="D412" s="3">
        <v>0</v>
      </c>
      <c r="E412" s="3">
        <v>0</v>
      </c>
      <c r="F412" s="3">
        <v>0.1</v>
      </c>
      <c r="G412" s="3">
        <v>0.8</v>
      </c>
      <c r="H412" s="3">
        <v>1.7666666666666599</v>
      </c>
      <c r="I412" s="3">
        <v>2.3333333333333299</v>
      </c>
      <c r="J412" s="3">
        <v>2.3333333333333299</v>
      </c>
      <c r="K412" s="3">
        <v>2.2333333333333298</v>
      </c>
      <c r="L412" s="3">
        <v>2.86666666666666</v>
      </c>
      <c r="M412" s="3">
        <v>1.7</v>
      </c>
      <c r="N412" s="3">
        <v>1.9</v>
      </c>
      <c r="O412" s="3">
        <v>1.7666666666666599</v>
      </c>
      <c r="P412" s="3">
        <v>1.4666666666666599</v>
      </c>
      <c r="Q412" s="3">
        <v>1.2</v>
      </c>
      <c r="R412" s="3">
        <v>0.86666666666666603</v>
      </c>
      <c r="S412" s="3">
        <v>0.9</v>
      </c>
      <c r="T412" s="3">
        <v>0.73333333333333295</v>
      </c>
      <c r="U412" s="3">
        <v>0.8</v>
      </c>
      <c r="V412" s="3">
        <v>0.7</v>
      </c>
      <c r="W412" s="2"/>
      <c r="X412" s="3">
        <v>0</v>
      </c>
      <c r="Y412" s="3">
        <v>0</v>
      </c>
      <c r="Z412" s="3">
        <v>0</v>
      </c>
      <c r="AA412" s="3">
        <v>0.3</v>
      </c>
      <c r="AB412" s="3">
        <v>0.871779788708134</v>
      </c>
      <c r="AC412" s="3">
        <v>1.0225241100118601</v>
      </c>
      <c r="AD412" s="3">
        <v>1.1925695879998801</v>
      </c>
      <c r="AE412" s="3">
        <v>1.1055415967851301</v>
      </c>
      <c r="AF412" s="3">
        <v>1.17426099692056</v>
      </c>
      <c r="AG412" s="3">
        <v>1.2310790208412901</v>
      </c>
      <c r="AH412" s="3">
        <v>1.21518174223721</v>
      </c>
      <c r="AI412" s="3">
        <v>1.27410099024109</v>
      </c>
      <c r="AJ412" s="3">
        <v>1.2297244497131099</v>
      </c>
      <c r="AK412" s="3">
        <v>1.11753697428268</v>
      </c>
      <c r="AL412" s="3">
        <v>1.10754984838907</v>
      </c>
      <c r="AM412" s="3">
        <v>0.88443327742810596</v>
      </c>
      <c r="AN412" s="3">
        <v>0.74610097618664595</v>
      </c>
      <c r="AO412" s="3">
        <v>0.72724747430904702</v>
      </c>
      <c r="AP412" s="3">
        <v>0.79162280580252697</v>
      </c>
      <c r="AQ412" s="3">
        <v>0.78102496759066498</v>
      </c>
    </row>
    <row r="413" spans="1:43">
      <c r="A413" s="2" t="s">
        <v>513</v>
      </c>
      <c r="B413" s="2"/>
      <c r="C413" s="3">
        <v>0</v>
      </c>
      <c r="D413" s="3">
        <v>0</v>
      </c>
      <c r="E413" s="3">
        <v>0</v>
      </c>
      <c r="F413" s="3">
        <v>3.3333333333333298E-2</v>
      </c>
      <c r="G413" s="3">
        <v>0.16666666666666599</v>
      </c>
      <c r="H413" s="3">
        <v>0.16666666666666599</v>
      </c>
      <c r="I413" s="3">
        <v>6.6666666666666596E-2</v>
      </c>
      <c r="J413" s="3">
        <v>0.36666666666666597</v>
      </c>
      <c r="K413" s="3">
        <v>0.133333333333333</v>
      </c>
      <c r="L413" s="3">
        <v>0.43333333333333302</v>
      </c>
      <c r="M413" s="3">
        <v>0.53333333333333299</v>
      </c>
      <c r="N413" s="3">
        <v>0.4</v>
      </c>
      <c r="O413" s="3">
        <v>0.56666666666666599</v>
      </c>
      <c r="P413" s="3">
        <v>0.4</v>
      </c>
      <c r="Q413" s="3">
        <v>0.56666666666666599</v>
      </c>
      <c r="R413" s="3">
        <v>0.5</v>
      </c>
      <c r="S413" s="3">
        <v>0.53333333333333299</v>
      </c>
      <c r="T413" s="3">
        <v>0.63333333333333297</v>
      </c>
      <c r="U413" s="3">
        <v>0.33333333333333298</v>
      </c>
      <c r="V413" s="3">
        <v>0.63333333333333297</v>
      </c>
      <c r="W413" s="2"/>
      <c r="X413" s="3">
        <v>0</v>
      </c>
      <c r="Y413" s="3">
        <v>0</v>
      </c>
      <c r="Z413" s="3">
        <v>0</v>
      </c>
      <c r="AA413" s="3">
        <v>0.17950549357115</v>
      </c>
      <c r="AB413" s="3">
        <v>0.45338235029118101</v>
      </c>
      <c r="AC413" s="3">
        <v>0.37267799624996401</v>
      </c>
      <c r="AD413" s="3">
        <v>0.24944382578492899</v>
      </c>
      <c r="AE413" s="3">
        <v>0.79512402945843697</v>
      </c>
      <c r="AF413" s="3">
        <v>0.33993463423951897</v>
      </c>
      <c r="AG413" s="3">
        <v>0.71569701845279599</v>
      </c>
      <c r="AH413" s="3">
        <v>0.61824123303304701</v>
      </c>
      <c r="AI413" s="3">
        <v>0.71180521680208697</v>
      </c>
      <c r="AJ413" s="3">
        <v>0.88254681965824799</v>
      </c>
      <c r="AK413" s="3">
        <v>0.75718777944003601</v>
      </c>
      <c r="AL413" s="3">
        <v>0.667499479816692</v>
      </c>
      <c r="AM413" s="3">
        <v>0.84656167328001897</v>
      </c>
      <c r="AN413" s="3">
        <v>0.71802197428460002</v>
      </c>
      <c r="AO413" s="3">
        <v>0.87496031656044504</v>
      </c>
      <c r="AP413" s="3">
        <v>0.53748384988656905</v>
      </c>
      <c r="AQ413" s="3">
        <v>0.94809751022185895</v>
      </c>
    </row>
    <row r="414" spans="1:43">
      <c r="A414" s="2" t="s">
        <v>514</v>
      </c>
      <c r="B414" s="2"/>
      <c r="C414" s="3">
        <v>0</v>
      </c>
      <c r="D414" s="3">
        <v>0</v>
      </c>
      <c r="E414" s="3">
        <v>0</v>
      </c>
      <c r="F414" s="3">
        <v>0</v>
      </c>
      <c r="G414" s="3">
        <v>0</v>
      </c>
      <c r="H414" s="3">
        <v>0</v>
      </c>
      <c r="I414" s="3">
        <v>3.3333333333333298E-2</v>
      </c>
      <c r="J414" s="3">
        <v>3.3333333333333298E-2</v>
      </c>
      <c r="K414" s="3">
        <v>6.6666666666666596E-2</v>
      </c>
      <c r="L414" s="3">
        <v>3.3333333333333298E-2</v>
      </c>
      <c r="M414" s="3">
        <v>3.3333333333333298E-2</v>
      </c>
      <c r="N414" s="3">
        <v>0.1</v>
      </c>
      <c r="O414" s="3">
        <v>0.16666666666666599</v>
      </c>
      <c r="P414" s="3">
        <v>0.3</v>
      </c>
      <c r="Q414" s="3">
        <v>0.233333333333333</v>
      </c>
      <c r="R414" s="3">
        <v>0.266666666666666</v>
      </c>
      <c r="S414" s="3">
        <v>0.6</v>
      </c>
      <c r="T414" s="3">
        <v>0.43333333333333302</v>
      </c>
      <c r="U414" s="3">
        <v>1</v>
      </c>
      <c r="V414" s="3">
        <v>0.63333333333333297</v>
      </c>
      <c r="W414" s="2"/>
      <c r="X414" s="3">
        <v>0</v>
      </c>
      <c r="Y414" s="3">
        <v>0</v>
      </c>
      <c r="Z414" s="3">
        <v>0</v>
      </c>
      <c r="AA414" s="3">
        <v>0</v>
      </c>
      <c r="AB414" s="3">
        <v>0</v>
      </c>
      <c r="AC414" s="3">
        <v>0</v>
      </c>
      <c r="AD414" s="3">
        <v>0.17950549357115</v>
      </c>
      <c r="AE414" s="3">
        <v>0.17950549357115</v>
      </c>
      <c r="AF414" s="3">
        <v>0.24944382578492899</v>
      </c>
      <c r="AG414" s="3">
        <v>0.17950549357115</v>
      </c>
      <c r="AH414" s="3">
        <v>0.17950549357115</v>
      </c>
      <c r="AI414" s="3">
        <v>0.39581140290126299</v>
      </c>
      <c r="AJ414" s="3">
        <v>0.37267799624996401</v>
      </c>
      <c r="AK414" s="3">
        <v>0.45825756949558299</v>
      </c>
      <c r="AL414" s="3">
        <v>0.42295258468164998</v>
      </c>
      <c r="AM414" s="3">
        <v>0.44221663871405298</v>
      </c>
      <c r="AN414" s="3">
        <v>0.61101009266077799</v>
      </c>
      <c r="AO414" s="3">
        <v>0.55876848714133998</v>
      </c>
      <c r="AP414" s="3">
        <v>0.85634883857767496</v>
      </c>
      <c r="AQ414" s="3">
        <v>0.657436097443867</v>
      </c>
    </row>
    <row r="415" spans="1:43">
      <c r="A415" s="2" t="s">
        <v>515</v>
      </c>
      <c r="B415" s="2"/>
      <c r="C415" s="3">
        <v>0</v>
      </c>
      <c r="D415" s="3">
        <v>0</v>
      </c>
      <c r="E415" s="3">
        <v>0</v>
      </c>
      <c r="F415" s="3">
        <v>0</v>
      </c>
      <c r="G415" s="3">
        <v>0</v>
      </c>
      <c r="H415" s="3">
        <v>0</v>
      </c>
      <c r="I415" s="3">
        <v>0</v>
      </c>
      <c r="J415" s="3">
        <v>3.3333333333333298E-2</v>
      </c>
      <c r="K415" s="3">
        <v>0.1</v>
      </c>
      <c r="L415" s="3">
        <v>6.6666666666666596E-2</v>
      </c>
      <c r="M415" s="3">
        <v>6.6666666666666596E-2</v>
      </c>
      <c r="N415" s="3">
        <v>0.1</v>
      </c>
      <c r="O415" s="3">
        <v>0.233333333333333</v>
      </c>
      <c r="P415" s="3">
        <v>0.16666666666666599</v>
      </c>
      <c r="Q415" s="3">
        <v>0.36666666666666597</v>
      </c>
      <c r="R415" s="3">
        <v>0.266666666666666</v>
      </c>
      <c r="S415" s="3">
        <v>0.66666666666666596</v>
      </c>
      <c r="T415" s="3">
        <v>0.46666666666666601</v>
      </c>
      <c r="U415" s="3">
        <v>0.6</v>
      </c>
      <c r="V415" s="3">
        <v>0.6</v>
      </c>
      <c r="W415" s="2"/>
      <c r="X415" s="3">
        <v>0</v>
      </c>
      <c r="Y415" s="3">
        <v>0</v>
      </c>
      <c r="Z415" s="3">
        <v>0</v>
      </c>
      <c r="AA415" s="3">
        <v>0</v>
      </c>
      <c r="AB415" s="3">
        <v>0</v>
      </c>
      <c r="AC415" s="3">
        <v>0</v>
      </c>
      <c r="AD415" s="3">
        <v>0</v>
      </c>
      <c r="AE415" s="3">
        <v>0.17950549357115</v>
      </c>
      <c r="AF415" s="3">
        <v>0.3</v>
      </c>
      <c r="AG415" s="3">
        <v>0.24944382578492899</v>
      </c>
      <c r="AH415" s="3">
        <v>0.24944382578492899</v>
      </c>
      <c r="AI415" s="3">
        <v>0.3</v>
      </c>
      <c r="AJ415" s="3">
        <v>0.49553562491061598</v>
      </c>
      <c r="AK415" s="3">
        <v>0.37267799624996401</v>
      </c>
      <c r="AL415" s="3">
        <v>0.657436097443867</v>
      </c>
      <c r="AM415" s="3">
        <v>0.44221663871405298</v>
      </c>
      <c r="AN415" s="3">
        <v>0.64978628965393104</v>
      </c>
      <c r="AO415" s="3">
        <v>0.49888765156985798</v>
      </c>
      <c r="AP415" s="3">
        <v>0.553774924194538</v>
      </c>
      <c r="AQ415" s="3">
        <v>0.48989794855663499</v>
      </c>
    </row>
    <row r="416" spans="1:43">
      <c r="A416" s="2" t="s">
        <v>516</v>
      </c>
      <c r="B416" s="2"/>
      <c r="C416" s="3">
        <v>0</v>
      </c>
      <c r="D416" s="3">
        <v>0</v>
      </c>
      <c r="E416" s="3">
        <v>0</v>
      </c>
      <c r="F416" s="3">
        <v>0.16666666666666599</v>
      </c>
      <c r="G416" s="3">
        <v>0.83333333333333304</v>
      </c>
      <c r="H416" s="3">
        <v>1.7666666666666599</v>
      </c>
      <c r="I416" s="3">
        <v>1.9666666666666599</v>
      </c>
      <c r="J416" s="3">
        <v>2.6333333333333302</v>
      </c>
      <c r="K416" s="3">
        <v>1.8</v>
      </c>
      <c r="L416" s="3">
        <v>1.6666666666666601</v>
      </c>
      <c r="M416" s="3">
        <v>1.3333333333333299</v>
      </c>
      <c r="N416" s="3">
        <v>1.63333333333333</v>
      </c>
      <c r="O416" s="3">
        <v>1.6</v>
      </c>
      <c r="P416" s="3">
        <v>1.5</v>
      </c>
      <c r="Q416" s="3">
        <v>1.2666666666666599</v>
      </c>
      <c r="R416" s="3">
        <v>1.3</v>
      </c>
      <c r="S416" s="3">
        <v>0.96666666666666601</v>
      </c>
      <c r="T416" s="3">
        <v>0.93333333333333302</v>
      </c>
      <c r="U416" s="3">
        <v>1.1000000000000001</v>
      </c>
      <c r="V416" s="3">
        <v>0.5</v>
      </c>
      <c r="W416" s="2"/>
      <c r="X416" s="3">
        <v>0</v>
      </c>
      <c r="Y416" s="3">
        <v>0</v>
      </c>
      <c r="Z416" s="3">
        <v>0</v>
      </c>
      <c r="AA416" s="3">
        <v>0.45338235029118101</v>
      </c>
      <c r="AB416" s="3">
        <v>0.85958646388184101</v>
      </c>
      <c r="AC416" s="3">
        <v>1.2023125864580899</v>
      </c>
      <c r="AD416" s="3">
        <v>1.2775845264491199</v>
      </c>
      <c r="AE416" s="3">
        <v>1.44875425414004</v>
      </c>
      <c r="AF416" s="3">
        <v>1.3012814197295399</v>
      </c>
      <c r="AG416" s="3">
        <v>1.2736648783028499</v>
      </c>
      <c r="AH416" s="3">
        <v>1.1352924243950899</v>
      </c>
      <c r="AI416" s="3">
        <v>1.44875425414004</v>
      </c>
      <c r="AJ416" s="3">
        <v>1.40475383371369</v>
      </c>
      <c r="AK416" s="3">
        <v>0.99163165204290105</v>
      </c>
      <c r="AL416" s="3">
        <v>1.2092238098144701</v>
      </c>
      <c r="AM416" s="3">
        <v>1.0049875621120801</v>
      </c>
      <c r="AN416" s="3">
        <v>0.94809751022185895</v>
      </c>
      <c r="AO416" s="3">
        <v>1.3399834161494499</v>
      </c>
      <c r="AP416" s="3">
        <v>0.90737717258774597</v>
      </c>
      <c r="AQ416" s="3">
        <v>0.562731433871137</v>
      </c>
    </row>
    <row r="417" spans="1:43">
      <c r="A417" s="2" t="s">
        <v>517</v>
      </c>
      <c r="B417" s="2" t="s">
        <v>518</v>
      </c>
      <c r="C417" s="3">
        <v>0</v>
      </c>
      <c r="D417" s="3">
        <v>0</v>
      </c>
      <c r="E417" s="3">
        <v>0</v>
      </c>
      <c r="F417" s="3">
        <v>0</v>
      </c>
      <c r="G417" s="3">
        <v>3.3333333333333298E-2</v>
      </c>
      <c r="H417" s="3">
        <v>6.6666666666666596E-2</v>
      </c>
      <c r="I417" s="3">
        <v>0.1</v>
      </c>
      <c r="J417" s="3">
        <v>0.133333333333333</v>
      </c>
      <c r="K417" s="3">
        <v>0.3</v>
      </c>
      <c r="L417" s="3">
        <v>0.3</v>
      </c>
      <c r="M417" s="3">
        <v>0.33333333333333298</v>
      </c>
      <c r="N417" s="3">
        <v>0.4</v>
      </c>
      <c r="O417" s="3">
        <v>0.7</v>
      </c>
      <c r="P417" s="3">
        <v>1.2</v>
      </c>
      <c r="Q417" s="3">
        <v>0.93333333333333302</v>
      </c>
      <c r="R417" s="3">
        <v>0.86666666666666603</v>
      </c>
      <c r="S417" s="3">
        <v>0.6</v>
      </c>
      <c r="T417" s="3">
        <v>0.63333333333333297</v>
      </c>
      <c r="U417" s="3">
        <v>0.8</v>
      </c>
      <c r="V417" s="3">
        <v>0.5</v>
      </c>
      <c r="W417" s="2"/>
      <c r="X417" s="3">
        <v>0</v>
      </c>
      <c r="Y417" s="3">
        <v>0</v>
      </c>
      <c r="Z417" s="3">
        <v>0</v>
      </c>
      <c r="AA417" s="3">
        <v>0</v>
      </c>
      <c r="AB417" s="3">
        <v>0.17950549357115</v>
      </c>
      <c r="AC417" s="3">
        <v>0.24944382578492899</v>
      </c>
      <c r="AD417" s="3">
        <v>0.3</v>
      </c>
      <c r="AE417" s="3">
        <v>0.33993463423951897</v>
      </c>
      <c r="AF417" s="3">
        <v>0.52599112793531599</v>
      </c>
      <c r="AG417" s="3">
        <v>0.52599112793531599</v>
      </c>
      <c r="AH417" s="3">
        <v>0.53748384988656905</v>
      </c>
      <c r="AI417" s="3">
        <v>0.61101009266077799</v>
      </c>
      <c r="AJ417" s="3">
        <v>0.58594652770823097</v>
      </c>
      <c r="AK417" s="3">
        <v>1.3266499161421501</v>
      </c>
      <c r="AL417" s="3">
        <v>0.89193921068397597</v>
      </c>
      <c r="AM417" s="3">
        <v>0.88443327742810596</v>
      </c>
      <c r="AN417" s="3">
        <v>0.84063468086123205</v>
      </c>
      <c r="AO417" s="3">
        <v>0.70632067001390297</v>
      </c>
      <c r="AP417" s="3">
        <v>1.04562580942387</v>
      </c>
      <c r="AQ417" s="3">
        <v>0.80622577482985502</v>
      </c>
    </row>
    <row r="418" spans="1:43">
      <c r="A418" s="2" t="s">
        <v>519</v>
      </c>
      <c r="B418" s="2"/>
      <c r="C418" s="3">
        <v>0</v>
      </c>
      <c r="D418" s="3">
        <v>0</v>
      </c>
      <c r="E418" s="3">
        <v>0</v>
      </c>
      <c r="F418" s="3">
        <v>0</v>
      </c>
      <c r="G418" s="3">
        <v>0</v>
      </c>
      <c r="H418" s="3">
        <v>0</v>
      </c>
      <c r="I418" s="3">
        <v>0</v>
      </c>
      <c r="J418" s="3">
        <v>0</v>
      </c>
      <c r="K418" s="3">
        <v>0</v>
      </c>
      <c r="L418" s="3">
        <v>0</v>
      </c>
      <c r="M418" s="3">
        <v>0</v>
      </c>
      <c r="N418" s="3">
        <v>0</v>
      </c>
      <c r="O418" s="3">
        <v>0</v>
      </c>
      <c r="P418" s="3">
        <v>0</v>
      </c>
      <c r="Q418" s="3">
        <v>0</v>
      </c>
      <c r="R418" s="3">
        <v>0</v>
      </c>
      <c r="S418" s="3">
        <v>3.3333333333333298E-2</v>
      </c>
      <c r="T418" s="3">
        <v>0.2</v>
      </c>
      <c r="U418" s="3">
        <v>0.33333333333333298</v>
      </c>
      <c r="V418" s="3">
        <v>0.46666666666666601</v>
      </c>
      <c r="W418" s="2"/>
      <c r="X418" s="3">
        <v>0</v>
      </c>
      <c r="Y418" s="3">
        <v>0</v>
      </c>
      <c r="Z418" s="3">
        <v>0</v>
      </c>
      <c r="AA418" s="3">
        <v>0</v>
      </c>
      <c r="AB418" s="3">
        <v>0</v>
      </c>
      <c r="AC418" s="3">
        <v>0</v>
      </c>
      <c r="AD418" s="3">
        <v>0</v>
      </c>
      <c r="AE418" s="3">
        <v>0</v>
      </c>
      <c r="AF418" s="3">
        <v>0</v>
      </c>
      <c r="AG418" s="3">
        <v>0</v>
      </c>
      <c r="AH418" s="3">
        <v>0</v>
      </c>
      <c r="AI418" s="3">
        <v>0</v>
      </c>
      <c r="AJ418" s="3">
        <v>0</v>
      </c>
      <c r="AK418" s="3">
        <v>0</v>
      </c>
      <c r="AL418" s="3">
        <v>0</v>
      </c>
      <c r="AM418" s="3">
        <v>0</v>
      </c>
      <c r="AN418" s="3">
        <v>0.17950549357115</v>
      </c>
      <c r="AO418" s="3">
        <v>0.4</v>
      </c>
      <c r="AP418" s="3">
        <v>0.53748384988656905</v>
      </c>
      <c r="AQ418" s="3">
        <v>0.71802197428460002</v>
      </c>
    </row>
    <row r="419" spans="1:43">
      <c r="A419" s="2" t="s">
        <v>520</v>
      </c>
      <c r="B419" s="2"/>
      <c r="C419" s="3">
        <v>0</v>
      </c>
      <c r="D419" s="3">
        <v>0</v>
      </c>
      <c r="E419" s="3">
        <v>0</v>
      </c>
      <c r="F419" s="3">
        <v>0</v>
      </c>
      <c r="G419" s="3">
        <v>0</v>
      </c>
      <c r="H419" s="3">
        <v>0</v>
      </c>
      <c r="I419" s="3">
        <v>3.3333333333333298E-2</v>
      </c>
      <c r="J419" s="3">
        <v>3.3333333333333298E-2</v>
      </c>
      <c r="K419" s="3">
        <v>3.3333333333333298E-2</v>
      </c>
      <c r="L419" s="3">
        <v>3.3333333333333298E-2</v>
      </c>
      <c r="M419" s="3">
        <v>0.2</v>
      </c>
      <c r="N419" s="3">
        <v>0.133333333333333</v>
      </c>
      <c r="O419" s="3">
        <v>0.16666666666666599</v>
      </c>
      <c r="P419" s="3">
        <v>0.2</v>
      </c>
      <c r="Q419" s="3">
        <v>0.1</v>
      </c>
      <c r="R419" s="3">
        <v>0.266666666666666</v>
      </c>
      <c r="S419" s="3">
        <v>0.233333333333333</v>
      </c>
      <c r="T419" s="3">
        <v>0.36666666666666597</v>
      </c>
      <c r="U419" s="3">
        <v>0.16666666666666599</v>
      </c>
      <c r="V419" s="3">
        <v>0.43333333333333302</v>
      </c>
      <c r="W419" s="2"/>
      <c r="X419" s="3">
        <v>0</v>
      </c>
      <c r="Y419" s="3">
        <v>0</v>
      </c>
      <c r="Z419" s="3">
        <v>0</v>
      </c>
      <c r="AA419" s="3">
        <v>0</v>
      </c>
      <c r="AB419" s="3">
        <v>0</v>
      </c>
      <c r="AC419" s="3">
        <v>0</v>
      </c>
      <c r="AD419" s="3">
        <v>0.17950549357115</v>
      </c>
      <c r="AE419" s="3">
        <v>0.17950549357115</v>
      </c>
      <c r="AF419" s="3">
        <v>0.17950549357115</v>
      </c>
      <c r="AG419" s="3">
        <v>0.17950549357115</v>
      </c>
      <c r="AH419" s="3">
        <v>0.4</v>
      </c>
      <c r="AI419" s="3">
        <v>0.42687494916218899</v>
      </c>
      <c r="AJ419" s="3">
        <v>0.45338235029118101</v>
      </c>
      <c r="AK419" s="3">
        <v>0.47609522856952302</v>
      </c>
      <c r="AL419" s="3">
        <v>0.29999999999999899</v>
      </c>
      <c r="AM419" s="3">
        <v>0.44221663871405298</v>
      </c>
      <c r="AN419" s="3">
        <v>0.42295258468164998</v>
      </c>
      <c r="AO419" s="3">
        <v>0.60461190490723504</v>
      </c>
      <c r="AP419" s="3">
        <v>0.37267799624996401</v>
      </c>
      <c r="AQ419" s="3">
        <v>0.71569701845279599</v>
      </c>
    </row>
    <row r="420" spans="1:43">
      <c r="A420" s="2" t="s">
        <v>521</v>
      </c>
      <c r="B420" s="2"/>
      <c r="C420" s="3">
        <v>0</v>
      </c>
      <c r="D420" s="3">
        <v>0</v>
      </c>
      <c r="E420" s="3">
        <v>0</v>
      </c>
      <c r="F420" s="3">
        <v>0</v>
      </c>
      <c r="G420" s="3">
        <v>0.133333333333333</v>
      </c>
      <c r="H420" s="3">
        <v>0.1</v>
      </c>
      <c r="I420" s="3">
        <v>6.6666666666666596E-2</v>
      </c>
      <c r="J420" s="3">
        <v>0.233333333333333</v>
      </c>
      <c r="K420" s="3">
        <v>0.133333333333333</v>
      </c>
      <c r="L420" s="3">
        <v>6.6666666666666596E-2</v>
      </c>
      <c r="M420" s="3">
        <v>6.6666666666666596E-2</v>
      </c>
      <c r="N420" s="3">
        <v>0.133333333333333</v>
      </c>
      <c r="O420" s="3">
        <v>6.6666666666666596E-2</v>
      </c>
      <c r="P420" s="3">
        <v>3.3333333333333298E-2</v>
      </c>
      <c r="Q420" s="3">
        <v>3.3333333333333298E-2</v>
      </c>
      <c r="R420" s="3">
        <v>0.1</v>
      </c>
      <c r="S420" s="3">
        <v>0.233333333333333</v>
      </c>
      <c r="T420" s="3">
        <v>0.233333333333333</v>
      </c>
      <c r="U420" s="3">
        <v>0.233333333333333</v>
      </c>
      <c r="V420" s="3">
        <v>0.43333333333333302</v>
      </c>
      <c r="W420" s="2"/>
      <c r="X420" s="3">
        <v>0</v>
      </c>
      <c r="Y420" s="3">
        <v>0</v>
      </c>
      <c r="Z420" s="3">
        <v>0</v>
      </c>
      <c r="AA420" s="3">
        <v>0</v>
      </c>
      <c r="AB420" s="3">
        <v>0.33993463423951897</v>
      </c>
      <c r="AC420" s="3">
        <v>0.3</v>
      </c>
      <c r="AD420" s="3">
        <v>0.24944382578492899</v>
      </c>
      <c r="AE420" s="3">
        <v>0.49553562491061598</v>
      </c>
      <c r="AF420" s="3">
        <v>0.33993463423951897</v>
      </c>
      <c r="AG420" s="3">
        <v>0.24944382578492899</v>
      </c>
      <c r="AH420" s="3">
        <v>0.24944382578492899</v>
      </c>
      <c r="AI420" s="3">
        <v>0.33993463423951897</v>
      </c>
      <c r="AJ420" s="3">
        <v>0.24944382578492899</v>
      </c>
      <c r="AK420" s="3">
        <v>0.17950549357115</v>
      </c>
      <c r="AL420" s="3">
        <v>0.17950549357115</v>
      </c>
      <c r="AM420" s="3">
        <v>0.3</v>
      </c>
      <c r="AN420" s="3">
        <v>0.49553562491061598</v>
      </c>
      <c r="AO420" s="3">
        <v>0.42295258468164998</v>
      </c>
      <c r="AP420" s="3">
        <v>0.42295258468164998</v>
      </c>
      <c r="AQ420" s="3">
        <v>0.49553562491061598</v>
      </c>
    </row>
    <row r="421" spans="1:43">
      <c r="A421" s="2" t="s">
        <v>522</v>
      </c>
      <c r="B421" s="2"/>
      <c r="C421" s="3">
        <v>0</v>
      </c>
      <c r="D421" s="3">
        <v>0</v>
      </c>
      <c r="E421" s="3">
        <v>0</v>
      </c>
      <c r="F421" s="3">
        <v>0.43333333333333302</v>
      </c>
      <c r="G421" s="3">
        <v>1.7333333333333301</v>
      </c>
      <c r="H421" s="3">
        <v>3.2</v>
      </c>
      <c r="I421" s="3">
        <v>4.0999999999999996</v>
      </c>
      <c r="J421" s="3">
        <v>4.2</v>
      </c>
      <c r="K421" s="3">
        <v>3.2</v>
      </c>
      <c r="L421" s="3">
        <v>3.1</v>
      </c>
      <c r="M421" s="3">
        <v>2.36666666666666</v>
      </c>
      <c r="N421" s="3">
        <v>2.0666666666666602</v>
      </c>
      <c r="O421" s="3">
        <v>1.8</v>
      </c>
      <c r="P421" s="3">
        <v>1.63333333333333</v>
      </c>
      <c r="Q421" s="3">
        <v>1.13333333333333</v>
      </c>
      <c r="R421" s="3">
        <v>0.93333333333333302</v>
      </c>
      <c r="S421" s="3">
        <v>0.76666666666666605</v>
      </c>
      <c r="T421" s="3">
        <v>0.6</v>
      </c>
      <c r="U421" s="3">
        <v>0.86666666666666603</v>
      </c>
      <c r="V421" s="3">
        <v>0.4</v>
      </c>
      <c r="W421" s="2"/>
      <c r="X421" s="3">
        <v>0</v>
      </c>
      <c r="Y421" s="3">
        <v>0</v>
      </c>
      <c r="Z421" s="3">
        <v>0</v>
      </c>
      <c r="AA421" s="3">
        <v>0.61553951042064603</v>
      </c>
      <c r="AB421" s="3">
        <v>1.0624918300339401</v>
      </c>
      <c r="AC421" s="3">
        <v>1.5362291495737199</v>
      </c>
      <c r="AD421" s="3">
        <v>1.7953644012660299</v>
      </c>
      <c r="AE421" s="3">
        <v>1.72046505340852</v>
      </c>
      <c r="AF421" s="3">
        <v>1.4</v>
      </c>
      <c r="AG421" s="3">
        <v>1.51327459504215</v>
      </c>
      <c r="AH421" s="3">
        <v>1.1967548714010801</v>
      </c>
      <c r="AI421" s="3">
        <v>1.1527744310526999</v>
      </c>
      <c r="AJ421" s="3">
        <v>1.04562580942387</v>
      </c>
      <c r="AK421" s="3">
        <v>1.37800177390629</v>
      </c>
      <c r="AL421" s="3">
        <v>0.80553639823963796</v>
      </c>
      <c r="AM421" s="3">
        <v>0.92855921847894096</v>
      </c>
      <c r="AN421" s="3">
        <v>0.84393259341147697</v>
      </c>
      <c r="AO421" s="3">
        <v>0.75718777944003601</v>
      </c>
      <c r="AP421" s="3">
        <v>0.71802197428460002</v>
      </c>
      <c r="AQ421" s="3">
        <v>0.61101009266077799</v>
      </c>
    </row>
    <row r="422" spans="1:43">
      <c r="A422" s="2" t="s">
        <v>523</v>
      </c>
      <c r="B422" s="2"/>
      <c r="C422" s="3">
        <v>0</v>
      </c>
      <c r="D422" s="3">
        <v>0</v>
      </c>
      <c r="E422" s="3">
        <v>0</v>
      </c>
      <c r="F422" s="3">
        <v>0</v>
      </c>
      <c r="G422" s="3">
        <v>0.1</v>
      </c>
      <c r="H422" s="3">
        <v>0.46666666666666601</v>
      </c>
      <c r="I422" s="3">
        <v>0.7</v>
      </c>
      <c r="J422" s="3">
        <v>0.9</v>
      </c>
      <c r="K422" s="3">
        <v>0.73333333333333295</v>
      </c>
      <c r="L422" s="3">
        <v>1.13333333333333</v>
      </c>
      <c r="M422" s="3">
        <v>0.4</v>
      </c>
      <c r="N422" s="3">
        <v>1.06666666666666</v>
      </c>
      <c r="O422" s="3">
        <v>0.86666666666666603</v>
      </c>
      <c r="P422" s="3">
        <v>0.43333333333333302</v>
      </c>
      <c r="Q422" s="3">
        <v>0.5</v>
      </c>
      <c r="R422" s="3">
        <v>0.4</v>
      </c>
      <c r="S422" s="3">
        <v>0.266666666666666</v>
      </c>
      <c r="T422" s="3">
        <v>0.53333333333333299</v>
      </c>
      <c r="U422" s="3">
        <v>0.4</v>
      </c>
      <c r="V422" s="3">
        <v>0.36666666666666597</v>
      </c>
      <c r="W422" s="2"/>
      <c r="X422" s="3">
        <v>0</v>
      </c>
      <c r="Y422" s="3">
        <v>0</v>
      </c>
      <c r="Z422" s="3">
        <v>0</v>
      </c>
      <c r="AA422" s="3">
        <v>0</v>
      </c>
      <c r="AB422" s="3">
        <v>0.3</v>
      </c>
      <c r="AC422" s="3">
        <v>0.49888765156985798</v>
      </c>
      <c r="AD422" s="3">
        <v>0.82259751195020403</v>
      </c>
      <c r="AE422" s="3">
        <v>1.04403065089105</v>
      </c>
      <c r="AF422" s="3">
        <v>0.77172246018601498</v>
      </c>
      <c r="AG422" s="3">
        <v>0.99107124982123296</v>
      </c>
      <c r="AH422" s="3">
        <v>0.48989794855663499</v>
      </c>
      <c r="AI422" s="3">
        <v>0.85374989832437898</v>
      </c>
      <c r="AJ422" s="3">
        <v>0.76303487615063903</v>
      </c>
      <c r="AK422" s="3">
        <v>0.71569701845279599</v>
      </c>
      <c r="AL422" s="3">
        <v>0.76376261582597305</v>
      </c>
      <c r="AM422" s="3">
        <v>0.71180521680208697</v>
      </c>
      <c r="AN422" s="3">
        <v>0.44221663871405298</v>
      </c>
      <c r="AO422" s="3">
        <v>0.71802197428460002</v>
      </c>
      <c r="AP422" s="3">
        <v>0.61101009266077799</v>
      </c>
      <c r="AQ422" s="3">
        <v>0.60461190490723504</v>
      </c>
    </row>
    <row r="423" spans="1:43">
      <c r="A423" s="2" t="s">
        <v>524</v>
      </c>
      <c r="B423" s="2"/>
      <c r="C423" s="3">
        <v>0</v>
      </c>
      <c r="D423" s="3">
        <v>0</v>
      </c>
      <c r="E423" s="3">
        <v>0</v>
      </c>
      <c r="F423" s="3">
        <v>0</v>
      </c>
      <c r="G423" s="3">
        <v>0</v>
      </c>
      <c r="H423" s="3">
        <v>0.133333333333333</v>
      </c>
      <c r="I423" s="3">
        <v>0.16666666666666599</v>
      </c>
      <c r="J423" s="3">
        <v>0.33333333333333298</v>
      </c>
      <c r="K423" s="3">
        <v>0.3</v>
      </c>
      <c r="L423" s="3">
        <v>0.5</v>
      </c>
      <c r="M423" s="3">
        <v>0.53333333333333299</v>
      </c>
      <c r="N423" s="3">
        <v>0.266666666666666</v>
      </c>
      <c r="O423" s="3">
        <v>0.33333333333333298</v>
      </c>
      <c r="P423" s="3">
        <v>0.266666666666666</v>
      </c>
      <c r="Q423" s="3">
        <v>0.233333333333333</v>
      </c>
      <c r="R423" s="3">
        <v>0.36666666666666597</v>
      </c>
      <c r="S423" s="3">
        <v>0.233333333333333</v>
      </c>
      <c r="T423" s="3">
        <v>0.2</v>
      </c>
      <c r="U423" s="3">
        <v>0.266666666666666</v>
      </c>
      <c r="V423" s="3">
        <v>0.33333333333333298</v>
      </c>
      <c r="W423" s="2"/>
      <c r="X423" s="3">
        <v>0</v>
      </c>
      <c r="Y423" s="3">
        <v>0</v>
      </c>
      <c r="Z423" s="3">
        <v>0</v>
      </c>
      <c r="AA423" s="3">
        <v>0</v>
      </c>
      <c r="AB423" s="3">
        <v>0</v>
      </c>
      <c r="AC423" s="3">
        <v>0.33993463423951897</v>
      </c>
      <c r="AD423" s="3">
        <v>0.45338235029118101</v>
      </c>
      <c r="AE423" s="3">
        <v>0.47140452079103101</v>
      </c>
      <c r="AF423" s="3">
        <v>0.52599112793531599</v>
      </c>
      <c r="AG423" s="3">
        <v>0.80622577482985502</v>
      </c>
      <c r="AH423" s="3">
        <v>0.71802197428460002</v>
      </c>
      <c r="AI423" s="3">
        <v>0.57348835113617502</v>
      </c>
      <c r="AJ423" s="3">
        <v>0.59628479399994305</v>
      </c>
      <c r="AK423" s="3">
        <v>0.51207638319124005</v>
      </c>
      <c r="AL423" s="3">
        <v>0.49553562491061598</v>
      </c>
      <c r="AM423" s="3">
        <v>0.60461190490723504</v>
      </c>
      <c r="AN423" s="3">
        <v>0.49553562491061598</v>
      </c>
      <c r="AO423" s="3">
        <v>0.4</v>
      </c>
      <c r="AP423" s="3">
        <v>0.51207638319124005</v>
      </c>
      <c r="AQ423" s="3">
        <v>0.59628479399994305</v>
      </c>
    </row>
    <row r="424" spans="1:43">
      <c r="A424" s="2" t="s">
        <v>525</v>
      </c>
      <c r="B424" s="2"/>
      <c r="C424" s="3">
        <v>0</v>
      </c>
      <c r="D424" s="3">
        <v>0</v>
      </c>
      <c r="E424" s="3">
        <v>0</v>
      </c>
      <c r="F424" s="3">
        <v>0</v>
      </c>
      <c r="G424" s="3">
        <v>0</v>
      </c>
      <c r="H424" s="3">
        <v>3.3333333333333298E-2</v>
      </c>
      <c r="I424" s="3">
        <v>0</v>
      </c>
      <c r="J424" s="3">
        <v>3.3333333333333298E-2</v>
      </c>
      <c r="K424" s="3">
        <v>0.1</v>
      </c>
      <c r="L424" s="3">
        <v>3.3333333333333298E-2</v>
      </c>
      <c r="M424" s="3">
        <v>0.1</v>
      </c>
      <c r="N424" s="3">
        <v>6.6666666666666596E-2</v>
      </c>
      <c r="O424" s="3">
        <v>0.2</v>
      </c>
      <c r="P424" s="3">
        <v>6.6666666666666596E-2</v>
      </c>
      <c r="Q424" s="3">
        <v>0.133333333333333</v>
      </c>
      <c r="R424" s="3">
        <v>0.1</v>
      </c>
      <c r="S424" s="3">
        <v>0.133333333333333</v>
      </c>
      <c r="T424" s="3">
        <v>0.233333333333333</v>
      </c>
      <c r="U424" s="3">
        <v>0.266666666666666</v>
      </c>
      <c r="V424" s="3">
        <v>0.266666666666666</v>
      </c>
      <c r="W424" s="2"/>
      <c r="X424" s="3">
        <v>0</v>
      </c>
      <c r="Y424" s="3">
        <v>0</v>
      </c>
      <c r="Z424" s="3">
        <v>0</v>
      </c>
      <c r="AA424" s="3">
        <v>0</v>
      </c>
      <c r="AB424" s="3">
        <v>0</v>
      </c>
      <c r="AC424" s="3">
        <v>0.17950549357115</v>
      </c>
      <c r="AD424" s="3">
        <v>0</v>
      </c>
      <c r="AE424" s="3">
        <v>0.17950549357115</v>
      </c>
      <c r="AF424" s="3">
        <v>0.3</v>
      </c>
      <c r="AG424" s="3">
        <v>0.17950549357115</v>
      </c>
      <c r="AH424" s="3">
        <v>0.3</v>
      </c>
      <c r="AI424" s="3">
        <v>0.24944382578492899</v>
      </c>
      <c r="AJ424" s="3">
        <v>0.4</v>
      </c>
      <c r="AK424" s="3">
        <v>0.24944382578492899</v>
      </c>
      <c r="AL424" s="3">
        <v>0.33993463423951897</v>
      </c>
      <c r="AM424" s="3">
        <v>0.3</v>
      </c>
      <c r="AN424" s="3">
        <v>0.42687494916218899</v>
      </c>
      <c r="AO424" s="3">
        <v>0.42295258468164998</v>
      </c>
      <c r="AP424" s="3">
        <v>0.44221663871405298</v>
      </c>
      <c r="AQ424" s="3">
        <v>0.44221663871405298</v>
      </c>
    </row>
    <row r="425" spans="1:43">
      <c r="A425" s="2" t="s">
        <v>526</v>
      </c>
      <c r="B425" s="2" t="s">
        <v>527</v>
      </c>
      <c r="C425" s="3">
        <v>0</v>
      </c>
      <c r="D425" s="3">
        <v>0</v>
      </c>
      <c r="E425" s="3">
        <v>0</v>
      </c>
      <c r="F425" s="3">
        <v>0</v>
      </c>
      <c r="G425" s="3">
        <v>0</v>
      </c>
      <c r="H425" s="3">
        <v>0</v>
      </c>
      <c r="I425" s="3">
        <v>6.6666666666666596E-2</v>
      </c>
      <c r="J425" s="3">
        <v>6.6666666666666596E-2</v>
      </c>
      <c r="K425" s="3">
        <v>3.3333333333333298E-2</v>
      </c>
      <c r="L425" s="3">
        <v>6.6666666666666596E-2</v>
      </c>
      <c r="M425" s="3">
        <v>3.3333333333333298E-2</v>
      </c>
      <c r="N425" s="3">
        <v>0</v>
      </c>
      <c r="O425" s="3">
        <v>0.266666666666666</v>
      </c>
      <c r="P425" s="3">
        <v>0.133333333333333</v>
      </c>
      <c r="Q425" s="3">
        <v>0.16666666666666599</v>
      </c>
      <c r="R425" s="3">
        <v>0.1</v>
      </c>
      <c r="S425" s="3">
        <v>0.233333333333333</v>
      </c>
      <c r="T425" s="3">
        <v>0.266666666666666</v>
      </c>
      <c r="U425" s="3">
        <v>0.233333333333333</v>
      </c>
      <c r="V425" s="3">
        <v>0.233333333333333</v>
      </c>
      <c r="W425" s="2"/>
      <c r="X425" s="3">
        <v>0</v>
      </c>
      <c r="Y425" s="3">
        <v>0</v>
      </c>
      <c r="Z425" s="3">
        <v>0</v>
      </c>
      <c r="AA425" s="3">
        <v>0</v>
      </c>
      <c r="AB425" s="3">
        <v>0</v>
      </c>
      <c r="AC425" s="3">
        <v>0</v>
      </c>
      <c r="AD425" s="3">
        <v>0.24944382578492899</v>
      </c>
      <c r="AE425" s="3">
        <v>0.24944382578492899</v>
      </c>
      <c r="AF425" s="3">
        <v>0.17950549357115</v>
      </c>
      <c r="AG425" s="3">
        <v>0.24944382578492899</v>
      </c>
      <c r="AH425" s="3">
        <v>0.17950549357115</v>
      </c>
      <c r="AI425" s="3">
        <v>0</v>
      </c>
      <c r="AJ425" s="3">
        <v>0.44221663871405298</v>
      </c>
      <c r="AK425" s="3">
        <v>0.33993463423951897</v>
      </c>
      <c r="AL425" s="3">
        <v>0.37267799624996401</v>
      </c>
      <c r="AM425" s="3">
        <v>0.3</v>
      </c>
      <c r="AN425" s="3">
        <v>0.42295258468164998</v>
      </c>
      <c r="AO425" s="3">
        <v>0.51207638319124005</v>
      </c>
      <c r="AP425" s="3">
        <v>0.42295258468164998</v>
      </c>
      <c r="AQ425" s="3">
        <v>0.49553562491061598</v>
      </c>
    </row>
    <row r="426" spans="1:43">
      <c r="A426" s="2" t="s">
        <v>528</v>
      </c>
      <c r="B426" s="2" t="s">
        <v>529</v>
      </c>
      <c r="C426" s="3">
        <v>0</v>
      </c>
      <c r="D426" s="3">
        <v>0</v>
      </c>
      <c r="E426" s="3">
        <v>0</v>
      </c>
      <c r="F426" s="3">
        <v>0</v>
      </c>
      <c r="G426" s="3">
        <v>0</v>
      </c>
      <c r="H426" s="3">
        <v>0</v>
      </c>
      <c r="I426" s="3">
        <v>0</v>
      </c>
      <c r="J426" s="3">
        <v>0</v>
      </c>
      <c r="K426" s="3">
        <v>0</v>
      </c>
      <c r="L426" s="3">
        <v>0</v>
      </c>
      <c r="M426" s="3">
        <v>3.3333333333333298E-2</v>
      </c>
      <c r="N426" s="3">
        <v>3.3333333333333298E-2</v>
      </c>
      <c r="O426" s="3">
        <v>6.6666666666666596E-2</v>
      </c>
      <c r="P426" s="3">
        <v>0.16666666666666599</v>
      </c>
      <c r="Q426" s="3">
        <v>0.16666666666666599</v>
      </c>
      <c r="R426" s="3">
        <v>0.133333333333333</v>
      </c>
      <c r="S426" s="3">
        <v>0.3</v>
      </c>
      <c r="T426" s="3">
        <v>0.3</v>
      </c>
      <c r="U426" s="3">
        <v>0.5</v>
      </c>
      <c r="V426" s="3">
        <v>0.2</v>
      </c>
      <c r="W426" s="2"/>
      <c r="X426" s="3">
        <v>0</v>
      </c>
      <c r="Y426" s="3">
        <v>0</v>
      </c>
      <c r="Z426" s="3">
        <v>0</v>
      </c>
      <c r="AA426" s="3">
        <v>0</v>
      </c>
      <c r="AB426" s="3">
        <v>0</v>
      </c>
      <c r="AC426" s="3">
        <v>0</v>
      </c>
      <c r="AD426" s="3">
        <v>0</v>
      </c>
      <c r="AE426" s="3">
        <v>0</v>
      </c>
      <c r="AF426" s="3">
        <v>0</v>
      </c>
      <c r="AG426" s="3">
        <v>0</v>
      </c>
      <c r="AH426" s="3">
        <v>0.17950549357115</v>
      </c>
      <c r="AI426" s="3">
        <v>0.17950549357115</v>
      </c>
      <c r="AJ426" s="3">
        <v>0.24944382578492899</v>
      </c>
      <c r="AK426" s="3">
        <v>0.37267799624996401</v>
      </c>
      <c r="AL426" s="3">
        <v>0.45338235029118101</v>
      </c>
      <c r="AM426" s="3">
        <v>0.33993463423951897</v>
      </c>
      <c r="AN426" s="3">
        <v>0.52599112793531599</v>
      </c>
      <c r="AO426" s="3">
        <v>0.45825756949558399</v>
      </c>
      <c r="AP426" s="3">
        <v>0.67082039324993603</v>
      </c>
      <c r="AQ426" s="3">
        <v>0.4</v>
      </c>
    </row>
    <row r="427" spans="1:43">
      <c r="A427" s="2" t="s">
        <v>530</v>
      </c>
      <c r="B427" s="2"/>
      <c r="C427" s="3">
        <v>0</v>
      </c>
      <c r="D427" s="3">
        <v>0</v>
      </c>
      <c r="E427" s="3">
        <v>0</v>
      </c>
      <c r="F427" s="3">
        <v>0</v>
      </c>
      <c r="G427" s="3">
        <v>0</v>
      </c>
      <c r="H427" s="3">
        <v>0</v>
      </c>
      <c r="I427" s="3">
        <v>0</v>
      </c>
      <c r="J427" s="3">
        <v>0</v>
      </c>
      <c r="K427" s="3">
        <v>0</v>
      </c>
      <c r="L427" s="3">
        <v>0</v>
      </c>
      <c r="M427" s="3">
        <v>0</v>
      </c>
      <c r="N427" s="3">
        <v>0</v>
      </c>
      <c r="O427" s="3">
        <v>0</v>
      </c>
      <c r="P427" s="3">
        <v>0</v>
      </c>
      <c r="Q427" s="3">
        <v>0</v>
      </c>
      <c r="R427" s="3">
        <v>0</v>
      </c>
      <c r="S427" s="3">
        <v>0</v>
      </c>
      <c r="T427" s="3">
        <v>3.3333333333333298E-2</v>
      </c>
      <c r="U427" s="3">
        <v>0</v>
      </c>
      <c r="V427" s="3">
        <v>0.2</v>
      </c>
      <c r="W427" s="2"/>
      <c r="X427" s="3">
        <v>0</v>
      </c>
      <c r="Y427" s="3">
        <v>0</v>
      </c>
      <c r="Z427" s="3">
        <v>0</v>
      </c>
      <c r="AA427" s="3">
        <v>0</v>
      </c>
      <c r="AB427" s="3">
        <v>0</v>
      </c>
      <c r="AC427" s="3">
        <v>0</v>
      </c>
      <c r="AD427" s="3">
        <v>0</v>
      </c>
      <c r="AE427" s="3">
        <v>0</v>
      </c>
      <c r="AF427" s="3">
        <v>0</v>
      </c>
      <c r="AG427" s="3">
        <v>0</v>
      </c>
      <c r="AH427" s="3">
        <v>0</v>
      </c>
      <c r="AI427" s="3">
        <v>0</v>
      </c>
      <c r="AJ427" s="3">
        <v>0</v>
      </c>
      <c r="AK427" s="3">
        <v>0</v>
      </c>
      <c r="AL427" s="3">
        <v>0</v>
      </c>
      <c r="AM427" s="3">
        <v>0</v>
      </c>
      <c r="AN427" s="3">
        <v>0</v>
      </c>
      <c r="AO427" s="3">
        <v>0.17950549357115</v>
      </c>
      <c r="AP427" s="3">
        <v>0</v>
      </c>
      <c r="AQ427" s="3">
        <v>0.4</v>
      </c>
    </row>
    <row r="428" spans="1:43">
      <c r="A428" s="2" t="s">
        <v>531</v>
      </c>
      <c r="B428" s="2"/>
      <c r="C428" s="3">
        <v>0</v>
      </c>
      <c r="D428" s="3">
        <v>0</v>
      </c>
      <c r="E428" s="3">
        <v>0</v>
      </c>
      <c r="F428" s="3">
        <v>0</v>
      </c>
      <c r="G428" s="3">
        <v>0.133333333333333</v>
      </c>
      <c r="H428" s="3">
        <v>0.3</v>
      </c>
      <c r="I428" s="3">
        <v>0.43333333333333302</v>
      </c>
      <c r="J428" s="3">
        <v>0.4</v>
      </c>
      <c r="K428" s="3">
        <v>0.46666666666666601</v>
      </c>
      <c r="L428" s="3">
        <v>0.4</v>
      </c>
      <c r="M428" s="3">
        <v>0.3</v>
      </c>
      <c r="N428" s="3">
        <v>0.233333333333333</v>
      </c>
      <c r="O428" s="3">
        <v>0.233333333333333</v>
      </c>
      <c r="P428" s="3">
        <v>0.33333333333333298</v>
      </c>
      <c r="Q428" s="3">
        <v>6.6666666666666596E-2</v>
      </c>
      <c r="R428" s="3">
        <v>0.266666666666666</v>
      </c>
      <c r="S428" s="3">
        <v>3.3333333333333298E-2</v>
      </c>
      <c r="T428" s="3">
        <v>6.6666666666666596E-2</v>
      </c>
      <c r="U428" s="3">
        <v>0.133333333333333</v>
      </c>
      <c r="V428" s="3">
        <v>0.2</v>
      </c>
      <c r="W428" s="2"/>
      <c r="X428" s="3">
        <v>0</v>
      </c>
      <c r="Y428" s="3">
        <v>0</v>
      </c>
      <c r="Z428" s="3">
        <v>0</v>
      </c>
      <c r="AA428" s="3">
        <v>0</v>
      </c>
      <c r="AB428" s="3">
        <v>0.33993463423951897</v>
      </c>
      <c r="AC428" s="3">
        <v>0.64031242374328401</v>
      </c>
      <c r="AD428" s="3">
        <v>0.71569701845279599</v>
      </c>
      <c r="AE428" s="3">
        <v>0.61101009266077799</v>
      </c>
      <c r="AF428" s="3">
        <v>0.66999170807472597</v>
      </c>
      <c r="AG428" s="3">
        <v>0.8</v>
      </c>
      <c r="AH428" s="3">
        <v>0.52599112793531599</v>
      </c>
      <c r="AI428" s="3">
        <v>0.49553562491061598</v>
      </c>
      <c r="AJ428" s="3">
        <v>0.49553562491061598</v>
      </c>
      <c r="AK428" s="3">
        <v>0.69920589878010098</v>
      </c>
      <c r="AL428" s="3">
        <v>0.24944382578492899</v>
      </c>
      <c r="AM428" s="3">
        <v>0.51207638319124005</v>
      </c>
      <c r="AN428" s="3">
        <v>0.17950549357115</v>
      </c>
      <c r="AO428" s="3">
        <v>0.24944382578492899</v>
      </c>
      <c r="AP428" s="3">
        <v>0.33993463423951897</v>
      </c>
      <c r="AQ428" s="3">
        <v>0.4</v>
      </c>
    </row>
    <row r="429" spans="1:43">
      <c r="A429" s="2" t="s">
        <v>532</v>
      </c>
      <c r="B429" s="2"/>
      <c r="C429" s="3">
        <v>0</v>
      </c>
      <c r="D429" s="3">
        <v>0</v>
      </c>
      <c r="E429" s="3">
        <v>0</v>
      </c>
      <c r="F429" s="3">
        <v>0</v>
      </c>
      <c r="G429" s="3">
        <v>0</v>
      </c>
      <c r="H429" s="3">
        <v>0</v>
      </c>
      <c r="I429" s="3">
        <v>0</v>
      </c>
      <c r="J429" s="3">
        <v>0</v>
      </c>
      <c r="K429" s="3">
        <v>0</v>
      </c>
      <c r="L429" s="3">
        <v>0</v>
      </c>
      <c r="M429" s="3">
        <v>3.3333333333333298E-2</v>
      </c>
      <c r="N429" s="3">
        <v>0</v>
      </c>
      <c r="O429" s="3">
        <v>0</v>
      </c>
      <c r="P429" s="3">
        <v>0</v>
      </c>
      <c r="Q429" s="3">
        <v>0</v>
      </c>
      <c r="R429" s="3">
        <v>6.6666666666666596E-2</v>
      </c>
      <c r="S429" s="3">
        <v>6.6666666666666596E-2</v>
      </c>
      <c r="T429" s="3">
        <v>6.6666666666666596E-2</v>
      </c>
      <c r="U429" s="3">
        <v>0.16666666666666599</v>
      </c>
      <c r="V429" s="3">
        <v>0.16666666666666599</v>
      </c>
      <c r="W429" s="2"/>
      <c r="X429" s="3">
        <v>0</v>
      </c>
      <c r="Y429" s="3">
        <v>0</v>
      </c>
      <c r="Z429" s="3">
        <v>0</v>
      </c>
      <c r="AA429" s="3">
        <v>0</v>
      </c>
      <c r="AB429" s="3">
        <v>0</v>
      </c>
      <c r="AC429" s="3">
        <v>0</v>
      </c>
      <c r="AD429" s="3">
        <v>0</v>
      </c>
      <c r="AE429" s="3">
        <v>0</v>
      </c>
      <c r="AF429" s="3">
        <v>0</v>
      </c>
      <c r="AG429" s="3">
        <v>0</v>
      </c>
      <c r="AH429" s="3">
        <v>0.17950549357115</v>
      </c>
      <c r="AI429" s="3">
        <v>0</v>
      </c>
      <c r="AJ429" s="3">
        <v>0</v>
      </c>
      <c r="AK429" s="3">
        <v>0</v>
      </c>
      <c r="AL429" s="3">
        <v>0</v>
      </c>
      <c r="AM429" s="3">
        <v>0.24944382578492899</v>
      </c>
      <c r="AN429" s="3">
        <v>0.24944382578492899</v>
      </c>
      <c r="AO429" s="3">
        <v>0.24944382578492899</v>
      </c>
      <c r="AP429" s="3">
        <v>0.37267799624996401</v>
      </c>
      <c r="AQ429" s="3">
        <v>0.37267799624996401</v>
      </c>
    </row>
    <row r="430" spans="1:43">
      <c r="A430" s="2" t="s">
        <v>533</v>
      </c>
      <c r="B430" s="2"/>
      <c r="C430" s="3">
        <v>0</v>
      </c>
      <c r="D430" s="3">
        <v>0</v>
      </c>
      <c r="E430" s="3">
        <v>0</v>
      </c>
      <c r="F430" s="3">
        <v>0</v>
      </c>
      <c r="G430" s="3">
        <v>0</v>
      </c>
      <c r="H430" s="3">
        <v>0</v>
      </c>
      <c r="I430" s="3">
        <v>0</v>
      </c>
      <c r="J430" s="3">
        <v>0</v>
      </c>
      <c r="K430" s="3">
        <v>0</v>
      </c>
      <c r="L430" s="3">
        <v>0</v>
      </c>
      <c r="M430" s="3">
        <v>0</v>
      </c>
      <c r="N430" s="3">
        <v>0</v>
      </c>
      <c r="O430" s="3">
        <v>0</v>
      </c>
      <c r="P430" s="3">
        <v>0</v>
      </c>
      <c r="Q430" s="3">
        <v>0</v>
      </c>
      <c r="R430" s="3">
        <v>0</v>
      </c>
      <c r="S430" s="3">
        <v>0</v>
      </c>
      <c r="T430" s="3">
        <v>0</v>
      </c>
      <c r="U430" s="3">
        <v>3.3333333333333298E-2</v>
      </c>
      <c r="V430" s="3">
        <v>0.16666666666666599</v>
      </c>
      <c r="W430" s="2"/>
      <c r="X430" s="3">
        <v>0</v>
      </c>
      <c r="Y430" s="3">
        <v>0</v>
      </c>
      <c r="Z430" s="3">
        <v>0</v>
      </c>
      <c r="AA430" s="3">
        <v>0</v>
      </c>
      <c r="AB430" s="3">
        <v>0</v>
      </c>
      <c r="AC430" s="3">
        <v>0</v>
      </c>
      <c r="AD430" s="3">
        <v>0</v>
      </c>
      <c r="AE430" s="3">
        <v>0</v>
      </c>
      <c r="AF430" s="3">
        <v>0</v>
      </c>
      <c r="AG430" s="3">
        <v>0</v>
      </c>
      <c r="AH430" s="3">
        <v>0</v>
      </c>
      <c r="AI430" s="3">
        <v>0</v>
      </c>
      <c r="AJ430" s="3">
        <v>0</v>
      </c>
      <c r="AK430" s="3">
        <v>0</v>
      </c>
      <c r="AL430" s="3">
        <v>0</v>
      </c>
      <c r="AM430" s="3">
        <v>0</v>
      </c>
      <c r="AN430" s="3">
        <v>0</v>
      </c>
      <c r="AO430" s="3">
        <v>0</v>
      </c>
      <c r="AP430" s="3">
        <v>0.17950549357115</v>
      </c>
      <c r="AQ430" s="3">
        <v>0.37267799624996401</v>
      </c>
    </row>
    <row r="431" spans="1:43">
      <c r="A431" s="2" t="s">
        <v>534</v>
      </c>
      <c r="B431" s="2" t="s">
        <v>535</v>
      </c>
      <c r="C431" s="3">
        <v>0</v>
      </c>
      <c r="D431" s="3">
        <v>0</v>
      </c>
      <c r="E431" s="3">
        <v>0</v>
      </c>
      <c r="F431" s="3">
        <v>0</v>
      </c>
      <c r="G431" s="3">
        <v>0</v>
      </c>
      <c r="H431" s="3">
        <v>0</v>
      </c>
      <c r="I431" s="3">
        <v>0</v>
      </c>
      <c r="J431" s="3">
        <v>0</v>
      </c>
      <c r="K431" s="3">
        <v>0</v>
      </c>
      <c r="L431" s="3">
        <v>0</v>
      </c>
      <c r="M431" s="3">
        <v>0</v>
      </c>
      <c r="N431" s="3">
        <v>0</v>
      </c>
      <c r="O431" s="3">
        <v>3.3333333333333298E-2</v>
      </c>
      <c r="P431" s="3">
        <v>0</v>
      </c>
      <c r="Q431" s="3">
        <v>0</v>
      </c>
      <c r="R431" s="3">
        <v>0</v>
      </c>
      <c r="S431" s="3">
        <v>3.3333333333333298E-2</v>
      </c>
      <c r="T431" s="3">
        <v>6.6666666666666596E-2</v>
      </c>
      <c r="U431" s="3">
        <v>6.6666666666666596E-2</v>
      </c>
      <c r="V431" s="3">
        <v>0.133333333333333</v>
      </c>
      <c r="W431" s="2"/>
      <c r="X431" s="3">
        <v>0</v>
      </c>
      <c r="Y431" s="3">
        <v>0</v>
      </c>
      <c r="Z431" s="3">
        <v>0</v>
      </c>
      <c r="AA431" s="3">
        <v>0</v>
      </c>
      <c r="AB431" s="3">
        <v>0</v>
      </c>
      <c r="AC431" s="3">
        <v>0</v>
      </c>
      <c r="AD431" s="3">
        <v>0</v>
      </c>
      <c r="AE431" s="3">
        <v>0</v>
      </c>
      <c r="AF431" s="3">
        <v>0</v>
      </c>
      <c r="AG431" s="3">
        <v>0</v>
      </c>
      <c r="AH431" s="3">
        <v>0</v>
      </c>
      <c r="AI431" s="3">
        <v>0</v>
      </c>
      <c r="AJ431" s="3">
        <v>0.17950549357115</v>
      </c>
      <c r="AK431" s="3">
        <v>0</v>
      </c>
      <c r="AL431" s="3">
        <v>0</v>
      </c>
      <c r="AM431" s="3">
        <v>0</v>
      </c>
      <c r="AN431" s="3">
        <v>0.17950549357115</v>
      </c>
      <c r="AO431" s="3">
        <v>0.24944382578492899</v>
      </c>
      <c r="AP431" s="3">
        <v>0.24944382578492899</v>
      </c>
      <c r="AQ431" s="3">
        <v>0.42687494916218899</v>
      </c>
    </row>
    <row r="432" spans="1:43">
      <c r="A432" s="2" t="s">
        <v>536</v>
      </c>
      <c r="B432" s="2"/>
      <c r="C432" s="3">
        <v>0</v>
      </c>
      <c r="D432" s="3">
        <v>0</v>
      </c>
      <c r="E432" s="3">
        <v>0</v>
      </c>
      <c r="F432" s="3">
        <v>0</v>
      </c>
      <c r="G432" s="3">
        <v>6.6666666666666596E-2</v>
      </c>
      <c r="H432" s="3">
        <v>3.3333333333333298E-2</v>
      </c>
      <c r="I432" s="3">
        <v>0</v>
      </c>
      <c r="J432" s="3">
        <v>0</v>
      </c>
      <c r="K432" s="3">
        <v>0</v>
      </c>
      <c r="L432" s="3">
        <v>3.3333333333333298E-2</v>
      </c>
      <c r="M432" s="3">
        <v>3.3333333333333298E-2</v>
      </c>
      <c r="N432" s="3">
        <v>6.6666666666666596E-2</v>
      </c>
      <c r="O432" s="3">
        <v>0</v>
      </c>
      <c r="P432" s="3">
        <v>3.3333333333333298E-2</v>
      </c>
      <c r="Q432" s="3">
        <v>6.6666666666666596E-2</v>
      </c>
      <c r="R432" s="3">
        <v>0.1</v>
      </c>
      <c r="S432" s="3">
        <v>0.1</v>
      </c>
      <c r="T432" s="3">
        <v>0.133333333333333</v>
      </c>
      <c r="U432" s="3">
        <v>6.6666666666666596E-2</v>
      </c>
      <c r="V432" s="3">
        <v>0.1</v>
      </c>
      <c r="W432" s="2"/>
      <c r="X432" s="3">
        <v>0</v>
      </c>
      <c r="Y432" s="3">
        <v>0</v>
      </c>
      <c r="Z432" s="3">
        <v>0</v>
      </c>
      <c r="AA432" s="3">
        <v>0</v>
      </c>
      <c r="AB432" s="3">
        <v>0.24944382578492899</v>
      </c>
      <c r="AC432" s="3">
        <v>0.17950549357115</v>
      </c>
      <c r="AD432" s="3">
        <v>0</v>
      </c>
      <c r="AE432" s="3">
        <v>0</v>
      </c>
      <c r="AF432" s="3">
        <v>0</v>
      </c>
      <c r="AG432" s="3">
        <v>0.17950549357115</v>
      </c>
      <c r="AH432" s="3">
        <v>0.17950549357115</v>
      </c>
      <c r="AI432" s="3">
        <v>0.24944382578492899</v>
      </c>
      <c r="AJ432" s="3">
        <v>0</v>
      </c>
      <c r="AK432" s="3">
        <v>0.17950549357115</v>
      </c>
      <c r="AL432" s="3">
        <v>0.24944382578492899</v>
      </c>
      <c r="AM432" s="3">
        <v>0.3</v>
      </c>
      <c r="AN432" s="3">
        <v>0.3</v>
      </c>
      <c r="AO432" s="3">
        <v>0.33993463423951897</v>
      </c>
      <c r="AP432" s="3">
        <v>0.24944382578492899</v>
      </c>
      <c r="AQ432" s="3">
        <v>0.39581140290126299</v>
      </c>
    </row>
    <row r="433" spans="1:43">
      <c r="A433" s="2" t="s">
        <v>537</v>
      </c>
      <c r="B433" s="2"/>
      <c r="C433" s="3">
        <v>0</v>
      </c>
      <c r="D433" s="3">
        <v>0</v>
      </c>
      <c r="E433" s="3">
        <v>0</v>
      </c>
      <c r="F433" s="3">
        <v>0</v>
      </c>
      <c r="G433" s="3">
        <v>0</v>
      </c>
      <c r="H433" s="3">
        <v>0</v>
      </c>
      <c r="I433" s="3">
        <v>0</v>
      </c>
      <c r="J433" s="3">
        <v>0</v>
      </c>
      <c r="K433" s="3">
        <v>0</v>
      </c>
      <c r="L433" s="3">
        <v>0</v>
      </c>
      <c r="M433" s="3">
        <v>0</v>
      </c>
      <c r="N433" s="3">
        <v>0</v>
      </c>
      <c r="O433" s="3">
        <v>0</v>
      </c>
      <c r="P433" s="3">
        <v>0</v>
      </c>
      <c r="Q433" s="3">
        <v>0</v>
      </c>
      <c r="R433" s="3">
        <v>0</v>
      </c>
      <c r="S433" s="3">
        <v>0</v>
      </c>
      <c r="T433" s="3">
        <v>0</v>
      </c>
      <c r="U433" s="3">
        <v>3.3333333333333298E-2</v>
      </c>
      <c r="V433" s="3">
        <v>0.1</v>
      </c>
      <c r="W433" s="2"/>
      <c r="X433" s="3">
        <v>0</v>
      </c>
      <c r="Y433" s="3">
        <v>0</v>
      </c>
      <c r="Z433" s="3">
        <v>0</v>
      </c>
      <c r="AA433" s="3">
        <v>0</v>
      </c>
      <c r="AB433" s="3">
        <v>0</v>
      </c>
      <c r="AC433" s="3">
        <v>0</v>
      </c>
      <c r="AD433" s="3">
        <v>0</v>
      </c>
      <c r="AE433" s="3">
        <v>0</v>
      </c>
      <c r="AF433" s="3">
        <v>0</v>
      </c>
      <c r="AG433" s="3">
        <v>0</v>
      </c>
      <c r="AH433" s="3">
        <v>0</v>
      </c>
      <c r="AI433" s="3">
        <v>0</v>
      </c>
      <c r="AJ433" s="3">
        <v>0</v>
      </c>
      <c r="AK433" s="3">
        <v>0</v>
      </c>
      <c r="AL433" s="3">
        <v>0</v>
      </c>
      <c r="AM433" s="3">
        <v>0</v>
      </c>
      <c r="AN433" s="3">
        <v>0</v>
      </c>
      <c r="AO433" s="3">
        <v>0</v>
      </c>
      <c r="AP433" s="3">
        <v>0.17950549357115</v>
      </c>
      <c r="AQ433" s="3">
        <v>0.3</v>
      </c>
    </row>
    <row r="434" spans="1:43">
      <c r="A434" s="2" t="s">
        <v>538</v>
      </c>
      <c r="B434" s="2"/>
      <c r="C434" s="3">
        <v>0</v>
      </c>
      <c r="D434" s="3">
        <v>0</v>
      </c>
      <c r="E434" s="3">
        <v>0</v>
      </c>
      <c r="F434" s="3">
        <v>0</v>
      </c>
      <c r="G434" s="3">
        <v>0</v>
      </c>
      <c r="H434" s="3">
        <v>0</v>
      </c>
      <c r="I434" s="3">
        <v>0</v>
      </c>
      <c r="J434" s="3">
        <v>0</v>
      </c>
      <c r="K434" s="3">
        <v>0</v>
      </c>
      <c r="L434" s="3">
        <v>0</v>
      </c>
      <c r="M434" s="3">
        <v>0</v>
      </c>
      <c r="N434" s="3">
        <v>3.3333333333333298E-2</v>
      </c>
      <c r="O434" s="3">
        <v>0</v>
      </c>
      <c r="P434" s="3">
        <v>0</v>
      </c>
      <c r="Q434" s="3">
        <v>0</v>
      </c>
      <c r="R434" s="3">
        <v>0</v>
      </c>
      <c r="S434" s="3">
        <v>3.3333333333333298E-2</v>
      </c>
      <c r="T434" s="3">
        <v>3.3333333333333298E-2</v>
      </c>
      <c r="U434" s="3">
        <v>0</v>
      </c>
      <c r="V434" s="3">
        <v>0.1</v>
      </c>
      <c r="W434" s="2"/>
      <c r="X434" s="3">
        <v>0</v>
      </c>
      <c r="Y434" s="3">
        <v>0</v>
      </c>
      <c r="Z434" s="3">
        <v>0</v>
      </c>
      <c r="AA434" s="3">
        <v>0</v>
      </c>
      <c r="AB434" s="3">
        <v>0</v>
      </c>
      <c r="AC434" s="3">
        <v>0</v>
      </c>
      <c r="AD434" s="3">
        <v>0</v>
      </c>
      <c r="AE434" s="3">
        <v>0</v>
      </c>
      <c r="AF434" s="3">
        <v>0</v>
      </c>
      <c r="AG434" s="3">
        <v>0</v>
      </c>
      <c r="AH434" s="3">
        <v>0</v>
      </c>
      <c r="AI434" s="3">
        <v>0.17950549357115</v>
      </c>
      <c r="AJ434" s="3">
        <v>0</v>
      </c>
      <c r="AK434" s="3">
        <v>0</v>
      </c>
      <c r="AL434" s="3">
        <v>0</v>
      </c>
      <c r="AM434" s="3">
        <v>0</v>
      </c>
      <c r="AN434" s="3">
        <v>0.17950549357115</v>
      </c>
      <c r="AO434" s="3">
        <v>0.17950549357115</v>
      </c>
      <c r="AP434" s="3">
        <v>0</v>
      </c>
      <c r="AQ434" s="3">
        <v>0.3</v>
      </c>
    </row>
    <row r="435" spans="1:43">
      <c r="A435" s="2" t="s">
        <v>539</v>
      </c>
      <c r="B435" s="2"/>
      <c r="C435" s="3">
        <v>0</v>
      </c>
      <c r="D435" s="3">
        <v>0</v>
      </c>
      <c r="E435" s="3">
        <v>0</v>
      </c>
      <c r="F435" s="3">
        <v>0</v>
      </c>
      <c r="G435" s="3">
        <v>0</v>
      </c>
      <c r="H435" s="3">
        <v>0</v>
      </c>
      <c r="I435" s="3">
        <v>0</v>
      </c>
      <c r="J435" s="3">
        <v>0</v>
      </c>
      <c r="K435" s="3">
        <v>0</v>
      </c>
      <c r="L435" s="3">
        <v>0</v>
      </c>
      <c r="M435" s="3">
        <v>0</v>
      </c>
      <c r="N435" s="3">
        <v>0</v>
      </c>
      <c r="O435" s="3">
        <v>0</v>
      </c>
      <c r="P435" s="3">
        <v>0</v>
      </c>
      <c r="Q435" s="3">
        <v>3.3333333333333298E-2</v>
      </c>
      <c r="R435" s="3">
        <v>3.3333333333333298E-2</v>
      </c>
      <c r="S435" s="3">
        <v>6.6666666666666596E-2</v>
      </c>
      <c r="T435" s="3">
        <v>3.3333333333333298E-2</v>
      </c>
      <c r="U435" s="3">
        <v>3.3333333333333298E-2</v>
      </c>
      <c r="V435" s="3">
        <v>0.1</v>
      </c>
      <c r="W435" s="2"/>
      <c r="X435" s="3">
        <v>0</v>
      </c>
      <c r="Y435" s="3">
        <v>0</v>
      </c>
      <c r="Z435" s="3">
        <v>0</v>
      </c>
      <c r="AA435" s="3">
        <v>0</v>
      </c>
      <c r="AB435" s="3">
        <v>0</v>
      </c>
      <c r="AC435" s="3">
        <v>0</v>
      </c>
      <c r="AD435" s="3">
        <v>0</v>
      </c>
      <c r="AE435" s="3">
        <v>0</v>
      </c>
      <c r="AF435" s="3">
        <v>0</v>
      </c>
      <c r="AG435" s="3">
        <v>0</v>
      </c>
      <c r="AH435" s="3">
        <v>0</v>
      </c>
      <c r="AI435" s="3">
        <v>0</v>
      </c>
      <c r="AJ435" s="3">
        <v>0</v>
      </c>
      <c r="AK435" s="3">
        <v>0</v>
      </c>
      <c r="AL435" s="3">
        <v>0.17950549357115</v>
      </c>
      <c r="AM435" s="3">
        <v>0.17950549357115</v>
      </c>
      <c r="AN435" s="3">
        <v>0.24944382578492899</v>
      </c>
      <c r="AO435" s="3">
        <v>0.17950549357115</v>
      </c>
      <c r="AP435" s="3">
        <v>0.17950549357115</v>
      </c>
      <c r="AQ435" s="3">
        <v>0.3</v>
      </c>
    </row>
    <row r="436" spans="1:43">
      <c r="A436" s="2" t="s">
        <v>540</v>
      </c>
      <c r="B436" s="2" t="s">
        <v>541</v>
      </c>
      <c r="C436" s="3">
        <v>0</v>
      </c>
      <c r="D436" s="3">
        <v>0</v>
      </c>
      <c r="E436" s="3">
        <v>0</v>
      </c>
      <c r="F436" s="3">
        <v>0</v>
      </c>
      <c r="G436" s="3">
        <v>0</v>
      </c>
      <c r="H436" s="3">
        <v>0</v>
      </c>
      <c r="I436" s="3">
        <v>0</v>
      </c>
      <c r="J436" s="3">
        <v>0</v>
      </c>
      <c r="K436" s="3">
        <v>0</v>
      </c>
      <c r="L436" s="3">
        <v>0</v>
      </c>
      <c r="M436" s="3">
        <v>0</v>
      </c>
      <c r="N436" s="3">
        <v>0</v>
      </c>
      <c r="O436" s="3">
        <v>0</v>
      </c>
      <c r="P436" s="3">
        <v>0</v>
      </c>
      <c r="Q436" s="3">
        <v>6.6666666666666596E-2</v>
      </c>
      <c r="R436" s="3">
        <v>3.3333333333333298E-2</v>
      </c>
      <c r="S436" s="3">
        <v>3.3333333333333298E-2</v>
      </c>
      <c r="T436" s="3">
        <v>3.3333333333333298E-2</v>
      </c>
      <c r="U436" s="3">
        <v>3.3333333333333298E-2</v>
      </c>
      <c r="V436" s="3">
        <v>0.1</v>
      </c>
      <c r="W436" s="2"/>
      <c r="X436" s="3">
        <v>0</v>
      </c>
      <c r="Y436" s="3">
        <v>0</v>
      </c>
      <c r="Z436" s="3">
        <v>0</v>
      </c>
      <c r="AA436" s="3">
        <v>0</v>
      </c>
      <c r="AB436" s="3">
        <v>0</v>
      </c>
      <c r="AC436" s="3">
        <v>0</v>
      </c>
      <c r="AD436" s="3">
        <v>0</v>
      </c>
      <c r="AE436" s="3">
        <v>0</v>
      </c>
      <c r="AF436" s="3">
        <v>0</v>
      </c>
      <c r="AG436" s="3">
        <v>0</v>
      </c>
      <c r="AH436" s="3">
        <v>0</v>
      </c>
      <c r="AI436" s="3">
        <v>0</v>
      </c>
      <c r="AJ436" s="3">
        <v>0</v>
      </c>
      <c r="AK436" s="3">
        <v>0</v>
      </c>
      <c r="AL436" s="3">
        <v>0.24944382578492899</v>
      </c>
      <c r="AM436" s="3">
        <v>0.17950549357115</v>
      </c>
      <c r="AN436" s="3">
        <v>0.17950549357115</v>
      </c>
      <c r="AO436" s="3">
        <v>0.17950549357115</v>
      </c>
      <c r="AP436" s="3">
        <v>0.17950549357115</v>
      </c>
      <c r="AQ436" s="3">
        <v>0.3</v>
      </c>
    </row>
    <row r="437" spans="1:43">
      <c r="A437" s="2" t="s">
        <v>542</v>
      </c>
      <c r="B437" s="2"/>
      <c r="C437" s="3">
        <v>0</v>
      </c>
      <c r="D437" s="3">
        <v>0</v>
      </c>
      <c r="E437" s="3">
        <v>0</v>
      </c>
      <c r="F437" s="3">
        <v>0</v>
      </c>
      <c r="G437" s="3">
        <v>0</v>
      </c>
      <c r="H437" s="3">
        <v>0</v>
      </c>
      <c r="I437" s="3">
        <v>0</v>
      </c>
      <c r="J437" s="3">
        <v>0</v>
      </c>
      <c r="K437" s="3">
        <v>0</v>
      </c>
      <c r="L437" s="3">
        <v>0</v>
      </c>
      <c r="M437" s="3">
        <v>0</v>
      </c>
      <c r="N437" s="3">
        <v>0</v>
      </c>
      <c r="O437" s="3">
        <v>0</v>
      </c>
      <c r="P437" s="3">
        <v>0</v>
      </c>
      <c r="Q437" s="3">
        <v>0</v>
      </c>
      <c r="R437" s="3">
        <v>0</v>
      </c>
      <c r="S437" s="3">
        <v>0</v>
      </c>
      <c r="T437" s="3">
        <v>3.3333333333333298E-2</v>
      </c>
      <c r="U437" s="3">
        <v>6.6666666666666596E-2</v>
      </c>
      <c r="V437" s="3">
        <v>0.1</v>
      </c>
      <c r="W437" s="2"/>
      <c r="X437" s="3">
        <v>0</v>
      </c>
      <c r="Y437" s="3">
        <v>0</v>
      </c>
      <c r="Z437" s="3">
        <v>0</v>
      </c>
      <c r="AA437" s="3">
        <v>0</v>
      </c>
      <c r="AB437" s="3">
        <v>0</v>
      </c>
      <c r="AC437" s="3">
        <v>0</v>
      </c>
      <c r="AD437" s="3">
        <v>0</v>
      </c>
      <c r="AE437" s="3">
        <v>0</v>
      </c>
      <c r="AF437" s="3">
        <v>0</v>
      </c>
      <c r="AG437" s="3">
        <v>0</v>
      </c>
      <c r="AH437" s="3">
        <v>0</v>
      </c>
      <c r="AI437" s="3">
        <v>0</v>
      </c>
      <c r="AJ437" s="3">
        <v>0</v>
      </c>
      <c r="AK437" s="3">
        <v>0</v>
      </c>
      <c r="AL437" s="3">
        <v>0</v>
      </c>
      <c r="AM437" s="3">
        <v>0</v>
      </c>
      <c r="AN437" s="3">
        <v>0</v>
      </c>
      <c r="AO437" s="3">
        <v>0.17950549357115</v>
      </c>
      <c r="AP437" s="3">
        <v>0.24944382578492899</v>
      </c>
      <c r="AQ437" s="3">
        <v>0.3</v>
      </c>
    </row>
    <row r="438" spans="1:43">
      <c r="A438" s="2" t="s">
        <v>543</v>
      </c>
      <c r="B438" s="2" t="s">
        <v>544</v>
      </c>
      <c r="C438" s="3">
        <v>0</v>
      </c>
      <c r="D438" s="3">
        <v>0</v>
      </c>
      <c r="E438" s="3">
        <v>0</v>
      </c>
      <c r="F438" s="3">
        <v>0</v>
      </c>
      <c r="G438" s="3">
        <v>0</v>
      </c>
      <c r="H438" s="3">
        <v>0</v>
      </c>
      <c r="I438" s="3">
        <v>0</v>
      </c>
      <c r="J438" s="3">
        <v>0</v>
      </c>
      <c r="K438" s="3">
        <v>0</v>
      </c>
      <c r="L438" s="3">
        <v>0</v>
      </c>
      <c r="M438" s="3">
        <v>0</v>
      </c>
      <c r="N438" s="3">
        <v>0</v>
      </c>
      <c r="O438" s="3">
        <v>3.3333333333333298E-2</v>
      </c>
      <c r="P438" s="3">
        <v>0</v>
      </c>
      <c r="Q438" s="3">
        <v>6.6666666666666596E-2</v>
      </c>
      <c r="R438" s="3">
        <v>0</v>
      </c>
      <c r="S438" s="3">
        <v>3.3333333333333298E-2</v>
      </c>
      <c r="T438" s="3">
        <v>3.3333333333333298E-2</v>
      </c>
      <c r="U438" s="3">
        <v>6.6666666666666596E-2</v>
      </c>
      <c r="V438" s="3">
        <v>0.1</v>
      </c>
      <c r="W438" s="2"/>
      <c r="X438" s="3">
        <v>0</v>
      </c>
      <c r="Y438" s="3">
        <v>0</v>
      </c>
      <c r="Z438" s="3">
        <v>0</v>
      </c>
      <c r="AA438" s="3">
        <v>0</v>
      </c>
      <c r="AB438" s="3">
        <v>0</v>
      </c>
      <c r="AC438" s="3">
        <v>0</v>
      </c>
      <c r="AD438" s="3">
        <v>0</v>
      </c>
      <c r="AE438" s="3">
        <v>0</v>
      </c>
      <c r="AF438" s="3">
        <v>0</v>
      </c>
      <c r="AG438" s="3">
        <v>0</v>
      </c>
      <c r="AH438" s="3">
        <v>0</v>
      </c>
      <c r="AI438" s="3">
        <v>0</v>
      </c>
      <c r="AJ438" s="3">
        <v>0.17950549357115</v>
      </c>
      <c r="AK438" s="3">
        <v>0</v>
      </c>
      <c r="AL438" s="3">
        <v>0.35901098714230001</v>
      </c>
      <c r="AM438" s="3">
        <v>0</v>
      </c>
      <c r="AN438" s="3">
        <v>0.17950549357115</v>
      </c>
      <c r="AO438" s="3">
        <v>0.17950549357115</v>
      </c>
      <c r="AP438" s="3">
        <v>0.24944382578492899</v>
      </c>
      <c r="AQ438" s="3">
        <v>0.3</v>
      </c>
    </row>
    <row r="439" spans="1:43">
      <c r="A439" s="2" t="s">
        <v>545</v>
      </c>
      <c r="B439" s="2" t="s">
        <v>546</v>
      </c>
      <c r="C439" s="3">
        <v>0</v>
      </c>
      <c r="D439" s="3">
        <v>0</v>
      </c>
      <c r="E439" s="3">
        <v>0</v>
      </c>
      <c r="F439" s="3">
        <v>3.3333333333333298E-2</v>
      </c>
      <c r="G439" s="3">
        <v>3.3333333333333298E-2</v>
      </c>
      <c r="H439" s="3">
        <v>0.2</v>
      </c>
      <c r="I439" s="3">
        <v>0.4</v>
      </c>
      <c r="J439" s="3">
        <v>0.233333333333333</v>
      </c>
      <c r="K439" s="3">
        <v>0.233333333333333</v>
      </c>
      <c r="L439" s="3">
        <v>0.33333333333333298</v>
      </c>
      <c r="M439" s="3">
        <v>0.1</v>
      </c>
      <c r="N439" s="3">
        <v>6.6666666666666596E-2</v>
      </c>
      <c r="O439" s="3">
        <v>0</v>
      </c>
      <c r="P439" s="3">
        <v>6.6666666666666596E-2</v>
      </c>
      <c r="Q439" s="3">
        <v>0.133333333333333</v>
      </c>
      <c r="R439" s="3">
        <v>0</v>
      </c>
      <c r="S439" s="3">
        <v>0</v>
      </c>
      <c r="T439" s="3">
        <v>3.3333333333333298E-2</v>
      </c>
      <c r="U439" s="3">
        <v>0</v>
      </c>
      <c r="V439" s="3">
        <v>6.6666666666666596E-2</v>
      </c>
      <c r="W439" s="2"/>
      <c r="X439" s="3">
        <v>0</v>
      </c>
      <c r="Y439" s="3">
        <v>0</v>
      </c>
      <c r="Z439" s="3">
        <v>0</v>
      </c>
      <c r="AA439" s="3">
        <v>0.17950549357115</v>
      </c>
      <c r="AB439" s="3">
        <v>0.17950549357115</v>
      </c>
      <c r="AC439" s="3">
        <v>0.4</v>
      </c>
      <c r="AD439" s="3">
        <v>0.71180521680208697</v>
      </c>
      <c r="AE439" s="3">
        <v>0.42295258468164998</v>
      </c>
      <c r="AF439" s="3">
        <v>0.49553562491061598</v>
      </c>
      <c r="AG439" s="3">
        <v>0.74535599249992901</v>
      </c>
      <c r="AH439" s="3">
        <v>0.3</v>
      </c>
      <c r="AI439" s="3">
        <v>0.24944382578492899</v>
      </c>
      <c r="AJ439" s="3">
        <v>0</v>
      </c>
      <c r="AK439" s="3">
        <v>0.24944382578492899</v>
      </c>
      <c r="AL439" s="3">
        <v>0.33993463423951897</v>
      </c>
      <c r="AM439" s="3">
        <v>0</v>
      </c>
      <c r="AN439" s="3">
        <v>0</v>
      </c>
      <c r="AO439" s="3">
        <v>0.17950549357115</v>
      </c>
      <c r="AP439" s="3">
        <v>0</v>
      </c>
      <c r="AQ439" s="3">
        <v>0.24944382578492899</v>
      </c>
    </row>
    <row r="440" spans="1:43">
      <c r="A440" s="2" t="s">
        <v>547</v>
      </c>
      <c r="B440" s="2"/>
      <c r="C440" s="3">
        <v>0</v>
      </c>
      <c r="D440" s="3">
        <v>0</v>
      </c>
      <c r="E440" s="3">
        <v>0</v>
      </c>
      <c r="F440" s="3">
        <v>0</v>
      </c>
      <c r="G440" s="3">
        <v>0</v>
      </c>
      <c r="H440" s="3">
        <v>0</v>
      </c>
      <c r="I440" s="3">
        <v>0</v>
      </c>
      <c r="J440" s="3">
        <v>0</v>
      </c>
      <c r="K440" s="3">
        <v>0</v>
      </c>
      <c r="L440" s="3">
        <v>0</v>
      </c>
      <c r="M440" s="3">
        <v>0</v>
      </c>
      <c r="N440" s="3">
        <v>0</v>
      </c>
      <c r="O440" s="3">
        <v>0</v>
      </c>
      <c r="P440" s="3">
        <v>3.3333333333333298E-2</v>
      </c>
      <c r="Q440" s="3">
        <v>0</v>
      </c>
      <c r="R440" s="3">
        <v>0</v>
      </c>
      <c r="S440" s="3">
        <v>0</v>
      </c>
      <c r="T440" s="3">
        <v>0</v>
      </c>
      <c r="U440" s="3">
        <v>0</v>
      </c>
      <c r="V440" s="3">
        <v>6.6666666666666596E-2</v>
      </c>
      <c r="W440" s="2"/>
      <c r="X440" s="3">
        <v>0</v>
      </c>
      <c r="Y440" s="3">
        <v>0</v>
      </c>
      <c r="Z440" s="3">
        <v>0</v>
      </c>
      <c r="AA440" s="3">
        <v>0</v>
      </c>
      <c r="AB440" s="3">
        <v>0</v>
      </c>
      <c r="AC440" s="3">
        <v>0</v>
      </c>
      <c r="AD440" s="3">
        <v>0</v>
      </c>
      <c r="AE440" s="3">
        <v>0</v>
      </c>
      <c r="AF440" s="3">
        <v>0</v>
      </c>
      <c r="AG440" s="3">
        <v>0</v>
      </c>
      <c r="AH440" s="3">
        <v>0</v>
      </c>
      <c r="AI440" s="3">
        <v>0</v>
      </c>
      <c r="AJ440" s="3">
        <v>0</v>
      </c>
      <c r="AK440" s="3">
        <v>0.17950549357115</v>
      </c>
      <c r="AL440" s="3">
        <v>0</v>
      </c>
      <c r="AM440" s="3">
        <v>0</v>
      </c>
      <c r="AN440" s="3">
        <v>0</v>
      </c>
      <c r="AO440" s="3">
        <v>0</v>
      </c>
      <c r="AP440" s="3">
        <v>0</v>
      </c>
      <c r="AQ440" s="3">
        <v>0.24944382578492899</v>
      </c>
    </row>
    <row r="441" spans="1:43">
      <c r="A441" s="2" t="s">
        <v>548</v>
      </c>
      <c r="B441" s="2"/>
      <c r="C441" s="3">
        <v>0</v>
      </c>
      <c r="D441" s="3">
        <v>0</v>
      </c>
      <c r="E441" s="3">
        <v>0</v>
      </c>
      <c r="F441" s="3">
        <v>0</v>
      </c>
      <c r="G441" s="3">
        <v>0</v>
      </c>
      <c r="H441" s="3">
        <v>0</v>
      </c>
      <c r="I441" s="3">
        <v>0</v>
      </c>
      <c r="J441" s="3">
        <v>0</v>
      </c>
      <c r="K441" s="3">
        <v>0</v>
      </c>
      <c r="L441" s="3">
        <v>0</v>
      </c>
      <c r="M441" s="3">
        <v>0</v>
      </c>
      <c r="N441" s="3">
        <v>0</v>
      </c>
      <c r="O441" s="3">
        <v>0</v>
      </c>
      <c r="P441" s="3">
        <v>0</v>
      </c>
      <c r="Q441" s="3">
        <v>0</v>
      </c>
      <c r="R441" s="3">
        <v>3.3333333333333298E-2</v>
      </c>
      <c r="S441" s="3">
        <v>0</v>
      </c>
      <c r="T441" s="3">
        <v>0</v>
      </c>
      <c r="U441" s="3">
        <v>3.3333333333333298E-2</v>
      </c>
      <c r="V441" s="3">
        <v>6.6666666666666596E-2</v>
      </c>
      <c r="W441" s="2"/>
      <c r="X441" s="3">
        <v>0</v>
      </c>
      <c r="Y441" s="3">
        <v>0</v>
      </c>
      <c r="Z441" s="3">
        <v>0</v>
      </c>
      <c r="AA441" s="3">
        <v>0</v>
      </c>
      <c r="AB441" s="3">
        <v>0</v>
      </c>
      <c r="AC441" s="3">
        <v>0</v>
      </c>
      <c r="AD441" s="3">
        <v>0</v>
      </c>
      <c r="AE441" s="3">
        <v>0</v>
      </c>
      <c r="AF441" s="3">
        <v>0</v>
      </c>
      <c r="AG441" s="3">
        <v>0</v>
      </c>
      <c r="AH441" s="3">
        <v>0</v>
      </c>
      <c r="AI441" s="3">
        <v>0</v>
      </c>
      <c r="AJ441" s="3">
        <v>0</v>
      </c>
      <c r="AK441" s="3">
        <v>0</v>
      </c>
      <c r="AL441" s="3">
        <v>0</v>
      </c>
      <c r="AM441" s="3">
        <v>0.17950549357115</v>
      </c>
      <c r="AN441" s="3">
        <v>0</v>
      </c>
      <c r="AO441" s="3">
        <v>0</v>
      </c>
      <c r="AP441" s="3">
        <v>0.17950549357115</v>
      </c>
      <c r="AQ441" s="3">
        <v>0.24944382578492899</v>
      </c>
    </row>
    <row r="442" spans="1:43">
      <c r="A442" s="2" t="s">
        <v>549</v>
      </c>
      <c r="B442" s="2"/>
      <c r="C442" s="3">
        <v>0</v>
      </c>
      <c r="D442" s="3">
        <v>0</v>
      </c>
      <c r="E442" s="3">
        <v>0</v>
      </c>
      <c r="F442" s="3">
        <v>0</v>
      </c>
      <c r="G442" s="3">
        <v>0</v>
      </c>
      <c r="H442" s="3">
        <v>0</v>
      </c>
      <c r="I442" s="3">
        <v>0.16666666666666599</v>
      </c>
      <c r="J442" s="3">
        <v>0.133333333333333</v>
      </c>
      <c r="K442" s="3">
        <v>0.233333333333333</v>
      </c>
      <c r="L442" s="3">
        <v>0.233333333333333</v>
      </c>
      <c r="M442" s="3">
        <v>0.33333333333333298</v>
      </c>
      <c r="N442" s="3">
        <v>0.3</v>
      </c>
      <c r="O442" s="3">
        <v>0.2</v>
      </c>
      <c r="P442" s="3">
        <v>0.2</v>
      </c>
      <c r="Q442" s="3">
        <v>6.6666666666666596E-2</v>
      </c>
      <c r="R442" s="3">
        <v>6.6666666666666596E-2</v>
      </c>
      <c r="S442" s="3">
        <v>6.6666666666666596E-2</v>
      </c>
      <c r="T442" s="3">
        <v>0.133333333333333</v>
      </c>
      <c r="U442" s="3">
        <v>0</v>
      </c>
      <c r="V442" s="3">
        <v>3.3333333333333298E-2</v>
      </c>
      <c r="W442" s="2"/>
      <c r="X442" s="3">
        <v>0</v>
      </c>
      <c r="Y442" s="3">
        <v>0</v>
      </c>
      <c r="Z442" s="3">
        <v>0</v>
      </c>
      <c r="AA442" s="3">
        <v>0</v>
      </c>
      <c r="AB442" s="3">
        <v>0</v>
      </c>
      <c r="AC442" s="3">
        <v>0</v>
      </c>
      <c r="AD442" s="3">
        <v>0.37267799624996401</v>
      </c>
      <c r="AE442" s="3">
        <v>0.33993463423951897</v>
      </c>
      <c r="AF442" s="3">
        <v>0.49553562491061598</v>
      </c>
      <c r="AG442" s="3">
        <v>0.42295258468164998</v>
      </c>
      <c r="AH442" s="3">
        <v>0.47140452079103101</v>
      </c>
      <c r="AI442" s="3">
        <v>0.52599112793531599</v>
      </c>
      <c r="AJ442" s="3">
        <v>0.47609522856952302</v>
      </c>
      <c r="AK442" s="3">
        <v>0.4</v>
      </c>
      <c r="AL442" s="3">
        <v>0.24944382578492899</v>
      </c>
      <c r="AM442" s="3">
        <v>0.24944382578492899</v>
      </c>
      <c r="AN442" s="3">
        <v>0.24944382578492899</v>
      </c>
      <c r="AO442" s="3">
        <v>0.33993463423951897</v>
      </c>
      <c r="AP442" s="3">
        <v>0</v>
      </c>
      <c r="AQ442" s="3">
        <v>0.17950549357115</v>
      </c>
    </row>
    <row r="443" spans="1:43">
      <c r="A443" s="2" t="s">
        <v>550</v>
      </c>
      <c r="B443" s="2"/>
      <c r="C443" s="3">
        <v>0</v>
      </c>
      <c r="D443" s="3">
        <v>0</v>
      </c>
      <c r="E443" s="3">
        <v>0</v>
      </c>
      <c r="F443" s="3">
        <v>0</v>
      </c>
      <c r="G443" s="3">
        <v>6.6666666666666596E-2</v>
      </c>
      <c r="H443" s="3">
        <v>0.1</v>
      </c>
      <c r="I443" s="3">
        <v>0</v>
      </c>
      <c r="J443" s="3">
        <v>0</v>
      </c>
      <c r="K443" s="3">
        <v>3.3333333333333298E-2</v>
      </c>
      <c r="L443" s="3">
        <v>0</v>
      </c>
      <c r="M443" s="3">
        <v>0</v>
      </c>
      <c r="N443" s="3">
        <v>0</v>
      </c>
      <c r="O443" s="3">
        <v>0</v>
      </c>
      <c r="P443" s="3">
        <v>0</v>
      </c>
      <c r="Q443" s="3">
        <v>0</v>
      </c>
      <c r="R443" s="3">
        <v>0</v>
      </c>
      <c r="S443" s="3">
        <v>0</v>
      </c>
      <c r="T443" s="3">
        <v>0</v>
      </c>
      <c r="U443" s="3">
        <v>0</v>
      </c>
      <c r="V443" s="3">
        <v>3.3333333333333298E-2</v>
      </c>
      <c r="W443" s="2"/>
      <c r="X443" s="3">
        <v>0</v>
      </c>
      <c r="Y443" s="3">
        <v>0</v>
      </c>
      <c r="Z443" s="3">
        <v>0</v>
      </c>
      <c r="AA443" s="3">
        <v>0</v>
      </c>
      <c r="AB443" s="3">
        <v>0.24944382578492899</v>
      </c>
      <c r="AC443" s="3">
        <v>0.3</v>
      </c>
      <c r="AD443" s="3">
        <v>0</v>
      </c>
      <c r="AE443" s="3">
        <v>0</v>
      </c>
      <c r="AF443" s="3">
        <v>0.17950549357115</v>
      </c>
      <c r="AG443" s="3">
        <v>0</v>
      </c>
      <c r="AH443" s="3">
        <v>0</v>
      </c>
      <c r="AI443" s="3">
        <v>0</v>
      </c>
      <c r="AJ443" s="3">
        <v>0</v>
      </c>
      <c r="AK443" s="3">
        <v>0</v>
      </c>
      <c r="AL443" s="3">
        <v>0</v>
      </c>
      <c r="AM443" s="3">
        <v>0</v>
      </c>
      <c r="AN443" s="3">
        <v>0</v>
      </c>
      <c r="AO443" s="3">
        <v>0</v>
      </c>
      <c r="AP443" s="3">
        <v>0</v>
      </c>
      <c r="AQ443" s="3">
        <v>0.17950549357115</v>
      </c>
    </row>
    <row r="444" spans="1:43">
      <c r="A444" s="2" t="s">
        <v>551</v>
      </c>
      <c r="B444" s="2"/>
      <c r="C444" s="3">
        <v>0</v>
      </c>
      <c r="D444" s="3">
        <v>0</v>
      </c>
      <c r="E444" s="3">
        <v>0</v>
      </c>
      <c r="F444" s="3">
        <v>0</v>
      </c>
      <c r="G444" s="3">
        <v>0</v>
      </c>
      <c r="H444" s="3">
        <v>0</v>
      </c>
      <c r="I444" s="3">
        <v>0</v>
      </c>
      <c r="J444" s="3">
        <v>0</v>
      </c>
      <c r="K444" s="3">
        <v>3.3333333333333298E-2</v>
      </c>
      <c r="L444" s="3">
        <v>0</v>
      </c>
      <c r="M444" s="3">
        <v>3.3333333333333298E-2</v>
      </c>
      <c r="N444" s="3">
        <v>0</v>
      </c>
      <c r="O444" s="3">
        <v>0</v>
      </c>
      <c r="P444" s="3">
        <v>0</v>
      </c>
      <c r="Q444" s="3">
        <v>0</v>
      </c>
      <c r="R444" s="3">
        <v>3.3333333333333298E-2</v>
      </c>
      <c r="S444" s="3">
        <v>0</v>
      </c>
      <c r="T444" s="3">
        <v>0</v>
      </c>
      <c r="U444" s="3">
        <v>0</v>
      </c>
      <c r="V444" s="3">
        <v>3.3333333333333298E-2</v>
      </c>
      <c r="W444" s="2"/>
      <c r="X444" s="3">
        <v>0</v>
      </c>
      <c r="Y444" s="3">
        <v>0</v>
      </c>
      <c r="Z444" s="3">
        <v>0</v>
      </c>
      <c r="AA444" s="3">
        <v>0</v>
      </c>
      <c r="AB444" s="3">
        <v>0</v>
      </c>
      <c r="AC444" s="3">
        <v>0</v>
      </c>
      <c r="AD444" s="3">
        <v>0</v>
      </c>
      <c r="AE444" s="3">
        <v>0</v>
      </c>
      <c r="AF444" s="3">
        <v>0.17950549357115</v>
      </c>
      <c r="AG444" s="3">
        <v>0</v>
      </c>
      <c r="AH444" s="3">
        <v>0.17950549357115</v>
      </c>
      <c r="AI444" s="3">
        <v>0</v>
      </c>
      <c r="AJ444" s="3">
        <v>0</v>
      </c>
      <c r="AK444" s="3">
        <v>0</v>
      </c>
      <c r="AL444" s="3">
        <v>0</v>
      </c>
      <c r="AM444" s="3">
        <v>0.17950549357115</v>
      </c>
      <c r="AN444" s="3">
        <v>0</v>
      </c>
      <c r="AO444" s="3">
        <v>0</v>
      </c>
      <c r="AP444" s="3">
        <v>0</v>
      </c>
      <c r="AQ444" s="3">
        <v>0.17950549357115</v>
      </c>
    </row>
    <row r="445" spans="1:43">
      <c r="A445" s="2" t="s">
        <v>552</v>
      </c>
      <c r="B445" s="2"/>
      <c r="C445" s="3">
        <v>0</v>
      </c>
      <c r="D445" s="3">
        <v>0</v>
      </c>
      <c r="E445" s="3">
        <v>0</v>
      </c>
      <c r="F445" s="3">
        <v>0</v>
      </c>
      <c r="G445" s="3">
        <v>0</v>
      </c>
      <c r="H445" s="3">
        <v>0</v>
      </c>
      <c r="I445" s="3">
        <v>0</v>
      </c>
      <c r="J445" s="3">
        <v>0</v>
      </c>
      <c r="K445" s="3">
        <v>3.3333333333333298E-2</v>
      </c>
      <c r="L445" s="3">
        <v>0</v>
      </c>
      <c r="M445" s="3">
        <v>3.3333333333333298E-2</v>
      </c>
      <c r="N445" s="3">
        <v>0</v>
      </c>
      <c r="O445" s="3">
        <v>0</v>
      </c>
      <c r="P445" s="3">
        <v>0</v>
      </c>
      <c r="Q445" s="3">
        <v>0</v>
      </c>
      <c r="R445" s="3">
        <v>3.3333333333333298E-2</v>
      </c>
      <c r="S445" s="3">
        <v>0</v>
      </c>
      <c r="T445" s="3">
        <v>0</v>
      </c>
      <c r="U445" s="3">
        <v>0</v>
      </c>
      <c r="V445" s="3">
        <v>3.3333333333333298E-2</v>
      </c>
      <c r="W445" s="2"/>
      <c r="X445" s="3">
        <v>0</v>
      </c>
      <c r="Y445" s="3">
        <v>0</v>
      </c>
      <c r="Z445" s="3">
        <v>0</v>
      </c>
      <c r="AA445" s="3">
        <v>0</v>
      </c>
      <c r="AB445" s="3">
        <v>0</v>
      </c>
      <c r="AC445" s="3">
        <v>0</v>
      </c>
      <c r="AD445" s="3">
        <v>0</v>
      </c>
      <c r="AE445" s="3">
        <v>0</v>
      </c>
      <c r="AF445" s="3">
        <v>0.17950549357115</v>
      </c>
      <c r="AG445" s="3">
        <v>0</v>
      </c>
      <c r="AH445" s="3">
        <v>0.17950549357115</v>
      </c>
      <c r="AI445" s="3">
        <v>0</v>
      </c>
      <c r="AJ445" s="3">
        <v>0</v>
      </c>
      <c r="AK445" s="3">
        <v>0</v>
      </c>
      <c r="AL445" s="3">
        <v>0</v>
      </c>
      <c r="AM445" s="3">
        <v>0.17950549357115</v>
      </c>
      <c r="AN445" s="3">
        <v>0</v>
      </c>
      <c r="AO445" s="3">
        <v>0</v>
      </c>
      <c r="AP445" s="3">
        <v>0</v>
      </c>
      <c r="AQ445" s="3">
        <v>0.17950549357115</v>
      </c>
    </row>
    <row r="446" spans="1:43">
      <c r="A446" s="2" t="s">
        <v>553</v>
      </c>
      <c r="B446" s="2"/>
      <c r="C446" s="3">
        <v>0</v>
      </c>
      <c r="D446" s="3">
        <v>0</v>
      </c>
      <c r="E446" s="3">
        <v>0</v>
      </c>
      <c r="F446" s="3">
        <v>0</v>
      </c>
      <c r="G446" s="3">
        <v>0</v>
      </c>
      <c r="H446" s="3">
        <v>0</v>
      </c>
      <c r="I446" s="3">
        <v>0</v>
      </c>
      <c r="J446" s="3">
        <v>0</v>
      </c>
      <c r="K446" s="3">
        <v>0</v>
      </c>
      <c r="L446" s="3">
        <v>0</v>
      </c>
      <c r="M446" s="3">
        <v>0</v>
      </c>
      <c r="N446" s="3">
        <v>3.3333333333333298E-2</v>
      </c>
      <c r="O446" s="3">
        <v>0</v>
      </c>
      <c r="P446" s="3">
        <v>3.3333333333333298E-2</v>
      </c>
      <c r="Q446" s="3">
        <v>0</v>
      </c>
      <c r="R446" s="3">
        <v>0</v>
      </c>
      <c r="S446" s="3">
        <v>6.6666666666666596E-2</v>
      </c>
      <c r="T446" s="3">
        <v>3.3333333333333298E-2</v>
      </c>
      <c r="U446" s="3">
        <v>0</v>
      </c>
      <c r="V446" s="3">
        <v>3.3333333333333298E-2</v>
      </c>
      <c r="W446" s="2"/>
      <c r="X446" s="3">
        <v>0</v>
      </c>
      <c r="Y446" s="3">
        <v>0</v>
      </c>
      <c r="Z446" s="3">
        <v>0</v>
      </c>
      <c r="AA446" s="3">
        <v>0</v>
      </c>
      <c r="AB446" s="3">
        <v>0</v>
      </c>
      <c r="AC446" s="3">
        <v>0</v>
      </c>
      <c r="AD446" s="3">
        <v>0</v>
      </c>
      <c r="AE446" s="3">
        <v>0</v>
      </c>
      <c r="AF446" s="3">
        <v>0</v>
      </c>
      <c r="AG446" s="3">
        <v>0</v>
      </c>
      <c r="AH446" s="3">
        <v>0</v>
      </c>
      <c r="AI446" s="3">
        <v>0.17950549357115</v>
      </c>
      <c r="AJ446" s="3">
        <v>0</v>
      </c>
      <c r="AK446" s="3">
        <v>0.17950549357115</v>
      </c>
      <c r="AL446" s="3">
        <v>0</v>
      </c>
      <c r="AM446" s="3">
        <v>0</v>
      </c>
      <c r="AN446" s="3">
        <v>0.24944382578492899</v>
      </c>
      <c r="AO446" s="3">
        <v>0.17950549357115</v>
      </c>
      <c r="AP446" s="3">
        <v>0</v>
      </c>
      <c r="AQ446" s="3">
        <v>0.17950549357115</v>
      </c>
    </row>
    <row r="447" spans="1:43">
      <c r="A447" s="2" t="s">
        <v>554</v>
      </c>
      <c r="B447" s="2"/>
      <c r="C447" s="3">
        <v>0</v>
      </c>
      <c r="D447" s="3">
        <v>0</v>
      </c>
      <c r="E447" s="3">
        <v>0</v>
      </c>
      <c r="F447" s="3">
        <v>0</v>
      </c>
      <c r="G447" s="3">
        <v>0</v>
      </c>
      <c r="H447" s="3">
        <v>0</v>
      </c>
      <c r="I447" s="3">
        <v>0</v>
      </c>
      <c r="J447" s="3">
        <v>0</v>
      </c>
      <c r="K447" s="3">
        <v>3.3333333333333298E-2</v>
      </c>
      <c r="L447" s="3">
        <v>0</v>
      </c>
      <c r="M447" s="3">
        <v>3.3333333333333298E-2</v>
      </c>
      <c r="N447" s="3">
        <v>0</v>
      </c>
      <c r="O447" s="3">
        <v>0</v>
      </c>
      <c r="P447" s="3">
        <v>0</v>
      </c>
      <c r="Q447" s="3">
        <v>0</v>
      </c>
      <c r="R447" s="3">
        <v>3.3333333333333298E-2</v>
      </c>
      <c r="S447" s="3">
        <v>0</v>
      </c>
      <c r="T447" s="3">
        <v>0</v>
      </c>
      <c r="U447" s="3">
        <v>0</v>
      </c>
      <c r="V447" s="3">
        <v>3.3333333333333298E-2</v>
      </c>
      <c r="W447" s="2"/>
      <c r="X447" s="3">
        <v>0</v>
      </c>
      <c r="Y447" s="3">
        <v>0</v>
      </c>
      <c r="Z447" s="3">
        <v>0</v>
      </c>
      <c r="AA447" s="3">
        <v>0</v>
      </c>
      <c r="AB447" s="3">
        <v>0</v>
      </c>
      <c r="AC447" s="3">
        <v>0</v>
      </c>
      <c r="AD447" s="3">
        <v>0</v>
      </c>
      <c r="AE447" s="3">
        <v>0</v>
      </c>
      <c r="AF447" s="3">
        <v>0.17950549357115</v>
      </c>
      <c r="AG447" s="3">
        <v>0</v>
      </c>
      <c r="AH447" s="3">
        <v>0.17950549357115</v>
      </c>
      <c r="AI447" s="3">
        <v>0</v>
      </c>
      <c r="AJ447" s="3">
        <v>0</v>
      </c>
      <c r="AK447" s="3">
        <v>0</v>
      </c>
      <c r="AL447" s="3">
        <v>0</v>
      </c>
      <c r="AM447" s="3">
        <v>0.17950549357115</v>
      </c>
      <c r="AN447" s="3">
        <v>0</v>
      </c>
      <c r="AO447" s="3">
        <v>0</v>
      </c>
      <c r="AP447" s="3">
        <v>0</v>
      </c>
      <c r="AQ447" s="3">
        <v>0.17950549357115</v>
      </c>
    </row>
    <row r="448" spans="1:43">
      <c r="A448" s="2" t="s">
        <v>555</v>
      </c>
      <c r="B448" s="2"/>
      <c r="C448" s="3">
        <v>0</v>
      </c>
      <c r="D448" s="3">
        <v>0</v>
      </c>
      <c r="E448" s="3">
        <v>0</v>
      </c>
      <c r="F448" s="3">
        <v>0</v>
      </c>
      <c r="G448" s="3">
        <v>0</v>
      </c>
      <c r="H448" s="3">
        <v>0</v>
      </c>
      <c r="I448" s="3">
        <v>0</v>
      </c>
      <c r="J448" s="3">
        <v>0</v>
      </c>
      <c r="K448" s="3">
        <v>3.3333333333333298E-2</v>
      </c>
      <c r="L448" s="3">
        <v>0</v>
      </c>
      <c r="M448" s="3">
        <v>3.3333333333333298E-2</v>
      </c>
      <c r="N448" s="3">
        <v>0</v>
      </c>
      <c r="O448" s="3">
        <v>0</v>
      </c>
      <c r="P448" s="3">
        <v>0</v>
      </c>
      <c r="Q448" s="3">
        <v>0</v>
      </c>
      <c r="R448" s="3">
        <v>3.3333333333333298E-2</v>
      </c>
      <c r="S448" s="3">
        <v>0</v>
      </c>
      <c r="T448" s="3">
        <v>0</v>
      </c>
      <c r="U448" s="3">
        <v>0</v>
      </c>
      <c r="V448" s="3">
        <v>3.3333333333333298E-2</v>
      </c>
      <c r="W448" s="2"/>
      <c r="X448" s="3">
        <v>0</v>
      </c>
      <c r="Y448" s="3">
        <v>0</v>
      </c>
      <c r="Z448" s="3">
        <v>0</v>
      </c>
      <c r="AA448" s="3">
        <v>0</v>
      </c>
      <c r="AB448" s="3">
        <v>0</v>
      </c>
      <c r="AC448" s="3">
        <v>0</v>
      </c>
      <c r="AD448" s="3">
        <v>0</v>
      </c>
      <c r="AE448" s="3">
        <v>0</v>
      </c>
      <c r="AF448" s="3">
        <v>0.17950549357115</v>
      </c>
      <c r="AG448" s="3">
        <v>0</v>
      </c>
      <c r="AH448" s="3">
        <v>0.17950549357115</v>
      </c>
      <c r="AI448" s="3">
        <v>0</v>
      </c>
      <c r="AJ448" s="3">
        <v>0</v>
      </c>
      <c r="AK448" s="3">
        <v>0</v>
      </c>
      <c r="AL448" s="3">
        <v>0</v>
      </c>
      <c r="AM448" s="3">
        <v>0.17950549357115</v>
      </c>
      <c r="AN448" s="3">
        <v>0</v>
      </c>
      <c r="AO448" s="3">
        <v>0</v>
      </c>
      <c r="AP448" s="3">
        <v>0</v>
      </c>
      <c r="AQ448" s="3">
        <v>0.17950549357115</v>
      </c>
    </row>
    <row r="449" spans="1:43">
      <c r="A449" s="2" t="s">
        <v>556</v>
      </c>
      <c r="B449" s="2"/>
      <c r="C449" s="3">
        <v>0</v>
      </c>
      <c r="D449" s="3">
        <v>0</v>
      </c>
      <c r="E449" s="3">
        <v>0</v>
      </c>
      <c r="F449" s="3">
        <v>0</v>
      </c>
      <c r="G449" s="3">
        <v>0</v>
      </c>
      <c r="H449" s="3">
        <v>0</v>
      </c>
      <c r="I449" s="3">
        <v>0</v>
      </c>
      <c r="J449" s="3">
        <v>0</v>
      </c>
      <c r="K449" s="3">
        <v>3.3333333333333298E-2</v>
      </c>
      <c r="L449" s="3">
        <v>0</v>
      </c>
      <c r="M449" s="3">
        <v>3.3333333333333298E-2</v>
      </c>
      <c r="N449" s="3">
        <v>0</v>
      </c>
      <c r="O449" s="3">
        <v>0</v>
      </c>
      <c r="P449" s="3">
        <v>0</v>
      </c>
      <c r="Q449" s="3">
        <v>0</v>
      </c>
      <c r="R449" s="3">
        <v>3.3333333333333298E-2</v>
      </c>
      <c r="S449" s="3">
        <v>0</v>
      </c>
      <c r="T449" s="3">
        <v>0</v>
      </c>
      <c r="U449" s="3">
        <v>0</v>
      </c>
      <c r="V449" s="3">
        <v>3.3333333333333298E-2</v>
      </c>
      <c r="W449" s="2"/>
      <c r="X449" s="3">
        <v>0</v>
      </c>
      <c r="Y449" s="3">
        <v>0</v>
      </c>
      <c r="Z449" s="3">
        <v>0</v>
      </c>
      <c r="AA449" s="3">
        <v>0</v>
      </c>
      <c r="AB449" s="3">
        <v>0</v>
      </c>
      <c r="AC449" s="3">
        <v>0</v>
      </c>
      <c r="AD449" s="3">
        <v>0</v>
      </c>
      <c r="AE449" s="3">
        <v>0</v>
      </c>
      <c r="AF449" s="3">
        <v>0.17950549357115</v>
      </c>
      <c r="AG449" s="3">
        <v>0</v>
      </c>
      <c r="AH449" s="3">
        <v>0.17950549357115</v>
      </c>
      <c r="AI449" s="3">
        <v>0</v>
      </c>
      <c r="AJ449" s="3">
        <v>0</v>
      </c>
      <c r="AK449" s="3">
        <v>0</v>
      </c>
      <c r="AL449" s="3">
        <v>0</v>
      </c>
      <c r="AM449" s="3">
        <v>0.17950549357115</v>
      </c>
      <c r="AN449" s="3">
        <v>0</v>
      </c>
      <c r="AO449" s="3">
        <v>0</v>
      </c>
      <c r="AP449" s="3">
        <v>0</v>
      </c>
      <c r="AQ449" s="3">
        <v>0.17950549357115</v>
      </c>
    </row>
    <row r="450" spans="1:43">
      <c r="A450" s="2" t="s">
        <v>557</v>
      </c>
      <c r="B450" s="2"/>
      <c r="C450" s="3">
        <v>0</v>
      </c>
      <c r="D450" s="3">
        <v>0</v>
      </c>
      <c r="E450" s="3">
        <v>0</v>
      </c>
      <c r="F450" s="3">
        <v>0</v>
      </c>
      <c r="G450" s="3">
        <v>0</v>
      </c>
      <c r="H450" s="3">
        <v>0</v>
      </c>
      <c r="I450" s="3">
        <v>0</v>
      </c>
      <c r="J450" s="3">
        <v>0</v>
      </c>
      <c r="K450" s="3">
        <v>0</v>
      </c>
      <c r="L450" s="3">
        <v>0</v>
      </c>
      <c r="M450" s="3">
        <v>0</v>
      </c>
      <c r="N450" s="3">
        <v>0</v>
      </c>
      <c r="O450" s="3">
        <v>0</v>
      </c>
      <c r="P450" s="3">
        <v>0</v>
      </c>
      <c r="Q450" s="3">
        <v>0</v>
      </c>
      <c r="R450" s="3">
        <v>0</v>
      </c>
      <c r="S450" s="3">
        <v>0</v>
      </c>
      <c r="T450" s="3">
        <v>0</v>
      </c>
      <c r="U450" s="3">
        <v>0.1</v>
      </c>
      <c r="V450" s="3">
        <v>3.3333333333333298E-2</v>
      </c>
      <c r="W450" s="2"/>
      <c r="X450" s="3">
        <v>0</v>
      </c>
      <c r="Y450" s="3">
        <v>0</v>
      </c>
      <c r="Z450" s="3">
        <v>0</v>
      </c>
      <c r="AA450" s="3">
        <v>0</v>
      </c>
      <c r="AB450" s="3">
        <v>0</v>
      </c>
      <c r="AC450" s="3">
        <v>0</v>
      </c>
      <c r="AD450" s="3">
        <v>0</v>
      </c>
      <c r="AE450" s="3">
        <v>0</v>
      </c>
      <c r="AF450" s="3">
        <v>0</v>
      </c>
      <c r="AG450" s="3">
        <v>0</v>
      </c>
      <c r="AH450" s="3">
        <v>0</v>
      </c>
      <c r="AI450" s="3">
        <v>0</v>
      </c>
      <c r="AJ450" s="3">
        <v>0</v>
      </c>
      <c r="AK450" s="3">
        <v>0</v>
      </c>
      <c r="AL450" s="3">
        <v>0</v>
      </c>
      <c r="AM450" s="3">
        <v>0</v>
      </c>
      <c r="AN450" s="3">
        <v>0</v>
      </c>
      <c r="AO450" s="3">
        <v>0</v>
      </c>
      <c r="AP450" s="3">
        <v>0.39581140290126299</v>
      </c>
      <c r="AQ450" s="3">
        <v>0.17950549357115</v>
      </c>
    </row>
    <row r="451" spans="1:43">
      <c r="A451" s="2" t="s">
        <v>558</v>
      </c>
      <c r="B451" s="2"/>
      <c r="C451" s="3">
        <v>0</v>
      </c>
      <c r="D451" s="3">
        <v>0</v>
      </c>
      <c r="E451" s="3">
        <v>0</v>
      </c>
      <c r="F451" s="3">
        <v>0</v>
      </c>
      <c r="G451" s="3">
        <v>0</v>
      </c>
      <c r="H451" s="3">
        <v>0</v>
      </c>
      <c r="I451" s="3">
        <v>0</v>
      </c>
      <c r="J451" s="3">
        <v>0</v>
      </c>
      <c r="K451" s="3">
        <v>0</v>
      </c>
      <c r="L451" s="3">
        <v>3.3333333333333298E-2</v>
      </c>
      <c r="M451" s="3">
        <v>0</v>
      </c>
      <c r="N451" s="3">
        <v>3.3333333333333298E-2</v>
      </c>
      <c r="O451" s="3">
        <v>0</v>
      </c>
      <c r="P451" s="3">
        <v>3.3333333333333298E-2</v>
      </c>
      <c r="Q451" s="3">
        <v>3.3333333333333298E-2</v>
      </c>
      <c r="R451" s="3">
        <v>0.1</v>
      </c>
      <c r="S451" s="3">
        <v>3.3333333333333298E-2</v>
      </c>
      <c r="T451" s="3">
        <v>3.3333333333333298E-2</v>
      </c>
      <c r="U451" s="3">
        <v>0</v>
      </c>
      <c r="V451" s="3">
        <v>3.3333333333333298E-2</v>
      </c>
      <c r="W451" s="2"/>
      <c r="X451" s="3">
        <v>0</v>
      </c>
      <c r="Y451" s="3">
        <v>0</v>
      </c>
      <c r="Z451" s="3">
        <v>0</v>
      </c>
      <c r="AA451" s="3">
        <v>0</v>
      </c>
      <c r="AB451" s="3">
        <v>0</v>
      </c>
      <c r="AC451" s="3">
        <v>0</v>
      </c>
      <c r="AD451" s="3">
        <v>0</v>
      </c>
      <c r="AE451" s="3">
        <v>0</v>
      </c>
      <c r="AF451" s="3">
        <v>0</v>
      </c>
      <c r="AG451" s="3">
        <v>0.17950549357115</v>
      </c>
      <c r="AH451" s="3">
        <v>0</v>
      </c>
      <c r="AI451" s="3">
        <v>0.17950549357115</v>
      </c>
      <c r="AJ451" s="3">
        <v>0</v>
      </c>
      <c r="AK451" s="3">
        <v>0.17950549357115</v>
      </c>
      <c r="AL451" s="3">
        <v>0.17950549357115</v>
      </c>
      <c r="AM451" s="3">
        <v>0.3</v>
      </c>
      <c r="AN451" s="3">
        <v>0.17950549357115</v>
      </c>
      <c r="AO451" s="3">
        <v>0.17950549357115</v>
      </c>
      <c r="AP451" s="3">
        <v>0</v>
      </c>
      <c r="AQ451" s="3">
        <v>0.17950549357115</v>
      </c>
    </row>
    <row r="452" spans="1:43">
      <c r="A452" s="2" t="s">
        <v>559</v>
      </c>
      <c r="B452" s="2"/>
      <c r="C452" s="3">
        <v>0</v>
      </c>
      <c r="D452" s="3">
        <v>0</v>
      </c>
      <c r="E452" s="3">
        <v>0</v>
      </c>
      <c r="F452" s="3">
        <v>0</v>
      </c>
      <c r="G452" s="3">
        <v>0</v>
      </c>
      <c r="H452" s="3">
        <v>0</v>
      </c>
      <c r="I452" s="3">
        <v>0</v>
      </c>
      <c r="J452" s="3">
        <v>0</v>
      </c>
      <c r="K452" s="3">
        <v>0</v>
      </c>
      <c r="L452" s="3">
        <v>0</v>
      </c>
      <c r="M452" s="3">
        <v>0</v>
      </c>
      <c r="N452" s="3">
        <v>0</v>
      </c>
      <c r="O452" s="3">
        <v>0</v>
      </c>
      <c r="P452" s="3">
        <v>0</v>
      </c>
      <c r="Q452" s="3">
        <v>0</v>
      </c>
      <c r="R452" s="3">
        <v>0</v>
      </c>
      <c r="S452" s="3">
        <v>0</v>
      </c>
      <c r="T452" s="3">
        <v>0</v>
      </c>
      <c r="U452" s="3">
        <v>0</v>
      </c>
      <c r="V452" s="3">
        <v>3.3333333333333298E-2</v>
      </c>
      <c r="W452" s="2"/>
      <c r="X452" s="3">
        <v>0</v>
      </c>
      <c r="Y452" s="3">
        <v>0</v>
      </c>
      <c r="Z452" s="3">
        <v>0</v>
      </c>
      <c r="AA452" s="3">
        <v>0</v>
      </c>
      <c r="AB452" s="3">
        <v>0</v>
      </c>
      <c r="AC452" s="3">
        <v>0</v>
      </c>
      <c r="AD452" s="3">
        <v>0</v>
      </c>
      <c r="AE452" s="3">
        <v>0</v>
      </c>
      <c r="AF452" s="3">
        <v>0</v>
      </c>
      <c r="AG452" s="3">
        <v>0</v>
      </c>
      <c r="AH452" s="3">
        <v>0</v>
      </c>
      <c r="AI452" s="3">
        <v>0</v>
      </c>
      <c r="AJ452" s="3">
        <v>0</v>
      </c>
      <c r="AK452" s="3">
        <v>0</v>
      </c>
      <c r="AL452" s="3">
        <v>0</v>
      </c>
      <c r="AM452" s="3">
        <v>0</v>
      </c>
      <c r="AN452" s="3">
        <v>0</v>
      </c>
      <c r="AO452" s="3">
        <v>0</v>
      </c>
      <c r="AP452" s="3">
        <v>0</v>
      </c>
      <c r="AQ452" s="3">
        <v>0.17950549357115</v>
      </c>
    </row>
    <row r="453" spans="1:43">
      <c r="A453" s="2" t="s">
        <v>560</v>
      </c>
      <c r="B453" s="2"/>
      <c r="C453" s="3">
        <v>0</v>
      </c>
      <c r="D453" s="3">
        <v>0</v>
      </c>
      <c r="E453" s="3">
        <v>0</v>
      </c>
      <c r="F453" s="3">
        <v>0</v>
      </c>
      <c r="G453" s="3">
        <v>0</v>
      </c>
      <c r="H453" s="3">
        <v>0</v>
      </c>
      <c r="I453" s="3">
        <v>0</v>
      </c>
      <c r="J453" s="3">
        <v>0</v>
      </c>
      <c r="K453" s="3">
        <v>3.3333333333333298E-2</v>
      </c>
      <c r="L453" s="3">
        <v>0</v>
      </c>
      <c r="M453" s="3">
        <v>3.3333333333333298E-2</v>
      </c>
      <c r="N453" s="3">
        <v>0</v>
      </c>
      <c r="O453" s="3">
        <v>0</v>
      </c>
      <c r="P453" s="3">
        <v>0</v>
      </c>
      <c r="Q453" s="3">
        <v>0</v>
      </c>
      <c r="R453" s="3">
        <v>3.3333333333333298E-2</v>
      </c>
      <c r="S453" s="3">
        <v>0</v>
      </c>
      <c r="T453" s="3">
        <v>0</v>
      </c>
      <c r="U453" s="3">
        <v>0</v>
      </c>
      <c r="V453" s="3">
        <v>3.3333333333333298E-2</v>
      </c>
      <c r="W453" s="2"/>
      <c r="X453" s="3">
        <v>0</v>
      </c>
      <c r="Y453" s="3">
        <v>0</v>
      </c>
      <c r="Z453" s="3">
        <v>0</v>
      </c>
      <c r="AA453" s="3">
        <v>0</v>
      </c>
      <c r="AB453" s="3">
        <v>0</v>
      </c>
      <c r="AC453" s="3">
        <v>0</v>
      </c>
      <c r="AD453" s="3">
        <v>0</v>
      </c>
      <c r="AE453" s="3">
        <v>0</v>
      </c>
      <c r="AF453" s="3">
        <v>0.17950549357115</v>
      </c>
      <c r="AG453" s="3">
        <v>0</v>
      </c>
      <c r="AH453" s="3">
        <v>0.17950549357115</v>
      </c>
      <c r="AI453" s="3">
        <v>0</v>
      </c>
      <c r="AJ453" s="3">
        <v>0</v>
      </c>
      <c r="AK453" s="3">
        <v>0</v>
      </c>
      <c r="AL453" s="3">
        <v>0</v>
      </c>
      <c r="AM453" s="3">
        <v>0.17950549357115</v>
      </c>
      <c r="AN453" s="3">
        <v>0</v>
      </c>
      <c r="AO453" s="3">
        <v>0</v>
      </c>
      <c r="AP453" s="3">
        <v>0</v>
      </c>
      <c r="AQ453" s="3">
        <v>0.17950549357115</v>
      </c>
    </row>
    <row r="454" spans="1:43">
      <c r="A454" s="2" t="s">
        <v>561</v>
      </c>
      <c r="B454" s="2"/>
      <c r="C454" s="3">
        <v>0</v>
      </c>
      <c r="D454" s="3">
        <v>0</v>
      </c>
      <c r="E454" s="3">
        <v>0</v>
      </c>
      <c r="F454" s="3">
        <v>0</v>
      </c>
      <c r="G454" s="3">
        <v>0</v>
      </c>
      <c r="H454" s="3">
        <v>0</v>
      </c>
      <c r="I454" s="3">
        <v>0</v>
      </c>
      <c r="J454" s="3">
        <v>0</v>
      </c>
      <c r="K454" s="3">
        <v>3.3333333333333298E-2</v>
      </c>
      <c r="L454" s="3">
        <v>0</v>
      </c>
      <c r="M454" s="3">
        <v>0</v>
      </c>
      <c r="N454" s="3">
        <v>0</v>
      </c>
      <c r="O454" s="3">
        <v>0</v>
      </c>
      <c r="P454" s="3">
        <v>0</v>
      </c>
      <c r="Q454" s="3">
        <v>0</v>
      </c>
      <c r="R454" s="3">
        <v>0</v>
      </c>
      <c r="S454" s="3">
        <v>0</v>
      </c>
      <c r="T454" s="3">
        <v>0</v>
      </c>
      <c r="U454" s="3">
        <v>0</v>
      </c>
      <c r="V454" s="3">
        <v>3.3333333333333298E-2</v>
      </c>
      <c r="W454" s="2"/>
      <c r="X454" s="3">
        <v>0</v>
      </c>
      <c r="Y454" s="3">
        <v>0</v>
      </c>
      <c r="Z454" s="3">
        <v>0</v>
      </c>
      <c r="AA454" s="3">
        <v>0</v>
      </c>
      <c r="AB454" s="3">
        <v>0</v>
      </c>
      <c r="AC454" s="3">
        <v>0</v>
      </c>
      <c r="AD454" s="3">
        <v>0</v>
      </c>
      <c r="AE454" s="3">
        <v>0</v>
      </c>
      <c r="AF454" s="3">
        <v>0.17950549357115</v>
      </c>
      <c r="AG454" s="3">
        <v>0</v>
      </c>
      <c r="AH454" s="3">
        <v>0</v>
      </c>
      <c r="AI454" s="3">
        <v>0</v>
      </c>
      <c r="AJ454" s="3">
        <v>0</v>
      </c>
      <c r="AK454" s="3">
        <v>0</v>
      </c>
      <c r="AL454" s="3">
        <v>0</v>
      </c>
      <c r="AM454" s="3">
        <v>0</v>
      </c>
      <c r="AN454" s="3">
        <v>0</v>
      </c>
      <c r="AO454" s="3">
        <v>0</v>
      </c>
      <c r="AP454" s="3">
        <v>0</v>
      </c>
      <c r="AQ454" s="3">
        <v>0.17950549357115</v>
      </c>
    </row>
    <row r="455" spans="1:43">
      <c r="A455" s="2" t="s">
        <v>562</v>
      </c>
      <c r="B455" s="2"/>
      <c r="C455" s="3">
        <v>0</v>
      </c>
      <c r="D455" s="3">
        <v>0</v>
      </c>
      <c r="E455" s="3">
        <v>0</v>
      </c>
      <c r="F455" s="3">
        <v>0</v>
      </c>
      <c r="G455" s="3">
        <v>0</v>
      </c>
      <c r="H455" s="3">
        <v>0</v>
      </c>
      <c r="I455" s="3">
        <v>0</v>
      </c>
      <c r="J455" s="3">
        <v>0</v>
      </c>
      <c r="K455" s="3">
        <v>3.3333333333333298E-2</v>
      </c>
      <c r="L455" s="3">
        <v>0</v>
      </c>
      <c r="M455" s="3">
        <v>3.3333333333333298E-2</v>
      </c>
      <c r="N455" s="3">
        <v>0</v>
      </c>
      <c r="O455" s="3">
        <v>0</v>
      </c>
      <c r="P455" s="3">
        <v>0</v>
      </c>
      <c r="Q455" s="3">
        <v>0</v>
      </c>
      <c r="R455" s="3">
        <v>3.3333333333333298E-2</v>
      </c>
      <c r="S455" s="3">
        <v>0</v>
      </c>
      <c r="T455" s="3">
        <v>0</v>
      </c>
      <c r="U455" s="3">
        <v>0</v>
      </c>
      <c r="V455" s="3">
        <v>3.3333333333333298E-2</v>
      </c>
      <c r="W455" s="2"/>
      <c r="X455" s="3">
        <v>0</v>
      </c>
      <c r="Y455" s="3">
        <v>0</v>
      </c>
      <c r="Z455" s="3">
        <v>0</v>
      </c>
      <c r="AA455" s="3">
        <v>0</v>
      </c>
      <c r="AB455" s="3">
        <v>0</v>
      </c>
      <c r="AC455" s="3">
        <v>0</v>
      </c>
      <c r="AD455" s="3">
        <v>0</v>
      </c>
      <c r="AE455" s="3">
        <v>0</v>
      </c>
      <c r="AF455" s="3">
        <v>0.17950549357115</v>
      </c>
      <c r="AG455" s="3">
        <v>0</v>
      </c>
      <c r="AH455" s="3">
        <v>0.17950549357115</v>
      </c>
      <c r="AI455" s="3">
        <v>0</v>
      </c>
      <c r="AJ455" s="3">
        <v>0</v>
      </c>
      <c r="AK455" s="3">
        <v>0</v>
      </c>
      <c r="AL455" s="3">
        <v>0</v>
      </c>
      <c r="AM455" s="3">
        <v>0.17950549357115</v>
      </c>
      <c r="AN455" s="3">
        <v>0</v>
      </c>
      <c r="AO455" s="3">
        <v>0</v>
      </c>
      <c r="AP455" s="3">
        <v>0</v>
      </c>
      <c r="AQ455" s="3">
        <v>0.17950549357115</v>
      </c>
    </row>
    <row r="456" spans="1:43">
      <c r="A456" s="2" t="s">
        <v>563</v>
      </c>
      <c r="B456" s="2"/>
      <c r="C456" s="3">
        <v>0</v>
      </c>
      <c r="D456" s="3">
        <v>0</v>
      </c>
      <c r="E456" s="3">
        <v>0</v>
      </c>
      <c r="F456" s="3">
        <v>0</v>
      </c>
      <c r="G456" s="3">
        <v>0</v>
      </c>
      <c r="H456" s="3">
        <v>0</v>
      </c>
      <c r="I456" s="3">
        <v>0</v>
      </c>
      <c r="J456" s="3">
        <v>0</v>
      </c>
      <c r="K456" s="3">
        <v>0</v>
      </c>
      <c r="L456" s="3">
        <v>0</v>
      </c>
      <c r="M456" s="3">
        <v>0</v>
      </c>
      <c r="N456" s="3">
        <v>3.3333333333333298E-2</v>
      </c>
      <c r="O456" s="3">
        <v>0</v>
      </c>
      <c r="P456" s="3">
        <v>0</v>
      </c>
      <c r="Q456" s="3">
        <v>0</v>
      </c>
      <c r="R456" s="3">
        <v>3.3333333333333298E-2</v>
      </c>
      <c r="S456" s="3">
        <v>3.3333333333333298E-2</v>
      </c>
      <c r="T456" s="3">
        <v>3.3333333333333298E-2</v>
      </c>
      <c r="U456" s="3">
        <v>6.6666666666666596E-2</v>
      </c>
      <c r="V456" s="3">
        <v>3.3333333333333298E-2</v>
      </c>
      <c r="W456" s="2"/>
      <c r="X456" s="3">
        <v>0</v>
      </c>
      <c r="Y456" s="3">
        <v>0</v>
      </c>
      <c r="Z456" s="3">
        <v>0</v>
      </c>
      <c r="AA456" s="3">
        <v>0</v>
      </c>
      <c r="AB456" s="3">
        <v>0</v>
      </c>
      <c r="AC456" s="3">
        <v>0</v>
      </c>
      <c r="AD456" s="3">
        <v>0</v>
      </c>
      <c r="AE456" s="3">
        <v>0</v>
      </c>
      <c r="AF456" s="3">
        <v>0</v>
      </c>
      <c r="AG456" s="3">
        <v>0</v>
      </c>
      <c r="AH456" s="3">
        <v>0</v>
      </c>
      <c r="AI456" s="3">
        <v>0.17950549357115</v>
      </c>
      <c r="AJ456" s="3">
        <v>0</v>
      </c>
      <c r="AK456" s="3">
        <v>0</v>
      </c>
      <c r="AL456" s="3">
        <v>0</v>
      </c>
      <c r="AM456" s="3">
        <v>0.17950549357115</v>
      </c>
      <c r="AN456" s="3">
        <v>0.17950549357115</v>
      </c>
      <c r="AO456" s="3">
        <v>0.17950549357115</v>
      </c>
      <c r="AP456" s="3">
        <v>0.24944382578492899</v>
      </c>
      <c r="AQ456" s="3">
        <v>0.17950549357115</v>
      </c>
    </row>
    <row r="457" spans="1:43">
      <c r="A457" s="2" t="s">
        <v>564</v>
      </c>
      <c r="B457" s="2"/>
      <c r="C457" s="3">
        <v>0</v>
      </c>
      <c r="D457" s="3">
        <v>0</v>
      </c>
      <c r="E457" s="3">
        <v>0</v>
      </c>
      <c r="F457" s="3">
        <v>0.1</v>
      </c>
      <c r="G457" s="3">
        <v>1.2</v>
      </c>
      <c r="H457" s="3">
        <v>1.06666666666666</v>
      </c>
      <c r="I457" s="3">
        <v>1.1000000000000001</v>
      </c>
      <c r="J457" s="3">
        <v>0.66666666666666596</v>
      </c>
      <c r="K457" s="3">
        <v>0.266666666666666</v>
      </c>
      <c r="L457" s="3">
        <v>0.233333333333333</v>
      </c>
      <c r="M457" s="3">
        <v>0</v>
      </c>
      <c r="N457" s="3">
        <v>6.6666666666666596E-2</v>
      </c>
      <c r="O457" s="3">
        <v>0</v>
      </c>
      <c r="P457" s="3">
        <v>0</v>
      </c>
      <c r="Q457" s="3">
        <v>0</v>
      </c>
      <c r="R457" s="3">
        <v>0</v>
      </c>
      <c r="S457" s="3">
        <v>0</v>
      </c>
      <c r="T457" s="3">
        <v>0</v>
      </c>
      <c r="U457" s="3">
        <v>0</v>
      </c>
      <c r="V457" s="3">
        <v>0</v>
      </c>
      <c r="W457" s="2"/>
      <c r="X457" s="3">
        <v>0</v>
      </c>
      <c r="Y457" s="3">
        <v>0</v>
      </c>
      <c r="Z457" s="3">
        <v>0</v>
      </c>
      <c r="AA457" s="3">
        <v>0.29999999999999899</v>
      </c>
      <c r="AB457" s="3">
        <v>0.97979589711327097</v>
      </c>
      <c r="AC457" s="3">
        <v>1.09341463112378</v>
      </c>
      <c r="AD457" s="3">
        <v>0.97809338340808005</v>
      </c>
      <c r="AE457" s="3">
        <v>0.78881063774661497</v>
      </c>
      <c r="AF457" s="3">
        <v>0.57348835113617502</v>
      </c>
      <c r="AG457" s="3">
        <v>0.49553562491061598</v>
      </c>
      <c r="AH457" s="3">
        <v>0</v>
      </c>
      <c r="AI457" s="3">
        <v>0.24944382578492899</v>
      </c>
      <c r="AJ457" s="3">
        <v>0</v>
      </c>
      <c r="AK457" s="3">
        <v>0</v>
      </c>
      <c r="AL457" s="3">
        <v>0</v>
      </c>
      <c r="AM457" s="3">
        <v>0</v>
      </c>
      <c r="AN457" s="3">
        <v>0</v>
      </c>
      <c r="AO457" s="3">
        <v>0</v>
      </c>
      <c r="AP457" s="3">
        <v>0</v>
      </c>
      <c r="AQ457" s="3">
        <v>0</v>
      </c>
    </row>
    <row r="458" spans="1:43">
      <c r="A458" s="2" t="s">
        <v>565</v>
      </c>
      <c r="B458" s="2"/>
      <c r="C458" s="3">
        <v>0</v>
      </c>
      <c r="D458" s="3">
        <v>0</v>
      </c>
      <c r="E458" s="3">
        <v>0</v>
      </c>
      <c r="F458" s="3">
        <v>0</v>
      </c>
      <c r="G458" s="3">
        <v>3.3333333333333298E-2</v>
      </c>
      <c r="H458" s="3">
        <v>0</v>
      </c>
      <c r="I458" s="3">
        <v>0</v>
      </c>
      <c r="J458" s="3">
        <v>0</v>
      </c>
      <c r="K458" s="3">
        <v>0</v>
      </c>
      <c r="L458" s="3">
        <v>0</v>
      </c>
      <c r="M458" s="3">
        <v>0</v>
      </c>
      <c r="N458" s="3">
        <v>0</v>
      </c>
      <c r="O458" s="3">
        <v>0</v>
      </c>
      <c r="P458" s="3">
        <v>0</v>
      </c>
      <c r="Q458" s="3">
        <v>0</v>
      </c>
      <c r="R458" s="3">
        <v>0</v>
      </c>
      <c r="S458" s="3">
        <v>0</v>
      </c>
      <c r="T458" s="3">
        <v>0</v>
      </c>
      <c r="U458" s="3">
        <v>0</v>
      </c>
      <c r="V458" s="3">
        <v>0</v>
      </c>
      <c r="W458" s="2"/>
      <c r="X458" s="3">
        <v>0</v>
      </c>
      <c r="Y458" s="3">
        <v>0</v>
      </c>
      <c r="Z458" s="3">
        <v>0</v>
      </c>
      <c r="AA458" s="3">
        <v>0</v>
      </c>
      <c r="AB458" s="3">
        <v>0.17950549357115</v>
      </c>
      <c r="AC458" s="3">
        <v>0</v>
      </c>
      <c r="AD458" s="3">
        <v>0</v>
      </c>
      <c r="AE458" s="3">
        <v>0</v>
      </c>
      <c r="AF458" s="3">
        <v>0</v>
      </c>
      <c r="AG458" s="3">
        <v>0</v>
      </c>
      <c r="AH458" s="3">
        <v>0</v>
      </c>
      <c r="AI458" s="3">
        <v>0</v>
      </c>
      <c r="AJ458" s="3">
        <v>0</v>
      </c>
      <c r="AK458" s="3">
        <v>0</v>
      </c>
      <c r="AL458" s="3">
        <v>0</v>
      </c>
      <c r="AM458" s="3">
        <v>0</v>
      </c>
      <c r="AN458" s="3">
        <v>0</v>
      </c>
      <c r="AO458" s="3">
        <v>0</v>
      </c>
      <c r="AP458" s="3">
        <v>0</v>
      </c>
      <c r="AQ458" s="3">
        <v>0</v>
      </c>
    </row>
    <row r="459" spans="1:43">
      <c r="A459" s="2" t="s">
        <v>566</v>
      </c>
      <c r="B459" s="2"/>
      <c r="C459" s="3">
        <v>0</v>
      </c>
      <c r="D459" s="3">
        <v>0</v>
      </c>
      <c r="E459" s="3">
        <v>0</v>
      </c>
      <c r="F459" s="3">
        <v>0.266666666666666</v>
      </c>
      <c r="G459" s="3">
        <v>0.53333333333333299</v>
      </c>
      <c r="H459" s="3">
        <v>0.4</v>
      </c>
      <c r="I459" s="3">
        <v>3.3333333333333298E-2</v>
      </c>
      <c r="J459" s="3">
        <v>0</v>
      </c>
      <c r="K459" s="3">
        <v>3.3333333333333298E-2</v>
      </c>
      <c r="L459" s="3">
        <v>0</v>
      </c>
      <c r="M459" s="3">
        <v>0</v>
      </c>
      <c r="N459" s="3">
        <v>0</v>
      </c>
      <c r="O459" s="3">
        <v>0</v>
      </c>
      <c r="P459" s="3">
        <v>0</v>
      </c>
      <c r="Q459" s="3">
        <v>0</v>
      </c>
      <c r="R459" s="3">
        <v>0</v>
      </c>
      <c r="S459" s="3">
        <v>0</v>
      </c>
      <c r="T459" s="3">
        <v>0</v>
      </c>
      <c r="U459" s="3">
        <v>0</v>
      </c>
      <c r="V459" s="3">
        <v>0</v>
      </c>
      <c r="W459" s="2"/>
      <c r="X459" s="3">
        <v>0</v>
      </c>
      <c r="Y459" s="3">
        <v>0</v>
      </c>
      <c r="Z459" s="3">
        <v>0</v>
      </c>
      <c r="AA459" s="3">
        <v>0.51207638319124005</v>
      </c>
      <c r="AB459" s="3">
        <v>0.71802197428460002</v>
      </c>
      <c r="AC459" s="3">
        <v>0.61101009266077799</v>
      </c>
      <c r="AD459" s="3">
        <v>0.17950549357115</v>
      </c>
      <c r="AE459" s="3">
        <v>0</v>
      </c>
      <c r="AF459" s="3">
        <v>0.17950549357115</v>
      </c>
      <c r="AG459" s="3">
        <v>0</v>
      </c>
      <c r="AH459" s="3">
        <v>0</v>
      </c>
      <c r="AI459" s="3">
        <v>0</v>
      </c>
      <c r="AJ459" s="3">
        <v>0</v>
      </c>
      <c r="AK459" s="3">
        <v>0</v>
      </c>
      <c r="AL459" s="3">
        <v>0</v>
      </c>
      <c r="AM459" s="3">
        <v>0</v>
      </c>
      <c r="AN459" s="3">
        <v>0</v>
      </c>
      <c r="AO459" s="3">
        <v>0</v>
      </c>
      <c r="AP459" s="3">
        <v>0</v>
      </c>
      <c r="AQ459" s="3">
        <v>0</v>
      </c>
    </row>
    <row r="460" spans="1:43">
      <c r="A460" s="2" t="s">
        <v>567</v>
      </c>
      <c r="B460" s="2"/>
      <c r="C460" s="3">
        <v>0</v>
      </c>
      <c r="D460" s="3">
        <v>0</v>
      </c>
      <c r="E460" s="3">
        <v>0</v>
      </c>
      <c r="F460" s="3">
        <v>0</v>
      </c>
      <c r="G460" s="3">
        <v>0.1</v>
      </c>
      <c r="H460" s="3">
        <v>0</v>
      </c>
      <c r="I460" s="3">
        <v>0</v>
      </c>
      <c r="J460" s="3">
        <v>0</v>
      </c>
      <c r="K460" s="3">
        <v>0</v>
      </c>
      <c r="L460" s="3">
        <v>0</v>
      </c>
      <c r="M460" s="3">
        <v>0</v>
      </c>
      <c r="N460" s="3">
        <v>0</v>
      </c>
      <c r="O460" s="3">
        <v>0</v>
      </c>
      <c r="P460" s="3">
        <v>0</v>
      </c>
      <c r="Q460" s="3">
        <v>0</v>
      </c>
      <c r="R460" s="3">
        <v>0</v>
      </c>
      <c r="S460" s="3">
        <v>0</v>
      </c>
      <c r="T460" s="3">
        <v>0</v>
      </c>
      <c r="U460" s="3">
        <v>0</v>
      </c>
      <c r="V460" s="3">
        <v>0</v>
      </c>
      <c r="W460" s="2"/>
      <c r="X460" s="3">
        <v>0</v>
      </c>
      <c r="Y460" s="3">
        <v>0</v>
      </c>
      <c r="Z460" s="3">
        <v>0</v>
      </c>
      <c r="AA460" s="3">
        <v>0</v>
      </c>
      <c r="AB460" s="3">
        <v>0.3</v>
      </c>
      <c r="AC460" s="3">
        <v>0</v>
      </c>
      <c r="AD460" s="3">
        <v>0</v>
      </c>
      <c r="AE460" s="3">
        <v>0</v>
      </c>
      <c r="AF460" s="3">
        <v>0</v>
      </c>
      <c r="AG460" s="3">
        <v>0</v>
      </c>
      <c r="AH460" s="3">
        <v>0</v>
      </c>
      <c r="AI460" s="3">
        <v>0</v>
      </c>
      <c r="AJ460" s="3">
        <v>0</v>
      </c>
      <c r="AK460" s="3">
        <v>0</v>
      </c>
      <c r="AL460" s="3">
        <v>0</v>
      </c>
      <c r="AM460" s="3">
        <v>0</v>
      </c>
      <c r="AN460" s="3">
        <v>0</v>
      </c>
      <c r="AO460" s="3">
        <v>0</v>
      </c>
      <c r="AP460" s="3">
        <v>0</v>
      </c>
      <c r="AQ460" s="3">
        <v>0</v>
      </c>
    </row>
    <row r="461" spans="1:43">
      <c r="A461" s="2" t="s">
        <v>568</v>
      </c>
      <c r="B461" s="2"/>
      <c r="C461" s="3">
        <v>0</v>
      </c>
      <c r="D461" s="3">
        <v>0</v>
      </c>
      <c r="E461" s="3">
        <v>0</v>
      </c>
      <c r="F461" s="3">
        <v>6.6666666666666596E-2</v>
      </c>
      <c r="G461" s="3">
        <v>0.16666666666666599</v>
      </c>
      <c r="H461" s="3">
        <v>0.2</v>
      </c>
      <c r="I461" s="3">
        <v>0</v>
      </c>
      <c r="J461" s="3">
        <v>0</v>
      </c>
      <c r="K461" s="3">
        <v>0</v>
      </c>
      <c r="L461" s="3">
        <v>0</v>
      </c>
      <c r="M461" s="3">
        <v>0</v>
      </c>
      <c r="N461" s="3">
        <v>0</v>
      </c>
      <c r="O461" s="3">
        <v>0</v>
      </c>
      <c r="P461" s="3">
        <v>0</v>
      </c>
      <c r="Q461" s="3">
        <v>0</v>
      </c>
      <c r="R461" s="3">
        <v>0</v>
      </c>
      <c r="S461" s="3">
        <v>0</v>
      </c>
      <c r="T461" s="3">
        <v>0</v>
      </c>
      <c r="U461" s="3">
        <v>0</v>
      </c>
      <c r="V461" s="3">
        <v>0</v>
      </c>
      <c r="W461" s="2"/>
      <c r="X461" s="3">
        <v>0</v>
      </c>
      <c r="Y461" s="3">
        <v>0</v>
      </c>
      <c r="Z461" s="3">
        <v>0</v>
      </c>
      <c r="AA461" s="3">
        <v>0.24944382578492899</v>
      </c>
      <c r="AB461" s="3">
        <v>0.37267799624996401</v>
      </c>
      <c r="AC461" s="3">
        <v>0.47609522856952302</v>
      </c>
      <c r="AD461" s="3">
        <v>0</v>
      </c>
      <c r="AE461" s="3">
        <v>0</v>
      </c>
      <c r="AF461" s="3">
        <v>0</v>
      </c>
      <c r="AG461" s="3">
        <v>0</v>
      </c>
      <c r="AH461" s="3">
        <v>0</v>
      </c>
      <c r="AI461" s="3">
        <v>0</v>
      </c>
      <c r="AJ461" s="3">
        <v>0</v>
      </c>
      <c r="AK461" s="3">
        <v>0</v>
      </c>
      <c r="AL461" s="3">
        <v>0</v>
      </c>
      <c r="AM461" s="3">
        <v>0</v>
      </c>
      <c r="AN461" s="3">
        <v>0</v>
      </c>
      <c r="AO461" s="3">
        <v>0</v>
      </c>
      <c r="AP461" s="3">
        <v>0</v>
      </c>
      <c r="AQ461" s="3">
        <v>0</v>
      </c>
    </row>
    <row r="462" spans="1:43">
      <c r="A462" s="2" t="s">
        <v>569</v>
      </c>
      <c r="B462" s="2"/>
      <c r="C462" s="3">
        <v>0</v>
      </c>
      <c r="D462" s="3">
        <v>3.3333333333333298E-2</v>
      </c>
      <c r="E462" s="3">
        <v>3.3333333333333298E-2</v>
      </c>
      <c r="F462" s="3">
        <v>0.4</v>
      </c>
      <c r="G462" s="3">
        <v>0.83333333333333304</v>
      </c>
      <c r="H462" s="3">
        <v>0.66666666666666596</v>
      </c>
      <c r="I462" s="3">
        <v>0.53333333333333299</v>
      </c>
      <c r="J462" s="3">
        <v>0.2</v>
      </c>
      <c r="K462" s="3">
        <v>0.1</v>
      </c>
      <c r="L462" s="3">
        <v>6.6666666666666596E-2</v>
      </c>
      <c r="M462" s="3">
        <v>0</v>
      </c>
      <c r="N462" s="3">
        <v>3.3333333333333298E-2</v>
      </c>
      <c r="O462" s="3">
        <v>0</v>
      </c>
      <c r="P462" s="3">
        <v>0</v>
      </c>
      <c r="Q462" s="3">
        <v>0</v>
      </c>
      <c r="R462" s="3">
        <v>0</v>
      </c>
      <c r="S462" s="3">
        <v>0</v>
      </c>
      <c r="T462" s="3">
        <v>0</v>
      </c>
      <c r="U462" s="3">
        <v>0</v>
      </c>
      <c r="V462" s="3">
        <v>0</v>
      </c>
      <c r="W462" s="2"/>
      <c r="X462" s="3">
        <v>0</v>
      </c>
      <c r="Y462" s="3">
        <v>0.17950549357115</v>
      </c>
      <c r="Z462" s="3">
        <v>0.17950549357115</v>
      </c>
      <c r="AA462" s="3">
        <v>0.553774924194538</v>
      </c>
      <c r="AB462" s="3">
        <v>0.85958646388184101</v>
      </c>
      <c r="AC462" s="3">
        <v>0.53748384988656905</v>
      </c>
      <c r="AD462" s="3">
        <v>0.61824123303304701</v>
      </c>
      <c r="AE462" s="3">
        <v>0.4</v>
      </c>
      <c r="AF462" s="3">
        <v>0.3</v>
      </c>
      <c r="AG462" s="3">
        <v>0.24944382578492899</v>
      </c>
      <c r="AH462" s="3">
        <v>0</v>
      </c>
      <c r="AI462" s="3">
        <v>0.17950549357115</v>
      </c>
      <c r="AJ462" s="3">
        <v>0</v>
      </c>
      <c r="AK462" s="3">
        <v>0</v>
      </c>
      <c r="AL462" s="3">
        <v>0</v>
      </c>
      <c r="AM462" s="3">
        <v>0</v>
      </c>
      <c r="AN462" s="3">
        <v>0</v>
      </c>
      <c r="AO462" s="3">
        <v>0</v>
      </c>
      <c r="AP462" s="3">
        <v>0</v>
      </c>
      <c r="AQ462" s="3">
        <v>0</v>
      </c>
    </row>
    <row r="463" spans="1:43">
      <c r="A463" s="2" t="s">
        <v>570</v>
      </c>
      <c r="B463" s="2"/>
      <c r="C463" s="3">
        <v>0</v>
      </c>
      <c r="D463" s="3">
        <v>0</v>
      </c>
      <c r="E463" s="3">
        <v>0</v>
      </c>
      <c r="F463" s="3">
        <v>0</v>
      </c>
      <c r="G463" s="3">
        <v>0</v>
      </c>
      <c r="H463" s="3">
        <v>0</v>
      </c>
      <c r="I463" s="3">
        <v>0</v>
      </c>
      <c r="J463" s="3">
        <v>0</v>
      </c>
      <c r="K463" s="3">
        <v>0</v>
      </c>
      <c r="L463" s="3">
        <v>0</v>
      </c>
      <c r="M463" s="3">
        <v>0</v>
      </c>
      <c r="N463" s="3">
        <v>0</v>
      </c>
      <c r="O463" s="3">
        <v>0</v>
      </c>
      <c r="P463" s="3">
        <v>0</v>
      </c>
      <c r="Q463" s="3">
        <v>0</v>
      </c>
      <c r="R463" s="3">
        <v>3.3333333333333298E-2</v>
      </c>
      <c r="S463" s="3">
        <v>3.3333333333333298E-2</v>
      </c>
      <c r="T463" s="3">
        <v>0</v>
      </c>
      <c r="U463" s="3">
        <v>0</v>
      </c>
      <c r="V463" s="3">
        <v>0</v>
      </c>
      <c r="W463" s="2"/>
      <c r="X463" s="3">
        <v>0</v>
      </c>
      <c r="Y463" s="3">
        <v>0</v>
      </c>
      <c r="Z463" s="3">
        <v>0</v>
      </c>
      <c r="AA463" s="3">
        <v>0</v>
      </c>
      <c r="AB463" s="3">
        <v>0</v>
      </c>
      <c r="AC463" s="3">
        <v>0</v>
      </c>
      <c r="AD463" s="3">
        <v>0</v>
      </c>
      <c r="AE463" s="3">
        <v>0</v>
      </c>
      <c r="AF463" s="3">
        <v>0</v>
      </c>
      <c r="AG463" s="3">
        <v>0</v>
      </c>
      <c r="AH463" s="3">
        <v>0</v>
      </c>
      <c r="AI463" s="3">
        <v>0</v>
      </c>
      <c r="AJ463" s="3">
        <v>0</v>
      </c>
      <c r="AK463" s="3">
        <v>0</v>
      </c>
      <c r="AL463" s="3">
        <v>0</v>
      </c>
      <c r="AM463" s="3">
        <v>0.17950549357115</v>
      </c>
      <c r="AN463" s="3">
        <v>0.17950549357115</v>
      </c>
      <c r="AO463" s="3">
        <v>0</v>
      </c>
      <c r="AP463" s="3">
        <v>0</v>
      </c>
      <c r="AQ463" s="3">
        <v>0</v>
      </c>
    </row>
    <row r="464" spans="1:43">
      <c r="A464" s="2" t="s">
        <v>571</v>
      </c>
      <c r="B464" s="2"/>
      <c r="C464" s="3">
        <v>0</v>
      </c>
      <c r="D464" s="3">
        <v>3.3333333333333298E-2</v>
      </c>
      <c r="E464" s="3">
        <v>3.3333333333333298E-2</v>
      </c>
      <c r="F464" s="3">
        <v>0.73333333333333295</v>
      </c>
      <c r="G464" s="3">
        <v>2.3333333333333299</v>
      </c>
      <c r="H464" s="3">
        <v>3.5</v>
      </c>
      <c r="I464" s="3">
        <v>4</v>
      </c>
      <c r="J464" s="3">
        <v>3.6666666666666599</v>
      </c>
      <c r="K464" s="3">
        <v>2.2999999999999998</v>
      </c>
      <c r="L464" s="3">
        <v>2.0666666666666602</v>
      </c>
      <c r="M464" s="3">
        <v>1.1666666666666601</v>
      </c>
      <c r="N464" s="3">
        <v>0.76666666666666605</v>
      </c>
      <c r="O464" s="3">
        <v>0.266666666666666</v>
      </c>
      <c r="P464" s="3">
        <v>0.36666666666666597</v>
      </c>
      <c r="Q464" s="3">
        <v>0.36666666666666597</v>
      </c>
      <c r="R464" s="3">
        <v>3.3333333333333298E-2</v>
      </c>
      <c r="S464" s="3">
        <v>0.16666666666666599</v>
      </c>
      <c r="T464" s="3">
        <v>0.133333333333333</v>
      </c>
      <c r="U464" s="3">
        <v>0</v>
      </c>
      <c r="V464" s="3">
        <v>0</v>
      </c>
      <c r="W464" s="2"/>
      <c r="X464" s="3">
        <v>0</v>
      </c>
      <c r="Y464" s="3">
        <v>0.17950549357115</v>
      </c>
      <c r="Z464" s="3">
        <v>0.17950549357115</v>
      </c>
      <c r="AA464" s="3">
        <v>0.72724747430904702</v>
      </c>
      <c r="AB464" s="3">
        <v>1.2995725793078601</v>
      </c>
      <c r="AC464" s="3">
        <v>1.4083086782851699</v>
      </c>
      <c r="AD464" s="3">
        <v>1.43759057685652</v>
      </c>
      <c r="AE464" s="3">
        <v>1.6193277068654801</v>
      </c>
      <c r="AF464" s="3">
        <v>1.1874342087037899</v>
      </c>
      <c r="AG464" s="3">
        <v>0.99777530313971696</v>
      </c>
      <c r="AH464" s="3">
        <v>0.85958646388184101</v>
      </c>
      <c r="AI464" s="3">
        <v>0.88254681965824799</v>
      </c>
      <c r="AJ464" s="3">
        <v>0.62893207547044006</v>
      </c>
      <c r="AK464" s="3">
        <v>0.60461190490723504</v>
      </c>
      <c r="AL464" s="3">
        <v>0.657436097443867</v>
      </c>
      <c r="AM464" s="3">
        <v>0.17950549357115</v>
      </c>
      <c r="AN464" s="3">
        <v>0.37267799624996401</v>
      </c>
      <c r="AO464" s="3">
        <v>0.33993463423951897</v>
      </c>
      <c r="AP464" s="3">
        <v>0</v>
      </c>
      <c r="AQ464" s="3">
        <v>0</v>
      </c>
    </row>
    <row r="465" spans="1:43">
      <c r="A465" s="2" t="s">
        <v>572</v>
      </c>
      <c r="B465" s="2"/>
      <c r="C465" s="3">
        <v>0</v>
      </c>
      <c r="D465" s="3">
        <v>0</v>
      </c>
      <c r="E465" s="3">
        <v>0</v>
      </c>
      <c r="F465" s="3">
        <v>0</v>
      </c>
      <c r="G465" s="3">
        <v>0.1</v>
      </c>
      <c r="H465" s="3">
        <v>0</v>
      </c>
      <c r="I465" s="3">
        <v>0</v>
      </c>
      <c r="J465" s="3">
        <v>0</v>
      </c>
      <c r="K465" s="3">
        <v>0</v>
      </c>
      <c r="L465" s="3">
        <v>0</v>
      </c>
      <c r="M465" s="3">
        <v>0</v>
      </c>
      <c r="N465" s="3">
        <v>0</v>
      </c>
      <c r="O465" s="3">
        <v>0</v>
      </c>
      <c r="P465" s="3">
        <v>0</v>
      </c>
      <c r="Q465" s="3">
        <v>0</v>
      </c>
      <c r="R465" s="3">
        <v>0</v>
      </c>
      <c r="S465" s="3">
        <v>0</v>
      </c>
      <c r="T465" s="3">
        <v>0</v>
      </c>
      <c r="U465" s="3">
        <v>0</v>
      </c>
      <c r="V465" s="3">
        <v>0</v>
      </c>
      <c r="W465" s="2"/>
      <c r="X465" s="3">
        <v>0</v>
      </c>
      <c r="Y465" s="3">
        <v>0</v>
      </c>
      <c r="Z465" s="3">
        <v>0</v>
      </c>
      <c r="AA465" s="3">
        <v>0</v>
      </c>
      <c r="AB465" s="3">
        <v>0.3</v>
      </c>
      <c r="AC465" s="3">
        <v>0</v>
      </c>
      <c r="AD465" s="3">
        <v>0</v>
      </c>
      <c r="AE465" s="3">
        <v>0</v>
      </c>
      <c r="AF465" s="3">
        <v>0</v>
      </c>
      <c r="AG465" s="3">
        <v>0</v>
      </c>
      <c r="AH465" s="3">
        <v>0</v>
      </c>
      <c r="AI465" s="3">
        <v>0</v>
      </c>
      <c r="AJ465" s="3">
        <v>0</v>
      </c>
      <c r="AK465" s="3">
        <v>0</v>
      </c>
      <c r="AL465" s="3">
        <v>0</v>
      </c>
      <c r="AM465" s="3">
        <v>0</v>
      </c>
      <c r="AN465" s="3">
        <v>0</v>
      </c>
      <c r="AO465" s="3">
        <v>0</v>
      </c>
      <c r="AP465" s="3">
        <v>0</v>
      </c>
      <c r="AQ465" s="3">
        <v>0</v>
      </c>
    </row>
    <row r="466" spans="1:43">
      <c r="A466" s="2" t="s">
        <v>573</v>
      </c>
      <c r="B466" s="2"/>
      <c r="C466" s="3">
        <v>0</v>
      </c>
      <c r="D466" s="3">
        <v>0</v>
      </c>
      <c r="E466" s="3">
        <v>0</v>
      </c>
      <c r="F466" s="3">
        <v>0</v>
      </c>
      <c r="G466" s="3">
        <v>0.2</v>
      </c>
      <c r="H466" s="3">
        <v>0.3</v>
      </c>
      <c r="I466" s="3">
        <v>0.4</v>
      </c>
      <c r="J466" s="3">
        <v>0.43333333333333302</v>
      </c>
      <c r="K466" s="3">
        <v>0.4</v>
      </c>
      <c r="L466" s="3">
        <v>0.46666666666666601</v>
      </c>
      <c r="M466" s="3">
        <v>0.16666666666666599</v>
      </c>
      <c r="N466" s="3">
        <v>0.133333333333333</v>
      </c>
      <c r="O466" s="3">
        <v>3.3333333333333298E-2</v>
      </c>
      <c r="P466" s="3">
        <v>6.6666666666666596E-2</v>
      </c>
      <c r="Q466" s="3">
        <v>0.1</v>
      </c>
      <c r="R466" s="3">
        <v>3.3333333333333298E-2</v>
      </c>
      <c r="S466" s="3">
        <v>0</v>
      </c>
      <c r="T466" s="3">
        <v>3.3333333333333298E-2</v>
      </c>
      <c r="U466" s="3">
        <v>0</v>
      </c>
      <c r="V466" s="3">
        <v>0</v>
      </c>
      <c r="W466" s="2"/>
      <c r="X466" s="3">
        <v>0</v>
      </c>
      <c r="Y466" s="3">
        <v>0</v>
      </c>
      <c r="Z466" s="3">
        <v>0</v>
      </c>
      <c r="AA466" s="3">
        <v>0</v>
      </c>
      <c r="AB466" s="3">
        <v>0.4</v>
      </c>
      <c r="AC466" s="3">
        <v>0.52599112793531599</v>
      </c>
      <c r="AD466" s="3">
        <v>0.75718777944003601</v>
      </c>
      <c r="AE466" s="3">
        <v>0.61553951042064603</v>
      </c>
      <c r="AF466" s="3">
        <v>0.553774924194538</v>
      </c>
      <c r="AG466" s="3">
        <v>0.56174331821175705</v>
      </c>
      <c r="AH466" s="3">
        <v>0.37267799624996401</v>
      </c>
      <c r="AI466" s="3">
        <v>0.33993463423951897</v>
      </c>
      <c r="AJ466" s="3">
        <v>0.17950549357115</v>
      </c>
      <c r="AK466" s="3">
        <v>0.24944382578492899</v>
      </c>
      <c r="AL466" s="3">
        <v>0.3</v>
      </c>
      <c r="AM466" s="3">
        <v>0.17950549357115</v>
      </c>
      <c r="AN466" s="3">
        <v>0</v>
      </c>
      <c r="AO466" s="3">
        <v>0.17950549357115</v>
      </c>
      <c r="AP466" s="3">
        <v>0</v>
      </c>
      <c r="AQ466" s="3">
        <v>0</v>
      </c>
    </row>
    <row r="467" spans="1:43">
      <c r="A467" s="2" t="s">
        <v>574</v>
      </c>
      <c r="B467" s="2"/>
      <c r="C467" s="3">
        <v>0</v>
      </c>
      <c r="D467" s="3">
        <v>0</v>
      </c>
      <c r="E467" s="3">
        <v>0</v>
      </c>
      <c r="F467" s="3">
        <v>0</v>
      </c>
      <c r="G467" s="3">
        <v>0</v>
      </c>
      <c r="H467" s="3">
        <v>0</v>
      </c>
      <c r="I467" s="3">
        <v>0</v>
      </c>
      <c r="J467" s="3">
        <v>3.3333333333333298E-2</v>
      </c>
      <c r="K467" s="3">
        <v>0</v>
      </c>
      <c r="L467" s="3">
        <v>0</v>
      </c>
      <c r="M467" s="3">
        <v>0</v>
      </c>
      <c r="N467" s="3">
        <v>0</v>
      </c>
      <c r="O467" s="3">
        <v>0</v>
      </c>
      <c r="P467" s="3">
        <v>3.3333333333333298E-2</v>
      </c>
      <c r="Q467" s="3">
        <v>6.6666666666666596E-2</v>
      </c>
      <c r="R467" s="3">
        <v>0</v>
      </c>
      <c r="S467" s="3">
        <v>3.3333333333333298E-2</v>
      </c>
      <c r="T467" s="3">
        <v>0</v>
      </c>
      <c r="U467" s="3">
        <v>0</v>
      </c>
      <c r="V467" s="3">
        <v>0</v>
      </c>
      <c r="W467" s="2"/>
      <c r="X467" s="3">
        <v>0</v>
      </c>
      <c r="Y467" s="3">
        <v>0</v>
      </c>
      <c r="Z467" s="3">
        <v>0</v>
      </c>
      <c r="AA467" s="3">
        <v>0</v>
      </c>
      <c r="AB467" s="3">
        <v>0</v>
      </c>
      <c r="AC467" s="3">
        <v>0</v>
      </c>
      <c r="AD467" s="3">
        <v>0</v>
      </c>
      <c r="AE467" s="3">
        <v>0.17950549357115</v>
      </c>
      <c r="AF467" s="3">
        <v>0</v>
      </c>
      <c r="AG467" s="3">
        <v>0</v>
      </c>
      <c r="AH467" s="3">
        <v>0</v>
      </c>
      <c r="AI467" s="3">
        <v>0</v>
      </c>
      <c r="AJ467" s="3">
        <v>0</v>
      </c>
      <c r="AK467" s="3">
        <v>0.17950549357115</v>
      </c>
      <c r="AL467" s="3">
        <v>0.24944382578492899</v>
      </c>
      <c r="AM467" s="3">
        <v>0</v>
      </c>
      <c r="AN467" s="3">
        <v>0.17950549357115</v>
      </c>
      <c r="AO467" s="3">
        <v>0</v>
      </c>
      <c r="AP467" s="3">
        <v>0</v>
      </c>
      <c r="AQ467" s="3">
        <v>0</v>
      </c>
    </row>
    <row r="468" spans="1:43">
      <c r="A468" s="2" t="s">
        <v>575</v>
      </c>
      <c r="B468" s="2"/>
      <c r="C468" s="3">
        <v>0</v>
      </c>
      <c r="D468" s="3">
        <v>0</v>
      </c>
      <c r="E468" s="3">
        <v>0</v>
      </c>
      <c r="F468" s="3">
        <v>0</v>
      </c>
      <c r="G468" s="3">
        <v>0</v>
      </c>
      <c r="H468" s="3">
        <v>0</v>
      </c>
      <c r="I468" s="3">
        <v>0</v>
      </c>
      <c r="J468" s="3">
        <v>0</v>
      </c>
      <c r="K468" s="3">
        <v>0</v>
      </c>
      <c r="L468" s="3">
        <v>0</v>
      </c>
      <c r="M468" s="3">
        <v>0</v>
      </c>
      <c r="N468" s="3">
        <v>0</v>
      </c>
      <c r="O468" s="3">
        <v>0</v>
      </c>
      <c r="P468" s="3">
        <v>0</v>
      </c>
      <c r="Q468" s="3">
        <v>3.3333333333333298E-2</v>
      </c>
      <c r="R468" s="3">
        <v>0</v>
      </c>
      <c r="S468" s="3">
        <v>0</v>
      </c>
      <c r="T468" s="3">
        <v>0</v>
      </c>
      <c r="U468" s="3">
        <v>0</v>
      </c>
      <c r="V468" s="3">
        <v>0</v>
      </c>
      <c r="W468" s="2"/>
      <c r="X468" s="3">
        <v>0</v>
      </c>
      <c r="Y468" s="3">
        <v>0</v>
      </c>
      <c r="Z468" s="3">
        <v>0</v>
      </c>
      <c r="AA468" s="3">
        <v>0</v>
      </c>
      <c r="AB468" s="3">
        <v>0</v>
      </c>
      <c r="AC468" s="3">
        <v>0</v>
      </c>
      <c r="AD468" s="3">
        <v>0</v>
      </c>
      <c r="AE468" s="3">
        <v>0</v>
      </c>
      <c r="AF468" s="3">
        <v>0</v>
      </c>
      <c r="AG468" s="3">
        <v>0</v>
      </c>
      <c r="AH468" s="3">
        <v>0</v>
      </c>
      <c r="AI468" s="3">
        <v>0</v>
      </c>
      <c r="AJ468" s="3">
        <v>0</v>
      </c>
      <c r="AK468" s="3">
        <v>0</v>
      </c>
      <c r="AL468" s="3">
        <v>0.17950549357115</v>
      </c>
      <c r="AM468" s="3">
        <v>0</v>
      </c>
      <c r="AN468" s="3">
        <v>0</v>
      </c>
      <c r="AO468" s="3">
        <v>0</v>
      </c>
      <c r="AP468" s="3">
        <v>0</v>
      </c>
      <c r="AQ468" s="3">
        <v>0</v>
      </c>
    </row>
    <row r="469" spans="1:43">
      <c r="A469" s="2" t="s">
        <v>576</v>
      </c>
      <c r="B469" s="2"/>
      <c r="C469" s="3">
        <v>0</v>
      </c>
      <c r="D469" s="3">
        <v>0</v>
      </c>
      <c r="E469" s="3">
        <v>0</v>
      </c>
      <c r="F469" s="3">
        <v>0</v>
      </c>
      <c r="G469" s="3">
        <v>3.3333333333333298E-2</v>
      </c>
      <c r="H469" s="3">
        <v>3.3333333333333298E-2</v>
      </c>
      <c r="I469" s="3">
        <v>0</v>
      </c>
      <c r="J469" s="3">
        <v>0</v>
      </c>
      <c r="K469" s="3">
        <v>0</v>
      </c>
      <c r="L469" s="3">
        <v>0</v>
      </c>
      <c r="M469" s="3">
        <v>0</v>
      </c>
      <c r="N469" s="3">
        <v>0</v>
      </c>
      <c r="O469" s="3">
        <v>0</v>
      </c>
      <c r="P469" s="3">
        <v>0</v>
      </c>
      <c r="Q469" s="3">
        <v>0</v>
      </c>
      <c r="R469" s="3">
        <v>0</v>
      </c>
      <c r="S469" s="3">
        <v>0</v>
      </c>
      <c r="T469" s="3">
        <v>0</v>
      </c>
      <c r="U469" s="3">
        <v>0</v>
      </c>
      <c r="V469" s="3">
        <v>0</v>
      </c>
      <c r="W469" s="2"/>
      <c r="X469" s="3">
        <v>0</v>
      </c>
      <c r="Y469" s="3">
        <v>0</v>
      </c>
      <c r="Z469" s="3">
        <v>0</v>
      </c>
      <c r="AA469" s="3">
        <v>0</v>
      </c>
      <c r="AB469" s="3">
        <v>0.17950549357115</v>
      </c>
      <c r="AC469" s="3">
        <v>0.17950549357115</v>
      </c>
      <c r="AD469" s="3">
        <v>0</v>
      </c>
      <c r="AE469" s="3">
        <v>0</v>
      </c>
      <c r="AF469" s="3">
        <v>0</v>
      </c>
      <c r="AG469" s="3">
        <v>0</v>
      </c>
      <c r="AH469" s="3">
        <v>0</v>
      </c>
      <c r="AI469" s="3">
        <v>0</v>
      </c>
      <c r="AJ469" s="3">
        <v>0</v>
      </c>
      <c r="AK469" s="3">
        <v>0</v>
      </c>
      <c r="AL469" s="3">
        <v>0</v>
      </c>
      <c r="AM469" s="3">
        <v>0</v>
      </c>
      <c r="AN469" s="3">
        <v>0</v>
      </c>
      <c r="AO469" s="3">
        <v>0</v>
      </c>
      <c r="AP469" s="3">
        <v>0</v>
      </c>
      <c r="AQ469" s="3">
        <v>0</v>
      </c>
    </row>
    <row r="470" spans="1:43">
      <c r="A470" s="2" t="s">
        <v>577</v>
      </c>
      <c r="B470" s="2"/>
      <c r="C470" s="3">
        <v>0</v>
      </c>
      <c r="D470" s="3">
        <v>3.3333333333333298E-2</v>
      </c>
      <c r="E470" s="3">
        <v>3.3333333333333298E-2</v>
      </c>
      <c r="F470" s="3">
        <v>0.3</v>
      </c>
      <c r="G470" s="3">
        <v>0.56666666666666599</v>
      </c>
      <c r="H470" s="3">
        <v>0.36666666666666597</v>
      </c>
      <c r="I470" s="3">
        <v>0.133333333333333</v>
      </c>
      <c r="J470" s="3">
        <v>0.1</v>
      </c>
      <c r="K470" s="3">
        <v>3.3333333333333298E-2</v>
      </c>
      <c r="L470" s="3">
        <v>3.3333333333333298E-2</v>
      </c>
      <c r="M470" s="3">
        <v>0</v>
      </c>
      <c r="N470" s="3">
        <v>3.3333333333333298E-2</v>
      </c>
      <c r="O470" s="3">
        <v>0</v>
      </c>
      <c r="P470" s="3">
        <v>0</v>
      </c>
      <c r="Q470" s="3">
        <v>0</v>
      </c>
      <c r="R470" s="3">
        <v>0</v>
      </c>
      <c r="S470" s="3">
        <v>0</v>
      </c>
      <c r="T470" s="3">
        <v>0</v>
      </c>
      <c r="U470" s="3">
        <v>0</v>
      </c>
      <c r="V470" s="3">
        <v>0</v>
      </c>
      <c r="W470" s="2"/>
      <c r="X470" s="3">
        <v>0</v>
      </c>
      <c r="Y470" s="3">
        <v>0.17950549357115</v>
      </c>
      <c r="Z470" s="3">
        <v>0.17950549357115</v>
      </c>
      <c r="AA470" s="3">
        <v>0.52599112793531599</v>
      </c>
      <c r="AB470" s="3">
        <v>0.80346471954626297</v>
      </c>
      <c r="AC470" s="3">
        <v>0.48189440982669801</v>
      </c>
      <c r="AD470" s="3">
        <v>0.33993463423951897</v>
      </c>
      <c r="AE470" s="3">
        <v>0.3</v>
      </c>
      <c r="AF470" s="3">
        <v>0.17950549357115</v>
      </c>
      <c r="AG470" s="3">
        <v>0.17950549357115</v>
      </c>
      <c r="AH470" s="3">
        <v>0</v>
      </c>
      <c r="AI470" s="3">
        <v>0.17950549357115</v>
      </c>
      <c r="AJ470" s="3">
        <v>0</v>
      </c>
      <c r="AK470" s="3">
        <v>0</v>
      </c>
      <c r="AL470" s="3">
        <v>0</v>
      </c>
      <c r="AM470" s="3">
        <v>0</v>
      </c>
      <c r="AN470" s="3">
        <v>0</v>
      </c>
      <c r="AO470" s="3">
        <v>0</v>
      </c>
      <c r="AP470" s="3">
        <v>0</v>
      </c>
      <c r="AQ470" s="3">
        <v>0</v>
      </c>
    </row>
    <row r="471" spans="1:43">
      <c r="A471" s="2" t="s">
        <v>578</v>
      </c>
      <c r="B471" s="2" t="s">
        <v>579</v>
      </c>
      <c r="C471" s="3">
        <v>0</v>
      </c>
      <c r="D471" s="3">
        <v>0</v>
      </c>
      <c r="E471" s="3">
        <v>0</v>
      </c>
      <c r="F471" s="3">
        <v>0</v>
      </c>
      <c r="G471" s="3">
        <v>0</v>
      </c>
      <c r="H471" s="3">
        <v>0</v>
      </c>
      <c r="I471" s="3">
        <v>0</v>
      </c>
      <c r="J471" s="3">
        <v>0</v>
      </c>
      <c r="K471" s="3">
        <v>0</v>
      </c>
      <c r="L471" s="3">
        <v>0</v>
      </c>
      <c r="M471" s="3">
        <v>0</v>
      </c>
      <c r="N471" s="3">
        <v>0</v>
      </c>
      <c r="O471" s="3">
        <v>0</v>
      </c>
      <c r="P471" s="3">
        <v>0</v>
      </c>
      <c r="Q471" s="3">
        <v>0</v>
      </c>
      <c r="R471" s="3">
        <v>0</v>
      </c>
      <c r="S471" s="3">
        <v>0</v>
      </c>
      <c r="T471" s="3">
        <v>0</v>
      </c>
      <c r="U471" s="3">
        <v>3.3333333333333298E-2</v>
      </c>
      <c r="V471" s="3">
        <v>0</v>
      </c>
      <c r="W471" s="2"/>
      <c r="X471" s="3">
        <v>0</v>
      </c>
      <c r="Y471" s="3">
        <v>0</v>
      </c>
      <c r="Z471" s="3">
        <v>0</v>
      </c>
      <c r="AA471" s="3">
        <v>0</v>
      </c>
      <c r="AB471" s="3">
        <v>0</v>
      </c>
      <c r="AC471" s="3">
        <v>0</v>
      </c>
      <c r="AD471" s="3">
        <v>0</v>
      </c>
      <c r="AE471" s="3">
        <v>0</v>
      </c>
      <c r="AF471" s="3">
        <v>0</v>
      </c>
      <c r="AG471" s="3">
        <v>0</v>
      </c>
      <c r="AH471" s="3">
        <v>0</v>
      </c>
      <c r="AI471" s="3">
        <v>0</v>
      </c>
      <c r="AJ471" s="3">
        <v>0</v>
      </c>
      <c r="AK471" s="3">
        <v>0</v>
      </c>
      <c r="AL471" s="3">
        <v>0</v>
      </c>
      <c r="AM471" s="3">
        <v>0</v>
      </c>
      <c r="AN471" s="3">
        <v>0</v>
      </c>
      <c r="AO471" s="3">
        <v>0</v>
      </c>
      <c r="AP471" s="3">
        <v>0.17950549357115</v>
      </c>
      <c r="AQ471" s="3">
        <v>0</v>
      </c>
    </row>
    <row r="472" spans="1:43">
      <c r="A472" s="2" t="s">
        <v>580</v>
      </c>
      <c r="B472" s="2"/>
      <c r="C472" s="3">
        <v>0</v>
      </c>
      <c r="D472" s="3">
        <v>0</v>
      </c>
      <c r="E472" s="3">
        <v>0</v>
      </c>
      <c r="F472" s="3">
        <v>0</v>
      </c>
      <c r="G472" s="3">
        <v>0</v>
      </c>
      <c r="H472" s="3">
        <v>0</v>
      </c>
      <c r="I472" s="3">
        <v>0</v>
      </c>
      <c r="J472" s="3">
        <v>0</v>
      </c>
      <c r="K472" s="3">
        <v>0</v>
      </c>
      <c r="L472" s="3">
        <v>3.3333333333333298E-2</v>
      </c>
      <c r="M472" s="3">
        <v>0</v>
      </c>
      <c r="N472" s="3">
        <v>0</v>
      </c>
      <c r="O472" s="3">
        <v>0</v>
      </c>
      <c r="P472" s="3">
        <v>0</v>
      </c>
      <c r="Q472" s="3">
        <v>0</v>
      </c>
      <c r="R472" s="3">
        <v>0</v>
      </c>
      <c r="S472" s="3">
        <v>0</v>
      </c>
      <c r="T472" s="3">
        <v>0</v>
      </c>
      <c r="U472" s="3">
        <v>0</v>
      </c>
      <c r="V472" s="3">
        <v>0</v>
      </c>
      <c r="W472" s="2"/>
      <c r="X472" s="3">
        <v>0</v>
      </c>
      <c r="Y472" s="3">
        <v>0</v>
      </c>
      <c r="Z472" s="3">
        <v>0</v>
      </c>
      <c r="AA472" s="3">
        <v>0</v>
      </c>
      <c r="AB472" s="3">
        <v>0</v>
      </c>
      <c r="AC472" s="3">
        <v>0</v>
      </c>
      <c r="AD472" s="3">
        <v>0</v>
      </c>
      <c r="AE472" s="3">
        <v>0</v>
      </c>
      <c r="AF472" s="3">
        <v>0</v>
      </c>
      <c r="AG472" s="3">
        <v>0.17950549357115</v>
      </c>
      <c r="AH472" s="3">
        <v>0</v>
      </c>
      <c r="AI472" s="3">
        <v>0</v>
      </c>
      <c r="AJ472" s="3">
        <v>0</v>
      </c>
      <c r="AK472" s="3">
        <v>0</v>
      </c>
      <c r="AL472" s="3">
        <v>0</v>
      </c>
      <c r="AM472" s="3">
        <v>0</v>
      </c>
      <c r="AN472" s="3">
        <v>0</v>
      </c>
      <c r="AO472" s="3">
        <v>0</v>
      </c>
      <c r="AP472" s="3">
        <v>0</v>
      </c>
      <c r="AQ472" s="3">
        <v>0</v>
      </c>
    </row>
    <row r="473" spans="1:43">
      <c r="A473" s="2" t="s">
        <v>581</v>
      </c>
      <c r="B473" s="2"/>
      <c r="C473" s="3">
        <v>0</v>
      </c>
      <c r="D473" s="3">
        <v>0</v>
      </c>
      <c r="E473" s="3">
        <v>0</v>
      </c>
      <c r="F473" s="3">
        <v>0</v>
      </c>
      <c r="G473" s="3">
        <v>0</v>
      </c>
      <c r="H473" s="3">
        <v>0</v>
      </c>
      <c r="I473" s="3">
        <v>3.3333333333333298E-2</v>
      </c>
      <c r="J473" s="3">
        <v>0</v>
      </c>
      <c r="K473" s="3">
        <v>3.3333333333333298E-2</v>
      </c>
      <c r="L473" s="3">
        <v>0</v>
      </c>
      <c r="M473" s="3">
        <v>0</v>
      </c>
      <c r="N473" s="3">
        <v>0</v>
      </c>
      <c r="O473" s="3">
        <v>0</v>
      </c>
      <c r="P473" s="3">
        <v>0</v>
      </c>
      <c r="Q473" s="3">
        <v>0</v>
      </c>
      <c r="R473" s="3">
        <v>0</v>
      </c>
      <c r="S473" s="3">
        <v>0</v>
      </c>
      <c r="T473" s="3">
        <v>0</v>
      </c>
      <c r="U473" s="3">
        <v>0</v>
      </c>
      <c r="V473" s="3">
        <v>0</v>
      </c>
      <c r="W473" s="2"/>
      <c r="X473" s="3">
        <v>0</v>
      </c>
      <c r="Y473" s="3">
        <v>0</v>
      </c>
      <c r="Z473" s="3">
        <v>0</v>
      </c>
      <c r="AA473" s="3">
        <v>0</v>
      </c>
      <c r="AB473" s="3">
        <v>0</v>
      </c>
      <c r="AC473" s="3">
        <v>0</v>
      </c>
      <c r="AD473" s="3">
        <v>0.17950549357115</v>
      </c>
      <c r="AE473" s="3">
        <v>0</v>
      </c>
      <c r="AF473" s="3">
        <v>0.17950549357115</v>
      </c>
      <c r="AG473" s="3">
        <v>0</v>
      </c>
      <c r="AH473" s="3">
        <v>0</v>
      </c>
      <c r="AI473" s="3">
        <v>0</v>
      </c>
      <c r="AJ473" s="3">
        <v>0</v>
      </c>
      <c r="AK473" s="3">
        <v>0</v>
      </c>
      <c r="AL473" s="3">
        <v>0</v>
      </c>
      <c r="AM473" s="3">
        <v>0</v>
      </c>
      <c r="AN473" s="3">
        <v>0</v>
      </c>
      <c r="AO473" s="3">
        <v>0</v>
      </c>
      <c r="AP473" s="3">
        <v>0</v>
      </c>
      <c r="AQ473" s="3">
        <v>0</v>
      </c>
    </row>
    <row r="474" spans="1:43">
      <c r="A474" s="2" t="s">
        <v>582</v>
      </c>
      <c r="B474" s="2"/>
      <c r="C474" s="3">
        <v>0</v>
      </c>
      <c r="D474" s="3">
        <v>0</v>
      </c>
      <c r="E474" s="3">
        <v>0</v>
      </c>
      <c r="F474" s="3">
        <v>0</v>
      </c>
      <c r="G474" s="3">
        <v>3.3333333333333298E-2</v>
      </c>
      <c r="H474" s="3">
        <v>0</v>
      </c>
      <c r="I474" s="3">
        <v>0</v>
      </c>
      <c r="J474" s="3">
        <v>0</v>
      </c>
      <c r="K474" s="3">
        <v>0</v>
      </c>
      <c r="L474" s="3">
        <v>0</v>
      </c>
      <c r="M474" s="3">
        <v>0</v>
      </c>
      <c r="N474" s="3">
        <v>0</v>
      </c>
      <c r="O474" s="3">
        <v>0</v>
      </c>
      <c r="P474" s="3">
        <v>0</v>
      </c>
      <c r="Q474" s="3">
        <v>0</v>
      </c>
      <c r="R474" s="3">
        <v>0</v>
      </c>
      <c r="S474" s="3">
        <v>0</v>
      </c>
      <c r="T474" s="3">
        <v>0</v>
      </c>
      <c r="U474" s="3">
        <v>0</v>
      </c>
      <c r="V474" s="3">
        <v>0</v>
      </c>
      <c r="W474" s="2"/>
      <c r="X474" s="3">
        <v>0</v>
      </c>
      <c r="Y474" s="3">
        <v>0</v>
      </c>
      <c r="Z474" s="3">
        <v>0</v>
      </c>
      <c r="AA474" s="3">
        <v>0</v>
      </c>
      <c r="AB474" s="3">
        <v>0.17950549357115</v>
      </c>
      <c r="AC474" s="3">
        <v>0</v>
      </c>
      <c r="AD474" s="3">
        <v>0</v>
      </c>
      <c r="AE474" s="3">
        <v>0</v>
      </c>
      <c r="AF474" s="3">
        <v>0</v>
      </c>
      <c r="AG474" s="3">
        <v>0</v>
      </c>
      <c r="AH474" s="3">
        <v>0</v>
      </c>
      <c r="AI474" s="3">
        <v>0</v>
      </c>
      <c r="AJ474" s="3">
        <v>0</v>
      </c>
      <c r="AK474" s="3">
        <v>0</v>
      </c>
      <c r="AL474" s="3">
        <v>0</v>
      </c>
      <c r="AM474" s="3">
        <v>0</v>
      </c>
      <c r="AN474" s="3">
        <v>0</v>
      </c>
      <c r="AO474" s="3">
        <v>0</v>
      </c>
      <c r="AP474" s="3">
        <v>0</v>
      </c>
      <c r="AQ474" s="3">
        <v>0</v>
      </c>
    </row>
    <row r="475" spans="1:43">
      <c r="A475" s="2" t="s">
        <v>583</v>
      </c>
      <c r="B475" s="2"/>
      <c r="C475" s="3">
        <v>0</v>
      </c>
      <c r="D475" s="3">
        <v>0</v>
      </c>
      <c r="E475" s="3">
        <v>0</v>
      </c>
      <c r="F475" s="3">
        <v>0</v>
      </c>
      <c r="G475" s="3">
        <v>0</v>
      </c>
      <c r="H475" s="3">
        <v>0</v>
      </c>
      <c r="I475" s="3">
        <v>0</v>
      </c>
      <c r="J475" s="3">
        <v>0</v>
      </c>
      <c r="K475" s="3">
        <v>0</v>
      </c>
      <c r="L475" s="3">
        <v>0</v>
      </c>
      <c r="M475" s="3">
        <v>0</v>
      </c>
      <c r="N475" s="3">
        <v>0</v>
      </c>
      <c r="O475" s="3">
        <v>0</v>
      </c>
      <c r="P475" s="3">
        <v>3.3333333333333298E-2</v>
      </c>
      <c r="Q475" s="3">
        <v>0</v>
      </c>
      <c r="R475" s="3">
        <v>0</v>
      </c>
      <c r="S475" s="3">
        <v>0</v>
      </c>
      <c r="T475" s="3">
        <v>0</v>
      </c>
      <c r="U475" s="3">
        <v>0</v>
      </c>
      <c r="V475" s="3">
        <v>0</v>
      </c>
      <c r="W475" s="2"/>
      <c r="X475" s="3">
        <v>0</v>
      </c>
      <c r="Y475" s="3">
        <v>0</v>
      </c>
      <c r="Z475" s="3">
        <v>0</v>
      </c>
      <c r="AA475" s="3">
        <v>0</v>
      </c>
      <c r="AB475" s="3">
        <v>0</v>
      </c>
      <c r="AC475" s="3">
        <v>0</v>
      </c>
      <c r="AD475" s="3">
        <v>0</v>
      </c>
      <c r="AE475" s="3">
        <v>0</v>
      </c>
      <c r="AF475" s="3">
        <v>0</v>
      </c>
      <c r="AG475" s="3">
        <v>0</v>
      </c>
      <c r="AH475" s="3">
        <v>0</v>
      </c>
      <c r="AI475" s="3">
        <v>0</v>
      </c>
      <c r="AJ475" s="3">
        <v>0</v>
      </c>
      <c r="AK475" s="3">
        <v>0.17950549357115</v>
      </c>
      <c r="AL475" s="3">
        <v>0</v>
      </c>
      <c r="AM475" s="3">
        <v>0</v>
      </c>
      <c r="AN475" s="3">
        <v>0</v>
      </c>
      <c r="AO475" s="3">
        <v>0</v>
      </c>
      <c r="AP475" s="3">
        <v>0</v>
      </c>
      <c r="AQ475" s="3">
        <v>0</v>
      </c>
    </row>
    <row r="476" spans="1:43">
      <c r="A476" s="2" t="s">
        <v>584</v>
      </c>
      <c r="B476" s="2"/>
      <c r="C476" s="3">
        <v>0.16666666666666599</v>
      </c>
      <c r="D476" s="3">
        <v>1.13333333333333</v>
      </c>
      <c r="E476" s="3">
        <v>1.9666666666666599</v>
      </c>
      <c r="F476" s="3">
        <v>0.6</v>
      </c>
      <c r="G476" s="3">
        <v>0.1</v>
      </c>
      <c r="H476" s="3">
        <v>0.1</v>
      </c>
      <c r="I476" s="3">
        <v>0.133333333333333</v>
      </c>
      <c r="J476" s="3">
        <v>3.3333333333333298E-2</v>
      </c>
      <c r="K476" s="3">
        <v>0</v>
      </c>
      <c r="L476" s="3">
        <v>0.1</v>
      </c>
      <c r="M476" s="3">
        <v>0.1</v>
      </c>
      <c r="N476" s="3">
        <v>0</v>
      </c>
      <c r="O476" s="3">
        <v>0</v>
      </c>
      <c r="P476" s="3">
        <v>0</v>
      </c>
      <c r="Q476" s="3">
        <v>0</v>
      </c>
      <c r="R476" s="3">
        <v>0</v>
      </c>
      <c r="S476" s="3">
        <v>0</v>
      </c>
      <c r="T476" s="3">
        <v>0</v>
      </c>
      <c r="U476" s="3">
        <v>0</v>
      </c>
      <c r="V476" s="3">
        <v>0</v>
      </c>
      <c r="W476" s="2"/>
      <c r="X476" s="3">
        <v>0.45338235029118101</v>
      </c>
      <c r="Y476" s="3">
        <v>0.84590516936330096</v>
      </c>
      <c r="Z476" s="3">
        <v>1.42556031868953</v>
      </c>
      <c r="AA476" s="3">
        <v>0.8</v>
      </c>
      <c r="AB476" s="3">
        <v>0.3</v>
      </c>
      <c r="AC476" s="3">
        <v>0.3</v>
      </c>
      <c r="AD476" s="3">
        <v>0.33993463423951897</v>
      </c>
      <c r="AE476" s="3">
        <v>0.17950549357115</v>
      </c>
      <c r="AF476" s="3">
        <v>0</v>
      </c>
      <c r="AG476" s="3">
        <v>0.3</v>
      </c>
      <c r="AH476" s="3">
        <v>0.3</v>
      </c>
      <c r="AI476" s="3">
        <v>0</v>
      </c>
      <c r="AJ476" s="3">
        <v>0</v>
      </c>
      <c r="AK476" s="3">
        <v>0</v>
      </c>
      <c r="AL476" s="3">
        <v>0</v>
      </c>
      <c r="AM476" s="3">
        <v>0</v>
      </c>
      <c r="AN476" s="3">
        <v>0</v>
      </c>
      <c r="AO476" s="3">
        <v>0</v>
      </c>
      <c r="AP476" s="3">
        <v>0</v>
      </c>
      <c r="AQ476" s="3">
        <v>0</v>
      </c>
    </row>
    <row r="477" spans="1:43">
      <c r="A477" s="2" t="s">
        <v>585</v>
      </c>
      <c r="B477" s="2" t="s">
        <v>72</v>
      </c>
      <c r="C477" s="3">
        <v>0</v>
      </c>
      <c r="D477" s="3">
        <v>0</v>
      </c>
      <c r="E477" s="3">
        <v>0</v>
      </c>
      <c r="F477" s="3">
        <v>3.3333333333333298E-2</v>
      </c>
      <c r="G477" s="3">
        <v>0</v>
      </c>
      <c r="H477" s="3">
        <v>0</v>
      </c>
      <c r="I477" s="3">
        <v>0</v>
      </c>
      <c r="J477" s="3">
        <v>0</v>
      </c>
      <c r="K477" s="3">
        <v>0</v>
      </c>
      <c r="L477" s="3">
        <v>0</v>
      </c>
      <c r="M477" s="3">
        <v>0</v>
      </c>
      <c r="N477" s="3">
        <v>0</v>
      </c>
      <c r="O477" s="3">
        <v>0</v>
      </c>
      <c r="P477" s="3">
        <v>0</v>
      </c>
      <c r="Q477" s="3">
        <v>0</v>
      </c>
      <c r="R477" s="3">
        <v>0</v>
      </c>
      <c r="S477" s="3">
        <v>0</v>
      </c>
      <c r="T477" s="3">
        <v>0</v>
      </c>
      <c r="U477" s="3">
        <v>0</v>
      </c>
      <c r="V477" s="3">
        <v>0</v>
      </c>
      <c r="W477" s="2"/>
      <c r="X477" s="3">
        <v>0</v>
      </c>
      <c r="Y477" s="3">
        <v>0</v>
      </c>
      <c r="Z477" s="3">
        <v>0</v>
      </c>
      <c r="AA477" s="3">
        <v>0.17950549357115</v>
      </c>
      <c r="AB477" s="3">
        <v>0</v>
      </c>
      <c r="AC477" s="3">
        <v>0</v>
      </c>
      <c r="AD477" s="3">
        <v>0</v>
      </c>
      <c r="AE477" s="3">
        <v>0</v>
      </c>
      <c r="AF477" s="3">
        <v>0</v>
      </c>
      <c r="AG477" s="3">
        <v>0</v>
      </c>
      <c r="AH477" s="3">
        <v>0</v>
      </c>
      <c r="AI477" s="3">
        <v>0</v>
      </c>
      <c r="AJ477" s="3">
        <v>0</v>
      </c>
      <c r="AK477" s="3">
        <v>0</v>
      </c>
      <c r="AL477" s="3">
        <v>0</v>
      </c>
      <c r="AM477" s="3">
        <v>0</v>
      </c>
      <c r="AN477" s="3">
        <v>0</v>
      </c>
      <c r="AO477" s="3">
        <v>0</v>
      </c>
      <c r="AP477" s="3">
        <v>0</v>
      </c>
      <c r="AQ477" s="3">
        <v>0</v>
      </c>
    </row>
    <row r="478" spans="1:43">
      <c r="A478" s="2" t="s">
        <v>586</v>
      </c>
      <c r="B478" s="2"/>
      <c r="C478" s="3">
        <v>0</v>
      </c>
      <c r="D478" s="3">
        <v>0</v>
      </c>
      <c r="E478" s="3">
        <v>0</v>
      </c>
      <c r="F478" s="3">
        <v>0</v>
      </c>
      <c r="G478" s="3">
        <v>0</v>
      </c>
      <c r="H478" s="3">
        <v>0</v>
      </c>
      <c r="I478" s="3">
        <v>0</v>
      </c>
      <c r="J478" s="3">
        <v>0</v>
      </c>
      <c r="K478" s="3">
        <v>0</v>
      </c>
      <c r="L478" s="3">
        <v>0</v>
      </c>
      <c r="M478" s="3">
        <v>0</v>
      </c>
      <c r="N478" s="3">
        <v>0</v>
      </c>
      <c r="O478" s="3">
        <v>0</v>
      </c>
      <c r="P478" s="3">
        <v>3.3333333333333298E-2</v>
      </c>
      <c r="Q478" s="3">
        <v>0</v>
      </c>
      <c r="R478" s="3">
        <v>0</v>
      </c>
      <c r="S478" s="3">
        <v>0</v>
      </c>
      <c r="T478" s="3">
        <v>0</v>
      </c>
      <c r="U478" s="3">
        <v>3.3333333333333298E-2</v>
      </c>
      <c r="V478" s="3">
        <v>0</v>
      </c>
      <c r="W478" s="2"/>
      <c r="X478" s="3">
        <v>0</v>
      </c>
      <c r="Y478" s="3">
        <v>0</v>
      </c>
      <c r="Z478" s="3">
        <v>0</v>
      </c>
      <c r="AA478" s="3">
        <v>0</v>
      </c>
      <c r="AB478" s="3">
        <v>0</v>
      </c>
      <c r="AC478" s="3">
        <v>0</v>
      </c>
      <c r="AD478" s="3">
        <v>0</v>
      </c>
      <c r="AE478" s="3">
        <v>0</v>
      </c>
      <c r="AF478" s="3">
        <v>0</v>
      </c>
      <c r="AG478" s="3">
        <v>0</v>
      </c>
      <c r="AH478" s="3">
        <v>0</v>
      </c>
      <c r="AI478" s="3">
        <v>0</v>
      </c>
      <c r="AJ478" s="3">
        <v>0</v>
      </c>
      <c r="AK478" s="3">
        <v>0.17950549357115</v>
      </c>
      <c r="AL478" s="3">
        <v>0</v>
      </c>
      <c r="AM478" s="3">
        <v>0</v>
      </c>
      <c r="AN478" s="3">
        <v>0</v>
      </c>
      <c r="AO478" s="3">
        <v>0</v>
      </c>
      <c r="AP478" s="3">
        <v>0.17950549357115</v>
      </c>
      <c r="AQ478" s="3">
        <v>0</v>
      </c>
    </row>
    <row r="479" spans="1:43">
      <c r="A479" s="2" t="s">
        <v>587</v>
      </c>
      <c r="B479" s="2"/>
      <c r="C479" s="3">
        <v>0</v>
      </c>
      <c r="D479" s="3">
        <v>0</v>
      </c>
      <c r="E479" s="3">
        <v>0</v>
      </c>
      <c r="F479" s="3">
        <v>3.3333333333333298E-2</v>
      </c>
      <c r="G479" s="3">
        <v>0.5</v>
      </c>
      <c r="H479" s="3">
        <v>0.86666666666666603</v>
      </c>
      <c r="I479" s="3">
        <v>0.76666666666666605</v>
      </c>
      <c r="J479" s="3">
        <v>0.36666666666666597</v>
      </c>
      <c r="K479" s="3">
        <v>0.1</v>
      </c>
      <c r="L479" s="3">
        <v>0.1</v>
      </c>
      <c r="M479" s="3">
        <v>0</v>
      </c>
      <c r="N479" s="3">
        <v>0</v>
      </c>
      <c r="O479" s="3">
        <v>0</v>
      </c>
      <c r="P479" s="3">
        <v>0</v>
      </c>
      <c r="Q479" s="3">
        <v>0</v>
      </c>
      <c r="R479" s="3">
        <v>0</v>
      </c>
      <c r="S479" s="3">
        <v>3.3333333333333298E-2</v>
      </c>
      <c r="T479" s="3">
        <v>0</v>
      </c>
      <c r="U479" s="3">
        <v>0</v>
      </c>
      <c r="V479" s="3">
        <v>0</v>
      </c>
      <c r="W479" s="2"/>
      <c r="X479" s="3">
        <v>0</v>
      </c>
      <c r="Y479" s="3">
        <v>0</v>
      </c>
      <c r="Z479" s="3">
        <v>0</v>
      </c>
      <c r="AA479" s="3">
        <v>0.17950549357115</v>
      </c>
      <c r="AB479" s="3">
        <v>0.61913918736689</v>
      </c>
      <c r="AC479" s="3">
        <v>0.88443327742810596</v>
      </c>
      <c r="AD479" s="3">
        <v>0.84393259341147697</v>
      </c>
      <c r="AE479" s="3">
        <v>0.657436097443867</v>
      </c>
      <c r="AF479" s="3">
        <v>0.3</v>
      </c>
      <c r="AG479" s="3">
        <v>0.3</v>
      </c>
      <c r="AH479" s="3">
        <v>0</v>
      </c>
      <c r="AI479" s="3">
        <v>0</v>
      </c>
      <c r="AJ479" s="3">
        <v>0</v>
      </c>
      <c r="AK479" s="3">
        <v>0</v>
      </c>
      <c r="AL479" s="3">
        <v>0</v>
      </c>
      <c r="AM479" s="3">
        <v>0</v>
      </c>
      <c r="AN479" s="3">
        <v>0.17950549357115</v>
      </c>
      <c r="AO479" s="3">
        <v>0</v>
      </c>
      <c r="AP479" s="3">
        <v>0</v>
      </c>
      <c r="AQ479" s="3">
        <v>0</v>
      </c>
    </row>
    <row r="480" spans="1:43">
      <c r="A480" s="2" t="s">
        <v>588</v>
      </c>
      <c r="B480" s="2"/>
      <c r="C480" s="3">
        <v>0</v>
      </c>
      <c r="D480" s="3">
        <v>0</v>
      </c>
      <c r="E480" s="3">
        <v>0</v>
      </c>
      <c r="F480" s="3">
        <v>0</v>
      </c>
      <c r="G480" s="3">
        <v>0</v>
      </c>
      <c r="H480" s="3">
        <v>0</v>
      </c>
      <c r="I480" s="3">
        <v>0</v>
      </c>
      <c r="J480" s="3">
        <v>0</v>
      </c>
      <c r="K480" s="3">
        <v>0</v>
      </c>
      <c r="L480" s="3">
        <v>0</v>
      </c>
      <c r="M480" s="3">
        <v>0</v>
      </c>
      <c r="N480" s="3">
        <v>0</v>
      </c>
      <c r="O480" s="3">
        <v>0</v>
      </c>
      <c r="P480" s="3">
        <v>0</v>
      </c>
      <c r="Q480" s="3">
        <v>0</v>
      </c>
      <c r="R480" s="3">
        <v>0</v>
      </c>
      <c r="S480" s="3">
        <v>0</v>
      </c>
      <c r="T480" s="3">
        <v>3.3333333333333298E-2</v>
      </c>
      <c r="U480" s="3">
        <v>0</v>
      </c>
      <c r="V480" s="3">
        <v>0</v>
      </c>
      <c r="W480" s="2"/>
      <c r="X480" s="3">
        <v>0</v>
      </c>
      <c r="Y480" s="3">
        <v>0</v>
      </c>
      <c r="Z480" s="3">
        <v>0</v>
      </c>
      <c r="AA480" s="3">
        <v>0</v>
      </c>
      <c r="AB480" s="3">
        <v>0</v>
      </c>
      <c r="AC480" s="3">
        <v>0</v>
      </c>
      <c r="AD480" s="3">
        <v>0</v>
      </c>
      <c r="AE480" s="3">
        <v>0</v>
      </c>
      <c r="AF480" s="3">
        <v>0</v>
      </c>
      <c r="AG480" s="3">
        <v>0</v>
      </c>
      <c r="AH480" s="3">
        <v>0</v>
      </c>
      <c r="AI480" s="3">
        <v>0</v>
      </c>
      <c r="AJ480" s="3">
        <v>0</v>
      </c>
      <c r="AK480" s="3">
        <v>0</v>
      </c>
      <c r="AL480" s="3">
        <v>0</v>
      </c>
      <c r="AM480" s="3">
        <v>0</v>
      </c>
      <c r="AN480" s="3">
        <v>0</v>
      </c>
      <c r="AO480" s="3">
        <v>0.17950549357115</v>
      </c>
      <c r="AP480" s="3">
        <v>0</v>
      </c>
      <c r="AQ480" s="3">
        <v>0</v>
      </c>
    </row>
    <row r="481" spans="1:43">
      <c r="A481" s="2" t="s">
        <v>589</v>
      </c>
      <c r="B481" s="2"/>
      <c r="C481" s="3">
        <v>0</v>
      </c>
      <c r="D481" s="3">
        <v>0</v>
      </c>
      <c r="E481" s="3">
        <v>0</v>
      </c>
      <c r="F481" s="3">
        <v>0</v>
      </c>
      <c r="G481" s="3">
        <v>0</v>
      </c>
      <c r="H481" s="3">
        <v>0</v>
      </c>
      <c r="I481" s="3">
        <v>0</v>
      </c>
      <c r="J481" s="3">
        <v>0</v>
      </c>
      <c r="K481" s="3">
        <v>0</v>
      </c>
      <c r="L481" s="3">
        <v>0</v>
      </c>
      <c r="M481" s="3">
        <v>0</v>
      </c>
      <c r="N481" s="3">
        <v>0</v>
      </c>
      <c r="O481" s="3">
        <v>0</v>
      </c>
      <c r="P481" s="3">
        <v>0</v>
      </c>
      <c r="Q481" s="3">
        <v>0</v>
      </c>
      <c r="R481" s="3">
        <v>0</v>
      </c>
      <c r="S481" s="3">
        <v>0</v>
      </c>
      <c r="T481" s="3">
        <v>3.3333333333333298E-2</v>
      </c>
      <c r="U481" s="3">
        <v>0</v>
      </c>
      <c r="V481" s="3">
        <v>0</v>
      </c>
      <c r="W481" s="2"/>
      <c r="X481" s="3">
        <v>0</v>
      </c>
      <c r="Y481" s="3">
        <v>0</v>
      </c>
      <c r="Z481" s="3">
        <v>0</v>
      </c>
      <c r="AA481" s="3">
        <v>0</v>
      </c>
      <c r="AB481" s="3">
        <v>0</v>
      </c>
      <c r="AC481" s="3">
        <v>0</v>
      </c>
      <c r="AD481" s="3">
        <v>0</v>
      </c>
      <c r="AE481" s="3">
        <v>0</v>
      </c>
      <c r="AF481" s="3">
        <v>0</v>
      </c>
      <c r="AG481" s="3">
        <v>0</v>
      </c>
      <c r="AH481" s="3">
        <v>0</v>
      </c>
      <c r="AI481" s="3">
        <v>0</v>
      </c>
      <c r="AJ481" s="3">
        <v>0</v>
      </c>
      <c r="AK481" s="3">
        <v>0</v>
      </c>
      <c r="AL481" s="3">
        <v>0</v>
      </c>
      <c r="AM481" s="3">
        <v>0</v>
      </c>
      <c r="AN481" s="3">
        <v>0</v>
      </c>
      <c r="AO481" s="3">
        <v>0.17950549357115</v>
      </c>
      <c r="AP481" s="3">
        <v>0</v>
      </c>
      <c r="AQ481" s="3">
        <v>0</v>
      </c>
    </row>
    <row r="482" spans="1:43">
      <c r="A482" s="2" t="s">
        <v>590</v>
      </c>
      <c r="B482" s="2"/>
      <c r="C482" s="3">
        <v>0</v>
      </c>
      <c r="D482" s="3">
        <v>0</v>
      </c>
      <c r="E482" s="3">
        <v>0</v>
      </c>
      <c r="F482" s="3">
        <v>0</v>
      </c>
      <c r="G482" s="3">
        <v>0</v>
      </c>
      <c r="H482" s="3">
        <v>0</v>
      </c>
      <c r="I482" s="3">
        <v>0</v>
      </c>
      <c r="J482" s="3">
        <v>0</v>
      </c>
      <c r="K482" s="3">
        <v>0</v>
      </c>
      <c r="L482" s="3">
        <v>0</v>
      </c>
      <c r="M482" s="3">
        <v>0</v>
      </c>
      <c r="N482" s="3">
        <v>0</v>
      </c>
      <c r="O482" s="3">
        <v>0</v>
      </c>
      <c r="P482" s="3">
        <v>0</v>
      </c>
      <c r="Q482" s="3">
        <v>0</v>
      </c>
      <c r="R482" s="3">
        <v>0</v>
      </c>
      <c r="S482" s="3">
        <v>0</v>
      </c>
      <c r="T482" s="3">
        <v>3.3333333333333298E-2</v>
      </c>
      <c r="U482" s="3">
        <v>0</v>
      </c>
      <c r="V482" s="3">
        <v>0</v>
      </c>
      <c r="W482" s="2"/>
      <c r="X482" s="3">
        <v>0</v>
      </c>
      <c r="Y482" s="3">
        <v>0</v>
      </c>
      <c r="Z482" s="3">
        <v>0</v>
      </c>
      <c r="AA482" s="3">
        <v>0</v>
      </c>
      <c r="AB482" s="3">
        <v>0</v>
      </c>
      <c r="AC482" s="3">
        <v>0</v>
      </c>
      <c r="AD482" s="3">
        <v>0</v>
      </c>
      <c r="AE482" s="3">
        <v>0</v>
      </c>
      <c r="AF482" s="3">
        <v>0</v>
      </c>
      <c r="AG482" s="3">
        <v>0</v>
      </c>
      <c r="AH482" s="3">
        <v>0</v>
      </c>
      <c r="AI482" s="3">
        <v>0</v>
      </c>
      <c r="AJ482" s="3">
        <v>0</v>
      </c>
      <c r="AK482" s="3">
        <v>0</v>
      </c>
      <c r="AL482" s="3">
        <v>0</v>
      </c>
      <c r="AM482" s="3">
        <v>0</v>
      </c>
      <c r="AN482" s="3">
        <v>0</v>
      </c>
      <c r="AO482" s="3">
        <v>0.17950549357115</v>
      </c>
      <c r="AP482" s="3">
        <v>0</v>
      </c>
      <c r="AQ482" s="3">
        <v>0</v>
      </c>
    </row>
    <row r="483" spans="1:43">
      <c r="A483" s="2" t="s">
        <v>591</v>
      </c>
      <c r="B483" s="2"/>
      <c r="C483" s="3">
        <v>0</v>
      </c>
      <c r="D483" s="3">
        <v>0</v>
      </c>
      <c r="E483" s="3">
        <v>0</v>
      </c>
      <c r="F483" s="3">
        <v>0</v>
      </c>
      <c r="G483" s="3">
        <v>3.3333333333333298E-2</v>
      </c>
      <c r="H483" s="3">
        <v>0</v>
      </c>
      <c r="I483" s="3">
        <v>0</v>
      </c>
      <c r="J483" s="3">
        <v>0</v>
      </c>
      <c r="K483" s="3">
        <v>0</v>
      </c>
      <c r="L483" s="3">
        <v>0</v>
      </c>
      <c r="M483" s="3">
        <v>0</v>
      </c>
      <c r="N483" s="3">
        <v>0</v>
      </c>
      <c r="O483" s="3">
        <v>0</v>
      </c>
      <c r="P483" s="3">
        <v>0</v>
      </c>
      <c r="Q483" s="3">
        <v>0</v>
      </c>
      <c r="R483" s="3">
        <v>0</v>
      </c>
      <c r="S483" s="3">
        <v>0</v>
      </c>
      <c r="T483" s="3">
        <v>0</v>
      </c>
      <c r="U483" s="3">
        <v>0</v>
      </c>
      <c r="V483" s="3">
        <v>0</v>
      </c>
      <c r="W483" s="2"/>
      <c r="X483" s="3">
        <v>0</v>
      </c>
      <c r="Y483" s="3">
        <v>0</v>
      </c>
      <c r="Z483" s="3">
        <v>0</v>
      </c>
      <c r="AA483" s="3">
        <v>0</v>
      </c>
      <c r="AB483" s="3">
        <v>0.17950549357115</v>
      </c>
      <c r="AC483" s="3">
        <v>0</v>
      </c>
      <c r="AD483" s="3">
        <v>0</v>
      </c>
      <c r="AE483" s="3">
        <v>0</v>
      </c>
      <c r="AF483" s="3">
        <v>0</v>
      </c>
      <c r="AG483" s="3">
        <v>0</v>
      </c>
      <c r="AH483" s="3">
        <v>0</v>
      </c>
      <c r="AI483" s="3">
        <v>0</v>
      </c>
      <c r="AJ483" s="3">
        <v>0</v>
      </c>
      <c r="AK483" s="3">
        <v>0</v>
      </c>
      <c r="AL483" s="3">
        <v>0</v>
      </c>
      <c r="AM483" s="3">
        <v>0</v>
      </c>
      <c r="AN483" s="3">
        <v>0</v>
      </c>
      <c r="AO483" s="3">
        <v>0</v>
      </c>
      <c r="AP483" s="3">
        <v>0</v>
      </c>
      <c r="AQ483" s="3">
        <v>0</v>
      </c>
    </row>
    <row r="484" spans="1:43">
      <c r="A484" s="2" t="s">
        <v>592</v>
      </c>
      <c r="B484" s="2"/>
      <c r="C484" s="3">
        <v>0</v>
      </c>
      <c r="D484" s="3">
        <v>0</v>
      </c>
      <c r="E484" s="3">
        <v>0</v>
      </c>
      <c r="F484" s="3">
        <v>0</v>
      </c>
      <c r="G484" s="3">
        <v>0</v>
      </c>
      <c r="H484" s="3">
        <v>0</v>
      </c>
      <c r="I484" s="3">
        <v>0</v>
      </c>
      <c r="J484" s="3">
        <v>0</v>
      </c>
      <c r="K484" s="3">
        <v>0</v>
      </c>
      <c r="L484" s="3">
        <v>0</v>
      </c>
      <c r="M484" s="3">
        <v>0</v>
      </c>
      <c r="N484" s="3">
        <v>0</v>
      </c>
      <c r="O484" s="3">
        <v>0</v>
      </c>
      <c r="P484" s="3">
        <v>0</v>
      </c>
      <c r="Q484" s="3">
        <v>0</v>
      </c>
      <c r="R484" s="3">
        <v>0</v>
      </c>
      <c r="S484" s="3">
        <v>0</v>
      </c>
      <c r="T484" s="3">
        <v>3.3333333333333298E-2</v>
      </c>
      <c r="U484" s="3">
        <v>0</v>
      </c>
      <c r="V484" s="3">
        <v>0</v>
      </c>
      <c r="W484" s="2"/>
      <c r="X484" s="3">
        <v>0</v>
      </c>
      <c r="Y484" s="3">
        <v>0</v>
      </c>
      <c r="Z484" s="3">
        <v>0</v>
      </c>
      <c r="AA484" s="3">
        <v>0</v>
      </c>
      <c r="AB484" s="3">
        <v>0</v>
      </c>
      <c r="AC484" s="3">
        <v>0</v>
      </c>
      <c r="AD484" s="3">
        <v>0</v>
      </c>
      <c r="AE484" s="3">
        <v>0</v>
      </c>
      <c r="AF484" s="3">
        <v>0</v>
      </c>
      <c r="AG484" s="3">
        <v>0</v>
      </c>
      <c r="AH484" s="3">
        <v>0</v>
      </c>
      <c r="AI484" s="3">
        <v>0</v>
      </c>
      <c r="AJ484" s="3">
        <v>0</v>
      </c>
      <c r="AK484" s="3">
        <v>0</v>
      </c>
      <c r="AL484" s="3">
        <v>0</v>
      </c>
      <c r="AM484" s="3">
        <v>0</v>
      </c>
      <c r="AN484" s="3">
        <v>0</v>
      </c>
      <c r="AO484" s="3">
        <v>0.17950549357115</v>
      </c>
      <c r="AP484" s="3">
        <v>0</v>
      </c>
      <c r="AQ484" s="3">
        <v>0</v>
      </c>
    </row>
    <row r="485" spans="1:43">
      <c r="A485" s="2" t="s">
        <v>593</v>
      </c>
      <c r="B485" s="2"/>
      <c r="C485" s="3">
        <v>0</v>
      </c>
      <c r="D485" s="3">
        <v>0</v>
      </c>
      <c r="E485" s="3">
        <v>0</v>
      </c>
      <c r="F485" s="3">
        <v>3.3333333333333298E-2</v>
      </c>
      <c r="G485" s="3">
        <v>6.6666666666666596E-2</v>
      </c>
      <c r="H485" s="3">
        <v>0.1</v>
      </c>
      <c r="I485" s="3">
        <v>0.2</v>
      </c>
      <c r="J485" s="3">
        <v>0.1</v>
      </c>
      <c r="K485" s="3">
        <v>3.3333333333333298E-2</v>
      </c>
      <c r="L485" s="3">
        <v>0.266666666666666</v>
      </c>
      <c r="M485" s="3">
        <v>6.6666666666666596E-2</v>
      </c>
      <c r="N485" s="3">
        <v>3.3333333333333298E-2</v>
      </c>
      <c r="O485" s="3">
        <v>3.3333333333333298E-2</v>
      </c>
      <c r="P485" s="3">
        <v>3.3333333333333298E-2</v>
      </c>
      <c r="Q485" s="3">
        <v>0</v>
      </c>
      <c r="R485" s="3">
        <v>0</v>
      </c>
      <c r="S485" s="3">
        <v>3.3333333333333298E-2</v>
      </c>
      <c r="T485" s="3">
        <v>0</v>
      </c>
      <c r="U485" s="3">
        <v>0</v>
      </c>
      <c r="V485" s="3">
        <v>0</v>
      </c>
      <c r="W485" s="2"/>
      <c r="X485" s="3">
        <v>0</v>
      </c>
      <c r="Y485" s="3">
        <v>0</v>
      </c>
      <c r="Z485" s="3">
        <v>0</v>
      </c>
      <c r="AA485" s="3">
        <v>0.17950549357115</v>
      </c>
      <c r="AB485" s="3">
        <v>0.24944382578492899</v>
      </c>
      <c r="AC485" s="3">
        <v>0.3</v>
      </c>
      <c r="AD485" s="3">
        <v>0.4</v>
      </c>
      <c r="AE485" s="3">
        <v>0.3</v>
      </c>
      <c r="AF485" s="3">
        <v>0.17950549357115</v>
      </c>
      <c r="AG485" s="3">
        <v>0.44221663871405298</v>
      </c>
      <c r="AH485" s="3">
        <v>0.24944382578492899</v>
      </c>
      <c r="AI485" s="3">
        <v>0.17950549357115</v>
      </c>
      <c r="AJ485" s="3">
        <v>0.17950549357115</v>
      </c>
      <c r="AK485" s="3">
        <v>0.17950549357115</v>
      </c>
      <c r="AL485" s="3">
        <v>0</v>
      </c>
      <c r="AM485" s="3">
        <v>0</v>
      </c>
      <c r="AN485" s="3">
        <v>0.17950549357115</v>
      </c>
      <c r="AO485" s="3">
        <v>0</v>
      </c>
      <c r="AP485" s="3">
        <v>0</v>
      </c>
      <c r="AQ485" s="3">
        <v>0</v>
      </c>
    </row>
    <row r="486" spans="1:43">
      <c r="A486" s="2" t="s">
        <v>594</v>
      </c>
      <c r="B486" s="2"/>
      <c r="C486" s="3">
        <v>0</v>
      </c>
      <c r="D486" s="3">
        <v>0</v>
      </c>
      <c r="E486" s="3">
        <v>0</v>
      </c>
      <c r="F486" s="3">
        <v>0</v>
      </c>
      <c r="G486" s="3">
        <v>0</v>
      </c>
      <c r="H486" s="3">
        <v>0</v>
      </c>
      <c r="I486" s="3">
        <v>3.3333333333333298E-2</v>
      </c>
      <c r="J486" s="3">
        <v>0</v>
      </c>
      <c r="K486" s="3">
        <v>0</v>
      </c>
      <c r="L486" s="3">
        <v>0</v>
      </c>
      <c r="M486" s="3">
        <v>0</v>
      </c>
      <c r="N486" s="3">
        <v>0</v>
      </c>
      <c r="O486" s="3">
        <v>0</v>
      </c>
      <c r="P486" s="3">
        <v>0</v>
      </c>
      <c r="Q486" s="3">
        <v>0</v>
      </c>
      <c r="R486" s="3">
        <v>0</v>
      </c>
      <c r="S486" s="3">
        <v>0</v>
      </c>
      <c r="T486" s="3">
        <v>0</v>
      </c>
      <c r="U486" s="3">
        <v>0</v>
      </c>
      <c r="V486" s="3">
        <v>0</v>
      </c>
      <c r="W486" s="2"/>
      <c r="X486" s="3">
        <v>0</v>
      </c>
      <c r="Y486" s="3">
        <v>0</v>
      </c>
      <c r="Z486" s="3">
        <v>0</v>
      </c>
      <c r="AA486" s="3">
        <v>0</v>
      </c>
      <c r="AB486" s="3">
        <v>0</v>
      </c>
      <c r="AC486" s="3">
        <v>0</v>
      </c>
      <c r="AD486" s="3">
        <v>0.17950549357115</v>
      </c>
      <c r="AE486" s="3">
        <v>0</v>
      </c>
      <c r="AF486" s="3">
        <v>0</v>
      </c>
      <c r="AG486" s="3">
        <v>0</v>
      </c>
      <c r="AH486" s="3">
        <v>0</v>
      </c>
      <c r="AI486" s="3">
        <v>0</v>
      </c>
      <c r="AJ486" s="3">
        <v>0</v>
      </c>
      <c r="AK486" s="3">
        <v>0</v>
      </c>
      <c r="AL486" s="3">
        <v>0</v>
      </c>
      <c r="AM486" s="3">
        <v>0</v>
      </c>
      <c r="AN486" s="3">
        <v>0</v>
      </c>
      <c r="AO486" s="3">
        <v>0</v>
      </c>
      <c r="AP486" s="3">
        <v>0</v>
      </c>
      <c r="AQ486" s="3">
        <v>0</v>
      </c>
    </row>
    <row r="487" spans="1:43">
      <c r="A487" s="2" t="s">
        <v>595</v>
      </c>
      <c r="B487" s="2"/>
      <c r="C487" s="3">
        <v>0</v>
      </c>
      <c r="D487" s="3">
        <v>0</v>
      </c>
      <c r="E487" s="3">
        <v>0</v>
      </c>
      <c r="F487" s="3">
        <v>0.266666666666666</v>
      </c>
      <c r="G487" s="3">
        <v>0.53333333333333299</v>
      </c>
      <c r="H487" s="3">
        <v>0.46666666666666601</v>
      </c>
      <c r="I487" s="3">
        <v>3.3333333333333298E-2</v>
      </c>
      <c r="J487" s="3">
        <v>3.3333333333333298E-2</v>
      </c>
      <c r="K487" s="3">
        <v>3.3333333333333298E-2</v>
      </c>
      <c r="L487" s="3">
        <v>0</v>
      </c>
      <c r="M487" s="3">
        <v>0</v>
      </c>
      <c r="N487" s="3">
        <v>0</v>
      </c>
      <c r="O487" s="3">
        <v>0</v>
      </c>
      <c r="P487" s="3">
        <v>0</v>
      </c>
      <c r="Q487" s="3">
        <v>0</v>
      </c>
      <c r="R487" s="3">
        <v>0</v>
      </c>
      <c r="S487" s="3">
        <v>0</v>
      </c>
      <c r="T487" s="3">
        <v>0</v>
      </c>
      <c r="U487" s="3">
        <v>0</v>
      </c>
      <c r="V487" s="3">
        <v>0</v>
      </c>
      <c r="W487" s="2"/>
      <c r="X487" s="3">
        <v>0</v>
      </c>
      <c r="Y487" s="3">
        <v>0</v>
      </c>
      <c r="Z487" s="3">
        <v>0</v>
      </c>
      <c r="AA487" s="3">
        <v>0.51207638319124005</v>
      </c>
      <c r="AB487" s="3">
        <v>0.66999170807472597</v>
      </c>
      <c r="AC487" s="3">
        <v>0.71802197428460002</v>
      </c>
      <c r="AD487" s="3">
        <v>0.17950549357115</v>
      </c>
      <c r="AE487" s="3">
        <v>0.17950549357115</v>
      </c>
      <c r="AF487" s="3">
        <v>0.17950549357115</v>
      </c>
      <c r="AG487" s="3">
        <v>0</v>
      </c>
      <c r="AH487" s="3">
        <v>0</v>
      </c>
      <c r="AI487" s="3">
        <v>0</v>
      </c>
      <c r="AJ487" s="3">
        <v>0</v>
      </c>
      <c r="AK487" s="3">
        <v>0</v>
      </c>
      <c r="AL487" s="3">
        <v>0</v>
      </c>
      <c r="AM487" s="3">
        <v>0</v>
      </c>
      <c r="AN487" s="3">
        <v>0</v>
      </c>
      <c r="AO487" s="3">
        <v>0</v>
      </c>
      <c r="AP487" s="3">
        <v>0</v>
      </c>
      <c r="AQ487" s="3">
        <v>0</v>
      </c>
    </row>
    <row r="488" spans="1:43">
      <c r="A488" s="2" t="s">
        <v>596</v>
      </c>
      <c r="B488" s="2"/>
      <c r="C488" s="3">
        <v>0</v>
      </c>
      <c r="D488" s="3">
        <v>0</v>
      </c>
      <c r="E488" s="3">
        <v>0</v>
      </c>
      <c r="F488" s="3">
        <v>0</v>
      </c>
      <c r="G488" s="3">
        <v>3.3333333333333298E-2</v>
      </c>
      <c r="H488" s="3">
        <v>3.3333333333333298E-2</v>
      </c>
      <c r="I488" s="3">
        <v>3.3333333333333298E-2</v>
      </c>
      <c r="J488" s="3">
        <v>0</v>
      </c>
      <c r="K488" s="3">
        <v>0</v>
      </c>
      <c r="L488" s="3">
        <v>0</v>
      </c>
      <c r="M488" s="3">
        <v>0</v>
      </c>
      <c r="N488" s="3">
        <v>0</v>
      </c>
      <c r="O488" s="3">
        <v>0</v>
      </c>
      <c r="P488" s="3">
        <v>0</v>
      </c>
      <c r="Q488" s="3">
        <v>0</v>
      </c>
      <c r="R488" s="3">
        <v>0</v>
      </c>
      <c r="S488" s="3">
        <v>0</v>
      </c>
      <c r="T488" s="3">
        <v>3.3333333333333298E-2</v>
      </c>
      <c r="U488" s="3">
        <v>0</v>
      </c>
      <c r="V488" s="3">
        <v>0</v>
      </c>
      <c r="W488" s="2"/>
      <c r="X488" s="3">
        <v>0</v>
      </c>
      <c r="Y488" s="3">
        <v>0</v>
      </c>
      <c r="Z488" s="3">
        <v>0</v>
      </c>
      <c r="AA488" s="3">
        <v>0</v>
      </c>
      <c r="AB488" s="3">
        <v>0.17950549357115</v>
      </c>
      <c r="AC488" s="3">
        <v>0.17950549357115</v>
      </c>
      <c r="AD488" s="3">
        <v>0.17950549357115</v>
      </c>
      <c r="AE488" s="3">
        <v>0</v>
      </c>
      <c r="AF488" s="3">
        <v>0</v>
      </c>
      <c r="AG488" s="3">
        <v>0</v>
      </c>
      <c r="AH488" s="3">
        <v>0</v>
      </c>
      <c r="AI488" s="3">
        <v>0</v>
      </c>
      <c r="AJ488" s="3">
        <v>0</v>
      </c>
      <c r="AK488" s="3">
        <v>0</v>
      </c>
      <c r="AL488" s="3">
        <v>0</v>
      </c>
      <c r="AM488" s="3">
        <v>0</v>
      </c>
      <c r="AN488" s="3">
        <v>0</v>
      </c>
      <c r="AO488" s="3">
        <v>0.17950549357115</v>
      </c>
      <c r="AP488" s="3">
        <v>0</v>
      </c>
      <c r="AQ488" s="3">
        <v>0</v>
      </c>
    </row>
    <row r="489" spans="1:4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row>
    <row r="490" spans="1:4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row>
    <row r="491" spans="1:4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row>
    <row r="492" spans="1:4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row>
    <row r="493" spans="1:4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row>
    <row r="494" spans="1:4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row>
    <row r="495" spans="1:4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row>
    <row r="496" spans="1:4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row>
    <row r="497" spans="1:4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row>
    <row r="498" spans="1:4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row>
    <row r="499" spans="1:4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row>
    <row r="500" spans="1:4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row>
    <row r="501" spans="1:4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row>
    <row r="502" spans="1:4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row>
    <row r="503" spans="1:4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row>
    <row r="504" spans="1:4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row>
    <row r="505" spans="1:4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row>
    <row r="506" spans="1:4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row>
    <row r="507" spans="1:4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row>
    <row r="508" spans="1:4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row>
    <row r="509" spans="1:4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row>
    <row r="510" spans="1:4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row>
    <row r="511" spans="1:4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row>
    <row r="512" spans="1:4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row>
    <row r="513" spans="1:4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row>
    <row r="514" spans="1:4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row>
    <row r="515" spans="1:4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row>
    <row r="516" spans="1:4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row>
    <row r="517" spans="1:4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row>
    <row r="518" spans="1:4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row>
    <row r="519" spans="1:4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row>
    <row r="520" spans="1:4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row>
    <row r="521" spans="1:4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row>
    <row r="522" spans="1:4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row>
    <row r="523" spans="1:4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row>
    <row r="524" spans="1:4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row>
    <row r="525" spans="1:4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row>
    <row r="526" spans="1:4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row>
    <row r="527" spans="1:4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row>
    <row r="528" spans="1:4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row>
    <row r="529" spans="1:4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row>
    <row r="530" spans="1:4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row>
    <row r="531" spans="1:4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row>
    <row r="532" spans="1:4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row>
    <row r="533" spans="1:4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row>
    <row r="534" spans="1:4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row>
    <row r="535" spans="1:4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row>
    <row r="536" spans="1:4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row>
    <row r="537" spans="1:4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row>
    <row r="538" spans="1:4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row>
    <row r="539" spans="1:4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row>
    <row r="540" spans="1:4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row>
    <row r="541" spans="1:4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row>
    <row r="542" spans="1:4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row>
    <row r="543" spans="1: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row>
    <row r="544" spans="1:4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row>
    <row r="545" spans="1:4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row>
    <row r="546" spans="1:4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row>
    <row r="547" spans="1:4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row>
    <row r="548" spans="1:4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row>
    <row r="549" spans="1:4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row>
    <row r="550" spans="1:4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row>
    <row r="551" spans="1:4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row>
    <row r="552" spans="1:4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row>
    <row r="553" spans="1:4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row>
    <row r="554" spans="1:4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row>
    <row r="555" spans="1:4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row>
    <row r="556" spans="1:4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row>
    <row r="557" spans="1:4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row>
    <row r="558" spans="1:4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row>
    <row r="559" spans="1:4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row>
    <row r="560" spans="1:4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row>
    <row r="561" spans="1:4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row>
    <row r="562" spans="1:4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row>
    <row r="563" spans="1:4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row>
    <row r="564" spans="1:4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row>
    <row r="565" spans="1:4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row>
    <row r="566" spans="1:4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row>
    <row r="567" spans="1:4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row>
    <row r="568" spans="1:4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row>
    <row r="569" spans="1:4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row>
    <row r="570" spans="1:4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row>
    <row r="571" spans="1:4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row>
    <row r="572" spans="1:4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row>
    <row r="573" spans="1:4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row>
    <row r="574" spans="1:4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row>
    <row r="575" spans="1:4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row>
    <row r="576" spans="1:4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row>
    <row r="577" spans="1:4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row>
    <row r="578" spans="1:4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row>
    <row r="579" spans="1:4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row>
    <row r="580" spans="1:4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row>
    <row r="581" spans="1:4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row>
    <row r="582" spans="1:4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row>
    <row r="583" spans="1:4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row>
    <row r="584" spans="1:4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row>
    <row r="585" spans="1:4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row>
    <row r="586" spans="1:4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row>
    <row r="587" spans="1:4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row>
    <row r="588" spans="1:4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row>
    <row r="589" spans="1:4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row>
    <row r="590" spans="1:4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row>
    <row r="591" spans="1:4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row>
    <row r="592" spans="1:4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row>
    <row r="593" spans="1:4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row>
    <row r="594" spans="1:4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row>
    <row r="595" spans="1:4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row>
    <row r="596" spans="1:4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row>
    <row r="597" spans="1:4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row>
    <row r="598" spans="1:4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row>
    <row r="599" spans="1:4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row>
    <row r="600" spans="1:4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row>
    <row r="601" spans="1:4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row>
    <row r="602" spans="1:4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row>
    <row r="603" spans="1:4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row>
    <row r="604" spans="1:4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row>
    <row r="605" spans="1:4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row>
    <row r="606" spans="1:4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row>
    <row r="607" spans="1:4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row>
    <row r="608" spans="1:4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row>
    <row r="609" spans="1:4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row>
    <row r="610" spans="1:4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row>
    <row r="611" spans="1:4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row>
    <row r="612" spans="1:4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row>
    <row r="613" spans="1:4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row>
    <row r="614" spans="1:4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row>
    <row r="615" spans="1:4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row>
    <row r="616" spans="1:4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row>
    <row r="617" spans="1:4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row>
    <row r="618" spans="1:4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row>
    <row r="619" spans="1:4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row>
    <row r="620" spans="1:4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row>
    <row r="621" spans="1:4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row>
    <row r="622" spans="1:4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row>
    <row r="623" spans="1:4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row>
    <row r="624" spans="1:4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row>
    <row r="625" spans="1:4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row>
    <row r="626" spans="1:4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row>
    <row r="627" spans="1:4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row>
    <row r="628" spans="1:4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row>
    <row r="629" spans="1:4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row>
    <row r="630" spans="1:4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row>
    <row r="631" spans="1:4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row>
    <row r="632" spans="1:4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row>
    <row r="633" spans="1:4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row>
    <row r="634" spans="1:4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row>
    <row r="635" spans="1:4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row>
    <row r="636" spans="1:4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row>
    <row r="637" spans="1:4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row>
    <row r="638" spans="1:4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row>
    <row r="639" spans="1:4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row>
    <row r="640" spans="1:4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row>
    <row r="641" spans="1:4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row>
    <row r="642" spans="1:4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row>
    <row r="643" spans="1: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row>
    <row r="644" spans="1:4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row>
    <row r="645" spans="1:4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row>
    <row r="646" spans="1:4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row>
    <row r="647" spans="1:4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row>
    <row r="648" spans="1:4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row>
    <row r="649" spans="1:4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row>
    <row r="650" spans="1:4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row>
    <row r="651" spans="1:4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row>
    <row r="652" spans="1:4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row>
    <row r="653" spans="1:4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row>
    <row r="654" spans="1:4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row>
    <row r="655" spans="1:4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row>
    <row r="656" spans="1:4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row>
    <row r="657" spans="1:4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row>
    <row r="658" spans="1:4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row>
    <row r="659" spans="1:4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row>
    <row r="660" spans="1:4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row>
    <row r="661" spans="1:4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row>
    <row r="662" spans="1:4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row>
    <row r="663" spans="1:4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row>
    <row r="664" spans="1:4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row>
    <row r="665" spans="1:4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row>
    <row r="666" spans="1:4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row>
    <row r="667" spans="1:4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row>
    <row r="668" spans="1:4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row>
    <row r="669" spans="1:4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row>
    <row r="670" spans="1:4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row>
    <row r="671" spans="1:4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row>
    <row r="672" spans="1:4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row>
    <row r="673" spans="1:4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row>
    <row r="674" spans="1:4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row>
    <row r="675" spans="1:4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row>
    <row r="676" spans="1:4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row>
    <row r="677" spans="1:4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row>
    <row r="678" spans="1:4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row>
    <row r="679" spans="1:4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row>
    <row r="680" spans="1:4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row>
    <row r="681" spans="1:4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row>
    <row r="682" spans="1:4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row>
    <row r="683" spans="1:4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row>
    <row r="684" spans="1:4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row>
    <row r="685" spans="1:4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row>
    <row r="686" spans="1:4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row>
    <row r="687" spans="1:4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row>
    <row r="688" spans="1:4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row>
    <row r="689" spans="1:4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row>
    <row r="690" spans="1:4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row>
    <row r="691" spans="1:4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row>
    <row r="692" spans="1:4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row>
    <row r="693" spans="1:4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row>
    <row r="694" spans="1:4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row>
    <row r="695" spans="1:4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row>
    <row r="696" spans="1:4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row>
    <row r="697" spans="1:4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row>
    <row r="698" spans="1:4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row>
    <row r="699" spans="1:4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row>
    <row r="700" spans="1:4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row>
    <row r="701" spans="1:4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row>
    <row r="702" spans="1:4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row>
    <row r="703" spans="1:4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row>
    <row r="704" spans="1:4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row>
    <row r="705" spans="1:4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row>
    <row r="706" spans="1:4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row>
    <row r="707" spans="1:4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row>
    <row r="708" spans="1:4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row>
    <row r="709" spans="1:4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row>
    <row r="710" spans="1:4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row>
    <row r="711" spans="1:4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row>
    <row r="712" spans="1:4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row>
    <row r="713" spans="1:4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row>
    <row r="714" spans="1:4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row>
    <row r="715" spans="1:4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row>
    <row r="716" spans="1:4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row>
    <row r="717" spans="1:4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row>
    <row r="718" spans="1:4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row>
    <row r="719" spans="1:4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row>
    <row r="720" spans="1:4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row>
    <row r="721" spans="1:4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row>
    <row r="722" spans="1:4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row>
    <row r="723" spans="1:4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row>
    <row r="724" spans="1:4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row>
    <row r="725" spans="1:4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row>
    <row r="726" spans="1:4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row>
    <row r="727" spans="1:4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row>
    <row r="728" spans="1:4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row>
    <row r="729" spans="1:4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row>
    <row r="730" spans="1:4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row>
    <row r="731" spans="1:4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row>
    <row r="732" spans="1:4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row>
    <row r="733" spans="1:4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row>
    <row r="734" spans="1:4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row>
    <row r="735" spans="1:4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row>
    <row r="736" spans="1:4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row>
    <row r="737" spans="1:4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row>
    <row r="738" spans="1:4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row>
    <row r="739" spans="1:4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row>
    <row r="740" spans="1:4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row>
    <row r="741" spans="1:4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row>
    <row r="742" spans="1:4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row>
    <row r="743" spans="1: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row>
    <row r="744" spans="1:4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row>
    <row r="745" spans="1:4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row>
    <row r="746" spans="1:4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row>
    <row r="747" spans="1:4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row>
    <row r="748" spans="1:4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row>
    <row r="749" spans="1:4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row>
    <row r="750" spans="1:4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row>
    <row r="751" spans="1:4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row>
    <row r="752" spans="1:4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row>
    <row r="753" spans="1:4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row>
    <row r="754" spans="1:4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row>
    <row r="755" spans="1:4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row>
    <row r="756" spans="1:4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row>
    <row r="757" spans="1:4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row>
    <row r="758" spans="1:4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row>
    <row r="759" spans="1:4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row>
    <row r="760" spans="1:4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row>
    <row r="761" spans="1:4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row>
    <row r="762" spans="1:4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row>
    <row r="763" spans="1:4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row>
    <row r="764" spans="1:4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row>
    <row r="765" spans="1:4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row>
    <row r="766" spans="1:4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row>
    <row r="767" spans="1:4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row>
    <row r="768" spans="1:4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row>
    <row r="769" spans="1:4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row>
    <row r="770" spans="1:4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row>
    <row r="771" spans="1:4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row>
    <row r="772" spans="1:4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row>
    <row r="773" spans="1:4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row>
    <row r="774" spans="1:4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row>
    <row r="775" spans="1:4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row>
    <row r="776" spans="1:4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row>
    <row r="777" spans="1:4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row>
    <row r="778" spans="1:4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row>
    <row r="779" spans="1:4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row>
    <row r="780" spans="1:4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row>
    <row r="781" spans="1:4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row>
    <row r="782" spans="1:4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row>
    <row r="783" spans="1:4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row>
    <row r="784" spans="1:4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row>
    <row r="785" spans="1:4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row>
    <row r="786" spans="1:4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row>
    <row r="787" spans="1:4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row>
    <row r="788" spans="1:4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row>
    <row r="789" spans="1:4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row>
    <row r="790" spans="1:4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row>
    <row r="791" spans="1:4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row>
    <row r="792" spans="1:4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row>
    <row r="793" spans="1:4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row>
    <row r="794" spans="1:4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row>
    <row r="795" spans="1:4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row>
    <row r="796" spans="1:4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row>
    <row r="797" spans="1:4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row>
    <row r="798" spans="1:4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row>
    <row r="799" spans="1:4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row>
    <row r="800" spans="1:4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row>
    <row r="801" spans="1:4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row>
    <row r="802" spans="1:4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row>
    <row r="803" spans="1:4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row>
    <row r="804" spans="1:4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row>
    <row r="805" spans="1:4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row>
    <row r="806" spans="1:4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row>
    <row r="807" spans="1:4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row>
    <row r="808" spans="1:4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row>
    <row r="809" spans="1:4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row>
    <row r="810" spans="1:4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row>
    <row r="811" spans="1:4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row>
    <row r="812" spans="1:4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row>
    <row r="813" spans="1:4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row>
    <row r="814" spans="1:4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row>
    <row r="815" spans="1:4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row>
    <row r="816" spans="1:4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row>
    <row r="817" spans="1:4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row>
    <row r="818" spans="1:4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row>
    <row r="819" spans="1:4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row>
    <row r="820" spans="1:4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row>
    <row r="821" spans="1:4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row>
    <row r="822" spans="1:4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row>
    <row r="823" spans="1:4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row>
    <row r="824" spans="1:4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row>
    <row r="825" spans="1:4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row>
    <row r="826" spans="1:4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row>
    <row r="827" spans="1:4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row>
    <row r="828" spans="1:4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row>
    <row r="829" spans="1:4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row>
    <row r="830" spans="1:4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row>
    <row r="831" spans="1:4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row>
    <row r="832" spans="1:4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row>
    <row r="833" spans="1:4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row>
    <row r="834" spans="1:4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row>
    <row r="835" spans="1:4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row>
    <row r="836" spans="1:4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row>
    <row r="837" spans="1:4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row>
    <row r="838" spans="1:4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row>
    <row r="839" spans="1:4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row>
    <row r="840" spans="1:4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row>
    <row r="841" spans="1:4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row>
    <row r="842" spans="1:4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row>
    <row r="843" spans="1: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row>
    <row r="844" spans="1:4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row>
    <row r="845" spans="1:4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row>
    <row r="846" spans="1:4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row>
    <row r="847" spans="1:4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row>
    <row r="848" spans="1:4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row>
    <row r="849" spans="1:4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row>
    <row r="850" spans="1:4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row>
    <row r="851" spans="1:4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row>
    <row r="852" spans="1:4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row>
    <row r="853" spans="1:4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row>
    <row r="854" spans="1:4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row>
    <row r="855" spans="1:4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row>
    <row r="856" spans="1:4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row>
    <row r="857" spans="1:4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row>
    <row r="858" spans="1:4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row>
    <row r="859" spans="1:4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row>
    <row r="860" spans="1:4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row>
    <row r="861" spans="1:4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row>
    <row r="862" spans="1:4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row>
    <row r="863" spans="1:4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row>
    <row r="864" spans="1:4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row>
    <row r="865" spans="1:4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row>
    <row r="866" spans="1:4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row>
    <row r="867" spans="1:4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row>
    <row r="868" spans="1:4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row>
    <row r="869" spans="1:4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row>
    <row r="870" spans="1:4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row>
    <row r="871" spans="1:4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row>
    <row r="872" spans="1:4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row>
    <row r="873" spans="1:4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row>
    <row r="874" spans="1:4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row>
    <row r="875" spans="1:4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row>
    <row r="876" spans="1:4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row>
    <row r="877" spans="1:4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row>
    <row r="878" spans="1:4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row>
    <row r="879" spans="1:4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row>
    <row r="880" spans="1:4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row>
    <row r="881" spans="1:4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row>
    <row r="882" spans="1:4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row>
    <row r="883" spans="1:4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row>
    <row r="884" spans="1:4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row>
    <row r="885" spans="1:4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row>
    <row r="886" spans="1:4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row>
    <row r="887" spans="1:4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row>
    <row r="888" spans="1:4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row>
    <row r="889" spans="1:4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row>
    <row r="890" spans="1:4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row>
    <row r="891" spans="1:4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row>
    <row r="892" spans="1:4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row>
    <row r="893" spans="1:4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row>
    <row r="894" spans="1:4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row>
    <row r="895" spans="1:4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row>
    <row r="896" spans="1:4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row>
    <row r="897" spans="1:4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row>
    <row r="898" spans="1:4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row>
    <row r="899" spans="1:4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row>
    <row r="900" spans="1:4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row>
    <row r="901" spans="1:4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row>
    <row r="902" spans="1:4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row>
    <row r="903" spans="1:4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row>
    <row r="904" spans="1:4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row>
    <row r="905" spans="1:4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row>
    <row r="906" spans="1:4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row>
    <row r="907" spans="1:4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row>
    <row r="908" spans="1:4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row>
    <row r="909" spans="1:4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row>
    <row r="910" spans="1:4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row>
    <row r="911" spans="1:4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row>
    <row r="912" spans="1:4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row>
    <row r="913" spans="1:4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row>
    <row r="914" spans="1:4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row>
    <row r="915" spans="1:4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row>
    <row r="916" spans="1:4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row>
    <row r="917" spans="1:4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row>
    <row r="918" spans="1:4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row>
    <row r="919" spans="1:4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row>
    <row r="920" spans="1:4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row>
    <row r="921" spans="1:4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row>
    <row r="922" spans="1:4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row>
    <row r="923" spans="1:4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row>
    <row r="924" spans="1:4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row>
    <row r="925" spans="1:4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row>
    <row r="926" spans="1:4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row>
    <row r="927" spans="1:4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row>
    <row r="928" spans="1:4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row>
    <row r="929" spans="1:4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row>
    <row r="930" spans="1:4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row>
    <row r="931" spans="1:4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row>
    <row r="932" spans="1:4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row>
    <row r="933" spans="1:4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row>
    <row r="934" spans="1:4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row>
    <row r="935" spans="1:4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row>
    <row r="936" spans="1:4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row>
    <row r="937" spans="1:4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row>
    <row r="938" spans="1:4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row>
    <row r="939" spans="1:4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row>
    <row r="940" spans="1:4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row>
    <row r="941" spans="1:4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row>
    <row r="942" spans="1:4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row>
    <row r="943" spans="1: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row>
    <row r="944" spans="1:4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row>
    <row r="945" spans="1:4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row>
    <row r="946" spans="1:4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row>
    <row r="947" spans="1:4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row>
    <row r="948" spans="1:4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row>
    <row r="949" spans="1:4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row>
    <row r="950" spans="1:4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row>
    <row r="951" spans="1:4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row>
    <row r="952" spans="1:4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row>
    <row r="953" spans="1:4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row>
    <row r="954" spans="1:4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row>
    <row r="955" spans="1:4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row>
    <row r="956" spans="1:4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row>
    <row r="957" spans="1:4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row>
    <row r="958" spans="1:4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row>
    <row r="959" spans="1:4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row>
    <row r="960" spans="1:4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row>
    <row r="961" spans="1:4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row>
    <row r="962" spans="1:4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row>
    <row r="963" spans="1:4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row>
    <row r="964" spans="1:4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row>
    <row r="965" spans="1:4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row>
    <row r="966" spans="1:4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row>
    <row r="967" spans="1:4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row>
    <row r="968" spans="1:4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row>
    <row r="969" spans="1:4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row>
    <row r="970" spans="1:4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row>
    <row r="971" spans="1:4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row>
    <row r="972" spans="1:4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row>
    <row r="973" spans="1:4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row>
    <row r="974" spans="1:4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row>
    <row r="975" spans="1:4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row>
    <row r="976" spans="1:4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row>
    <row r="977" spans="1:4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row>
    <row r="978" spans="1:4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row>
    <row r="979" spans="1:4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row>
    <row r="980" spans="1:4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row>
    <row r="981" spans="1:4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row>
    <row r="982" spans="1:4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row>
    <row r="983" spans="1:4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row>
    <row r="984" spans="1:4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row>
    <row r="985" spans="1:4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row>
    <row r="986" spans="1:4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row>
    <row r="987" spans="1:4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row>
    <row r="988" spans="1:4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row>
    <row r="989" spans="1:4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row>
    <row r="990" spans="1:4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row>
    <row r="991" spans="1:4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row>
    <row r="992" spans="1:4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row>
    <row r="993" spans="1:4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row>
    <row r="994" spans="1:4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row>
    <row r="995" spans="1:4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row>
    <row r="996" spans="1:4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row>
    <row r="997" spans="1:4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row>
    <row r="998" spans="1:4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row>
    <row r="999" spans="1:4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row>
    <row r="1000" spans="1:4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Z1001"/>
  <sheetViews>
    <sheetView workbookViewId="0"/>
  </sheetViews>
  <sheetFormatPr defaultColWidth="12.6640625" defaultRowHeight="15.75" customHeight="1"/>
  <sheetData>
    <row r="1" spans="1:26">
      <c r="A1" s="2" t="s">
        <v>2349</v>
      </c>
      <c r="B1" s="2"/>
      <c r="C1" s="2"/>
      <c r="D1" s="2"/>
      <c r="E1" s="2"/>
      <c r="F1" s="2"/>
      <c r="G1" s="2"/>
      <c r="H1" s="2"/>
      <c r="I1" s="2"/>
      <c r="J1" s="2"/>
      <c r="K1" s="2"/>
      <c r="L1" s="2"/>
      <c r="M1" s="2"/>
      <c r="N1" s="2"/>
      <c r="O1" s="2"/>
      <c r="P1" s="2"/>
      <c r="Q1" s="2"/>
      <c r="R1" s="2"/>
      <c r="S1" s="2"/>
      <c r="T1" s="2"/>
      <c r="U1" s="2"/>
      <c r="V1" s="2"/>
      <c r="W1" s="2"/>
      <c r="X1" s="2"/>
      <c r="Y1" s="2"/>
      <c r="Z1" s="2"/>
    </row>
    <row r="2" spans="1:26">
      <c r="A2" s="2" t="s">
        <v>2350</v>
      </c>
      <c r="B2" s="2" t="s">
        <v>2351</v>
      </c>
      <c r="C2" s="2" t="s">
        <v>2352</v>
      </c>
      <c r="D2" s="2" t="s">
        <v>2353</v>
      </c>
      <c r="E2" s="2" t="s">
        <v>2354</v>
      </c>
      <c r="F2" s="2" t="s">
        <v>2355</v>
      </c>
      <c r="G2" s="2" t="s">
        <v>2356</v>
      </c>
      <c r="H2" s="2"/>
      <c r="I2" s="2"/>
      <c r="J2" s="2"/>
      <c r="K2" s="2"/>
      <c r="L2" s="2"/>
      <c r="M2" s="2"/>
      <c r="N2" s="2"/>
      <c r="O2" s="2"/>
      <c r="P2" s="2"/>
      <c r="Q2" s="2"/>
      <c r="R2" s="2"/>
      <c r="S2" s="2"/>
      <c r="T2" s="2"/>
      <c r="U2" s="2"/>
      <c r="V2" s="2"/>
      <c r="W2" s="2"/>
      <c r="X2" s="2"/>
      <c r="Y2" s="2"/>
      <c r="Z2" s="2"/>
    </row>
    <row r="3" spans="1:26">
      <c r="A3" s="2" t="s">
        <v>2336</v>
      </c>
      <c r="B3" s="3">
        <v>30</v>
      </c>
      <c r="C3" s="3">
        <v>31</v>
      </c>
      <c r="D3" s="3">
        <v>35</v>
      </c>
      <c r="E3" s="3">
        <v>34</v>
      </c>
      <c r="F3" s="3">
        <v>30</v>
      </c>
      <c r="G3" s="3">
        <v>19</v>
      </c>
      <c r="H3" s="2"/>
      <c r="I3" s="2"/>
      <c r="J3" s="2"/>
      <c r="K3" s="2"/>
      <c r="L3" s="2"/>
      <c r="M3" s="2"/>
      <c r="N3" s="2"/>
      <c r="O3" s="2"/>
      <c r="P3" s="2"/>
      <c r="Q3" s="2"/>
      <c r="R3" s="2"/>
      <c r="S3" s="2"/>
      <c r="T3" s="2"/>
      <c r="U3" s="2"/>
      <c r="V3" s="2"/>
      <c r="W3" s="2"/>
      <c r="X3" s="2"/>
      <c r="Y3" s="2"/>
      <c r="Z3" s="2"/>
    </row>
    <row r="4" spans="1:26">
      <c r="A4" s="2" t="s">
        <v>2337</v>
      </c>
      <c r="B4" s="3">
        <v>40</v>
      </c>
      <c r="C4" s="3">
        <v>40</v>
      </c>
      <c r="D4" s="3">
        <v>40</v>
      </c>
      <c r="E4" s="3">
        <v>40</v>
      </c>
      <c r="F4" s="3">
        <v>40</v>
      </c>
      <c r="G4" s="3">
        <v>40</v>
      </c>
      <c r="H4" s="2"/>
      <c r="I4" s="2"/>
      <c r="J4" s="2"/>
      <c r="K4" s="2"/>
      <c r="L4" s="2"/>
      <c r="M4" s="2"/>
      <c r="N4" s="2"/>
      <c r="O4" s="2"/>
      <c r="P4" s="2"/>
      <c r="Q4" s="2"/>
      <c r="R4" s="2"/>
      <c r="S4" s="2"/>
      <c r="T4" s="2"/>
      <c r="U4" s="2"/>
      <c r="V4" s="2"/>
      <c r="W4" s="2"/>
      <c r="X4" s="2"/>
      <c r="Y4" s="2"/>
      <c r="Z4" s="2"/>
    </row>
    <row r="5" spans="1:26">
      <c r="A5" s="2"/>
      <c r="B5" s="2"/>
      <c r="C5" s="2"/>
      <c r="D5" s="2"/>
      <c r="E5" s="2"/>
      <c r="F5" s="2"/>
      <c r="G5" s="2"/>
      <c r="H5" s="2"/>
      <c r="I5" s="2"/>
      <c r="J5" s="2"/>
      <c r="K5" s="2"/>
      <c r="L5" s="2"/>
      <c r="M5" s="2"/>
      <c r="N5" s="2"/>
      <c r="O5" s="2"/>
      <c r="P5" s="2"/>
      <c r="Q5" s="2"/>
      <c r="R5" s="2"/>
      <c r="S5" s="2"/>
      <c r="T5" s="2"/>
      <c r="U5" s="2"/>
      <c r="V5" s="2"/>
      <c r="W5" s="2"/>
      <c r="X5" s="2"/>
      <c r="Y5" s="2"/>
      <c r="Z5" s="2"/>
    </row>
    <row r="6" spans="1:26">
      <c r="A6" s="2" t="s">
        <v>2357</v>
      </c>
      <c r="B6" s="2" t="s">
        <v>2351</v>
      </c>
      <c r="C6" s="2" t="s">
        <v>2352</v>
      </c>
      <c r="D6" s="2" t="s">
        <v>2358</v>
      </c>
      <c r="E6" s="2" t="s">
        <v>2359</v>
      </c>
      <c r="F6" s="2" t="s">
        <v>2360</v>
      </c>
      <c r="G6" s="2" t="s">
        <v>2361</v>
      </c>
      <c r="H6" s="2"/>
      <c r="I6" s="2"/>
      <c r="J6" s="2"/>
      <c r="K6" s="2"/>
      <c r="L6" s="2"/>
      <c r="M6" s="2"/>
      <c r="N6" s="2"/>
      <c r="O6" s="2"/>
      <c r="P6" s="2"/>
      <c r="Q6" s="2"/>
      <c r="R6" s="2"/>
      <c r="S6" s="2"/>
      <c r="T6" s="2"/>
      <c r="U6" s="2"/>
      <c r="V6" s="2"/>
      <c r="W6" s="2"/>
      <c r="X6" s="2"/>
      <c r="Y6" s="2"/>
      <c r="Z6" s="2"/>
    </row>
    <row r="7" spans="1:26">
      <c r="A7" s="2" t="s">
        <v>2336</v>
      </c>
      <c r="B7" s="3">
        <v>37</v>
      </c>
      <c r="C7" s="3">
        <v>32</v>
      </c>
      <c r="D7" s="3">
        <v>35</v>
      </c>
      <c r="E7" s="3">
        <v>36</v>
      </c>
      <c r="F7" s="3">
        <v>32</v>
      </c>
      <c r="G7" s="3">
        <v>11</v>
      </c>
      <c r="H7" s="2"/>
      <c r="I7" s="2"/>
      <c r="J7" s="2"/>
      <c r="K7" s="2"/>
      <c r="L7" s="2"/>
      <c r="M7" s="2"/>
      <c r="N7" s="2"/>
      <c r="O7" s="2"/>
      <c r="P7" s="2"/>
      <c r="Q7" s="2"/>
      <c r="R7" s="2"/>
      <c r="S7" s="2"/>
      <c r="T7" s="2"/>
      <c r="U7" s="2"/>
      <c r="V7" s="2"/>
      <c r="W7" s="2"/>
      <c r="X7" s="2"/>
      <c r="Y7" s="2"/>
      <c r="Z7" s="2"/>
    </row>
    <row r="8" spans="1:26">
      <c r="A8" s="2" t="s">
        <v>2337</v>
      </c>
      <c r="B8" s="3">
        <v>50</v>
      </c>
      <c r="C8" s="3">
        <v>50</v>
      </c>
      <c r="D8" s="3">
        <v>50</v>
      </c>
      <c r="E8" s="3">
        <v>50</v>
      </c>
      <c r="F8" s="3">
        <v>50</v>
      </c>
      <c r="G8" s="3">
        <v>50</v>
      </c>
      <c r="H8" s="2"/>
      <c r="I8" s="2"/>
      <c r="J8" s="2"/>
      <c r="K8" s="2"/>
      <c r="L8" s="2"/>
      <c r="M8" s="2"/>
      <c r="N8" s="2"/>
      <c r="O8" s="2"/>
      <c r="P8" s="2"/>
      <c r="Q8" s="2"/>
      <c r="R8" s="2"/>
      <c r="S8" s="2"/>
      <c r="T8" s="2"/>
      <c r="U8" s="2"/>
      <c r="V8" s="2"/>
      <c r="W8" s="2"/>
      <c r="X8" s="2"/>
      <c r="Y8" s="2"/>
      <c r="Z8" s="2"/>
    </row>
    <row r="9" spans="1:26">
      <c r="A9" s="2"/>
      <c r="B9" s="2"/>
      <c r="C9" s="2"/>
      <c r="D9" s="2"/>
      <c r="E9" s="2"/>
      <c r="F9" s="2"/>
      <c r="G9" s="2"/>
      <c r="H9" s="2"/>
      <c r="I9" s="2"/>
      <c r="J9" s="2"/>
      <c r="K9" s="2"/>
      <c r="L9" s="2"/>
      <c r="M9" s="2"/>
      <c r="N9" s="2"/>
      <c r="O9" s="2"/>
      <c r="P9" s="2"/>
      <c r="Q9" s="2"/>
      <c r="R9" s="2"/>
      <c r="S9" s="2"/>
      <c r="T9" s="2"/>
      <c r="U9" s="2"/>
      <c r="V9" s="2"/>
      <c r="W9" s="2"/>
      <c r="X9" s="2"/>
      <c r="Y9" s="2"/>
      <c r="Z9" s="2"/>
    </row>
    <row r="10" spans="1:26">
      <c r="A10" s="2" t="s">
        <v>2362</v>
      </c>
      <c r="B10" s="2" t="s">
        <v>2351</v>
      </c>
      <c r="C10" s="2" t="s">
        <v>2352</v>
      </c>
      <c r="D10" s="2" t="s">
        <v>2363</v>
      </c>
      <c r="E10" s="2" t="s">
        <v>2364</v>
      </c>
      <c r="F10" s="2" t="s">
        <v>2365</v>
      </c>
      <c r="G10" s="2" t="s">
        <v>2366</v>
      </c>
      <c r="H10" s="2"/>
      <c r="I10" s="2"/>
      <c r="J10" s="2"/>
      <c r="K10" s="2"/>
      <c r="L10" s="2"/>
      <c r="M10" s="2"/>
      <c r="N10" s="2"/>
      <c r="O10" s="2"/>
      <c r="P10" s="2"/>
      <c r="Q10" s="2"/>
      <c r="R10" s="2"/>
      <c r="S10" s="2"/>
      <c r="T10" s="2"/>
      <c r="U10" s="2"/>
      <c r="V10" s="2"/>
      <c r="W10" s="2"/>
      <c r="X10" s="2"/>
      <c r="Y10" s="2"/>
      <c r="Z10" s="2"/>
    </row>
    <row r="11" spans="1:26">
      <c r="A11" s="2" t="s">
        <v>2336</v>
      </c>
      <c r="B11" s="3">
        <v>37</v>
      </c>
      <c r="C11" s="3">
        <v>32</v>
      </c>
      <c r="D11" s="3">
        <v>22</v>
      </c>
      <c r="E11" s="3">
        <v>22</v>
      </c>
      <c r="F11" s="3">
        <v>20</v>
      </c>
      <c r="G11" s="3">
        <v>19</v>
      </c>
      <c r="H11" s="2"/>
      <c r="I11" s="2"/>
      <c r="J11" s="2"/>
      <c r="K11" s="2"/>
      <c r="L11" s="2"/>
      <c r="M11" s="2"/>
      <c r="N11" s="2"/>
      <c r="O11" s="2"/>
      <c r="P11" s="2"/>
      <c r="Q11" s="2"/>
      <c r="R11" s="2"/>
      <c r="S11" s="2"/>
      <c r="T11" s="2"/>
      <c r="U11" s="2"/>
      <c r="V11" s="2"/>
      <c r="W11" s="2"/>
      <c r="X11" s="2"/>
      <c r="Y11" s="2"/>
      <c r="Z11" s="2"/>
    </row>
    <row r="12" spans="1:26">
      <c r="A12" s="2" t="s">
        <v>2337</v>
      </c>
      <c r="B12" s="3">
        <v>50</v>
      </c>
      <c r="C12" s="3">
        <v>50</v>
      </c>
      <c r="D12" s="3">
        <v>30</v>
      </c>
      <c r="E12" s="3">
        <v>30</v>
      </c>
      <c r="F12" s="3">
        <v>30</v>
      </c>
      <c r="G12" s="3">
        <v>30</v>
      </c>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c r="A14" s="2" t="s">
        <v>2367</v>
      </c>
      <c r="B14" s="2" t="s">
        <v>2351</v>
      </c>
      <c r="C14" s="2" t="s">
        <v>2352</v>
      </c>
      <c r="D14" s="2" t="s">
        <v>2368</v>
      </c>
      <c r="E14" s="2" t="s">
        <v>2369</v>
      </c>
      <c r="F14" s="2" t="s">
        <v>2370</v>
      </c>
      <c r="G14" s="2" t="s">
        <v>2371</v>
      </c>
      <c r="H14" s="2"/>
      <c r="I14" s="2"/>
      <c r="J14" s="2"/>
      <c r="K14" s="2"/>
      <c r="L14" s="2"/>
      <c r="M14" s="2"/>
      <c r="N14" s="2"/>
      <c r="O14" s="2"/>
      <c r="P14" s="2"/>
      <c r="Q14" s="2"/>
      <c r="R14" s="2"/>
      <c r="S14" s="2"/>
      <c r="T14" s="2"/>
      <c r="U14" s="2"/>
      <c r="V14" s="2"/>
      <c r="W14" s="2"/>
      <c r="X14" s="2"/>
      <c r="Y14" s="2"/>
      <c r="Z14" s="2"/>
    </row>
    <row r="15" spans="1:26">
      <c r="A15" s="2" t="s">
        <v>2336</v>
      </c>
      <c r="B15" s="3">
        <v>37</v>
      </c>
      <c r="C15" s="3">
        <v>32</v>
      </c>
      <c r="D15" s="3">
        <v>44</v>
      </c>
      <c r="E15" s="3">
        <v>46</v>
      </c>
      <c r="F15" s="3">
        <v>44</v>
      </c>
      <c r="G15" s="3">
        <v>37</v>
      </c>
      <c r="H15" s="2"/>
      <c r="I15" s="2"/>
      <c r="J15" s="2"/>
      <c r="K15" s="2"/>
      <c r="L15" s="2"/>
      <c r="M15" s="2"/>
      <c r="N15" s="2"/>
      <c r="O15" s="2"/>
      <c r="P15" s="2"/>
      <c r="Q15" s="2"/>
      <c r="R15" s="2"/>
      <c r="S15" s="2"/>
      <c r="T15" s="2"/>
      <c r="U15" s="2"/>
      <c r="V15" s="2"/>
      <c r="W15" s="2"/>
      <c r="X15" s="2"/>
      <c r="Y15" s="2"/>
      <c r="Z15" s="2"/>
    </row>
    <row r="16" spans="1:26">
      <c r="A16" s="2" t="s">
        <v>2337</v>
      </c>
      <c r="B16" s="3">
        <v>50</v>
      </c>
      <c r="C16" s="3">
        <v>50</v>
      </c>
      <c r="D16" s="3">
        <v>50</v>
      </c>
      <c r="E16" s="3">
        <v>50</v>
      </c>
      <c r="F16" s="3">
        <v>50</v>
      </c>
      <c r="G16" s="3">
        <v>50</v>
      </c>
      <c r="H16" s="2"/>
      <c r="I16" s="2"/>
      <c r="J16" s="2"/>
      <c r="K16" s="2"/>
      <c r="L16" s="2"/>
      <c r="M16" s="2"/>
      <c r="N16" s="2"/>
      <c r="O16" s="2"/>
      <c r="P16" s="2"/>
      <c r="Q16" s="2"/>
      <c r="R16" s="2"/>
      <c r="S16" s="2"/>
      <c r="T16" s="2"/>
      <c r="U16" s="2"/>
      <c r="V16" s="2"/>
      <c r="W16" s="2"/>
      <c r="X16" s="2"/>
      <c r="Y16" s="2"/>
      <c r="Z16" s="2"/>
    </row>
    <row r="17" spans="1:26">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c r="A18" s="2" t="s">
        <v>2372</v>
      </c>
      <c r="B18" s="2" t="s">
        <v>2351</v>
      </c>
      <c r="C18" s="2" t="s">
        <v>2352</v>
      </c>
      <c r="D18" s="2" t="s">
        <v>2373</v>
      </c>
      <c r="E18" s="2" t="s">
        <v>2374</v>
      </c>
      <c r="F18" s="2" t="s">
        <v>2375</v>
      </c>
      <c r="G18" s="2" t="s">
        <v>2376</v>
      </c>
      <c r="H18" s="2"/>
      <c r="I18" s="2"/>
      <c r="J18" s="2"/>
      <c r="K18" s="2"/>
      <c r="L18" s="2"/>
      <c r="M18" s="2"/>
      <c r="N18" s="2"/>
      <c r="O18" s="2"/>
      <c r="P18" s="2"/>
      <c r="Q18" s="2"/>
      <c r="R18" s="2"/>
      <c r="S18" s="2"/>
      <c r="T18" s="2"/>
      <c r="U18" s="2"/>
      <c r="V18" s="2"/>
      <c r="W18" s="2"/>
      <c r="X18" s="2"/>
      <c r="Y18" s="2"/>
      <c r="Z18" s="2"/>
    </row>
    <row r="19" spans="1:26">
      <c r="A19" s="2" t="s">
        <v>2336</v>
      </c>
      <c r="B19" s="3">
        <v>37</v>
      </c>
      <c r="C19" s="3">
        <v>32</v>
      </c>
      <c r="D19" s="3">
        <v>32</v>
      </c>
      <c r="E19" s="3">
        <v>26</v>
      </c>
      <c r="F19" s="3">
        <v>24</v>
      </c>
      <c r="G19" s="3">
        <v>25</v>
      </c>
      <c r="H19" s="2"/>
      <c r="I19" s="2"/>
      <c r="J19" s="2"/>
      <c r="K19" s="2"/>
      <c r="L19" s="2"/>
      <c r="M19" s="2"/>
      <c r="N19" s="2"/>
      <c r="O19" s="2"/>
      <c r="P19" s="2"/>
      <c r="Q19" s="2"/>
      <c r="R19" s="2"/>
      <c r="S19" s="2"/>
      <c r="T19" s="2"/>
      <c r="U19" s="2"/>
      <c r="V19" s="2"/>
      <c r="W19" s="2"/>
      <c r="X19" s="2"/>
      <c r="Y19" s="2"/>
      <c r="Z19" s="2"/>
    </row>
    <row r="20" spans="1:26">
      <c r="A20" s="2" t="s">
        <v>2337</v>
      </c>
      <c r="B20" s="3">
        <v>50</v>
      </c>
      <c r="C20" s="3">
        <v>50</v>
      </c>
      <c r="D20" s="3">
        <v>37</v>
      </c>
      <c r="E20" s="3">
        <v>37</v>
      </c>
      <c r="F20" s="3">
        <v>40</v>
      </c>
      <c r="G20" s="3">
        <v>40</v>
      </c>
      <c r="H20" s="2"/>
      <c r="I20" s="2"/>
      <c r="J20" s="2"/>
      <c r="K20" s="2"/>
      <c r="L20" s="2"/>
      <c r="M20" s="2"/>
      <c r="N20" s="2"/>
      <c r="O20" s="2"/>
      <c r="P20" s="2"/>
      <c r="Q20" s="2"/>
      <c r="R20" s="2"/>
      <c r="S20" s="2"/>
      <c r="T20" s="2"/>
      <c r="U20" s="2"/>
      <c r="V20" s="2"/>
      <c r="W20" s="2"/>
      <c r="X20" s="2"/>
      <c r="Y20" s="2"/>
      <c r="Z20" s="2"/>
    </row>
    <row r="21" spans="1:2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c r="A22" s="2" t="s">
        <v>2377</v>
      </c>
      <c r="B22" s="2" t="s">
        <v>2351</v>
      </c>
      <c r="C22" s="2" t="s">
        <v>2352</v>
      </c>
      <c r="D22" s="2" t="s">
        <v>2378</v>
      </c>
      <c r="E22" s="2" t="s">
        <v>2379</v>
      </c>
      <c r="F22" s="2" t="s">
        <v>2380</v>
      </c>
      <c r="G22" s="2" t="s">
        <v>2381</v>
      </c>
      <c r="H22" s="2"/>
      <c r="I22" s="2"/>
      <c r="J22" s="2"/>
      <c r="K22" s="2"/>
      <c r="L22" s="2"/>
      <c r="M22" s="2"/>
      <c r="N22" s="2"/>
      <c r="O22" s="2"/>
      <c r="P22" s="2"/>
      <c r="Q22" s="2"/>
      <c r="R22" s="2"/>
      <c r="S22" s="2"/>
      <c r="T22" s="2"/>
      <c r="U22" s="2"/>
      <c r="V22" s="2"/>
      <c r="W22" s="2"/>
      <c r="X22" s="2"/>
      <c r="Y22" s="2"/>
      <c r="Z22" s="2"/>
    </row>
    <row r="23" spans="1:26">
      <c r="A23" s="2" t="s">
        <v>2336</v>
      </c>
      <c r="B23" s="3">
        <v>30</v>
      </c>
      <c r="C23" s="3">
        <v>31</v>
      </c>
      <c r="D23" s="3">
        <v>36</v>
      </c>
      <c r="E23" s="3">
        <v>37</v>
      </c>
      <c r="F23" s="3">
        <v>33</v>
      </c>
      <c r="G23" s="3">
        <v>14</v>
      </c>
      <c r="H23" s="2"/>
      <c r="I23" s="2"/>
      <c r="J23" s="2"/>
      <c r="K23" s="2"/>
      <c r="L23" s="2"/>
      <c r="M23" s="2"/>
      <c r="N23" s="2"/>
      <c r="O23" s="2"/>
      <c r="P23" s="2"/>
      <c r="Q23" s="2"/>
      <c r="R23" s="2"/>
      <c r="S23" s="2"/>
      <c r="T23" s="2"/>
      <c r="U23" s="2"/>
      <c r="V23" s="2"/>
      <c r="W23" s="2"/>
      <c r="X23" s="2"/>
      <c r="Y23" s="2"/>
      <c r="Z23" s="2"/>
    </row>
    <row r="24" spans="1:26">
      <c r="A24" s="2" t="s">
        <v>2337</v>
      </c>
      <c r="B24" s="3">
        <v>40</v>
      </c>
      <c r="C24" s="3">
        <v>40</v>
      </c>
      <c r="D24" s="3">
        <v>40</v>
      </c>
      <c r="E24" s="3">
        <v>40</v>
      </c>
      <c r="F24" s="3">
        <v>40</v>
      </c>
      <c r="G24" s="3">
        <v>40</v>
      </c>
      <c r="H24" s="2"/>
      <c r="I24" s="2"/>
      <c r="J24" s="2"/>
      <c r="K24" s="2"/>
      <c r="L24" s="2"/>
      <c r="M24" s="2"/>
      <c r="N24" s="2"/>
      <c r="O24" s="2"/>
      <c r="P24" s="2"/>
      <c r="Q24" s="2"/>
      <c r="R24" s="2"/>
      <c r="S24" s="2"/>
      <c r="T24" s="2"/>
      <c r="U24" s="2"/>
      <c r="V24" s="2"/>
      <c r="W24" s="2"/>
      <c r="X24" s="2"/>
      <c r="Y24" s="2"/>
      <c r="Z24" s="2"/>
    </row>
    <row r="25" spans="1:2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c r="A26" s="2" t="s">
        <v>2382</v>
      </c>
      <c r="B26" s="2" t="s">
        <v>2351</v>
      </c>
      <c r="C26" s="2" t="s">
        <v>2352</v>
      </c>
      <c r="D26" s="2" t="s">
        <v>2383</v>
      </c>
      <c r="E26" s="2" t="s">
        <v>2384</v>
      </c>
      <c r="F26" s="2" t="s">
        <v>2385</v>
      </c>
      <c r="G26" s="2" t="s">
        <v>2386</v>
      </c>
      <c r="H26" s="2"/>
      <c r="I26" s="2"/>
      <c r="J26" s="2"/>
      <c r="K26" s="2"/>
      <c r="L26" s="2"/>
      <c r="M26" s="2"/>
      <c r="N26" s="2"/>
      <c r="O26" s="2"/>
      <c r="P26" s="2"/>
      <c r="Q26" s="2"/>
      <c r="R26" s="2"/>
      <c r="S26" s="2"/>
      <c r="T26" s="2"/>
      <c r="U26" s="2"/>
      <c r="V26" s="2"/>
      <c r="W26" s="2"/>
      <c r="X26" s="2"/>
      <c r="Y26" s="2"/>
      <c r="Z26" s="2"/>
    </row>
    <row r="27" spans="1:26">
      <c r="A27" s="2" t="s">
        <v>2336</v>
      </c>
      <c r="B27" s="3">
        <v>29</v>
      </c>
      <c r="C27" s="3">
        <v>29</v>
      </c>
      <c r="D27" s="3">
        <v>32</v>
      </c>
      <c r="E27" s="3">
        <v>33</v>
      </c>
      <c r="F27" s="3">
        <v>29</v>
      </c>
      <c r="G27" s="3">
        <v>11</v>
      </c>
      <c r="H27" s="2"/>
      <c r="I27" s="2"/>
      <c r="J27" s="2"/>
      <c r="K27" s="2"/>
      <c r="L27" s="2"/>
      <c r="M27" s="2"/>
      <c r="N27" s="2"/>
      <c r="O27" s="2"/>
      <c r="P27" s="2"/>
      <c r="Q27" s="2"/>
      <c r="R27" s="2"/>
      <c r="S27" s="2"/>
      <c r="T27" s="2"/>
      <c r="U27" s="2"/>
      <c r="V27" s="2"/>
      <c r="W27" s="2"/>
      <c r="X27" s="2"/>
      <c r="Y27" s="2"/>
      <c r="Z27" s="2"/>
    </row>
    <row r="28" spans="1:26">
      <c r="A28" s="2" t="s">
        <v>2337</v>
      </c>
      <c r="B28" s="3">
        <v>37</v>
      </c>
      <c r="C28" s="3">
        <v>37</v>
      </c>
      <c r="D28" s="3">
        <v>40</v>
      </c>
      <c r="E28" s="3">
        <v>40</v>
      </c>
      <c r="F28" s="3">
        <v>41</v>
      </c>
      <c r="G28" s="3">
        <v>41</v>
      </c>
      <c r="H28" s="2"/>
      <c r="I28" s="2"/>
      <c r="J28" s="2"/>
      <c r="K28" s="2"/>
      <c r="L28" s="2"/>
      <c r="M28" s="2"/>
      <c r="N28" s="2"/>
      <c r="O28" s="2"/>
      <c r="P28" s="2"/>
      <c r="Q28" s="2"/>
      <c r="R28" s="2"/>
      <c r="S28" s="2"/>
      <c r="T28" s="2"/>
      <c r="U28" s="2"/>
      <c r="V28" s="2"/>
      <c r="W28" s="2"/>
      <c r="X28" s="2"/>
      <c r="Y28" s="2"/>
      <c r="Z28" s="2"/>
    </row>
    <row r="29" spans="1:2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c r="A30" s="2" t="s">
        <v>1290</v>
      </c>
      <c r="B30" s="2" t="s">
        <v>2351</v>
      </c>
      <c r="C30" s="2" t="s">
        <v>2352</v>
      </c>
      <c r="D30" s="2" t="s">
        <v>2387</v>
      </c>
      <c r="E30" s="2" t="s">
        <v>2388</v>
      </c>
      <c r="F30" s="2" t="s">
        <v>2389</v>
      </c>
      <c r="G30" s="2" t="s">
        <v>2390</v>
      </c>
      <c r="H30" s="2"/>
      <c r="I30" s="2"/>
      <c r="J30" s="2"/>
      <c r="K30" s="2"/>
      <c r="L30" s="2"/>
      <c r="M30" s="2"/>
      <c r="N30" s="2"/>
      <c r="O30" s="2"/>
      <c r="P30" s="2"/>
      <c r="Q30" s="2"/>
      <c r="R30" s="2"/>
      <c r="S30" s="2"/>
      <c r="T30" s="2"/>
      <c r="U30" s="2"/>
      <c r="V30" s="2"/>
      <c r="W30" s="2"/>
      <c r="X30" s="2"/>
      <c r="Y30" s="2"/>
      <c r="Z30" s="2"/>
    </row>
    <row r="31" spans="1:26">
      <c r="A31" s="2" t="s">
        <v>2336</v>
      </c>
      <c r="B31" s="3">
        <v>32</v>
      </c>
      <c r="C31" s="3">
        <v>32</v>
      </c>
      <c r="D31" s="3">
        <v>28</v>
      </c>
      <c r="E31" s="3">
        <v>29</v>
      </c>
      <c r="F31" s="3">
        <v>24</v>
      </c>
      <c r="G31" s="3">
        <v>27</v>
      </c>
      <c r="H31" s="2"/>
      <c r="I31" s="2"/>
      <c r="J31" s="2"/>
      <c r="K31" s="2"/>
      <c r="L31" s="2"/>
      <c r="M31" s="2"/>
      <c r="N31" s="2"/>
      <c r="O31" s="2"/>
      <c r="P31" s="2"/>
      <c r="Q31" s="2"/>
      <c r="R31" s="2"/>
      <c r="S31" s="2"/>
      <c r="T31" s="2"/>
      <c r="U31" s="2"/>
      <c r="V31" s="2"/>
      <c r="W31" s="2"/>
      <c r="X31" s="2"/>
      <c r="Y31" s="2"/>
      <c r="Z31" s="2"/>
    </row>
    <row r="32" spans="1:26">
      <c r="A32" s="2" t="s">
        <v>2337</v>
      </c>
      <c r="B32" s="3">
        <v>40</v>
      </c>
      <c r="C32" s="3">
        <v>40</v>
      </c>
      <c r="D32" s="3">
        <v>40</v>
      </c>
      <c r="E32" s="3">
        <v>40</v>
      </c>
      <c r="F32" s="3">
        <v>40</v>
      </c>
      <c r="G32" s="3">
        <v>40</v>
      </c>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t="s">
        <v>1291</v>
      </c>
      <c r="B34" s="2" t="s">
        <v>2351</v>
      </c>
      <c r="C34" s="2" t="s">
        <v>2352</v>
      </c>
      <c r="D34" s="2" t="s">
        <v>2391</v>
      </c>
      <c r="E34" s="2" t="s">
        <v>2392</v>
      </c>
      <c r="F34" s="2" t="s">
        <v>2393</v>
      </c>
      <c r="G34" s="2" t="s">
        <v>2394</v>
      </c>
      <c r="H34" s="2"/>
      <c r="I34" s="2"/>
      <c r="J34" s="2"/>
      <c r="K34" s="2"/>
      <c r="L34" s="2"/>
      <c r="M34" s="2"/>
      <c r="N34" s="2"/>
      <c r="O34" s="2"/>
      <c r="P34" s="2"/>
      <c r="Q34" s="2"/>
      <c r="R34" s="2"/>
      <c r="S34" s="2"/>
      <c r="T34" s="2"/>
      <c r="U34" s="2"/>
      <c r="V34" s="2"/>
      <c r="W34" s="2"/>
      <c r="X34" s="2"/>
      <c r="Y34" s="2"/>
      <c r="Z34" s="2"/>
    </row>
    <row r="35" spans="1:26">
      <c r="A35" s="2" t="s">
        <v>2336</v>
      </c>
      <c r="B35" s="3">
        <v>32</v>
      </c>
      <c r="C35" s="3">
        <v>32</v>
      </c>
      <c r="D35" s="3">
        <v>38</v>
      </c>
      <c r="E35" s="3">
        <v>38</v>
      </c>
      <c r="F35" s="3">
        <v>31</v>
      </c>
      <c r="G35" s="3">
        <v>34</v>
      </c>
      <c r="H35" s="2"/>
      <c r="I35" s="2"/>
      <c r="J35" s="2"/>
      <c r="K35" s="2"/>
      <c r="L35" s="2"/>
      <c r="M35" s="2"/>
      <c r="N35" s="2"/>
      <c r="O35" s="2"/>
      <c r="P35" s="2"/>
      <c r="Q35" s="2"/>
      <c r="R35" s="2"/>
      <c r="S35" s="2"/>
      <c r="T35" s="2"/>
      <c r="U35" s="2"/>
      <c r="V35" s="2"/>
      <c r="W35" s="2"/>
      <c r="X35" s="2"/>
      <c r="Y35" s="2"/>
      <c r="Z35" s="2"/>
    </row>
    <row r="36" spans="1:26">
      <c r="A36" s="2" t="s">
        <v>2337</v>
      </c>
      <c r="B36" s="3">
        <v>40</v>
      </c>
      <c r="C36" s="3">
        <v>40</v>
      </c>
      <c r="D36" s="3">
        <v>43</v>
      </c>
      <c r="E36" s="3">
        <v>43</v>
      </c>
      <c r="F36" s="3">
        <v>38</v>
      </c>
      <c r="G36" s="3">
        <v>38</v>
      </c>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t="s">
        <v>2395</v>
      </c>
      <c r="B38" s="2" t="s">
        <v>2351</v>
      </c>
      <c r="C38" s="2" t="s">
        <v>2352</v>
      </c>
      <c r="D38" s="2" t="s">
        <v>2396</v>
      </c>
      <c r="E38" s="2" t="s">
        <v>2397</v>
      </c>
      <c r="F38" s="2" t="s">
        <v>2398</v>
      </c>
      <c r="G38" s="2" t="s">
        <v>2399</v>
      </c>
      <c r="H38" s="2"/>
      <c r="I38" s="2"/>
      <c r="J38" s="2"/>
      <c r="K38" s="2"/>
      <c r="L38" s="2"/>
      <c r="M38" s="2"/>
      <c r="N38" s="2"/>
      <c r="O38" s="2"/>
      <c r="P38" s="2"/>
      <c r="Q38" s="2"/>
      <c r="R38" s="2"/>
      <c r="S38" s="2"/>
      <c r="T38" s="2"/>
      <c r="U38" s="2"/>
      <c r="V38" s="2"/>
      <c r="W38" s="2"/>
      <c r="X38" s="2"/>
      <c r="Y38" s="2"/>
      <c r="Z38" s="2"/>
    </row>
    <row r="39" spans="1:26">
      <c r="A39" s="2" t="s">
        <v>2336</v>
      </c>
      <c r="B39" s="3">
        <v>30</v>
      </c>
      <c r="C39" s="3">
        <v>32</v>
      </c>
      <c r="D39" s="3">
        <v>33</v>
      </c>
      <c r="E39" s="3">
        <v>36</v>
      </c>
      <c r="F39" s="3">
        <v>31</v>
      </c>
      <c r="G39" s="3">
        <v>4</v>
      </c>
      <c r="H39" s="2"/>
      <c r="I39" s="2"/>
      <c r="J39" s="2"/>
      <c r="K39" s="2"/>
      <c r="L39" s="2"/>
      <c r="M39" s="2"/>
      <c r="N39" s="2"/>
      <c r="O39" s="2"/>
      <c r="P39" s="2"/>
      <c r="Q39" s="2"/>
      <c r="R39" s="2"/>
      <c r="S39" s="2"/>
      <c r="T39" s="2"/>
      <c r="U39" s="2"/>
      <c r="V39" s="2"/>
      <c r="W39" s="2"/>
      <c r="X39" s="2"/>
      <c r="Y39" s="2"/>
      <c r="Z39" s="2"/>
    </row>
    <row r="40" spans="1:26">
      <c r="A40" s="2" t="s">
        <v>2337</v>
      </c>
      <c r="B40" s="3">
        <v>40</v>
      </c>
      <c r="C40" s="3">
        <v>40</v>
      </c>
      <c r="D40" s="3">
        <v>40</v>
      </c>
      <c r="E40" s="3">
        <v>40</v>
      </c>
      <c r="F40" s="3">
        <v>40</v>
      </c>
      <c r="G40" s="3">
        <v>40</v>
      </c>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t="s">
        <v>2400</v>
      </c>
      <c r="B42" s="2" t="s">
        <v>2351</v>
      </c>
      <c r="C42" s="2" t="s">
        <v>2352</v>
      </c>
      <c r="D42" s="2" t="s">
        <v>2401</v>
      </c>
      <c r="E42" s="2" t="s">
        <v>2402</v>
      </c>
      <c r="F42" s="2" t="s">
        <v>2403</v>
      </c>
      <c r="G42" s="2" t="s">
        <v>2404</v>
      </c>
      <c r="H42" s="2"/>
      <c r="I42" s="2"/>
      <c r="J42" s="2"/>
      <c r="K42" s="2"/>
      <c r="L42" s="2"/>
      <c r="M42" s="2"/>
      <c r="N42" s="2"/>
      <c r="O42" s="2"/>
      <c r="P42" s="2"/>
      <c r="Q42" s="2"/>
      <c r="R42" s="2"/>
      <c r="S42" s="2"/>
      <c r="T42" s="2"/>
      <c r="U42" s="2"/>
      <c r="V42" s="2"/>
      <c r="W42" s="2"/>
      <c r="X42" s="2"/>
      <c r="Y42" s="2"/>
      <c r="Z42" s="2"/>
    </row>
    <row r="43" spans="1:26">
      <c r="A43" s="2" t="s">
        <v>2336</v>
      </c>
      <c r="B43" s="3">
        <v>37</v>
      </c>
      <c r="C43" s="3">
        <v>32</v>
      </c>
      <c r="D43" s="3">
        <v>26</v>
      </c>
      <c r="E43" s="3">
        <v>25</v>
      </c>
      <c r="F43" s="3">
        <v>23</v>
      </c>
      <c r="G43" s="3">
        <v>9</v>
      </c>
      <c r="H43" s="2"/>
      <c r="I43" s="2"/>
      <c r="J43" s="2"/>
      <c r="K43" s="2"/>
      <c r="L43" s="2"/>
      <c r="M43" s="2"/>
      <c r="N43" s="2"/>
      <c r="O43" s="2"/>
      <c r="P43" s="2"/>
      <c r="Q43" s="2"/>
      <c r="R43" s="2"/>
      <c r="S43" s="2"/>
      <c r="T43" s="2"/>
      <c r="U43" s="2"/>
      <c r="V43" s="2"/>
      <c r="W43" s="2"/>
      <c r="X43" s="2"/>
      <c r="Y43" s="2"/>
      <c r="Z43" s="2"/>
    </row>
    <row r="44" spans="1:26">
      <c r="A44" s="2" t="s">
        <v>2337</v>
      </c>
      <c r="B44" s="3">
        <v>50</v>
      </c>
      <c r="C44" s="3">
        <v>50</v>
      </c>
      <c r="D44" s="3">
        <v>40</v>
      </c>
      <c r="E44" s="3">
        <v>40</v>
      </c>
      <c r="F44" s="3">
        <v>40</v>
      </c>
      <c r="G44" s="3">
        <v>40</v>
      </c>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t="s">
        <v>2405</v>
      </c>
      <c r="B46" s="2" t="s">
        <v>2406</v>
      </c>
      <c r="C46" s="2" t="s">
        <v>2407</v>
      </c>
      <c r="D46" s="2" t="s">
        <v>2408</v>
      </c>
      <c r="E46" s="2" t="s">
        <v>2409</v>
      </c>
      <c r="F46" s="2" t="s">
        <v>2410</v>
      </c>
      <c r="G46" s="2" t="s">
        <v>2411</v>
      </c>
      <c r="H46" s="2"/>
      <c r="I46" s="2"/>
      <c r="J46" s="2"/>
      <c r="K46" s="2"/>
      <c r="L46" s="2"/>
      <c r="M46" s="2"/>
      <c r="N46" s="2"/>
      <c r="O46" s="2"/>
      <c r="P46" s="2"/>
      <c r="Q46" s="2"/>
      <c r="R46" s="2"/>
      <c r="S46" s="2"/>
      <c r="T46" s="2"/>
      <c r="U46" s="2"/>
      <c r="V46" s="2"/>
      <c r="W46" s="2"/>
      <c r="X46" s="2"/>
      <c r="Y46" s="2"/>
      <c r="Z46" s="2"/>
    </row>
    <row r="47" spans="1:26">
      <c r="A47" s="2" t="s">
        <v>2412</v>
      </c>
      <c r="B47" s="3">
        <v>29</v>
      </c>
      <c r="C47" s="3">
        <v>28</v>
      </c>
      <c r="D47" s="3">
        <v>30</v>
      </c>
      <c r="E47" s="3">
        <v>32</v>
      </c>
      <c r="F47" s="3">
        <v>36</v>
      </c>
      <c r="G47" s="3">
        <v>15</v>
      </c>
      <c r="H47" s="2"/>
      <c r="I47" s="2"/>
      <c r="J47" s="2"/>
      <c r="K47" s="2"/>
      <c r="L47" s="2"/>
      <c r="M47" s="2"/>
      <c r="N47" s="2"/>
      <c r="O47" s="2"/>
      <c r="P47" s="2"/>
      <c r="Q47" s="2"/>
      <c r="R47" s="2"/>
      <c r="S47" s="2"/>
      <c r="T47" s="2"/>
      <c r="U47" s="2"/>
      <c r="V47" s="2"/>
      <c r="W47" s="2"/>
      <c r="X47" s="2"/>
      <c r="Y47" s="2"/>
      <c r="Z47" s="2"/>
    </row>
    <row r="48" spans="1:26">
      <c r="A48" s="2" t="s">
        <v>2337</v>
      </c>
      <c r="B48" s="3">
        <v>40</v>
      </c>
      <c r="C48" s="3">
        <v>40</v>
      </c>
      <c r="D48" s="3">
        <v>39</v>
      </c>
      <c r="E48" s="3">
        <v>39</v>
      </c>
      <c r="F48" s="3">
        <v>40</v>
      </c>
      <c r="G48" s="3">
        <v>40</v>
      </c>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19" t="s">
        <v>2413</v>
      </c>
      <c r="B50" s="2" t="s">
        <v>2414</v>
      </c>
      <c r="C50" s="2" t="s">
        <v>2415</v>
      </c>
      <c r="D50" s="2" t="s">
        <v>2416</v>
      </c>
      <c r="H50" s="2"/>
      <c r="I50" s="2"/>
      <c r="J50" s="2"/>
      <c r="K50" s="2"/>
      <c r="L50" s="2"/>
      <c r="M50" s="2"/>
      <c r="N50" s="2"/>
      <c r="O50" s="2"/>
      <c r="P50" s="2"/>
      <c r="Q50" s="2"/>
      <c r="R50" s="2"/>
      <c r="S50" s="2"/>
      <c r="T50" s="2"/>
      <c r="U50" s="2"/>
      <c r="V50" s="2"/>
      <c r="W50" s="2"/>
      <c r="X50" s="2"/>
      <c r="Y50" s="2"/>
      <c r="Z50" s="2"/>
    </row>
    <row r="51" spans="1:26">
      <c r="A51" s="2" t="s">
        <v>2412</v>
      </c>
      <c r="B51" s="3">
        <v>55</v>
      </c>
      <c r="C51" s="3">
        <v>65</v>
      </c>
      <c r="D51" s="3">
        <v>27</v>
      </c>
      <c r="H51" s="3"/>
      <c r="I51" s="3"/>
      <c r="J51" s="3"/>
      <c r="K51" s="2"/>
      <c r="L51" s="2"/>
      <c r="M51" s="2"/>
      <c r="N51" s="2"/>
      <c r="O51" s="2"/>
      <c r="P51" s="2"/>
      <c r="Q51" s="2"/>
      <c r="R51" s="2"/>
      <c r="S51" s="2"/>
      <c r="T51" s="2"/>
      <c r="U51" s="2"/>
      <c r="V51" s="2"/>
      <c r="W51" s="2"/>
      <c r="X51" s="2"/>
      <c r="Y51" s="2"/>
      <c r="Z51" s="2"/>
    </row>
    <row r="52" spans="1:26">
      <c r="A52" s="2" t="s">
        <v>2337</v>
      </c>
      <c r="B52" s="3">
        <v>100</v>
      </c>
      <c r="C52" s="3">
        <v>90</v>
      </c>
      <c r="D52" s="3">
        <v>90</v>
      </c>
      <c r="H52" s="3"/>
      <c r="I52" s="3"/>
      <c r="J52" s="3"/>
      <c r="K52" s="2"/>
      <c r="L52" s="2"/>
      <c r="M52" s="2"/>
      <c r="N52" s="2"/>
      <c r="O52" s="2"/>
      <c r="P52" s="2"/>
      <c r="Q52" s="2"/>
      <c r="R52" s="2"/>
      <c r="S52" s="2"/>
      <c r="T52" s="2"/>
      <c r="U52" s="2"/>
      <c r="V52" s="2"/>
      <c r="W52" s="2"/>
      <c r="X52" s="2"/>
      <c r="Y52" s="2"/>
      <c r="Z52" s="2"/>
    </row>
    <row r="53" spans="1:26">
      <c r="A53" s="2"/>
      <c r="B53" s="2"/>
      <c r="C53" s="3"/>
      <c r="D53" s="3"/>
      <c r="E53" s="2"/>
      <c r="F53" s="2"/>
      <c r="G53" s="2"/>
      <c r="H53" s="2"/>
      <c r="I53" s="2"/>
      <c r="J53" s="2"/>
      <c r="K53" s="2"/>
      <c r="L53" s="2"/>
      <c r="M53" s="2"/>
      <c r="N53" s="2"/>
      <c r="O53" s="2"/>
      <c r="P53" s="2"/>
      <c r="Q53" s="2"/>
      <c r="R53" s="2"/>
      <c r="S53" s="2"/>
      <c r="T53" s="2"/>
      <c r="U53" s="2"/>
      <c r="V53" s="2"/>
      <c r="W53" s="2"/>
      <c r="X53" s="2"/>
      <c r="Y53" s="2"/>
      <c r="Z53" s="2"/>
    </row>
    <row r="54" spans="1:26">
      <c r="A54" s="2" t="s">
        <v>2417</v>
      </c>
      <c r="B54" s="2" t="s">
        <v>2418</v>
      </c>
      <c r="C54" s="2" t="s">
        <v>2419</v>
      </c>
      <c r="D54" s="2" t="s">
        <v>2420</v>
      </c>
      <c r="E54" s="2"/>
      <c r="F54" s="2"/>
      <c r="G54" s="2"/>
      <c r="H54" s="2"/>
      <c r="I54" s="2"/>
      <c r="J54" s="2"/>
      <c r="K54" s="2"/>
      <c r="L54" s="2"/>
      <c r="M54" s="2"/>
      <c r="N54" s="2"/>
      <c r="O54" s="2"/>
      <c r="P54" s="2"/>
      <c r="Q54" s="2"/>
      <c r="R54" s="2"/>
      <c r="S54" s="2"/>
      <c r="T54" s="2"/>
      <c r="U54" s="2"/>
      <c r="V54" s="2"/>
      <c r="W54" s="2"/>
      <c r="X54" s="2"/>
      <c r="Y54" s="2"/>
      <c r="Z54" s="2"/>
    </row>
    <row r="55" spans="1:26">
      <c r="A55" s="2" t="s">
        <v>2412</v>
      </c>
      <c r="B55" s="3">
        <v>38</v>
      </c>
      <c r="C55" s="3">
        <v>39</v>
      </c>
      <c r="D55" s="3">
        <v>29</v>
      </c>
      <c r="E55" s="2"/>
      <c r="F55" s="2"/>
      <c r="G55" s="2"/>
      <c r="H55" s="2"/>
      <c r="I55" s="2"/>
      <c r="J55" s="2"/>
      <c r="K55" s="2"/>
      <c r="L55" s="2"/>
      <c r="M55" s="2"/>
      <c r="N55" s="2"/>
      <c r="O55" s="2"/>
      <c r="P55" s="2"/>
      <c r="Q55" s="2"/>
      <c r="R55" s="2"/>
      <c r="S55" s="2"/>
      <c r="T55" s="2"/>
      <c r="U55" s="2"/>
      <c r="V55" s="2"/>
      <c r="W55" s="2"/>
      <c r="X55" s="2"/>
      <c r="Y55" s="2"/>
      <c r="Z55" s="2"/>
    </row>
    <row r="56" spans="1:26">
      <c r="A56" s="2" t="s">
        <v>2337</v>
      </c>
      <c r="B56" s="3">
        <v>45</v>
      </c>
      <c r="C56" s="3">
        <v>50</v>
      </c>
      <c r="D56" s="3">
        <v>56</v>
      </c>
      <c r="E56" s="2"/>
      <c r="F56" s="2"/>
      <c r="G56" s="2"/>
      <c r="H56" s="2"/>
      <c r="I56" s="2"/>
      <c r="J56" s="2"/>
      <c r="K56" s="2"/>
      <c r="L56" s="2"/>
      <c r="M56" s="2"/>
      <c r="N56" s="2"/>
      <c r="O56" s="2"/>
      <c r="P56" s="2"/>
      <c r="Q56" s="2"/>
      <c r="R56" s="2"/>
      <c r="S56" s="2"/>
      <c r="T56" s="2"/>
      <c r="U56" s="2"/>
      <c r="V56" s="2"/>
      <c r="W56" s="2"/>
      <c r="X56" s="2"/>
      <c r="Y56" s="2"/>
      <c r="Z56" s="2"/>
    </row>
    <row r="57" spans="1:26">
      <c r="A57" s="2"/>
      <c r="B57" s="2"/>
      <c r="C57" s="3"/>
      <c r="D57" s="3"/>
      <c r="E57" s="2"/>
      <c r="F57" s="2"/>
      <c r="G57" s="2"/>
      <c r="H57" s="2"/>
      <c r="I57" s="2"/>
      <c r="J57" s="2"/>
      <c r="K57" s="2"/>
      <c r="L57" s="2"/>
      <c r="M57" s="2"/>
      <c r="N57" s="2"/>
      <c r="O57" s="2"/>
      <c r="P57" s="2"/>
      <c r="Q57" s="2"/>
      <c r="R57" s="2"/>
      <c r="S57" s="2"/>
      <c r="T57" s="2"/>
      <c r="U57" s="2"/>
      <c r="V57" s="2"/>
      <c r="W57" s="2"/>
      <c r="X57" s="2"/>
      <c r="Y57" s="2"/>
      <c r="Z57" s="2"/>
    </row>
    <row r="58" spans="1:26">
      <c r="A58" s="2"/>
      <c r="B58" s="2"/>
      <c r="C58" s="3"/>
      <c r="D58" s="3"/>
      <c r="E58" s="2"/>
      <c r="F58" s="2"/>
      <c r="G58" s="2"/>
      <c r="H58" s="2"/>
      <c r="I58" s="2"/>
      <c r="J58" s="2"/>
      <c r="K58" s="2"/>
      <c r="L58" s="2"/>
      <c r="M58" s="2"/>
      <c r="N58" s="2"/>
      <c r="O58" s="2"/>
      <c r="P58" s="2"/>
      <c r="Q58" s="2"/>
      <c r="R58" s="2"/>
      <c r="S58" s="2"/>
      <c r="T58" s="2"/>
      <c r="U58" s="2"/>
      <c r="V58" s="2"/>
      <c r="W58" s="2"/>
      <c r="X58" s="2"/>
      <c r="Y58" s="2"/>
      <c r="Z58" s="2"/>
    </row>
    <row r="59" spans="1:26">
      <c r="A59" s="2"/>
      <c r="B59" s="2"/>
      <c r="C59" s="3"/>
      <c r="D59" s="3"/>
      <c r="E59" s="2"/>
      <c r="F59" s="2"/>
      <c r="G59" s="2"/>
      <c r="H59" s="2"/>
      <c r="I59" s="2"/>
      <c r="J59" s="2"/>
      <c r="K59" s="2"/>
      <c r="L59" s="2"/>
      <c r="M59" s="2"/>
      <c r="N59" s="2"/>
      <c r="O59" s="2"/>
      <c r="P59" s="2"/>
      <c r="Q59" s="2"/>
      <c r="R59" s="2"/>
      <c r="S59" s="2"/>
      <c r="T59" s="2"/>
      <c r="U59" s="2"/>
      <c r="V59" s="2"/>
      <c r="W59" s="2"/>
      <c r="X59" s="2"/>
      <c r="Y59" s="2"/>
      <c r="Z59" s="2"/>
    </row>
    <row r="60" spans="1:26">
      <c r="A60" s="2"/>
      <c r="B60" s="2"/>
      <c r="C60" s="3"/>
      <c r="D60" s="3"/>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AB997"/>
  <sheetViews>
    <sheetView workbookViewId="0"/>
  </sheetViews>
  <sheetFormatPr defaultColWidth="12.6640625" defaultRowHeight="15.75" customHeight="1"/>
  <cols>
    <col min="1" max="1" width="35.21875" customWidth="1"/>
    <col min="2" max="2" width="23.77734375" customWidth="1"/>
    <col min="6" max="6" width="40" customWidth="1"/>
  </cols>
  <sheetData>
    <row r="1" spans="1:28">
      <c r="A1" s="1" t="s">
        <v>2421</v>
      </c>
      <c r="B1" s="1" t="s">
        <v>2422</v>
      </c>
      <c r="C1" s="1" t="s">
        <v>2423</v>
      </c>
      <c r="D1" s="1" t="s">
        <v>2337</v>
      </c>
      <c r="E1" s="1" t="s">
        <v>2424</v>
      </c>
      <c r="F1" s="1" t="s">
        <v>2425</v>
      </c>
      <c r="G1" s="1" t="s">
        <v>2426</v>
      </c>
      <c r="H1" s="2"/>
      <c r="I1" s="2"/>
      <c r="J1" s="2"/>
      <c r="K1" s="2"/>
      <c r="L1" s="2"/>
      <c r="M1" s="2"/>
      <c r="N1" s="2"/>
      <c r="O1" s="2"/>
      <c r="P1" s="2"/>
      <c r="Q1" s="2"/>
      <c r="R1" s="2"/>
      <c r="S1" s="2"/>
      <c r="T1" s="2"/>
      <c r="U1" s="2"/>
      <c r="V1" s="2"/>
      <c r="W1" s="2"/>
      <c r="X1" s="2"/>
      <c r="Y1" s="2"/>
      <c r="Z1" s="2"/>
      <c r="AA1" s="2"/>
      <c r="AB1" s="2"/>
    </row>
    <row r="2" spans="1:28">
      <c r="A2" s="2" t="s">
        <v>2427</v>
      </c>
      <c r="B2" s="2" t="s">
        <v>2428</v>
      </c>
      <c r="C2" s="3">
        <v>2</v>
      </c>
      <c r="D2" s="3">
        <v>2</v>
      </c>
      <c r="E2" s="3">
        <v>1</v>
      </c>
      <c r="F2" s="2" t="s">
        <v>2429</v>
      </c>
      <c r="G2" s="2"/>
      <c r="H2" s="2"/>
      <c r="I2" s="2"/>
      <c r="J2" s="2"/>
      <c r="K2" s="2"/>
      <c r="L2" s="2"/>
      <c r="M2" s="2"/>
      <c r="N2" s="2"/>
      <c r="O2" s="2"/>
      <c r="P2" s="2"/>
      <c r="Q2" s="2"/>
      <c r="R2" s="2"/>
      <c r="S2" s="2"/>
      <c r="T2" s="2"/>
      <c r="U2" s="2"/>
      <c r="V2" s="2"/>
      <c r="W2" s="2"/>
      <c r="X2" s="2"/>
      <c r="Y2" s="2"/>
      <c r="Z2" s="2"/>
      <c r="AA2" s="2"/>
      <c r="AB2" s="2"/>
    </row>
    <row r="3" spans="1:28">
      <c r="A3" s="2" t="s">
        <v>2430</v>
      </c>
      <c r="B3" s="2" t="s">
        <v>2431</v>
      </c>
      <c r="C3" s="3">
        <v>12</v>
      </c>
      <c r="D3" s="3">
        <v>14</v>
      </c>
      <c r="E3" s="3">
        <f t="shared" ref="E3:E11" si="0">C3/D3</f>
        <v>0.8571428571428571</v>
      </c>
      <c r="F3" s="2" t="s">
        <v>2432</v>
      </c>
      <c r="G3" s="2" t="s">
        <v>2433</v>
      </c>
      <c r="H3" s="2"/>
      <c r="I3" s="2"/>
      <c r="J3" s="2"/>
      <c r="K3" s="2"/>
      <c r="L3" s="2"/>
      <c r="M3" s="2"/>
      <c r="N3" s="2"/>
      <c r="O3" s="2"/>
      <c r="P3" s="2"/>
      <c r="Q3" s="2"/>
      <c r="R3" s="2"/>
      <c r="S3" s="2"/>
      <c r="T3" s="2"/>
      <c r="U3" s="2"/>
      <c r="V3" s="2"/>
      <c r="W3" s="2"/>
      <c r="X3" s="2"/>
      <c r="Y3" s="2"/>
      <c r="Z3" s="2"/>
      <c r="AA3" s="2"/>
      <c r="AB3" s="2"/>
    </row>
    <row r="4" spans="1:28">
      <c r="A4" s="2" t="s">
        <v>2434</v>
      </c>
      <c r="B4" s="2" t="s">
        <v>2435</v>
      </c>
      <c r="C4" s="3">
        <v>6</v>
      </c>
      <c r="D4" s="3">
        <v>10</v>
      </c>
      <c r="E4" s="3">
        <f t="shared" si="0"/>
        <v>0.6</v>
      </c>
      <c r="F4" s="12" t="s">
        <v>2436</v>
      </c>
      <c r="G4" s="2" t="s">
        <v>2437</v>
      </c>
      <c r="H4" s="2"/>
      <c r="I4" s="2"/>
      <c r="J4" s="2"/>
      <c r="K4" s="2"/>
      <c r="L4" s="2"/>
      <c r="M4" s="2"/>
      <c r="N4" s="2"/>
      <c r="O4" s="2"/>
      <c r="P4" s="2"/>
      <c r="Q4" s="2"/>
      <c r="R4" s="2"/>
      <c r="S4" s="2"/>
      <c r="T4" s="2"/>
      <c r="U4" s="2"/>
      <c r="V4" s="2"/>
      <c r="W4" s="2"/>
      <c r="X4" s="2"/>
      <c r="Y4" s="2"/>
      <c r="Z4" s="2"/>
      <c r="AA4" s="2"/>
      <c r="AB4" s="2"/>
    </row>
    <row r="5" spans="1:28">
      <c r="A5" s="2" t="s">
        <v>2438</v>
      </c>
      <c r="B5" s="2" t="s">
        <v>2439</v>
      </c>
      <c r="C5" s="3">
        <v>101</v>
      </c>
      <c r="D5" s="3">
        <v>106</v>
      </c>
      <c r="E5" s="3">
        <f t="shared" si="0"/>
        <v>0.95283018867924529</v>
      </c>
      <c r="F5" s="12" t="s">
        <v>2440</v>
      </c>
      <c r="G5" s="2"/>
      <c r="H5" s="2"/>
      <c r="I5" s="2"/>
      <c r="J5" s="2"/>
      <c r="K5" s="2"/>
      <c r="L5" s="2"/>
      <c r="M5" s="2"/>
      <c r="N5" s="2"/>
      <c r="O5" s="2"/>
      <c r="P5" s="2"/>
      <c r="Q5" s="2"/>
      <c r="R5" s="2"/>
      <c r="S5" s="2"/>
      <c r="T5" s="2"/>
      <c r="U5" s="2"/>
      <c r="V5" s="2"/>
      <c r="W5" s="2"/>
      <c r="X5" s="2"/>
      <c r="Y5" s="2"/>
      <c r="Z5" s="2"/>
      <c r="AA5" s="2"/>
      <c r="AB5" s="2"/>
    </row>
    <row r="6" spans="1:28">
      <c r="A6" s="2" t="s">
        <v>2441</v>
      </c>
      <c r="B6" s="2" t="s">
        <v>2442</v>
      </c>
      <c r="C6" s="3">
        <v>4</v>
      </c>
      <c r="D6" s="3">
        <v>4</v>
      </c>
      <c r="E6" s="3">
        <f t="shared" si="0"/>
        <v>1</v>
      </c>
      <c r="F6" s="2" t="s">
        <v>2443</v>
      </c>
      <c r="G6" s="2"/>
      <c r="H6" s="2"/>
      <c r="I6" s="2"/>
      <c r="J6" s="2"/>
      <c r="K6" s="2"/>
      <c r="L6" s="2"/>
      <c r="M6" s="2"/>
      <c r="N6" s="2"/>
      <c r="O6" s="2"/>
      <c r="P6" s="2"/>
      <c r="Q6" s="2"/>
      <c r="R6" s="2"/>
      <c r="S6" s="2"/>
      <c r="T6" s="2"/>
      <c r="U6" s="2"/>
      <c r="V6" s="2"/>
      <c r="W6" s="2"/>
      <c r="X6" s="2"/>
      <c r="Y6" s="2"/>
      <c r="Z6" s="2"/>
      <c r="AA6" s="2"/>
      <c r="AB6" s="2"/>
    </row>
    <row r="7" spans="1:28">
      <c r="A7" s="2" t="s">
        <v>2444</v>
      </c>
      <c r="B7" s="2" t="s">
        <v>2445</v>
      </c>
      <c r="C7" s="3">
        <v>8</v>
      </c>
      <c r="D7" s="3">
        <v>10</v>
      </c>
      <c r="E7" s="3">
        <f t="shared" si="0"/>
        <v>0.8</v>
      </c>
      <c r="F7" s="2" t="s">
        <v>2446</v>
      </c>
      <c r="G7" s="2" t="s">
        <v>2447</v>
      </c>
      <c r="H7" s="2"/>
      <c r="I7" s="2"/>
      <c r="J7" s="2"/>
      <c r="K7" s="2"/>
      <c r="L7" s="2"/>
      <c r="M7" s="2"/>
      <c r="N7" s="2"/>
      <c r="O7" s="2"/>
      <c r="P7" s="2"/>
      <c r="Q7" s="2"/>
      <c r="R7" s="2"/>
      <c r="S7" s="2"/>
      <c r="T7" s="2"/>
      <c r="U7" s="2"/>
      <c r="V7" s="2"/>
      <c r="W7" s="2"/>
      <c r="X7" s="2"/>
      <c r="Y7" s="2"/>
      <c r="Z7" s="2"/>
      <c r="AA7" s="2"/>
      <c r="AB7" s="2"/>
    </row>
    <row r="8" spans="1:28">
      <c r="A8" s="2" t="s">
        <v>2448</v>
      </c>
      <c r="B8" s="2" t="s">
        <v>2449</v>
      </c>
      <c r="C8" s="3">
        <v>10</v>
      </c>
      <c r="D8" s="3">
        <v>11</v>
      </c>
      <c r="E8" s="3">
        <f t="shared" si="0"/>
        <v>0.90909090909090906</v>
      </c>
      <c r="F8" s="2" t="s">
        <v>2450</v>
      </c>
      <c r="G8" s="2" t="s">
        <v>2451</v>
      </c>
      <c r="H8" s="2"/>
      <c r="I8" s="2"/>
      <c r="J8" s="2"/>
      <c r="K8" s="2"/>
      <c r="L8" s="2"/>
      <c r="M8" s="2"/>
      <c r="N8" s="2"/>
      <c r="O8" s="2"/>
      <c r="P8" s="2"/>
      <c r="Q8" s="2"/>
      <c r="R8" s="2"/>
      <c r="S8" s="2"/>
      <c r="T8" s="2"/>
      <c r="U8" s="2"/>
      <c r="V8" s="2"/>
      <c r="W8" s="2"/>
      <c r="X8" s="2"/>
      <c r="Y8" s="2"/>
      <c r="Z8" s="2"/>
      <c r="AA8" s="2"/>
      <c r="AB8" s="2"/>
    </row>
    <row r="9" spans="1:28">
      <c r="A9" s="2" t="s">
        <v>2452</v>
      </c>
      <c r="B9" s="2" t="s">
        <v>2453</v>
      </c>
      <c r="C9" s="3">
        <v>3</v>
      </c>
      <c r="D9" s="3">
        <v>3</v>
      </c>
      <c r="E9" s="3">
        <f t="shared" si="0"/>
        <v>1</v>
      </c>
      <c r="F9" s="2" t="s">
        <v>2454</v>
      </c>
      <c r="G9" s="2"/>
      <c r="H9" s="2"/>
      <c r="I9" s="2"/>
      <c r="J9" s="2"/>
      <c r="K9" s="2"/>
      <c r="L9" s="2"/>
      <c r="M9" s="2"/>
      <c r="N9" s="2"/>
      <c r="O9" s="2"/>
      <c r="P9" s="2"/>
      <c r="Q9" s="2"/>
      <c r="R9" s="2"/>
      <c r="S9" s="2"/>
      <c r="T9" s="2"/>
      <c r="U9" s="2"/>
      <c r="V9" s="2"/>
      <c r="W9" s="2"/>
      <c r="X9" s="2"/>
      <c r="Y9" s="2"/>
      <c r="Z9" s="2"/>
      <c r="AA9" s="2"/>
      <c r="AB9" s="2"/>
    </row>
    <row r="10" spans="1:28">
      <c r="A10" s="2" t="s">
        <v>2455</v>
      </c>
      <c r="B10" s="2" t="s">
        <v>2456</v>
      </c>
      <c r="C10" s="3">
        <v>2</v>
      </c>
      <c r="D10" s="3">
        <v>2</v>
      </c>
      <c r="E10" s="3">
        <f t="shared" si="0"/>
        <v>1</v>
      </c>
      <c r="F10" s="2" t="s">
        <v>2457</v>
      </c>
      <c r="G10" s="2"/>
      <c r="H10" s="2"/>
      <c r="I10" s="2"/>
      <c r="J10" s="2"/>
      <c r="K10" s="2"/>
      <c r="L10" s="2"/>
      <c r="M10" s="2"/>
      <c r="N10" s="2"/>
      <c r="O10" s="2"/>
      <c r="P10" s="2"/>
      <c r="Q10" s="2"/>
      <c r="R10" s="2"/>
      <c r="S10" s="2"/>
      <c r="T10" s="2"/>
      <c r="U10" s="2"/>
      <c r="V10" s="2"/>
      <c r="W10" s="2"/>
      <c r="X10" s="2"/>
      <c r="Y10" s="2"/>
      <c r="Z10" s="2"/>
      <c r="AA10" s="2"/>
      <c r="AB10" s="2"/>
    </row>
    <row r="11" spans="1:28">
      <c r="A11" s="2" t="s">
        <v>2458</v>
      </c>
      <c r="B11" s="2" t="s">
        <v>2459</v>
      </c>
      <c r="C11" s="3">
        <v>2</v>
      </c>
      <c r="D11" s="3">
        <v>2</v>
      </c>
      <c r="E11" s="3">
        <f t="shared" si="0"/>
        <v>1</v>
      </c>
      <c r="F11" s="2" t="s">
        <v>2460</v>
      </c>
      <c r="G11" s="2"/>
      <c r="H11" s="2"/>
      <c r="I11" s="2"/>
      <c r="J11" s="2"/>
      <c r="K11" s="2"/>
      <c r="L11" s="2"/>
      <c r="M11" s="2"/>
      <c r="N11" s="2"/>
      <c r="O11" s="2"/>
      <c r="P11" s="2"/>
      <c r="Q11" s="2"/>
      <c r="R11" s="2"/>
      <c r="S11" s="2"/>
      <c r="T11" s="2"/>
      <c r="U11" s="2"/>
      <c r="V11" s="2"/>
      <c r="W11" s="2"/>
      <c r="X11" s="2"/>
      <c r="Y11" s="2"/>
      <c r="Z11" s="2"/>
      <c r="AA11" s="2"/>
      <c r="AB11" s="2"/>
    </row>
    <row r="12" spans="1:28">
      <c r="A12" s="2" t="s">
        <v>2337</v>
      </c>
      <c r="B12" s="2"/>
      <c r="C12" s="3">
        <f t="shared" ref="C12:D12" si="1">SUM(C2:C11)</f>
        <v>150</v>
      </c>
      <c r="D12" s="3">
        <f t="shared" si="1"/>
        <v>164</v>
      </c>
      <c r="E12" s="2"/>
      <c r="F12" s="2"/>
      <c r="G12" s="2"/>
      <c r="H12" s="2"/>
      <c r="I12" s="2"/>
      <c r="J12" s="2"/>
      <c r="K12" s="2"/>
      <c r="L12" s="2"/>
      <c r="M12" s="2"/>
      <c r="N12" s="2"/>
      <c r="O12" s="2"/>
      <c r="P12" s="2"/>
      <c r="Q12" s="2"/>
      <c r="R12" s="2"/>
      <c r="S12" s="2"/>
      <c r="T12" s="2"/>
      <c r="U12" s="2"/>
      <c r="V12" s="2"/>
      <c r="W12" s="2"/>
      <c r="X12" s="2"/>
      <c r="Y12" s="2"/>
      <c r="Z12" s="2"/>
      <c r="AA12" s="2"/>
      <c r="AB12" s="2"/>
    </row>
    <row r="13" spans="1:28">
      <c r="A13" s="2"/>
      <c r="B13" s="2"/>
      <c r="C13" s="2" t="s">
        <v>2461</v>
      </c>
      <c r="D13" s="20">
        <f>C12/D12</f>
        <v>0.91463414634146345</v>
      </c>
      <c r="E13" s="2"/>
      <c r="F13" s="2"/>
      <c r="G13" s="2"/>
      <c r="H13" s="2"/>
      <c r="I13" s="2"/>
      <c r="J13" s="2"/>
      <c r="K13" s="2"/>
      <c r="L13" s="2"/>
      <c r="M13" s="2"/>
      <c r="N13" s="2"/>
      <c r="O13" s="2"/>
      <c r="P13" s="2"/>
      <c r="Q13" s="2"/>
      <c r="R13" s="2"/>
      <c r="S13" s="2"/>
      <c r="T13" s="2"/>
      <c r="U13" s="2"/>
      <c r="V13" s="2"/>
      <c r="W13" s="2"/>
      <c r="X13" s="2"/>
      <c r="Y13" s="2"/>
      <c r="Z13" s="2"/>
      <c r="AA13" s="2"/>
      <c r="AB13" s="2"/>
    </row>
    <row r="14" spans="1:28">
      <c r="A14" s="2" t="s">
        <v>2462</v>
      </c>
      <c r="B14" s="2"/>
      <c r="C14" s="3">
        <f t="shared" ref="C14:D14" si="2">C12-C5</f>
        <v>49</v>
      </c>
      <c r="D14" s="3">
        <f t="shared" si="2"/>
        <v>58</v>
      </c>
      <c r="E14" s="2"/>
      <c r="F14" s="2"/>
      <c r="G14" s="2"/>
      <c r="H14" s="2"/>
      <c r="I14" s="2"/>
      <c r="J14" s="2"/>
      <c r="K14" s="2"/>
      <c r="L14" s="2"/>
      <c r="M14" s="2"/>
      <c r="N14" s="2"/>
      <c r="O14" s="2"/>
      <c r="P14" s="2"/>
      <c r="Q14" s="2"/>
      <c r="R14" s="2"/>
      <c r="S14" s="2"/>
      <c r="T14" s="2"/>
      <c r="U14" s="2"/>
      <c r="V14" s="2"/>
      <c r="W14" s="2"/>
      <c r="X14" s="2"/>
      <c r="Y14" s="2"/>
      <c r="Z14" s="2"/>
      <c r="AA14" s="2"/>
      <c r="AB14" s="2"/>
    </row>
    <row r="15" spans="1:28">
      <c r="A15" s="2"/>
      <c r="B15" s="2"/>
      <c r="C15" s="2" t="s">
        <v>2463</v>
      </c>
      <c r="D15" s="3">
        <f>C14/D14</f>
        <v>0.84482758620689657</v>
      </c>
      <c r="E15" s="2"/>
      <c r="F15" s="2"/>
      <c r="G15" s="2"/>
      <c r="H15" s="2"/>
      <c r="I15" s="2"/>
      <c r="J15" s="2"/>
      <c r="K15" s="2"/>
      <c r="L15" s="2"/>
      <c r="M15" s="2"/>
      <c r="N15" s="2"/>
      <c r="O15" s="2"/>
      <c r="P15" s="2"/>
      <c r="Q15" s="2"/>
      <c r="R15" s="2"/>
      <c r="S15" s="2"/>
      <c r="T15" s="2"/>
      <c r="U15" s="2"/>
      <c r="V15" s="2"/>
      <c r="W15" s="2"/>
      <c r="X15" s="2"/>
      <c r="Y15" s="2"/>
      <c r="Z15" s="2"/>
      <c r="AA15" s="2"/>
      <c r="AB15" s="2"/>
    </row>
    <row r="16" spans="1:2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row>
    <row r="17" spans="1:28">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row>
    <row r="18" spans="1:2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28">
      <c r="A19" s="2"/>
      <c r="B19" s="2"/>
      <c r="C19" s="12"/>
      <c r="D19" s="13"/>
      <c r="E19" s="2"/>
      <c r="F19" s="2"/>
      <c r="G19" s="2"/>
      <c r="H19" s="2"/>
      <c r="I19" s="2"/>
      <c r="J19" s="2"/>
      <c r="K19" s="2"/>
      <c r="L19" s="2"/>
      <c r="M19" s="2"/>
      <c r="N19" s="2"/>
      <c r="O19" s="2"/>
      <c r="P19" s="2"/>
      <c r="Q19" s="2"/>
      <c r="R19" s="2"/>
      <c r="S19" s="2"/>
      <c r="T19" s="2"/>
      <c r="U19" s="2"/>
      <c r="V19" s="2"/>
      <c r="W19" s="2"/>
      <c r="X19" s="2"/>
      <c r="Y19" s="2"/>
      <c r="Z19" s="2"/>
      <c r="AA19" s="2"/>
      <c r="AB19" s="2"/>
    </row>
    <row r="20" spans="1:2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row>
    <row r="21" spans="1:28">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row>
    <row r="22" spans="1:2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row>
    <row r="23" spans="1:28">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row>
    <row r="24" spans="1:28">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row>
    <row r="25" spans="1:28">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row>
    <row r="26" spans="1:28">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row>
    <row r="27" spans="1:28">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row>
    <row r="28" spans="1:28">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row>
    <row r="29" spans="1:28">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row>
    <row r="30" spans="1:28">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8">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8">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AC984"/>
  <sheetViews>
    <sheetView workbookViewId="0"/>
  </sheetViews>
  <sheetFormatPr defaultColWidth="12.6640625" defaultRowHeight="15.75" customHeight="1"/>
  <cols>
    <col min="1" max="1" width="49.21875" customWidth="1"/>
  </cols>
  <sheetData>
    <row r="1" spans="1:29">
      <c r="A1" s="1" t="s">
        <v>2464</v>
      </c>
      <c r="B1" s="2"/>
      <c r="C1" s="2"/>
      <c r="D1" s="2"/>
      <c r="E1" s="2"/>
      <c r="F1" s="2"/>
      <c r="G1" s="2"/>
      <c r="H1" s="2"/>
      <c r="I1" s="2"/>
      <c r="J1" s="2"/>
      <c r="K1" s="2"/>
      <c r="L1" s="2"/>
      <c r="M1" s="2"/>
      <c r="N1" s="2"/>
      <c r="O1" s="2"/>
      <c r="P1" s="2"/>
      <c r="Q1" s="2"/>
      <c r="R1" s="2"/>
      <c r="S1" s="2"/>
      <c r="T1" s="2"/>
      <c r="U1" s="2"/>
      <c r="V1" s="2"/>
      <c r="W1" s="2"/>
      <c r="X1" s="2"/>
      <c r="Y1" s="2"/>
      <c r="Z1" s="2"/>
      <c r="AA1" s="2"/>
      <c r="AB1" s="2"/>
      <c r="AC1" s="2"/>
    </row>
    <row r="2" spans="1:29">
      <c r="A2" s="1" t="s">
        <v>2421</v>
      </c>
      <c r="B2" s="1" t="s">
        <v>2422</v>
      </c>
      <c r="C2" s="1" t="s">
        <v>2465</v>
      </c>
      <c r="D2" s="1" t="s">
        <v>2466</v>
      </c>
      <c r="E2" s="1" t="s">
        <v>2467</v>
      </c>
      <c r="F2" s="1" t="s">
        <v>2423</v>
      </c>
      <c r="G2" s="1" t="s">
        <v>2337</v>
      </c>
      <c r="H2" s="1" t="s">
        <v>2424</v>
      </c>
      <c r="I2" s="1" t="s">
        <v>2425</v>
      </c>
      <c r="J2" s="1" t="s">
        <v>2426</v>
      </c>
      <c r="K2" s="2"/>
      <c r="L2" s="2"/>
      <c r="M2" s="2"/>
      <c r="N2" s="2"/>
      <c r="O2" s="2"/>
      <c r="P2" s="2"/>
      <c r="Q2" s="2"/>
      <c r="R2" s="2"/>
      <c r="S2" s="2"/>
      <c r="T2" s="2"/>
      <c r="U2" s="2"/>
      <c r="V2" s="2"/>
      <c r="W2" s="2"/>
      <c r="X2" s="2"/>
      <c r="Y2" s="2"/>
      <c r="Z2" s="2"/>
      <c r="AA2" s="2"/>
      <c r="AB2" s="2"/>
      <c r="AC2" s="2"/>
    </row>
    <row r="3" spans="1:29">
      <c r="A3" s="2" t="s">
        <v>2427</v>
      </c>
      <c r="B3" s="2" t="s">
        <v>2428</v>
      </c>
      <c r="C3" s="3" t="s">
        <v>2468</v>
      </c>
      <c r="D3" s="3" t="s">
        <v>2469</v>
      </c>
      <c r="E3" s="3">
        <v>2</v>
      </c>
      <c r="F3" s="3">
        <v>2</v>
      </c>
      <c r="G3" s="3">
        <v>2</v>
      </c>
      <c r="H3" s="3">
        <v>1</v>
      </c>
      <c r="I3" s="2" t="s">
        <v>2429</v>
      </c>
      <c r="J3" s="2"/>
      <c r="K3" s="2"/>
      <c r="L3" s="2"/>
      <c r="M3" s="2"/>
      <c r="N3" s="2"/>
      <c r="O3" s="2"/>
      <c r="P3" s="2"/>
      <c r="Q3" s="2"/>
      <c r="R3" s="2"/>
      <c r="S3" s="2"/>
      <c r="T3" s="2"/>
      <c r="U3" s="2"/>
      <c r="V3" s="2"/>
      <c r="W3" s="2"/>
      <c r="X3" s="2"/>
      <c r="Y3" s="2"/>
      <c r="Z3" s="2"/>
      <c r="AA3" s="2"/>
      <c r="AB3" s="2"/>
      <c r="AC3" s="2"/>
    </row>
    <row r="4" spans="1:29">
      <c r="A4" s="2" t="s">
        <v>2430</v>
      </c>
      <c r="B4" s="2" t="s">
        <v>2431</v>
      </c>
      <c r="C4" s="3" t="s">
        <v>2468</v>
      </c>
      <c r="D4" s="3" t="s">
        <v>2470</v>
      </c>
      <c r="E4" s="3">
        <v>14</v>
      </c>
      <c r="F4" s="3">
        <v>12</v>
      </c>
      <c r="G4" s="3">
        <v>14</v>
      </c>
      <c r="H4" s="3">
        <f t="shared" ref="H4:H13" si="0">F4/G4</f>
        <v>0.8571428571428571</v>
      </c>
      <c r="I4" s="2" t="s">
        <v>2432</v>
      </c>
      <c r="J4" s="2" t="s">
        <v>2433</v>
      </c>
      <c r="K4" s="2"/>
      <c r="L4" s="2"/>
      <c r="M4" s="2"/>
      <c r="N4" s="2"/>
      <c r="O4" s="2"/>
      <c r="P4" s="2"/>
      <c r="Q4" s="2"/>
      <c r="R4" s="2"/>
      <c r="S4" s="2"/>
      <c r="T4" s="2"/>
      <c r="U4" s="2"/>
      <c r="V4" s="2"/>
      <c r="W4" s="2"/>
      <c r="X4" s="2"/>
      <c r="Y4" s="2"/>
      <c r="Z4" s="2"/>
      <c r="AA4" s="2"/>
      <c r="AB4" s="2"/>
      <c r="AC4" s="2"/>
    </row>
    <row r="5" spans="1:29">
      <c r="A5" s="2" t="s">
        <v>2434</v>
      </c>
      <c r="B5" s="2" t="s">
        <v>2435</v>
      </c>
      <c r="C5" s="3" t="s">
        <v>2471</v>
      </c>
      <c r="D5" s="2"/>
      <c r="E5" s="3">
        <v>8</v>
      </c>
      <c r="F5" s="3">
        <v>6</v>
      </c>
      <c r="G5" s="3">
        <v>10</v>
      </c>
      <c r="H5" s="3">
        <f t="shared" si="0"/>
        <v>0.6</v>
      </c>
      <c r="I5" s="12" t="s">
        <v>2436</v>
      </c>
      <c r="J5" s="2" t="s">
        <v>2437</v>
      </c>
      <c r="K5" s="2"/>
      <c r="L5" s="2"/>
      <c r="M5" s="2"/>
      <c r="N5" s="2"/>
      <c r="O5" s="2"/>
      <c r="P5" s="2"/>
      <c r="Q5" s="2"/>
      <c r="R5" s="2"/>
      <c r="S5" s="2"/>
      <c r="T5" s="2"/>
      <c r="U5" s="2"/>
      <c r="V5" s="2"/>
      <c r="W5" s="2"/>
      <c r="X5" s="2"/>
      <c r="Y5" s="2"/>
      <c r="Z5" s="2"/>
      <c r="AA5" s="2"/>
      <c r="AB5" s="2"/>
      <c r="AC5" s="2"/>
    </row>
    <row r="6" spans="1:29">
      <c r="A6" s="2" t="s">
        <v>2438</v>
      </c>
      <c r="B6" s="2" t="s">
        <v>2439</v>
      </c>
      <c r="C6" s="3" t="s">
        <v>2472</v>
      </c>
      <c r="D6" s="2"/>
      <c r="E6" s="3">
        <v>105</v>
      </c>
      <c r="F6" s="3">
        <v>100</v>
      </c>
      <c r="G6" s="3">
        <v>106</v>
      </c>
      <c r="H6" s="3">
        <f t="shared" si="0"/>
        <v>0.94339622641509435</v>
      </c>
      <c r="I6" s="12" t="s">
        <v>2440</v>
      </c>
      <c r="J6" s="2"/>
      <c r="K6" s="2"/>
      <c r="L6" s="2"/>
      <c r="M6" s="2"/>
      <c r="N6" s="2"/>
      <c r="O6" s="2"/>
      <c r="P6" s="2"/>
      <c r="Q6" s="2"/>
      <c r="R6" s="2"/>
      <c r="S6" s="2"/>
      <c r="T6" s="2"/>
      <c r="U6" s="2"/>
      <c r="V6" s="2"/>
      <c r="W6" s="2"/>
      <c r="X6" s="2"/>
      <c r="Y6" s="2"/>
      <c r="Z6" s="2"/>
      <c r="AA6" s="2"/>
      <c r="AB6" s="2"/>
      <c r="AC6" s="2"/>
    </row>
    <row r="7" spans="1:29">
      <c r="A7" s="2" t="s">
        <v>2441</v>
      </c>
      <c r="B7" s="2" t="s">
        <v>2442</v>
      </c>
      <c r="C7" s="3" t="s">
        <v>2473</v>
      </c>
      <c r="D7" s="2"/>
      <c r="E7" s="3">
        <v>4</v>
      </c>
      <c r="F7" s="3">
        <v>4</v>
      </c>
      <c r="G7" s="3">
        <v>4</v>
      </c>
      <c r="H7" s="3">
        <f t="shared" si="0"/>
        <v>1</v>
      </c>
      <c r="I7" s="2" t="s">
        <v>2443</v>
      </c>
      <c r="J7" s="2"/>
      <c r="K7" s="2"/>
      <c r="L7" s="2"/>
      <c r="M7" s="2"/>
      <c r="N7" s="2"/>
      <c r="O7" s="2"/>
      <c r="P7" s="2"/>
      <c r="Q7" s="2"/>
      <c r="R7" s="2"/>
      <c r="S7" s="2"/>
      <c r="T7" s="2"/>
      <c r="U7" s="2"/>
      <c r="V7" s="2"/>
      <c r="W7" s="2"/>
      <c r="X7" s="2"/>
      <c r="Y7" s="2"/>
      <c r="Z7" s="2"/>
      <c r="AA7" s="2"/>
      <c r="AB7" s="2"/>
      <c r="AC7" s="2"/>
    </row>
    <row r="8" spans="1:29">
      <c r="A8" s="2" t="s">
        <v>2444</v>
      </c>
      <c r="B8" s="2" t="s">
        <v>2445</v>
      </c>
      <c r="C8" s="3" t="s">
        <v>2474</v>
      </c>
      <c r="D8" s="2"/>
      <c r="E8" s="3">
        <v>7</v>
      </c>
      <c r="F8" s="3">
        <v>7</v>
      </c>
      <c r="G8" s="3">
        <v>10</v>
      </c>
      <c r="H8" s="3">
        <f t="shared" si="0"/>
        <v>0.7</v>
      </c>
      <c r="I8" s="2" t="s">
        <v>2446</v>
      </c>
      <c r="J8" s="2" t="s">
        <v>2447</v>
      </c>
      <c r="K8" s="2"/>
      <c r="L8" s="2"/>
      <c r="M8" s="2"/>
      <c r="N8" s="2"/>
      <c r="O8" s="2"/>
      <c r="P8" s="2"/>
      <c r="Q8" s="2"/>
      <c r="R8" s="2"/>
      <c r="S8" s="2"/>
      <c r="T8" s="2"/>
      <c r="U8" s="2"/>
      <c r="V8" s="2"/>
      <c r="W8" s="2"/>
      <c r="X8" s="2"/>
      <c r="Y8" s="2"/>
      <c r="Z8" s="2"/>
      <c r="AA8" s="2"/>
      <c r="AB8" s="2"/>
      <c r="AC8" s="2"/>
    </row>
    <row r="9" spans="1:29">
      <c r="A9" s="2" t="s">
        <v>2448</v>
      </c>
      <c r="B9" s="2" t="s">
        <v>2449</v>
      </c>
      <c r="C9" s="3" t="s">
        <v>2474</v>
      </c>
      <c r="D9" s="2"/>
      <c r="E9" s="3">
        <v>1</v>
      </c>
      <c r="F9" s="3">
        <v>1</v>
      </c>
      <c r="G9" s="3">
        <v>11</v>
      </c>
      <c r="H9" s="3">
        <f t="shared" si="0"/>
        <v>9.0909090909090912E-2</v>
      </c>
      <c r="I9" s="2" t="s">
        <v>2450</v>
      </c>
      <c r="J9" s="2" t="s">
        <v>2451</v>
      </c>
      <c r="K9" s="2"/>
      <c r="L9" s="2"/>
      <c r="M9" s="2"/>
      <c r="N9" s="2"/>
      <c r="O9" s="2"/>
      <c r="P9" s="2"/>
      <c r="Q9" s="2"/>
      <c r="R9" s="2"/>
      <c r="S9" s="2"/>
      <c r="T9" s="2"/>
      <c r="U9" s="2"/>
      <c r="V9" s="2"/>
      <c r="W9" s="2"/>
      <c r="X9" s="2"/>
      <c r="Y9" s="2"/>
      <c r="Z9" s="2"/>
      <c r="AA9" s="2"/>
      <c r="AB9" s="2"/>
      <c r="AC9" s="2"/>
    </row>
    <row r="10" spans="1:29">
      <c r="A10" s="2" t="s">
        <v>2452</v>
      </c>
      <c r="B10" s="2" t="s">
        <v>2453</v>
      </c>
      <c r="C10" s="3" t="s">
        <v>2475</v>
      </c>
      <c r="D10" s="2"/>
      <c r="E10" s="3">
        <v>3</v>
      </c>
      <c r="F10" s="3">
        <v>3</v>
      </c>
      <c r="G10" s="3">
        <v>3</v>
      </c>
      <c r="H10" s="3">
        <f t="shared" si="0"/>
        <v>1</v>
      </c>
      <c r="I10" s="2" t="s">
        <v>2454</v>
      </c>
      <c r="J10" s="2"/>
      <c r="K10" s="2"/>
      <c r="L10" s="2"/>
      <c r="M10" s="2"/>
      <c r="N10" s="2"/>
      <c r="O10" s="2"/>
      <c r="P10" s="2"/>
      <c r="Q10" s="2"/>
      <c r="R10" s="2"/>
      <c r="S10" s="2"/>
      <c r="T10" s="2"/>
      <c r="U10" s="2"/>
      <c r="V10" s="2"/>
      <c r="W10" s="2"/>
      <c r="X10" s="2"/>
      <c r="Y10" s="2"/>
      <c r="Z10" s="2"/>
      <c r="AA10" s="2"/>
      <c r="AB10" s="2"/>
      <c r="AC10" s="2"/>
    </row>
    <row r="11" spans="1:29">
      <c r="A11" s="2" t="s">
        <v>2455</v>
      </c>
      <c r="B11" s="2" t="s">
        <v>2456</v>
      </c>
      <c r="C11" s="3" t="s">
        <v>2476</v>
      </c>
      <c r="D11" s="2"/>
      <c r="E11" s="3">
        <v>2</v>
      </c>
      <c r="F11" s="3">
        <v>2</v>
      </c>
      <c r="G11" s="3">
        <v>2</v>
      </c>
      <c r="H11" s="3">
        <f t="shared" si="0"/>
        <v>1</v>
      </c>
      <c r="I11" s="2" t="s">
        <v>2457</v>
      </c>
      <c r="J11" s="2"/>
      <c r="K11" s="2"/>
      <c r="L11" s="2"/>
      <c r="M11" s="2"/>
      <c r="N11" s="2"/>
      <c r="O11" s="2"/>
      <c r="P11" s="2"/>
      <c r="Q11" s="2"/>
      <c r="R11" s="2"/>
      <c r="S11" s="2"/>
      <c r="T11" s="2"/>
      <c r="U11" s="2"/>
      <c r="V11" s="2"/>
      <c r="W11" s="2"/>
      <c r="X11" s="2"/>
      <c r="Y11" s="2"/>
      <c r="Z11" s="2"/>
      <c r="AA11" s="2"/>
      <c r="AB11" s="2"/>
      <c r="AC11" s="2"/>
    </row>
    <row r="12" spans="1:29">
      <c r="A12" s="2" t="s">
        <v>2458</v>
      </c>
      <c r="B12" s="2" t="s">
        <v>2459</v>
      </c>
      <c r="C12" s="3" t="s">
        <v>2477</v>
      </c>
      <c r="D12" s="2"/>
      <c r="E12" s="3">
        <v>2</v>
      </c>
      <c r="F12" s="3">
        <v>2</v>
      </c>
      <c r="G12" s="3">
        <v>2</v>
      </c>
      <c r="H12" s="3">
        <f t="shared" si="0"/>
        <v>1</v>
      </c>
      <c r="I12" s="2" t="s">
        <v>2460</v>
      </c>
      <c r="J12" s="2"/>
      <c r="K12" s="2"/>
      <c r="L12" s="2"/>
      <c r="M12" s="2"/>
      <c r="N12" s="2"/>
      <c r="O12" s="2"/>
      <c r="P12" s="2"/>
      <c r="Q12" s="2"/>
      <c r="R12" s="2"/>
      <c r="S12" s="2"/>
      <c r="T12" s="2"/>
      <c r="U12" s="2"/>
      <c r="V12" s="2"/>
      <c r="W12" s="2"/>
      <c r="X12" s="2"/>
      <c r="Y12" s="2"/>
      <c r="Z12" s="2"/>
      <c r="AA12" s="2"/>
      <c r="AB12" s="2"/>
      <c r="AC12" s="2"/>
    </row>
    <row r="13" spans="1:29">
      <c r="A13" s="2"/>
      <c r="B13" s="2"/>
      <c r="C13" s="2"/>
      <c r="D13" s="3" t="s">
        <v>2337</v>
      </c>
      <c r="E13" s="3">
        <f t="shared" ref="E13:G13" si="1">SUM(E3:E12)</f>
        <v>148</v>
      </c>
      <c r="F13" s="3">
        <f t="shared" si="1"/>
        <v>139</v>
      </c>
      <c r="G13" s="3">
        <f t="shared" si="1"/>
        <v>164</v>
      </c>
      <c r="H13" s="3">
        <f t="shared" si="0"/>
        <v>0.84756097560975607</v>
      </c>
      <c r="I13" s="3">
        <f>E13/G13</f>
        <v>0.90243902439024393</v>
      </c>
      <c r="J13" s="2"/>
      <c r="K13" s="2"/>
      <c r="L13" s="2"/>
      <c r="M13" s="2"/>
      <c r="N13" s="2"/>
      <c r="O13" s="2"/>
      <c r="P13" s="2"/>
      <c r="Q13" s="2"/>
      <c r="R13" s="2"/>
      <c r="S13" s="2"/>
      <c r="T13" s="2"/>
      <c r="U13" s="2"/>
      <c r="V13" s="2"/>
      <c r="W13" s="2"/>
      <c r="X13" s="2"/>
      <c r="Y13" s="2"/>
      <c r="Z13" s="2"/>
      <c r="AA13" s="2"/>
      <c r="AB13" s="2"/>
      <c r="AC13" s="2"/>
    </row>
    <row r="14" spans="1:29">
      <c r="A14" s="1" t="s">
        <v>2478</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c r="A15" s="1" t="s">
        <v>2421</v>
      </c>
      <c r="B15" s="1" t="s">
        <v>2422</v>
      </c>
      <c r="C15" s="1" t="s">
        <v>2479</v>
      </c>
      <c r="D15" s="1" t="s">
        <v>2480</v>
      </c>
      <c r="E15" s="1" t="s">
        <v>2467</v>
      </c>
      <c r="F15" s="1" t="s">
        <v>2423</v>
      </c>
      <c r="G15" s="1" t="s">
        <v>2337</v>
      </c>
      <c r="H15" s="1" t="s">
        <v>2424</v>
      </c>
      <c r="I15" s="1" t="s">
        <v>2425</v>
      </c>
      <c r="J15" s="1" t="s">
        <v>2426</v>
      </c>
      <c r="K15" s="2"/>
      <c r="L15" s="2"/>
      <c r="M15" s="2"/>
      <c r="N15" s="2"/>
      <c r="O15" s="2"/>
      <c r="P15" s="2"/>
      <c r="Q15" s="2"/>
      <c r="R15" s="2"/>
      <c r="S15" s="2"/>
      <c r="T15" s="2"/>
      <c r="U15" s="2"/>
      <c r="V15" s="2"/>
      <c r="W15" s="2"/>
      <c r="X15" s="2"/>
      <c r="Y15" s="2"/>
      <c r="Z15" s="2"/>
      <c r="AA15" s="2"/>
      <c r="AB15" s="2"/>
      <c r="AC15" s="2"/>
    </row>
    <row r="16" spans="1:29">
      <c r="A16" s="2" t="s">
        <v>2427</v>
      </c>
      <c r="B16" s="2" t="s">
        <v>2428</v>
      </c>
      <c r="C16" s="3" t="s">
        <v>2468</v>
      </c>
      <c r="D16" s="3" t="s">
        <v>2481</v>
      </c>
      <c r="E16" s="3">
        <v>2</v>
      </c>
      <c r="F16" s="3">
        <v>2</v>
      </c>
      <c r="G16" s="3">
        <v>2</v>
      </c>
      <c r="H16" s="3">
        <v>1</v>
      </c>
      <c r="I16" s="2" t="s">
        <v>2429</v>
      </c>
      <c r="J16" s="2"/>
      <c r="K16" s="2"/>
      <c r="L16" s="2"/>
      <c r="M16" s="2"/>
      <c r="N16" s="2"/>
      <c r="O16" s="2"/>
      <c r="P16" s="2"/>
      <c r="Q16" s="2"/>
      <c r="R16" s="2"/>
      <c r="S16" s="2"/>
      <c r="T16" s="2"/>
      <c r="U16" s="2"/>
      <c r="V16" s="2"/>
      <c r="W16" s="2"/>
      <c r="X16" s="2"/>
      <c r="Y16" s="2"/>
      <c r="Z16" s="2"/>
      <c r="AA16" s="2"/>
      <c r="AB16" s="2"/>
      <c r="AC16" s="2"/>
    </row>
    <row r="17" spans="1:29">
      <c r="A17" s="2" t="s">
        <v>2430</v>
      </c>
      <c r="B17" s="2" t="s">
        <v>2431</v>
      </c>
      <c r="C17" s="3" t="s">
        <v>2468</v>
      </c>
      <c r="D17" s="3" t="s">
        <v>2482</v>
      </c>
      <c r="E17" s="3">
        <v>14</v>
      </c>
      <c r="F17" s="3">
        <v>12</v>
      </c>
      <c r="G17" s="3">
        <v>14</v>
      </c>
      <c r="H17" s="3">
        <f t="shared" ref="H17:H26" si="2">F17/G17</f>
        <v>0.8571428571428571</v>
      </c>
      <c r="I17" s="2" t="s">
        <v>2432</v>
      </c>
      <c r="J17" s="2" t="s">
        <v>2433</v>
      </c>
      <c r="K17" s="2"/>
      <c r="L17" s="2"/>
      <c r="M17" s="2"/>
      <c r="N17" s="2"/>
      <c r="O17" s="2"/>
      <c r="P17" s="2"/>
      <c r="Q17" s="2"/>
      <c r="R17" s="2"/>
      <c r="S17" s="2"/>
      <c r="T17" s="2"/>
      <c r="U17" s="2"/>
      <c r="V17" s="2"/>
      <c r="W17" s="2"/>
      <c r="X17" s="2"/>
      <c r="Y17" s="2"/>
      <c r="Z17" s="2"/>
      <c r="AA17" s="2"/>
      <c r="AB17" s="2"/>
      <c r="AC17" s="2"/>
    </row>
    <row r="18" spans="1:29">
      <c r="A18" s="2" t="s">
        <v>2434</v>
      </c>
      <c r="B18" s="2" t="s">
        <v>2435</v>
      </c>
      <c r="C18" s="3" t="s">
        <v>2483</v>
      </c>
      <c r="D18" s="2"/>
      <c r="E18" s="3">
        <v>7</v>
      </c>
      <c r="F18" s="3">
        <v>5</v>
      </c>
      <c r="G18" s="3">
        <v>10</v>
      </c>
      <c r="H18" s="3">
        <f t="shared" si="2"/>
        <v>0.5</v>
      </c>
      <c r="I18" s="12" t="s">
        <v>2436</v>
      </c>
      <c r="J18" s="2" t="s">
        <v>2437</v>
      </c>
      <c r="K18" s="2"/>
      <c r="L18" s="2"/>
      <c r="M18" s="2"/>
      <c r="N18" s="2"/>
      <c r="O18" s="2"/>
      <c r="P18" s="2"/>
      <c r="Q18" s="2"/>
      <c r="R18" s="2"/>
      <c r="S18" s="2"/>
      <c r="T18" s="2"/>
      <c r="U18" s="2"/>
      <c r="V18" s="2"/>
      <c r="W18" s="2"/>
      <c r="X18" s="2"/>
      <c r="Y18" s="2"/>
      <c r="Z18" s="2"/>
      <c r="AA18" s="2"/>
      <c r="AB18" s="2"/>
      <c r="AC18" s="2"/>
    </row>
    <row r="19" spans="1:29">
      <c r="A19" s="2" t="s">
        <v>2438</v>
      </c>
      <c r="B19" s="2" t="s">
        <v>2439</v>
      </c>
      <c r="C19" s="3" t="s">
        <v>2484</v>
      </c>
      <c r="D19" s="2"/>
      <c r="E19" s="3">
        <v>104</v>
      </c>
      <c r="F19" s="3">
        <v>99</v>
      </c>
      <c r="G19" s="3">
        <v>106</v>
      </c>
      <c r="H19" s="3">
        <f t="shared" si="2"/>
        <v>0.93396226415094341</v>
      </c>
      <c r="I19" s="12" t="s">
        <v>2440</v>
      </c>
      <c r="J19" s="2"/>
      <c r="K19" s="2"/>
      <c r="L19" s="2"/>
      <c r="M19" s="2"/>
      <c r="N19" s="2"/>
      <c r="O19" s="2"/>
      <c r="P19" s="2"/>
      <c r="Q19" s="2"/>
      <c r="R19" s="2"/>
      <c r="S19" s="2"/>
      <c r="T19" s="2"/>
      <c r="U19" s="2"/>
      <c r="V19" s="2"/>
      <c r="W19" s="2"/>
      <c r="X19" s="2"/>
      <c r="Y19" s="2"/>
      <c r="Z19" s="2"/>
      <c r="AA19" s="2"/>
      <c r="AB19" s="2"/>
      <c r="AC19" s="2"/>
    </row>
    <row r="20" spans="1:29">
      <c r="A20" s="2" t="s">
        <v>2441</v>
      </c>
      <c r="B20" s="2" t="s">
        <v>2442</v>
      </c>
      <c r="C20" s="3" t="s">
        <v>2485</v>
      </c>
      <c r="D20" s="2"/>
      <c r="E20" s="3">
        <v>3</v>
      </c>
      <c r="F20" s="3">
        <v>3</v>
      </c>
      <c r="G20" s="3">
        <v>4</v>
      </c>
      <c r="H20" s="3">
        <f t="shared" si="2"/>
        <v>0.75</v>
      </c>
      <c r="I20" s="2" t="s">
        <v>2443</v>
      </c>
      <c r="J20" s="2"/>
      <c r="K20" s="2"/>
      <c r="L20" s="2"/>
      <c r="M20" s="2"/>
      <c r="N20" s="2"/>
      <c r="O20" s="2"/>
      <c r="P20" s="2"/>
      <c r="Q20" s="2"/>
      <c r="R20" s="2"/>
      <c r="S20" s="2"/>
      <c r="T20" s="2"/>
      <c r="U20" s="2"/>
      <c r="V20" s="2"/>
      <c r="W20" s="2"/>
      <c r="X20" s="2"/>
      <c r="Y20" s="2"/>
      <c r="Z20" s="2"/>
      <c r="AA20" s="2"/>
      <c r="AB20" s="2"/>
      <c r="AC20" s="2"/>
    </row>
    <row r="21" spans="1:29">
      <c r="A21" s="2" t="s">
        <v>2444</v>
      </c>
      <c r="B21" s="2" t="s">
        <v>2445</v>
      </c>
      <c r="C21" s="3" t="s">
        <v>2486</v>
      </c>
      <c r="D21" s="2"/>
      <c r="E21" s="3">
        <v>10</v>
      </c>
      <c r="F21" s="3">
        <v>8</v>
      </c>
      <c r="G21" s="3">
        <v>10</v>
      </c>
      <c r="H21" s="3">
        <f t="shared" si="2"/>
        <v>0.8</v>
      </c>
      <c r="I21" s="2" t="s">
        <v>2446</v>
      </c>
      <c r="J21" s="2" t="s">
        <v>2447</v>
      </c>
      <c r="K21" s="2"/>
      <c r="L21" s="2"/>
      <c r="M21" s="2"/>
      <c r="N21" s="2"/>
      <c r="O21" s="2"/>
      <c r="P21" s="2"/>
      <c r="Q21" s="2"/>
      <c r="R21" s="2"/>
      <c r="S21" s="2"/>
      <c r="T21" s="2"/>
      <c r="U21" s="2"/>
      <c r="V21" s="2"/>
      <c r="W21" s="2"/>
      <c r="X21" s="2"/>
      <c r="Y21" s="2"/>
      <c r="Z21" s="2"/>
      <c r="AA21" s="2"/>
      <c r="AB21" s="2"/>
      <c r="AC21" s="2"/>
    </row>
    <row r="22" spans="1:29">
      <c r="A22" s="2" t="s">
        <v>2448</v>
      </c>
      <c r="B22" s="2" t="s">
        <v>2449</v>
      </c>
      <c r="C22" s="3" t="s">
        <v>2487</v>
      </c>
      <c r="D22" s="2"/>
      <c r="E22" s="3">
        <v>10</v>
      </c>
      <c r="F22" s="3">
        <v>9</v>
      </c>
      <c r="G22" s="3">
        <v>11</v>
      </c>
      <c r="H22" s="3">
        <f t="shared" si="2"/>
        <v>0.81818181818181823</v>
      </c>
      <c r="I22" s="2" t="s">
        <v>2450</v>
      </c>
      <c r="J22" s="2" t="s">
        <v>2451</v>
      </c>
      <c r="K22" s="2"/>
      <c r="L22" s="2"/>
      <c r="M22" s="2"/>
      <c r="N22" s="2"/>
      <c r="O22" s="2"/>
      <c r="P22" s="2"/>
      <c r="Q22" s="2"/>
      <c r="R22" s="2"/>
      <c r="S22" s="2"/>
      <c r="T22" s="2"/>
      <c r="U22" s="2"/>
      <c r="V22" s="2"/>
      <c r="W22" s="2"/>
      <c r="X22" s="2"/>
      <c r="Y22" s="2"/>
      <c r="Z22" s="2"/>
      <c r="AA22" s="2"/>
      <c r="AB22" s="2"/>
      <c r="AC22" s="2"/>
    </row>
    <row r="23" spans="1:29">
      <c r="A23" s="2" t="s">
        <v>2452</v>
      </c>
      <c r="B23" s="2" t="s">
        <v>2453</v>
      </c>
      <c r="C23" s="3" t="s">
        <v>2488</v>
      </c>
      <c r="D23" s="2"/>
      <c r="E23" s="3">
        <v>3</v>
      </c>
      <c r="F23" s="3">
        <v>3</v>
      </c>
      <c r="G23" s="3">
        <v>3</v>
      </c>
      <c r="H23" s="3">
        <f t="shared" si="2"/>
        <v>1</v>
      </c>
      <c r="I23" s="2" t="s">
        <v>2454</v>
      </c>
      <c r="J23" s="2"/>
      <c r="K23" s="2"/>
      <c r="L23" s="2"/>
      <c r="M23" s="2"/>
      <c r="N23" s="2"/>
      <c r="O23" s="2"/>
      <c r="P23" s="2"/>
      <c r="Q23" s="2"/>
      <c r="R23" s="2"/>
      <c r="S23" s="2"/>
      <c r="T23" s="2"/>
      <c r="U23" s="2"/>
      <c r="V23" s="2"/>
      <c r="W23" s="2"/>
      <c r="X23" s="2"/>
      <c r="Y23" s="2"/>
      <c r="Z23" s="2"/>
      <c r="AA23" s="2"/>
      <c r="AB23" s="2"/>
      <c r="AC23" s="2"/>
    </row>
    <row r="24" spans="1:29">
      <c r="A24" s="2" t="s">
        <v>2455</v>
      </c>
      <c r="B24" s="2" t="s">
        <v>2456</v>
      </c>
      <c r="C24" s="3" t="s">
        <v>2489</v>
      </c>
      <c r="D24" s="2"/>
      <c r="E24" s="3">
        <v>1</v>
      </c>
      <c r="F24" s="3">
        <v>1</v>
      </c>
      <c r="G24" s="3">
        <v>2</v>
      </c>
      <c r="H24" s="3">
        <f t="shared" si="2"/>
        <v>0.5</v>
      </c>
      <c r="I24" s="2" t="s">
        <v>2457</v>
      </c>
      <c r="J24" s="2"/>
      <c r="K24" s="2"/>
      <c r="L24" s="2"/>
      <c r="M24" s="2"/>
      <c r="N24" s="2"/>
      <c r="O24" s="2"/>
      <c r="P24" s="2"/>
      <c r="Q24" s="2"/>
      <c r="R24" s="2"/>
      <c r="S24" s="2"/>
      <c r="T24" s="2"/>
      <c r="U24" s="2"/>
      <c r="V24" s="2"/>
      <c r="W24" s="2"/>
      <c r="X24" s="2"/>
      <c r="Y24" s="2"/>
      <c r="Z24" s="2"/>
      <c r="AA24" s="2"/>
      <c r="AB24" s="2"/>
      <c r="AC24" s="2"/>
    </row>
    <row r="25" spans="1:29">
      <c r="A25" s="2" t="s">
        <v>2458</v>
      </c>
      <c r="B25" s="2" t="s">
        <v>2459</v>
      </c>
      <c r="C25" s="3" t="s">
        <v>2490</v>
      </c>
      <c r="D25" s="2"/>
      <c r="E25" s="3">
        <v>2</v>
      </c>
      <c r="F25" s="3">
        <v>2</v>
      </c>
      <c r="G25" s="3">
        <v>2</v>
      </c>
      <c r="H25" s="3">
        <f t="shared" si="2"/>
        <v>1</v>
      </c>
      <c r="I25" s="2" t="s">
        <v>2460</v>
      </c>
      <c r="J25" s="2"/>
      <c r="K25" s="2"/>
      <c r="L25" s="2"/>
      <c r="M25" s="2"/>
      <c r="N25" s="2"/>
      <c r="O25" s="2"/>
      <c r="P25" s="2"/>
      <c r="Q25" s="2"/>
      <c r="R25" s="2"/>
      <c r="S25" s="2"/>
      <c r="T25" s="2"/>
      <c r="U25" s="2"/>
      <c r="V25" s="2"/>
      <c r="W25" s="2"/>
      <c r="X25" s="2"/>
      <c r="Y25" s="2"/>
      <c r="Z25" s="2"/>
      <c r="AA25" s="2"/>
      <c r="AB25" s="2"/>
      <c r="AC25" s="2"/>
    </row>
    <row r="26" spans="1:29">
      <c r="A26" s="2"/>
      <c r="B26" s="2"/>
      <c r="C26" s="2"/>
      <c r="D26" s="3" t="s">
        <v>2337</v>
      </c>
      <c r="E26" s="3">
        <f t="shared" ref="E26:G26" si="3">SUM(E16:E25)</f>
        <v>156</v>
      </c>
      <c r="F26" s="3">
        <f t="shared" si="3"/>
        <v>144</v>
      </c>
      <c r="G26" s="3">
        <f t="shared" si="3"/>
        <v>164</v>
      </c>
      <c r="H26" s="3">
        <f t="shared" si="2"/>
        <v>0.87804878048780488</v>
      </c>
      <c r="I26" s="3">
        <f>E26/G26</f>
        <v>0.95121951219512191</v>
      </c>
      <c r="J26" s="2"/>
      <c r="K26" s="2"/>
      <c r="L26" s="2"/>
      <c r="M26" s="2"/>
      <c r="N26" s="2"/>
      <c r="O26" s="2"/>
      <c r="P26" s="2"/>
      <c r="Q26" s="2"/>
      <c r="R26" s="2"/>
      <c r="S26" s="2"/>
      <c r="T26" s="2"/>
      <c r="U26" s="2"/>
      <c r="V26" s="2"/>
      <c r="W26" s="2"/>
      <c r="X26" s="2"/>
      <c r="Y26" s="2"/>
      <c r="Z26" s="2"/>
      <c r="AA26" s="2"/>
      <c r="AB26" s="2"/>
      <c r="AC26" s="2"/>
    </row>
    <row r="27" spans="1:29">
      <c r="A27" s="1" t="s">
        <v>2491</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c r="A28" s="1" t="s">
        <v>2421</v>
      </c>
      <c r="B28" s="1" t="s">
        <v>2422</v>
      </c>
      <c r="C28" s="1" t="s">
        <v>2465</v>
      </c>
      <c r="D28" s="1" t="s">
        <v>2466</v>
      </c>
      <c r="E28" s="1" t="s">
        <v>2467</v>
      </c>
      <c r="F28" s="1" t="s">
        <v>2423</v>
      </c>
      <c r="G28" s="1" t="s">
        <v>2337</v>
      </c>
      <c r="H28" s="1" t="s">
        <v>2424</v>
      </c>
      <c r="I28" s="1" t="s">
        <v>2425</v>
      </c>
      <c r="J28" s="1" t="s">
        <v>2426</v>
      </c>
      <c r="K28" s="2"/>
      <c r="L28" s="2"/>
      <c r="M28" s="2"/>
      <c r="N28" s="2"/>
      <c r="O28" s="2"/>
      <c r="P28" s="2"/>
      <c r="Q28" s="2"/>
      <c r="R28" s="2"/>
      <c r="S28" s="2"/>
      <c r="T28" s="2"/>
      <c r="U28" s="2"/>
      <c r="V28" s="2"/>
      <c r="W28" s="2"/>
      <c r="X28" s="2"/>
      <c r="Y28" s="2"/>
      <c r="Z28" s="2"/>
      <c r="AA28" s="2"/>
      <c r="AB28" s="2"/>
      <c r="AC28" s="2"/>
    </row>
    <row r="29" spans="1:29">
      <c r="A29" s="2" t="s">
        <v>2427</v>
      </c>
      <c r="B29" s="2" t="s">
        <v>2428</v>
      </c>
      <c r="C29" s="3" t="s">
        <v>2492</v>
      </c>
      <c r="D29" s="2"/>
      <c r="E29" s="3">
        <v>2</v>
      </c>
      <c r="F29" s="3">
        <v>2</v>
      </c>
      <c r="G29" s="3">
        <v>2</v>
      </c>
      <c r="H29" s="3">
        <v>1</v>
      </c>
      <c r="I29" s="2" t="s">
        <v>2429</v>
      </c>
      <c r="J29" s="2"/>
      <c r="K29" s="2"/>
      <c r="L29" s="2"/>
      <c r="M29" s="2"/>
      <c r="N29" s="2"/>
      <c r="O29" s="2"/>
      <c r="P29" s="2"/>
      <c r="Q29" s="2"/>
      <c r="R29" s="2"/>
      <c r="S29" s="2"/>
      <c r="T29" s="2"/>
      <c r="U29" s="2"/>
      <c r="V29" s="2"/>
      <c r="W29" s="2"/>
      <c r="X29" s="2"/>
      <c r="Y29" s="2"/>
      <c r="Z29" s="2"/>
      <c r="AA29" s="2"/>
      <c r="AB29" s="2"/>
      <c r="AC29" s="2"/>
    </row>
    <row r="30" spans="1:29">
      <c r="A30" s="2" t="s">
        <v>2430</v>
      </c>
      <c r="B30" s="2" t="s">
        <v>2431</v>
      </c>
      <c r="C30" s="3" t="s">
        <v>2492</v>
      </c>
      <c r="D30" s="2"/>
      <c r="E30" s="3">
        <v>14</v>
      </c>
      <c r="F30" s="3">
        <v>12</v>
      </c>
      <c r="G30" s="3">
        <v>14</v>
      </c>
      <c r="H30" s="3">
        <f t="shared" ref="H30:H39" si="4">F30/G30</f>
        <v>0.8571428571428571</v>
      </c>
      <c r="I30" s="2" t="s">
        <v>2432</v>
      </c>
      <c r="J30" s="2" t="s">
        <v>2433</v>
      </c>
      <c r="K30" s="2"/>
      <c r="L30" s="2"/>
      <c r="M30" s="2"/>
      <c r="N30" s="2"/>
      <c r="O30" s="2"/>
      <c r="P30" s="2"/>
      <c r="Q30" s="2"/>
      <c r="R30" s="2"/>
      <c r="S30" s="2"/>
      <c r="T30" s="2"/>
      <c r="U30" s="2"/>
      <c r="V30" s="2"/>
      <c r="W30" s="2"/>
      <c r="X30" s="2"/>
      <c r="Y30" s="2"/>
      <c r="Z30" s="2"/>
      <c r="AA30" s="2"/>
      <c r="AB30" s="2"/>
      <c r="AC30" s="2"/>
    </row>
    <row r="31" spans="1:29">
      <c r="A31" s="2" t="s">
        <v>2434</v>
      </c>
      <c r="B31" s="2" t="s">
        <v>2435</v>
      </c>
      <c r="C31" s="3" t="s">
        <v>2493</v>
      </c>
      <c r="D31" s="2"/>
      <c r="E31" s="3">
        <v>8</v>
      </c>
      <c r="F31" s="3">
        <v>6</v>
      </c>
      <c r="G31" s="3">
        <v>10</v>
      </c>
      <c r="H31" s="3">
        <f t="shared" si="4"/>
        <v>0.6</v>
      </c>
      <c r="I31" s="12" t="s">
        <v>2436</v>
      </c>
      <c r="J31" s="2" t="s">
        <v>2437</v>
      </c>
      <c r="K31" s="2"/>
      <c r="L31" s="2"/>
      <c r="M31" s="2"/>
      <c r="N31" s="2"/>
      <c r="O31" s="2"/>
      <c r="P31" s="2"/>
      <c r="Q31" s="2"/>
      <c r="R31" s="2"/>
      <c r="S31" s="2"/>
      <c r="T31" s="2"/>
      <c r="U31" s="2"/>
      <c r="V31" s="2"/>
      <c r="W31" s="2"/>
      <c r="X31" s="2"/>
      <c r="Y31" s="2"/>
      <c r="Z31" s="2"/>
      <c r="AA31" s="2"/>
      <c r="AB31" s="2"/>
      <c r="AC31" s="2"/>
    </row>
    <row r="32" spans="1:29">
      <c r="A32" s="2" t="s">
        <v>2438</v>
      </c>
      <c r="B32" s="2" t="s">
        <v>2439</v>
      </c>
      <c r="C32" s="3" t="s">
        <v>2494</v>
      </c>
      <c r="D32" s="2"/>
      <c r="E32" s="3">
        <v>105</v>
      </c>
      <c r="F32" s="3">
        <v>100</v>
      </c>
      <c r="G32" s="3">
        <v>106</v>
      </c>
      <c r="H32" s="3">
        <f t="shared" si="4"/>
        <v>0.94339622641509435</v>
      </c>
      <c r="I32" s="12" t="s">
        <v>2440</v>
      </c>
      <c r="J32" s="2"/>
      <c r="K32" s="2"/>
      <c r="L32" s="2"/>
      <c r="M32" s="2"/>
      <c r="N32" s="2"/>
      <c r="O32" s="2"/>
      <c r="P32" s="2"/>
      <c r="Q32" s="2"/>
      <c r="R32" s="2"/>
      <c r="S32" s="2"/>
      <c r="T32" s="2"/>
      <c r="U32" s="2"/>
      <c r="V32" s="2"/>
      <c r="W32" s="2"/>
      <c r="X32" s="2"/>
      <c r="Y32" s="2"/>
      <c r="Z32" s="2"/>
      <c r="AA32" s="2"/>
      <c r="AB32" s="2"/>
      <c r="AC32" s="2"/>
    </row>
    <row r="33" spans="1:29">
      <c r="A33" s="2" t="s">
        <v>2441</v>
      </c>
      <c r="B33" s="2" t="s">
        <v>2442</v>
      </c>
      <c r="C33" s="13" t="s">
        <v>2495</v>
      </c>
      <c r="D33" s="2"/>
      <c r="E33" s="3">
        <v>3</v>
      </c>
      <c r="F33" s="3">
        <v>3</v>
      </c>
      <c r="G33" s="3">
        <v>4</v>
      </c>
      <c r="H33" s="3">
        <f t="shared" si="4"/>
        <v>0.75</v>
      </c>
      <c r="I33" s="2" t="s">
        <v>2443</v>
      </c>
      <c r="J33" s="2"/>
      <c r="K33" s="2"/>
      <c r="L33" s="2"/>
      <c r="M33" s="2"/>
      <c r="N33" s="2"/>
      <c r="O33" s="2"/>
      <c r="P33" s="2"/>
      <c r="Q33" s="2"/>
      <c r="R33" s="2"/>
      <c r="S33" s="2"/>
      <c r="T33" s="2"/>
      <c r="U33" s="2"/>
      <c r="V33" s="2"/>
      <c r="W33" s="2"/>
      <c r="X33" s="2"/>
      <c r="Y33" s="2"/>
      <c r="Z33" s="2"/>
      <c r="AA33" s="2"/>
      <c r="AB33" s="2"/>
      <c r="AC33" s="2"/>
    </row>
    <row r="34" spans="1:29">
      <c r="A34" s="2" t="s">
        <v>2444</v>
      </c>
      <c r="B34" s="2" t="s">
        <v>2445</v>
      </c>
      <c r="C34" s="3" t="s">
        <v>2496</v>
      </c>
      <c r="D34" s="2"/>
      <c r="E34" s="3">
        <v>10</v>
      </c>
      <c r="F34" s="3">
        <v>8</v>
      </c>
      <c r="G34" s="3">
        <v>10</v>
      </c>
      <c r="H34" s="3">
        <f t="shared" si="4"/>
        <v>0.8</v>
      </c>
      <c r="I34" s="2" t="s">
        <v>2446</v>
      </c>
      <c r="J34" s="2" t="s">
        <v>2447</v>
      </c>
      <c r="K34" s="2"/>
      <c r="L34" s="2"/>
      <c r="M34" s="2"/>
      <c r="N34" s="2"/>
      <c r="O34" s="2"/>
      <c r="P34" s="2"/>
      <c r="Q34" s="2"/>
      <c r="R34" s="2"/>
      <c r="S34" s="2"/>
      <c r="T34" s="2"/>
      <c r="U34" s="2"/>
      <c r="V34" s="2"/>
      <c r="W34" s="2"/>
      <c r="X34" s="2"/>
      <c r="Y34" s="2"/>
      <c r="Z34" s="2"/>
      <c r="AA34" s="2"/>
      <c r="AB34" s="2"/>
      <c r="AC34" s="2"/>
    </row>
    <row r="35" spans="1:29">
      <c r="A35" s="2" t="s">
        <v>2448</v>
      </c>
      <c r="B35" s="2" t="s">
        <v>2449</v>
      </c>
      <c r="C35" s="3" t="s">
        <v>2496</v>
      </c>
      <c r="D35" s="2"/>
      <c r="E35" s="3">
        <v>8</v>
      </c>
      <c r="F35" s="3">
        <v>7</v>
      </c>
      <c r="G35" s="3">
        <v>11</v>
      </c>
      <c r="H35" s="3">
        <f t="shared" si="4"/>
        <v>0.63636363636363635</v>
      </c>
      <c r="I35" s="2" t="s">
        <v>2450</v>
      </c>
      <c r="J35" s="2" t="s">
        <v>2451</v>
      </c>
      <c r="K35" s="2"/>
      <c r="L35" s="2"/>
      <c r="M35" s="2"/>
      <c r="N35" s="2"/>
      <c r="O35" s="2"/>
      <c r="P35" s="2"/>
      <c r="Q35" s="2"/>
      <c r="R35" s="2"/>
      <c r="S35" s="2"/>
      <c r="T35" s="2"/>
      <c r="U35" s="2"/>
      <c r="V35" s="2"/>
      <c r="W35" s="2"/>
      <c r="X35" s="2"/>
      <c r="Y35" s="2"/>
      <c r="Z35" s="2"/>
      <c r="AA35" s="2"/>
      <c r="AB35" s="2"/>
      <c r="AC35" s="2"/>
    </row>
    <row r="36" spans="1:29">
      <c r="A36" s="2" t="s">
        <v>2452</v>
      </c>
      <c r="B36" s="2" t="s">
        <v>2453</v>
      </c>
      <c r="C36" s="3" t="s">
        <v>2497</v>
      </c>
      <c r="D36" s="2"/>
      <c r="E36" s="3">
        <v>3</v>
      </c>
      <c r="F36" s="3">
        <v>3</v>
      </c>
      <c r="G36" s="3">
        <v>3</v>
      </c>
      <c r="H36" s="3">
        <f t="shared" si="4"/>
        <v>1</v>
      </c>
      <c r="I36" s="2" t="s">
        <v>2454</v>
      </c>
      <c r="J36" s="2"/>
      <c r="K36" s="2"/>
      <c r="L36" s="2"/>
      <c r="M36" s="2"/>
      <c r="N36" s="2"/>
      <c r="O36" s="2"/>
      <c r="P36" s="2"/>
      <c r="Q36" s="2"/>
      <c r="R36" s="2"/>
      <c r="S36" s="2"/>
      <c r="T36" s="2"/>
      <c r="U36" s="2"/>
      <c r="V36" s="2"/>
      <c r="W36" s="2"/>
      <c r="X36" s="2"/>
      <c r="Y36" s="2"/>
      <c r="Z36" s="2"/>
      <c r="AA36" s="2"/>
      <c r="AB36" s="2"/>
      <c r="AC36" s="2"/>
    </row>
    <row r="37" spans="1:29">
      <c r="A37" s="2" t="s">
        <v>2455</v>
      </c>
      <c r="B37" s="2" t="s">
        <v>2456</v>
      </c>
      <c r="C37" s="3" t="s">
        <v>2497</v>
      </c>
      <c r="D37" s="2"/>
      <c r="E37" s="3">
        <v>1</v>
      </c>
      <c r="F37" s="3">
        <v>1</v>
      </c>
      <c r="G37" s="3">
        <v>2</v>
      </c>
      <c r="H37" s="3">
        <f t="shared" si="4"/>
        <v>0.5</v>
      </c>
      <c r="I37" s="2" t="s">
        <v>2457</v>
      </c>
      <c r="J37" s="2"/>
      <c r="K37" s="2"/>
      <c r="L37" s="2"/>
      <c r="M37" s="2"/>
      <c r="N37" s="2"/>
      <c r="O37" s="2"/>
      <c r="P37" s="2"/>
      <c r="Q37" s="2"/>
      <c r="R37" s="2"/>
      <c r="S37" s="2"/>
      <c r="T37" s="2"/>
      <c r="U37" s="2"/>
      <c r="V37" s="2"/>
      <c r="W37" s="2"/>
      <c r="X37" s="2"/>
      <c r="Y37" s="2"/>
      <c r="Z37" s="2"/>
      <c r="AA37" s="2"/>
      <c r="AB37" s="2"/>
      <c r="AC37" s="2"/>
    </row>
    <row r="38" spans="1:29">
      <c r="A38" s="2" t="s">
        <v>2458</v>
      </c>
      <c r="B38" s="2" t="s">
        <v>2459</v>
      </c>
      <c r="C38" s="3" t="s">
        <v>2498</v>
      </c>
      <c r="D38" s="2"/>
      <c r="E38" s="3">
        <v>2</v>
      </c>
      <c r="F38" s="3">
        <v>2</v>
      </c>
      <c r="G38" s="3">
        <v>2</v>
      </c>
      <c r="H38" s="3">
        <f t="shared" si="4"/>
        <v>1</v>
      </c>
      <c r="I38" s="2" t="s">
        <v>2460</v>
      </c>
      <c r="J38" s="2"/>
      <c r="K38" s="2"/>
      <c r="L38" s="2"/>
      <c r="M38" s="2"/>
      <c r="N38" s="2"/>
      <c r="O38" s="2"/>
      <c r="P38" s="2"/>
      <c r="Q38" s="2"/>
      <c r="R38" s="2"/>
      <c r="S38" s="2"/>
      <c r="T38" s="2"/>
      <c r="U38" s="2"/>
      <c r="V38" s="2"/>
      <c r="W38" s="2"/>
      <c r="X38" s="2"/>
      <c r="Y38" s="2"/>
      <c r="Z38" s="2"/>
      <c r="AA38" s="2"/>
      <c r="AB38" s="2"/>
      <c r="AC38" s="2"/>
    </row>
    <row r="39" spans="1:29">
      <c r="A39" s="2"/>
      <c r="B39" s="2"/>
      <c r="C39" s="2"/>
      <c r="D39" s="3" t="s">
        <v>2337</v>
      </c>
      <c r="E39" s="3">
        <f t="shared" ref="E39:G39" si="5">SUM(E29:E38)</f>
        <v>156</v>
      </c>
      <c r="F39" s="3">
        <f t="shared" si="5"/>
        <v>144</v>
      </c>
      <c r="G39" s="3">
        <f t="shared" si="5"/>
        <v>164</v>
      </c>
      <c r="H39" s="3">
        <f t="shared" si="4"/>
        <v>0.87804878048780488</v>
      </c>
      <c r="I39" s="3">
        <f>E39/G39</f>
        <v>0.95121951219512191</v>
      </c>
      <c r="J39" s="2"/>
      <c r="K39" s="2"/>
      <c r="L39" s="2"/>
      <c r="M39" s="2"/>
      <c r="N39" s="2"/>
      <c r="O39" s="2"/>
      <c r="P39" s="2"/>
      <c r="Q39" s="2"/>
      <c r="R39" s="2"/>
      <c r="S39" s="2"/>
      <c r="T39" s="2"/>
      <c r="U39" s="2"/>
      <c r="V39" s="2"/>
      <c r="W39" s="2"/>
      <c r="X39" s="2"/>
      <c r="Y39" s="2"/>
      <c r="Z39" s="2"/>
      <c r="AA39" s="2"/>
      <c r="AB39" s="2"/>
      <c r="AC39" s="2"/>
    </row>
    <row r="40" spans="1:29">
      <c r="A40" s="1" t="s">
        <v>2499</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c r="A41" s="1" t="s">
        <v>2421</v>
      </c>
      <c r="B41" s="1" t="s">
        <v>2422</v>
      </c>
      <c r="C41" s="1" t="s">
        <v>2465</v>
      </c>
      <c r="D41" s="1" t="s">
        <v>2466</v>
      </c>
      <c r="E41" s="1" t="s">
        <v>2467</v>
      </c>
      <c r="F41" s="1" t="s">
        <v>2423</v>
      </c>
      <c r="G41" s="1" t="s">
        <v>2337</v>
      </c>
      <c r="H41" s="1" t="s">
        <v>2424</v>
      </c>
      <c r="I41" s="1" t="s">
        <v>2425</v>
      </c>
      <c r="J41" s="2"/>
      <c r="K41" s="2"/>
      <c r="L41" s="2"/>
      <c r="M41" s="2"/>
      <c r="N41" s="2"/>
      <c r="O41" s="2"/>
      <c r="P41" s="2"/>
      <c r="Q41" s="2"/>
      <c r="R41" s="2"/>
      <c r="S41" s="2"/>
      <c r="T41" s="2"/>
      <c r="U41" s="2"/>
      <c r="V41" s="2"/>
      <c r="W41" s="2"/>
      <c r="X41" s="2"/>
      <c r="Y41" s="2"/>
      <c r="Z41" s="2"/>
      <c r="AA41" s="2"/>
      <c r="AB41" s="2"/>
      <c r="AC41" s="2"/>
    </row>
    <row r="42" spans="1:29">
      <c r="A42" s="2" t="s">
        <v>2427</v>
      </c>
      <c r="B42" s="2" t="s">
        <v>2428</v>
      </c>
      <c r="C42" s="3" t="s">
        <v>2492</v>
      </c>
      <c r="D42" s="2"/>
      <c r="E42" s="3">
        <v>2</v>
      </c>
      <c r="F42" s="3">
        <v>2</v>
      </c>
      <c r="G42" s="3">
        <v>2</v>
      </c>
      <c r="H42" s="3">
        <v>1</v>
      </c>
      <c r="I42" s="2" t="s">
        <v>2429</v>
      </c>
      <c r="J42" s="2"/>
      <c r="K42" s="2"/>
      <c r="L42" s="2"/>
      <c r="M42" s="2"/>
      <c r="N42" s="2"/>
      <c r="O42" s="2"/>
      <c r="P42" s="2"/>
      <c r="Q42" s="2"/>
      <c r="R42" s="2"/>
      <c r="S42" s="2"/>
      <c r="T42" s="2"/>
      <c r="U42" s="2"/>
      <c r="V42" s="2"/>
      <c r="W42" s="2"/>
      <c r="X42" s="2"/>
      <c r="Y42" s="2"/>
      <c r="Z42" s="2"/>
      <c r="AA42" s="2"/>
      <c r="AB42" s="2"/>
      <c r="AC42" s="2"/>
    </row>
    <row r="43" spans="1:29">
      <c r="A43" s="2" t="s">
        <v>2430</v>
      </c>
      <c r="B43" s="2" t="s">
        <v>2431</v>
      </c>
      <c r="C43" s="3" t="s">
        <v>2492</v>
      </c>
      <c r="D43" s="2"/>
      <c r="E43" s="3">
        <v>14</v>
      </c>
      <c r="F43" s="3">
        <v>12</v>
      </c>
      <c r="G43" s="3">
        <v>14</v>
      </c>
      <c r="H43" s="3">
        <f t="shared" ref="H43:H52" si="6">F43/G43</f>
        <v>0.8571428571428571</v>
      </c>
      <c r="I43" s="2" t="s">
        <v>2432</v>
      </c>
      <c r="J43" s="2"/>
      <c r="K43" s="2"/>
      <c r="L43" s="2"/>
      <c r="M43" s="2"/>
      <c r="N43" s="2"/>
      <c r="O43" s="2"/>
      <c r="P43" s="2"/>
      <c r="Q43" s="2"/>
      <c r="R43" s="2"/>
      <c r="S43" s="2"/>
      <c r="T43" s="2"/>
      <c r="U43" s="2"/>
      <c r="V43" s="2"/>
      <c r="W43" s="2"/>
      <c r="X43" s="2"/>
      <c r="Y43" s="2"/>
      <c r="Z43" s="2"/>
      <c r="AA43" s="2"/>
      <c r="AB43" s="2"/>
      <c r="AC43" s="2"/>
    </row>
    <row r="44" spans="1:29">
      <c r="A44" s="2" t="s">
        <v>2434</v>
      </c>
      <c r="B44" s="2" t="s">
        <v>2435</v>
      </c>
      <c r="C44" s="3" t="s">
        <v>2492</v>
      </c>
      <c r="D44" s="2"/>
      <c r="E44" s="3">
        <v>7</v>
      </c>
      <c r="F44" s="3">
        <v>5</v>
      </c>
      <c r="G44" s="3">
        <v>10</v>
      </c>
      <c r="H44" s="3">
        <f t="shared" si="6"/>
        <v>0.5</v>
      </c>
      <c r="I44" s="12" t="s">
        <v>2436</v>
      </c>
      <c r="J44" s="2"/>
      <c r="K44" s="2"/>
      <c r="L44" s="2"/>
      <c r="M44" s="2"/>
      <c r="N44" s="2"/>
      <c r="O44" s="2"/>
      <c r="P44" s="2"/>
      <c r="Q44" s="2"/>
      <c r="R44" s="2"/>
      <c r="S44" s="2"/>
      <c r="T44" s="2"/>
      <c r="U44" s="2"/>
      <c r="V44" s="2"/>
      <c r="W44" s="2"/>
      <c r="X44" s="2"/>
      <c r="Y44" s="2"/>
      <c r="Z44" s="2"/>
      <c r="AA44" s="2"/>
      <c r="AB44" s="2"/>
      <c r="AC44" s="2"/>
    </row>
    <row r="45" spans="1:29">
      <c r="A45" s="2" t="s">
        <v>2438</v>
      </c>
      <c r="B45" s="2" t="s">
        <v>2439</v>
      </c>
      <c r="C45" s="3" t="s">
        <v>2494</v>
      </c>
      <c r="D45" s="2"/>
      <c r="E45" s="3">
        <v>105</v>
      </c>
      <c r="F45" s="3">
        <v>100</v>
      </c>
      <c r="G45" s="3">
        <v>106</v>
      </c>
      <c r="H45" s="3">
        <f t="shared" si="6"/>
        <v>0.94339622641509435</v>
      </c>
      <c r="I45" s="12" t="s">
        <v>2440</v>
      </c>
      <c r="J45" s="2"/>
      <c r="K45" s="2"/>
      <c r="L45" s="2"/>
      <c r="M45" s="2"/>
      <c r="N45" s="2"/>
      <c r="O45" s="2"/>
      <c r="P45" s="2"/>
      <c r="Q45" s="2"/>
      <c r="R45" s="2"/>
      <c r="S45" s="2"/>
      <c r="T45" s="2"/>
      <c r="U45" s="2"/>
      <c r="V45" s="2"/>
      <c r="W45" s="2"/>
      <c r="X45" s="2"/>
      <c r="Y45" s="2"/>
      <c r="Z45" s="2"/>
      <c r="AA45" s="2"/>
      <c r="AB45" s="2"/>
      <c r="AC45" s="2"/>
    </row>
    <row r="46" spans="1:29">
      <c r="A46" s="2" t="s">
        <v>2441</v>
      </c>
      <c r="B46" s="2" t="s">
        <v>2442</v>
      </c>
      <c r="C46" s="13" t="s">
        <v>2500</v>
      </c>
      <c r="D46" s="2"/>
      <c r="E46" s="3">
        <v>3</v>
      </c>
      <c r="F46" s="3">
        <v>3</v>
      </c>
      <c r="G46" s="3">
        <v>4</v>
      </c>
      <c r="H46" s="3">
        <f t="shared" si="6"/>
        <v>0.75</v>
      </c>
      <c r="I46" s="2" t="s">
        <v>2443</v>
      </c>
      <c r="J46" s="2"/>
      <c r="K46" s="2"/>
      <c r="L46" s="2"/>
      <c r="M46" s="2"/>
      <c r="N46" s="2"/>
      <c r="O46" s="2"/>
      <c r="P46" s="2"/>
      <c r="Q46" s="2"/>
      <c r="R46" s="2"/>
      <c r="S46" s="2"/>
      <c r="T46" s="2"/>
      <c r="U46" s="2"/>
      <c r="V46" s="2"/>
      <c r="W46" s="2"/>
      <c r="X46" s="2"/>
      <c r="Y46" s="2"/>
      <c r="Z46" s="2"/>
      <c r="AA46" s="2"/>
      <c r="AB46" s="2"/>
      <c r="AC46" s="2"/>
    </row>
    <row r="47" spans="1:29">
      <c r="A47" s="2" t="s">
        <v>2444</v>
      </c>
      <c r="B47" s="2" t="s">
        <v>2445</v>
      </c>
      <c r="C47" s="3" t="s">
        <v>2501</v>
      </c>
      <c r="D47" s="2"/>
      <c r="E47" s="3">
        <v>9</v>
      </c>
      <c r="F47" s="3">
        <v>7</v>
      </c>
      <c r="G47" s="3">
        <v>10</v>
      </c>
      <c r="H47" s="3">
        <f t="shared" si="6"/>
        <v>0.7</v>
      </c>
      <c r="I47" s="2" t="s">
        <v>2446</v>
      </c>
      <c r="J47" s="2"/>
      <c r="K47" s="2"/>
      <c r="L47" s="2"/>
      <c r="M47" s="2"/>
      <c r="N47" s="2"/>
      <c r="O47" s="2"/>
      <c r="P47" s="2"/>
      <c r="Q47" s="2"/>
      <c r="R47" s="2"/>
      <c r="S47" s="2"/>
      <c r="T47" s="2"/>
      <c r="U47" s="2"/>
      <c r="V47" s="2"/>
      <c r="W47" s="2"/>
      <c r="X47" s="2"/>
      <c r="Y47" s="2"/>
      <c r="Z47" s="2"/>
      <c r="AA47" s="2"/>
      <c r="AB47" s="2"/>
      <c r="AC47" s="2"/>
    </row>
    <row r="48" spans="1:29">
      <c r="A48" s="2" t="s">
        <v>2448</v>
      </c>
      <c r="B48" s="2" t="s">
        <v>2449</v>
      </c>
      <c r="C48" s="3" t="s">
        <v>2501</v>
      </c>
      <c r="D48" s="2"/>
      <c r="E48" s="3">
        <v>11</v>
      </c>
      <c r="F48" s="3">
        <v>10</v>
      </c>
      <c r="G48" s="3">
        <v>11</v>
      </c>
      <c r="H48" s="3">
        <f t="shared" si="6"/>
        <v>0.90909090909090906</v>
      </c>
      <c r="I48" s="2" t="s">
        <v>2450</v>
      </c>
      <c r="J48" s="2"/>
      <c r="K48" s="2"/>
      <c r="L48" s="2"/>
      <c r="M48" s="2"/>
      <c r="N48" s="2"/>
      <c r="O48" s="2"/>
      <c r="P48" s="2"/>
      <c r="Q48" s="2"/>
      <c r="R48" s="2"/>
      <c r="S48" s="2"/>
      <c r="T48" s="2"/>
      <c r="U48" s="2"/>
      <c r="V48" s="2"/>
      <c r="W48" s="2"/>
      <c r="X48" s="2"/>
      <c r="Y48" s="2"/>
      <c r="Z48" s="2"/>
      <c r="AA48" s="2"/>
      <c r="AB48" s="2"/>
      <c r="AC48" s="2"/>
    </row>
    <row r="49" spans="1:29">
      <c r="A49" s="2" t="s">
        <v>2452</v>
      </c>
      <c r="B49" s="2" t="s">
        <v>2453</v>
      </c>
      <c r="C49" s="3" t="s">
        <v>2502</v>
      </c>
      <c r="D49" s="2"/>
      <c r="E49" s="3">
        <v>3</v>
      </c>
      <c r="F49" s="3">
        <v>3</v>
      </c>
      <c r="G49" s="3">
        <v>3</v>
      </c>
      <c r="H49" s="3">
        <f t="shared" si="6"/>
        <v>1</v>
      </c>
      <c r="I49" s="2" t="s">
        <v>2454</v>
      </c>
      <c r="J49" s="2"/>
      <c r="K49" s="2"/>
      <c r="L49" s="2"/>
      <c r="M49" s="2"/>
      <c r="N49" s="2"/>
      <c r="O49" s="2"/>
      <c r="P49" s="2"/>
      <c r="Q49" s="2"/>
      <c r="R49" s="2"/>
      <c r="S49" s="2"/>
      <c r="T49" s="2"/>
      <c r="U49" s="2"/>
      <c r="V49" s="2"/>
      <c r="W49" s="2"/>
      <c r="X49" s="2"/>
      <c r="Y49" s="2"/>
      <c r="Z49" s="2"/>
      <c r="AA49" s="2"/>
      <c r="AB49" s="2"/>
      <c r="AC49" s="2"/>
    </row>
    <row r="50" spans="1:29">
      <c r="A50" s="2" t="s">
        <v>2455</v>
      </c>
      <c r="B50" s="2" t="s">
        <v>2456</v>
      </c>
      <c r="C50" s="3" t="s">
        <v>2502</v>
      </c>
      <c r="D50" s="2"/>
      <c r="E50" s="3">
        <v>2</v>
      </c>
      <c r="F50" s="3">
        <v>2</v>
      </c>
      <c r="G50" s="3">
        <v>2</v>
      </c>
      <c r="H50" s="3">
        <f t="shared" si="6"/>
        <v>1</v>
      </c>
      <c r="I50" s="2" t="s">
        <v>2457</v>
      </c>
      <c r="J50" s="2"/>
      <c r="K50" s="2"/>
      <c r="L50" s="2"/>
      <c r="M50" s="2"/>
      <c r="N50" s="2"/>
      <c r="O50" s="2"/>
      <c r="P50" s="2"/>
      <c r="Q50" s="2"/>
      <c r="R50" s="2"/>
      <c r="S50" s="2"/>
      <c r="T50" s="2"/>
      <c r="U50" s="2"/>
      <c r="V50" s="2"/>
      <c r="W50" s="2"/>
      <c r="X50" s="2"/>
      <c r="Y50" s="2"/>
      <c r="Z50" s="2"/>
      <c r="AA50" s="2"/>
      <c r="AB50" s="2"/>
      <c r="AC50" s="2"/>
    </row>
    <row r="51" spans="1:29">
      <c r="A51" s="2" t="s">
        <v>2458</v>
      </c>
      <c r="B51" s="2" t="s">
        <v>2459</v>
      </c>
      <c r="C51" s="3" t="s">
        <v>2503</v>
      </c>
      <c r="D51" s="2"/>
      <c r="E51" s="3">
        <v>2</v>
      </c>
      <c r="F51" s="3">
        <v>2</v>
      </c>
      <c r="G51" s="3">
        <v>2</v>
      </c>
      <c r="H51" s="3">
        <f t="shared" si="6"/>
        <v>1</v>
      </c>
      <c r="I51" s="2" t="s">
        <v>2460</v>
      </c>
      <c r="J51" s="2"/>
      <c r="K51" s="2"/>
      <c r="L51" s="2"/>
      <c r="M51" s="2"/>
      <c r="N51" s="2"/>
      <c r="O51" s="2"/>
      <c r="P51" s="2"/>
      <c r="Q51" s="2"/>
      <c r="R51" s="2"/>
      <c r="S51" s="2"/>
      <c r="T51" s="2"/>
      <c r="U51" s="2"/>
      <c r="V51" s="2"/>
      <c r="W51" s="2"/>
      <c r="X51" s="2"/>
      <c r="Y51" s="2"/>
      <c r="Z51" s="2"/>
      <c r="AA51" s="2"/>
      <c r="AB51" s="2"/>
      <c r="AC51" s="2"/>
    </row>
    <row r="52" spans="1:29">
      <c r="A52" s="2"/>
      <c r="B52" s="2"/>
      <c r="C52" s="2"/>
      <c r="D52" s="3" t="s">
        <v>2337</v>
      </c>
      <c r="E52" s="3">
        <f t="shared" ref="E52:G52" si="7">SUM(E42:E51)</f>
        <v>158</v>
      </c>
      <c r="F52" s="3">
        <f t="shared" si="7"/>
        <v>146</v>
      </c>
      <c r="G52" s="3">
        <f t="shared" si="7"/>
        <v>164</v>
      </c>
      <c r="H52" s="3">
        <f t="shared" si="6"/>
        <v>0.8902439024390244</v>
      </c>
      <c r="I52" s="3">
        <f>E52/G52</f>
        <v>0.96341463414634143</v>
      </c>
      <c r="J52" s="2"/>
      <c r="K52" s="2"/>
      <c r="L52" s="2"/>
      <c r="M52" s="2"/>
      <c r="N52" s="2"/>
      <c r="O52" s="2"/>
      <c r="P52" s="2"/>
      <c r="Q52" s="2"/>
      <c r="R52" s="2"/>
      <c r="S52" s="2"/>
      <c r="T52" s="2"/>
      <c r="U52" s="2"/>
      <c r="V52" s="2"/>
      <c r="W52" s="2"/>
      <c r="X52" s="2"/>
      <c r="Y52" s="2"/>
      <c r="Z52" s="2"/>
      <c r="AA52" s="2"/>
      <c r="AB52" s="2"/>
      <c r="AC52" s="2"/>
    </row>
    <row r="53" spans="1:2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c r="A54" s="1" t="s">
        <v>2504</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c r="A55" s="1" t="s">
        <v>2421</v>
      </c>
      <c r="B55" s="1" t="s">
        <v>2422</v>
      </c>
      <c r="C55" s="1" t="s">
        <v>2465</v>
      </c>
      <c r="D55" s="1" t="s">
        <v>2466</v>
      </c>
      <c r="E55" s="1" t="s">
        <v>2467</v>
      </c>
      <c r="F55" s="1" t="s">
        <v>2423</v>
      </c>
      <c r="G55" s="1" t="s">
        <v>2337</v>
      </c>
      <c r="H55" s="1" t="s">
        <v>2424</v>
      </c>
      <c r="I55" s="1" t="s">
        <v>2425</v>
      </c>
      <c r="J55" s="2"/>
      <c r="K55" s="2"/>
      <c r="L55" s="2"/>
      <c r="M55" s="2"/>
      <c r="N55" s="2"/>
      <c r="O55" s="2"/>
      <c r="P55" s="2"/>
      <c r="Q55" s="2"/>
      <c r="R55" s="2"/>
      <c r="S55" s="2"/>
      <c r="T55" s="2"/>
      <c r="U55" s="2"/>
      <c r="V55" s="2"/>
      <c r="W55" s="2"/>
      <c r="X55" s="2"/>
      <c r="Y55" s="2"/>
      <c r="Z55" s="2"/>
      <c r="AA55" s="2"/>
      <c r="AB55" s="2"/>
      <c r="AC55" s="2"/>
    </row>
    <row r="56" spans="1:29">
      <c r="A56" s="2" t="s">
        <v>2427</v>
      </c>
      <c r="B56" s="2" t="s">
        <v>2428</v>
      </c>
      <c r="C56" s="3" t="s">
        <v>2505</v>
      </c>
      <c r="D56" s="2"/>
      <c r="E56" s="3">
        <v>2</v>
      </c>
      <c r="F56" s="3">
        <v>2</v>
      </c>
      <c r="G56" s="3">
        <v>2</v>
      </c>
      <c r="H56" s="3">
        <v>1</v>
      </c>
      <c r="I56" s="2" t="s">
        <v>2429</v>
      </c>
      <c r="J56" s="2"/>
      <c r="K56" s="2"/>
      <c r="L56" s="2"/>
      <c r="M56" s="2"/>
      <c r="N56" s="2"/>
      <c r="O56" s="2"/>
      <c r="P56" s="2"/>
      <c r="Q56" s="2"/>
      <c r="R56" s="2"/>
      <c r="S56" s="2"/>
      <c r="T56" s="2"/>
      <c r="U56" s="2"/>
      <c r="V56" s="2"/>
      <c r="W56" s="2"/>
      <c r="X56" s="2"/>
      <c r="Y56" s="2"/>
      <c r="Z56" s="2"/>
      <c r="AA56" s="2"/>
      <c r="AB56" s="2"/>
      <c r="AC56" s="2"/>
    </row>
    <row r="57" spans="1:29">
      <c r="A57" s="2" t="s">
        <v>2430</v>
      </c>
      <c r="B57" s="2" t="s">
        <v>2431</v>
      </c>
      <c r="C57" s="3" t="s">
        <v>2505</v>
      </c>
      <c r="D57" s="2"/>
      <c r="E57" s="3">
        <v>14</v>
      </c>
      <c r="F57" s="3">
        <v>12</v>
      </c>
      <c r="G57" s="3">
        <v>14</v>
      </c>
      <c r="H57" s="3">
        <f t="shared" ref="H57:H66" si="8">F57/G57</f>
        <v>0.8571428571428571</v>
      </c>
      <c r="I57" s="2" t="s">
        <v>2432</v>
      </c>
      <c r="J57" s="2"/>
      <c r="K57" s="2"/>
      <c r="L57" s="2"/>
      <c r="M57" s="2"/>
      <c r="N57" s="2"/>
      <c r="O57" s="2"/>
      <c r="P57" s="2"/>
      <c r="Q57" s="2"/>
      <c r="R57" s="2"/>
      <c r="S57" s="2"/>
      <c r="T57" s="2"/>
      <c r="U57" s="2"/>
      <c r="V57" s="2"/>
      <c r="W57" s="2"/>
      <c r="X57" s="2"/>
      <c r="Y57" s="2"/>
      <c r="Z57" s="2"/>
      <c r="AA57" s="2"/>
      <c r="AB57" s="2"/>
      <c r="AC57" s="2"/>
    </row>
    <row r="58" spans="1:29">
      <c r="A58" s="2" t="s">
        <v>2434</v>
      </c>
      <c r="B58" s="2" t="s">
        <v>2435</v>
      </c>
      <c r="C58" s="3" t="s">
        <v>2505</v>
      </c>
      <c r="D58" s="2"/>
      <c r="E58" s="3">
        <v>7</v>
      </c>
      <c r="F58" s="3">
        <v>5</v>
      </c>
      <c r="G58" s="3">
        <v>10</v>
      </c>
      <c r="H58" s="3">
        <f t="shared" si="8"/>
        <v>0.5</v>
      </c>
      <c r="I58" s="12" t="s">
        <v>2436</v>
      </c>
      <c r="J58" s="2"/>
      <c r="K58" s="2"/>
      <c r="L58" s="2"/>
      <c r="M58" s="2"/>
      <c r="N58" s="2"/>
      <c r="O58" s="2"/>
      <c r="P58" s="2"/>
      <c r="Q58" s="2"/>
      <c r="R58" s="2"/>
      <c r="S58" s="2"/>
      <c r="T58" s="2"/>
      <c r="U58" s="2"/>
      <c r="V58" s="2"/>
      <c r="W58" s="2"/>
      <c r="X58" s="2"/>
      <c r="Y58" s="2"/>
      <c r="Z58" s="2"/>
      <c r="AA58" s="2"/>
      <c r="AB58" s="2"/>
      <c r="AC58" s="2"/>
    </row>
    <row r="59" spans="1:29">
      <c r="A59" s="2" t="s">
        <v>2438</v>
      </c>
      <c r="B59" s="2" t="s">
        <v>2439</v>
      </c>
      <c r="C59" s="3" t="s">
        <v>2494</v>
      </c>
      <c r="D59" s="2"/>
      <c r="E59" s="3">
        <v>89</v>
      </c>
      <c r="F59" s="3">
        <v>84</v>
      </c>
      <c r="G59" s="3">
        <v>106</v>
      </c>
      <c r="H59" s="3">
        <f t="shared" si="8"/>
        <v>0.79245283018867929</v>
      </c>
      <c r="I59" s="12" t="s">
        <v>2440</v>
      </c>
      <c r="J59" s="2"/>
      <c r="K59" s="2"/>
      <c r="L59" s="2"/>
      <c r="M59" s="2"/>
      <c r="N59" s="2"/>
      <c r="O59" s="2"/>
      <c r="P59" s="2"/>
      <c r="Q59" s="2"/>
      <c r="R59" s="2"/>
      <c r="S59" s="2"/>
      <c r="T59" s="2"/>
      <c r="U59" s="2"/>
      <c r="V59" s="2"/>
      <c r="W59" s="2"/>
      <c r="X59" s="2"/>
      <c r="Y59" s="2"/>
      <c r="Z59" s="2"/>
      <c r="AA59" s="2"/>
      <c r="AB59" s="2"/>
      <c r="AC59" s="2"/>
    </row>
    <row r="60" spans="1:29">
      <c r="A60" s="2" t="s">
        <v>2441</v>
      </c>
      <c r="B60" s="2" t="s">
        <v>2442</v>
      </c>
      <c r="C60" s="13" t="s">
        <v>2500</v>
      </c>
      <c r="D60" s="2"/>
      <c r="E60" s="3">
        <v>0</v>
      </c>
      <c r="F60" s="3">
        <v>0</v>
      </c>
      <c r="G60" s="3">
        <v>4</v>
      </c>
      <c r="H60" s="3">
        <f t="shared" si="8"/>
        <v>0</v>
      </c>
      <c r="I60" s="2" t="s">
        <v>2443</v>
      </c>
      <c r="J60" s="2"/>
      <c r="K60" s="2"/>
      <c r="L60" s="2"/>
      <c r="M60" s="2"/>
      <c r="N60" s="2"/>
      <c r="O60" s="2"/>
      <c r="P60" s="2"/>
      <c r="Q60" s="2"/>
      <c r="R60" s="2"/>
      <c r="S60" s="2"/>
      <c r="T60" s="2"/>
      <c r="U60" s="2"/>
      <c r="V60" s="2"/>
      <c r="W60" s="2"/>
      <c r="X60" s="2"/>
      <c r="Y60" s="2"/>
      <c r="Z60" s="2"/>
      <c r="AA60" s="2"/>
      <c r="AB60" s="2"/>
      <c r="AC60" s="2"/>
    </row>
    <row r="61" spans="1:29">
      <c r="A61" s="2" t="s">
        <v>2444</v>
      </c>
      <c r="B61" s="2" t="s">
        <v>2445</v>
      </c>
      <c r="C61" s="3" t="s">
        <v>2506</v>
      </c>
      <c r="D61" s="2"/>
      <c r="E61" s="3">
        <v>10</v>
      </c>
      <c r="F61" s="3">
        <v>8</v>
      </c>
      <c r="G61" s="3">
        <v>10</v>
      </c>
      <c r="H61" s="3">
        <f t="shared" si="8"/>
        <v>0.8</v>
      </c>
      <c r="I61" s="2" t="s">
        <v>2446</v>
      </c>
      <c r="J61" s="2"/>
      <c r="K61" s="2"/>
      <c r="L61" s="2"/>
      <c r="M61" s="2"/>
      <c r="N61" s="2"/>
      <c r="O61" s="2"/>
      <c r="P61" s="2"/>
      <c r="Q61" s="2"/>
      <c r="R61" s="2"/>
      <c r="S61" s="2"/>
      <c r="T61" s="2"/>
      <c r="U61" s="2"/>
      <c r="V61" s="2"/>
      <c r="W61" s="2"/>
      <c r="X61" s="2"/>
      <c r="Y61" s="2"/>
      <c r="Z61" s="2"/>
      <c r="AA61" s="2"/>
      <c r="AB61" s="2"/>
      <c r="AC61" s="2"/>
    </row>
    <row r="62" spans="1:29">
      <c r="A62" s="2" t="s">
        <v>2448</v>
      </c>
      <c r="B62" s="2" t="s">
        <v>2449</v>
      </c>
      <c r="C62" s="3" t="s">
        <v>2506</v>
      </c>
      <c r="D62" s="2"/>
      <c r="E62" s="3">
        <v>7</v>
      </c>
      <c r="F62" s="3">
        <v>6</v>
      </c>
      <c r="G62" s="3">
        <v>11</v>
      </c>
      <c r="H62" s="3">
        <f t="shared" si="8"/>
        <v>0.54545454545454541</v>
      </c>
      <c r="I62" s="2" t="s">
        <v>2450</v>
      </c>
      <c r="J62" s="2"/>
      <c r="K62" s="2"/>
      <c r="L62" s="2"/>
      <c r="M62" s="2"/>
      <c r="N62" s="2"/>
      <c r="O62" s="2"/>
      <c r="P62" s="2"/>
      <c r="Q62" s="2"/>
      <c r="R62" s="2"/>
      <c r="S62" s="2"/>
      <c r="T62" s="2"/>
      <c r="U62" s="2"/>
      <c r="V62" s="2"/>
      <c r="W62" s="2"/>
      <c r="X62" s="2"/>
      <c r="Y62" s="2"/>
      <c r="Z62" s="2"/>
      <c r="AA62" s="2"/>
      <c r="AB62" s="2"/>
      <c r="AC62" s="2"/>
    </row>
    <row r="63" spans="1:29">
      <c r="A63" s="2" t="s">
        <v>2452</v>
      </c>
      <c r="B63" s="2" t="s">
        <v>2453</v>
      </c>
      <c r="C63" s="3" t="s">
        <v>2507</v>
      </c>
      <c r="D63" s="2"/>
      <c r="E63" s="3">
        <v>3</v>
      </c>
      <c r="F63" s="3">
        <v>3</v>
      </c>
      <c r="G63" s="3">
        <v>3</v>
      </c>
      <c r="H63" s="3">
        <f t="shared" si="8"/>
        <v>1</v>
      </c>
      <c r="I63" s="2" t="s">
        <v>2454</v>
      </c>
      <c r="J63" s="2"/>
      <c r="K63" s="2"/>
      <c r="L63" s="2"/>
      <c r="M63" s="2"/>
      <c r="N63" s="2"/>
      <c r="O63" s="2"/>
      <c r="P63" s="2"/>
      <c r="Q63" s="2"/>
      <c r="R63" s="2"/>
      <c r="S63" s="2"/>
      <c r="T63" s="2"/>
      <c r="U63" s="2"/>
      <c r="V63" s="2"/>
      <c r="W63" s="2"/>
      <c r="X63" s="2"/>
      <c r="Y63" s="2"/>
      <c r="Z63" s="2"/>
      <c r="AA63" s="2"/>
      <c r="AB63" s="2"/>
      <c r="AC63" s="2"/>
    </row>
    <row r="64" spans="1:29">
      <c r="A64" s="2" t="s">
        <v>2455</v>
      </c>
      <c r="B64" s="2" t="s">
        <v>2456</v>
      </c>
      <c r="C64" s="3" t="s">
        <v>2507</v>
      </c>
      <c r="D64" s="2"/>
      <c r="E64" s="3">
        <v>1</v>
      </c>
      <c r="F64" s="3">
        <v>1</v>
      </c>
      <c r="G64" s="3">
        <v>2</v>
      </c>
      <c r="H64" s="3">
        <f t="shared" si="8"/>
        <v>0.5</v>
      </c>
      <c r="I64" s="2" t="s">
        <v>2457</v>
      </c>
      <c r="J64" s="2"/>
      <c r="K64" s="2"/>
      <c r="L64" s="2"/>
      <c r="M64" s="2"/>
      <c r="N64" s="2"/>
      <c r="O64" s="2"/>
      <c r="P64" s="2"/>
      <c r="Q64" s="2"/>
      <c r="R64" s="2"/>
      <c r="S64" s="2"/>
      <c r="T64" s="2"/>
      <c r="U64" s="2"/>
      <c r="V64" s="2"/>
      <c r="W64" s="2"/>
      <c r="X64" s="2"/>
      <c r="Y64" s="2"/>
      <c r="Z64" s="2"/>
      <c r="AA64" s="2"/>
      <c r="AB64" s="2"/>
      <c r="AC64" s="2"/>
    </row>
    <row r="65" spans="1:29">
      <c r="A65" s="2" t="s">
        <v>2458</v>
      </c>
      <c r="B65" s="2" t="s">
        <v>2459</v>
      </c>
      <c r="C65" s="3" t="s">
        <v>2503</v>
      </c>
      <c r="D65" s="2"/>
      <c r="E65" s="3">
        <v>2</v>
      </c>
      <c r="F65" s="3">
        <v>2</v>
      </c>
      <c r="G65" s="3">
        <v>2</v>
      </c>
      <c r="H65" s="3">
        <f t="shared" si="8"/>
        <v>1</v>
      </c>
      <c r="I65" s="2" t="s">
        <v>2460</v>
      </c>
      <c r="J65" s="2"/>
      <c r="K65" s="2"/>
      <c r="L65" s="2"/>
      <c r="M65" s="2"/>
      <c r="N65" s="2"/>
      <c r="O65" s="2"/>
      <c r="P65" s="2"/>
      <c r="Q65" s="2"/>
      <c r="R65" s="2"/>
      <c r="S65" s="2"/>
      <c r="T65" s="2"/>
      <c r="U65" s="2"/>
      <c r="V65" s="2"/>
      <c r="W65" s="2"/>
      <c r="X65" s="2"/>
      <c r="Y65" s="2"/>
      <c r="Z65" s="2"/>
      <c r="AA65" s="2"/>
      <c r="AB65" s="2"/>
      <c r="AC65" s="2"/>
    </row>
    <row r="66" spans="1:29">
      <c r="A66" s="2"/>
      <c r="B66" s="2"/>
      <c r="C66" s="2"/>
      <c r="D66" s="3" t="s">
        <v>2337</v>
      </c>
      <c r="E66" s="3">
        <f t="shared" ref="E66:G66" si="9">SUM(E56:E65)</f>
        <v>135</v>
      </c>
      <c r="F66" s="3">
        <f t="shared" si="9"/>
        <v>123</v>
      </c>
      <c r="G66" s="3">
        <f t="shared" si="9"/>
        <v>164</v>
      </c>
      <c r="H66" s="3">
        <f t="shared" si="8"/>
        <v>0.75</v>
      </c>
      <c r="I66" s="3">
        <f>E66/G66</f>
        <v>0.82317073170731703</v>
      </c>
      <c r="J66" s="2"/>
      <c r="K66" s="2"/>
      <c r="L66" s="2"/>
      <c r="M66" s="2"/>
      <c r="N66" s="2"/>
      <c r="O66" s="2"/>
      <c r="P66" s="2"/>
      <c r="Q66" s="2"/>
      <c r="R66" s="2"/>
      <c r="S66" s="2"/>
      <c r="T66" s="2"/>
      <c r="U66" s="2"/>
      <c r="V66" s="2"/>
      <c r="W66" s="2"/>
      <c r="X66" s="2"/>
      <c r="Y66" s="2"/>
      <c r="Z66" s="2"/>
      <c r="AA66" s="2"/>
      <c r="AB66" s="2"/>
      <c r="AC66" s="2"/>
    </row>
    <row r="67" spans="1:2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AN998"/>
  <sheetViews>
    <sheetView workbookViewId="0"/>
  </sheetViews>
  <sheetFormatPr defaultColWidth="12.6640625" defaultRowHeight="15.75" customHeight="1"/>
  <sheetData>
    <row r="1" spans="1:40">
      <c r="A1" s="21" t="s">
        <v>2508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c r="A2" s="2" t="s">
        <v>1339</v>
      </c>
      <c r="B2" s="2" t="s">
        <v>2509</v>
      </c>
      <c r="C2" s="2" t="s">
        <v>2510</v>
      </c>
      <c r="D2" s="2" t="s">
        <v>2511</v>
      </c>
      <c r="E2" s="2" t="s">
        <v>2512</v>
      </c>
      <c r="F2" s="2" t="s">
        <v>2513</v>
      </c>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c r="A3" s="2" t="s">
        <v>66</v>
      </c>
      <c r="B3" s="2" t="s">
        <v>67</v>
      </c>
      <c r="C3" s="3">
        <v>110.73333333333299</v>
      </c>
      <c r="D3" s="3">
        <v>1.91369334592097</v>
      </c>
      <c r="E3" s="3">
        <v>1</v>
      </c>
      <c r="F3" s="3">
        <v>1</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c r="A4" s="2" t="s">
        <v>75</v>
      </c>
      <c r="B4" s="2" t="s">
        <v>76</v>
      </c>
      <c r="C4" s="3">
        <v>83.966666666666598</v>
      </c>
      <c r="D4" s="3">
        <v>2.3019315560826001</v>
      </c>
      <c r="E4" s="3">
        <v>1</v>
      </c>
      <c r="F4" s="3">
        <v>1</v>
      </c>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row>
    <row r="5" spans="1:40">
      <c r="A5" s="2" t="s">
        <v>77</v>
      </c>
      <c r="B5" s="2" t="s">
        <v>78</v>
      </c>
      <c r="C5" s="3">
        <v>80.866666666666603</v>
      </c>
      <c r="D5" s="3">
        <v>1.70749979664875</v>
      </c>
      <c r="E5" s="3">
        <v>1</v>
      </c>
      <c r="F5" s="3">
        <v>1</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c r="A6" s="2" t="s">
        <v>81</v>
      </c>
      <c r="B6" s="2" t="s">
        <v>82</v>
      </c>
      <c r="C6" s="3">
        <v>74.900000000000006</v>
      </c>
      <c r="D6" s="3">
        <v>1.1647603473104</v>
      </c>
      <c r="E6" s="3">
        <v>1</v>
      </c>
      <c r="F6" s="3">
        <v>0</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row>
    <row r="7" spans="1:40">
      <c r="A7" s="2" t="s">
        <v>83</v>
      </c>
      <c r="B7" s="2" t="s">
        <v>84</v>
      </c>
      <c r="C7" s="3">
        <v>71.400000000000006</v>
      </c>
      <c r="D7" s="3">
        <v>2.2300971578236899</v>
      </c>
      <c r="E7" s="3">
        <v>1</v>
      </c>
      <c r="F7" s="3">
        <v>1</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c r="A8" s="2" t="s">
        <v>87</v>
      </c>
      <c r="B8" s="2" t="s">
        <v>88</v>
      </c>
      <c r="C8" s="3">
        <v>70.3</v>
      </c>
      <c r="D8" s="3">
        <v>1.98578280114753</v>
      </c>
      <c r="E8" s="3">
        <v>1</v>
      </c>
      <c r="F8" s="3">
        <v>1</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row>
    <row r="9" spans="1:40">
      <c r="A9" s="2" t="s">
        <v>92</v>
      </c>
      <c r="B9" s="2" t="s">
        <v>93</v>
      </c>
      <c r="C9" s="3">
        <v>60.3</v>
      </c>
      <c r="D9" s="3">
        <v>1.41774468787578</v>
      </c>
      <c r="E9" s="3">
        <v>1</v>
      </c>
      <c r="F9" s="3">
        <v>1</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row>
    <row r="10" spans="1:40">
      <c r="A10" s="2" t="s">
        <v>172</v>
      </c>
      <c r="B10" s="2" t="s">
        <v>173</v>
      </c>
      <c r="C10" s="3">
        <v>40.133333333333297</v>
      </c>
      <c r="D10" s="3">
        <v>1.62754074876449</v>
      </c>
      <c r="E10" s="3">
        <v>1</v>
      </c>
      <c r="F10" s="3">
        <v>1</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row>
    <row r="11" spans="1:40">
      <c r="A11" s="2" t="s">
        <v>90</v>
      </c>
      <c r="B11" s="2" t="s">
        <v>91</v>
      </c>
      <c r="C11" s="3">
        <v>33.466666666666598</v>
      </c>
      <c r="D11" s="3">
        <v>6.3231497074023304</v>
      </c>
      <c r="E11" s="3">
        <v>1</v>
      </c>
      <c r="F11" s="3">
        <v>1</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row>
    <row r="12" spans="1:40">
      <c r="A12" s="2" t="s">
        <v>150</v>
      </c>
      <c r="B12" s="2" t="s">
        <v>151</v>
      </c>
      <c r="C12" s="3">
        <v>22</v>
      </c>
      <c r="D12" s="3">
        <v>4.3893811257017301</v>
      </c>
      <c r="E12" s="3">
        <v>1</v>
      </c>
      <c r="F12" s="3">
        <v>1</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row>
    <row r="13" spans="1:40">
      <c r="A13" s="2" t="s">
        <v>112</v>
      </c>
      <c r="B13" s="2" t="s">
        <v>113</v>
      </c>
      <c r="C13" s="3">
        <v>21.6</v>
      </c>
      <c r="D13" s="3">
        <v>3.95474398665703</v>
      </c>
      <c r="E13" s="3">
        <v>1</v>
      </c>
      <c r="F13" s="3">
        <v>1</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row>
    <row r="14" spans="1:40">
      <c r="A14" s="2" t="s">
        <v>376</v>
      </c>
      <c r="B14" s="2" t="s">
        <v>717</v>
      </c>
      <c r="C14" s="3">
        <v>8.9</v>
      </c>
      <c r="D14" s="3">
        <v>1.95533458347499</v>
      </c>
      <c r="E14" s="3">
        <v>1</v>
      </c>
      <c r="F14" s="3">
        <v>1</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row>
    <row r="15" spans="1:40">
      <c r="A15" s="2" t="s">
        <v>168</v>
      </c>
      <c r="B15" s="2" t="s">
        <v>718</v>
      </c>
      <c r="C15" s="3">
        <v>8.0666666666666593</v>
      </c>
      <c r="D15" s="3">
        <v>2.0483055327649602</v>
      </c>
      <c r="E15" s="3">
        <v>1</v>
      </c>
      <c r="F15" s="3">
        <v>0</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row>
    <row r="16" spans="1:40">
      <c r="A16" s="2" t="s">
        <v>221</v>
      </c>
      <c r="B16" s="2" t="s">
        <v>222</v>
      </c>
      <c r="C16" s="3">
        <v>6.5</v>
      </c>
      <c r="D16" s="3">
        <v>2.2912878474779199</v>
      </c>
      <c r="E16" s="3">
        <v>1</v>
      </c>
      <c r="F16" s="3">
        <v>1</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row>
    <row r="17" spans="1:40">
      <c r="A17" s="2" t="s">
        <v>278</v>
      </c>
      <c r="B17" s="2" t="s">
        <v>716</v>
      </c>
      <c r="C17" s="3">
        <v>1.25</v>
      </c>
      <c r="D17" s="3">
        <v>0.43301270189221902</v>
      </c>
      <c r="E17" s="3">
        <v>1</v>
      </c>
      <c r="F17" s="3">
        <v>1</v>
      </c>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row>
    <row r="18" spans="1:40">
      <c r="A18" s="1" t="s">
        <v>2434</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row>
    <row r="19" spans="1:40">
      <c r="A19" s="2" t="s">
        <v>1</v>
      </c>
      <c r="B19" s="2"/>
      <c r="C19" s="2" t="s">
        <v>2315</v>
      </c>
      <c r="D19" s="2" t="s">
        <v>2514</v>
      </c>
      <c r="E19" s="2" t="s">
        <v>2511</v>
      </c>
      <c r="F19" s="2" t="s">
        <v>2515</v>
      </c>
      <c r="G19" s="1" t="s">
        <v>2516</v>
      </c>
      <c r="H19" s="2" t="s">
        <v>2517</v>
      </c>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row>
    <row r="20" spans="1:40">
      <c r="A20" s="2" t="s">
        <v>725</v>
      </c>
      <c r="B20" s="2" t="s">
        <v>376</v>
      </c>
      <c r="C20" s="2" t="s">
        <v>717</v>
      </c>
      <c r="D20" s="3">
        <v>5.0666666666666602</v>
      </c>
      <c r="E20" s="3">
        <v>2.5420901286583399</v>
      </c>
      <c r="F20" s="3">
        <f t="shared" ref="F20:F29" si="0">D20/8.4</f>
        <v>0.60317460317460236</v>
      </c>
      <c r="G20" s="3">
        <v>0</v>
      </c>
      <c r="H20" s="3">
        <v>0</v>
      </c>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row>
    <row r="21" spans="1:40">
      <c r="A21" s="2" t="s">
        <v>729</v>
      </c>
      <c r="B21" s="2" t="s">
        <v>83</v>
      </c>
      <c r="C21" s="2" t="s">
        <v>84</v>
      </c>
      <c r="D21" s="3">
        <v>4.2857142857142803</v>
      </c>
      <c r="E21" s="3">
        <v>2.3123448651769398</v>
      </c>
      <c r="F21" s="3">
        <f t="shared" si="0"/>
        <v>0.51020408163265241</v>
      </c>
      <c r="G21" s="3">
        <v>1</v>
      </c>
      <c r="H21" s="3">
        <v>1</v>
      </c>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row>
    <row r="22" spans="1:40">
      <c r="A22" s="2" t="s">
        <v>731</v>
      </c>
      <c r="B22" s="2" t="s">
        <v>172</v>
      </c>
      <c r="C22" s="2" t="s">
        <v>173</v>
      </c>
      <c r="D22" s="3">
        <v>10.4</v>
      </c>
      <c r="E22" s="3">
        <v>3.54588963919258</v>
      </c>
      <c r="F22" s="3">
        <f t="shared" si="0"/>
        <v>1.2380952380952381</v>
      </c>
      <c r="G22" s="3">
        <v>1</v>
      </c>
      <c r="H22" s="3">
        <v>1</v>
      </c>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row>
    <row r="23" spans="1:40">
      <c r="A23" s="2" t="s">
        <v>734</v>
      </c>
      <c r="B23" s="2" t="s">
        <v>87</v>
      </c>
      <c r="C23" s="2" t="s">
        <v>88</v>
      </c>
      <c r="D23" s="3">
        <v>21.8333333333333</v>
      </c>
      <c r="E23" s="3">
        <v>4.7685311039028404</v>
      </c>
      <c r="F23" s="3">
        <f t="shared" si="0"/>
        <v>2.5992063492063453</v>
      </c>
      <c r="G23" s="3">
        <v>1</v>
      </c>
      <c r="H23" s="3">
        <v>0</v>
      </c>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row>
    <row r="24" spans="1:40">
      <c r="A24" s="2" t="s">
        <v>736</v>
      </c>
      <c r="B24" s="2" t="s">
        <v>75</v>
      </c>
      <c r="C24" s="2" t="s">
        <v>76</v>
      </c>
      <c r="D24" s="3">
        <v>2.4090909090908998</v>
      </c>
      <c r="E24" s="3">
        <v>1.8004820291216601</v>
      </c>
      <c r="F24" s="3">
        <f t="shared" si="0"/>
        <v>0.28679653679653566</v>
      </c>
      <c r="G24" s="3">
        <v>1</v>
      </c>
      <c r="H24" s="3">
        <v>1</v>
      </c>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row>
    <row r="25" spans="1:40">
      <c r="A25" s="2" t="s">
        <v>737</v>
      </c>
      <c r="B25" s="2" t="s">
        <v>92</v>
      </c>
      <c r="C25" s="2" t="s">
        <v>93</v>
      </c>
      <c r="D25" s="3">
        <v>11.8666666666666</v>
      </c>
      <c r="E25" s="3">
        <v>5.2455271951973996</v>
      </c>
      <c r="F25" s="3">
        <f t="shared" si="0"/>
        <v>1.4126984126984046</v>
      </c>
      <c r="G25" s="3">
        <v>1</v>
      </c>
      <c r="H25" s="3">
        <v>1</v>
      </c>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row>
    <row r="26" spans="1:40">
      <c r="A26" s="2" t="s">
        <v>739</v>
      </c>
      <c r="B26" s="2" t="s">
        <v>77</v>
      </c>
      <c r="C26" s="2" t="s">
        <v>78</v>
      </c>
      <c r="D26" s="3">
        <v>4.68965517241379</v>
      </c>
      <c r="E26" s="3">
        <v>2.6794678869051598</v>
      </c>
      <c r="F26" s="3">
        <f t="shared" si="0"/>
        <v>0.55829228243021312</v>
      </c>
      <c r="G26" s="3">
        <v>0</v>
      </c>
      <c r="H26" s="3">
        <v>1</v>
      </c>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row>
    <row r="27" spans="1:40">
      <c r="A27" s="2" t="s">
        <v>741</v>
      </c>
      <c r="B27" s="2" t="s">
        <v>112</v>
      </c>
      <c r="C27" s="2" t="s">
        <v>113</v>
      </c>
      <c r="D27" s="3">
        <v>2.7586206896551699</v>
      </c>
      <c r="E27" s="3">
        <v>1.2772592536173799</v>
      </c>
      <c r="F27" s="3">
        <f t="shared" si="0"/>
        <v>0.32840722495894881</v>
      </c>
      <c r="G27" s="3">
        <v>1</v>
      </c>
      <c r="H27" s="3">
        <v>0</v>
      </c>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row>
    <row r="28" spans="1:40">
      <c r="A28" s="2" t="s">
        <v>742</v>
      </c>
      <c r="B28" s="2" t="s">
        <v>81</v>
      </c>
      <c r="C28" s="2" t="s">
        <v>82</v>
      </c>
      <c r="D28" s="3">
        <v>9.1999999999999993</v>
      </c>
      <c r="E28" s="3">
        <v>3.71842260463582</v>
      </c>
      <c r="F28" s="3">
        <f t="shared" si="0"/>
        <v>1.0952380952380951</v>
      </c>
      <c r="G28" s="3">
        <v>1</v>
      </c>
      <c r="H28" s="3">
        <v>0</v>
      </c>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1:40">
      <c r="A29" s="2" t="s">
        <v>743</v>
      </c>
      <c r="B29" s="2" t="s">
        <v>66</v>
      </c>
      <c r="C29" s="2" t="s">
        <v>67</v>
      </c>
      <c r="D29" s="3">
        <v>3.8275862068965498</v>
      </c>
      <c r="E29" s="3">
        <v>2.3054502966133401</v>
      </c>
      <c r="F29" s="3">
        <f t="shared" si="0"/>
        <v>0.45566502463054165</v>
      </c>
      <c r="G29" s="3">
        <v>1</v>
      </c>
      <c r="H29" s="3">
        <v>1</v>
      </c>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40">
      <c r="A30" s="2" t="s">
        <v>744</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40">
      <c r="A31" s="1" t="s">
        <v>2438</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40">
      <c r="A32" s="2" t="s">
        <v>2518</v>
      </c>
      <c r="B32" s="2" t="s">
        <v>2514</v>
      </c>
      <c r="C32" s="2" t="s">
        <v>2511</v>
      </c>
      <c r="D32" s="2" t="s">
        <v>2512</v>
      </c>
      <c r="E32" s="2" t="s">
        <v>2513</v>
      </c>
      <c r="F32" s="2"/>
      <c r="G32" s="2"/>
      <c r="H32" s="2"/>
      <c r="I32" s="2"/>
      <c r="J32" s="2"/>
      <c r="K32" s="2"/>
      <c r="L32" s="2"/>
      <c r="M32" s="2"/>
      <c r="N32" s="2"/>
      <c r="O32" s="2"/>
      <c r="P32" s="2"/>
      <c r="Q32" s="2"/>
      <c r="R32" s="2"/>
      <c r="S32" s="2"/>
      <c r="T32" s="2"/>
      <c r="U32" s="2"/>
      <c r="V32" s="2"/>
      <c r="W32" s="2"/>
      <c r="X32" s="12"/>
      <c r="Y32" s="12"/>
      <c r="Z32" s="12"/>
      <c r="AA32" s="12"/>
      <c r="AB32" s="2"/>
      <c r="AC32" s="2"/>
      <c r="AD32" s="2"/>
      <c r="AE32" s="2"/>
      <c r="AF32" s="2"/>
      <c r="AG32" s="2"/>
      <c r="AH32" s="2"/>
      <c r="AI32" s="2"/>
      <c r="AJ32" s="2"/>
      <c r="AK32" s="2"/>
      <c r="AL32" s="2"/>
      <c r="AM32" s="2"/>
      <c r="AN32" s="2"/>
    </row>
    <row r="33" spans="1:40">
      <c r="A33" s="2" t="s">
        <v>764</v>
      </c>
      <c r="B33" s="3">
        <v>114.266666666666</v>
      </c>
      <c r="C33" s="3">
        <v>5.5673652256301196</v>
      </c>
      <c r="D33" s="3">
        <v>1</v>
      </c>
      <c r="E33" s="3">
        <v>1</v>
      </c>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c r="A34" s="2" t="s">
        <v>766</v>
      </c>
      <c r="B34" s="3">
        <v>53.466666666666598</v>
      </c>
      <c r="C34" s="3">
        <v>18.045744342888401</v>
      </c>
      <c r="D34" s="3">
        <v>1</v>
      </c>
      <c r="E34" s="3">
        <v>1</v>
      </c>
      <c r="F34" s="2"/>
      <c r="G34" s="1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row>
    <row r="35" spans="1:40">
      <c r="A35" s="2" t="s">
        <v>768</v>
      </c>
      <c r="B35" s="3">
        <v>35.799999999999997</v>
      </c>
      <c r="C35" s="3">
        <v>5.97996655509042</v>
      </c>
      <c r="D35" s="3">
        <v>1</v>
      </c>
      <c r="E35" s="3">
        <v>1</v>
      </c>
      <c r="F35" s="2"/>
      <c r="G35" s="1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1:40">
      <c r="A36" s="2" t="s">
        <v>775</v>
      </c>
      <c r="B36" s="3">
        <v>34.700000000000003</v>
      </c>
      <c r="C36" s="3">
        <v>5.0999999999999996</v>
      </c>
      <c r="D36" s="3">
        <v>1</v>
      </c>
      <c r="E36" s="3">
        <v>1</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c r="A37" s="2" t="s">
        <v>731</v>
      </c>
      <c r="B37" s="3">
        <v>23.633333333333301</v>
      </c>
      <c r="C37" s="3">
        <v>4.4608170651674204</v>
      </c>
      <c r="D37" s="3">
        <v>1</v>
      </c>
      <c r="E37" s="3">
        <v>1</v>
      </c>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c r="A38" s="2" t="s">
        <v>770</v>
      </c>
      <c r="B38" s="3">
        <v>13.8666666666666</v>
      </c>
      <c r="C38" s="3">
        <v>3.5938218591849398</v>
      </c>
      <c r="D38" s="3">
        <v>1</v>
      </c>
      <c r="E38" s="3">
        <v>1</v>
      </c>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row>
    <row r="39" spans="1:40">
      <c r="A39" s="2" t="s">
        <v>789</v>
      </c>
      <c r="B39" s="3">
        <v>13.7666666666666</v>
      </c>
      <c r="C39" s="3">
        <v>2.6036299446904598</v>
      </c>
      <c r="D39" s="3">
        <v>1</v>
      </c>
      <c r="E39" s="3">
        <v>0</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c r="A40" s="2" t="s">
        <v>772</v>
      </c>
      <c r="B40" s="3">
        <v>3.2</v>
      </c>
      <c r="C40" s="3">
        <v>1.9561867668161601</v>
      </c>
      <c r="D40" s="3">
        <v>1</v>
      </c>
      <c r="E40" s="3">
        <v>1</v>
      </c>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c r="A41" s="2" t="s">
        <v>779</v>
      </c>
      <c r="B41" s="3">
        <v>1.56666666666666</v>
      </c>
      <c r="C41" s="3">
        <v>1.0546194679704199</v>
      </c>
      <c r="D41" s="3">
        <v>1</v>
      </c>
      <c r="E41" s="3">
        <v>1</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row>
    <row r="42" spans="1:40">
      <c r="A42" s="2" t="s">
        <v>787</v>
      </c>
      <c r="B42" s="3">
        <v>0.33333333333333298</v>
      </c>
      <c r="C42" s="3">
        <v>0.53748384988657005</v>
      </c>
      <c r="D42" s="3">
        <v>0</v>
      </c>
      <c r="E42" s="3">
        <v>0</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c r="A43" s="2" t="s">
        <v>734</v>
      </c>
      <c r="B43" s="3">
        <v>0.233333333333333</v>
      </c>
      <c r="C43" s="3">
        <v>0.42295258468164998</v>
      </c>
      <c r="D43" s="3">
        <v>1</v>
      </c>
      <c r="E43" s="3">
        <v>1</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row>
    <row r="44" spans="1:40">
      <c r="A44" s="2" t="s">
        <v>718</v>
      </c>
      <c r="B44" s="3">
        <v>6.6666666666666596E-2</v>
      </c>
      <c r="C44" s="3">
        <v>0.24944382578492899</v>
      </c>
      <c r="D44" s="3">
        <v>1</v>
      </c>
      <c r="E44" s="3">
        <v>1</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row>
    <row r="45" spans="1:40">
      <c r="A45" s="2" t="s">
        <v>2519</v>
      </c>
      <c r="B45" s="3">
        <v>0</v>
      </c>
      <c r="C45" s="3">
        <v>0</v>
      </c>
      <c r="D45" s="3">
        <v>1</v>
      </c>
      <c r="E45" s="3">
        <v>1</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row>
    <row r="46" spans="1:40">
      <c r="A46" s="2" t="s">
        <v>900</v>
      </c>
      <c r="B46" s="3">
        <v>0</v>
      </c>
      <c r="C46" s="3">
        <v>0</v>
      </c>
      <c r="D46" s="3">
        <v>1</v>
      </c>
      <c r="E46" s="3">
        <v>1</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row>
    <row r="47" spans="1:40">
      <c r="A47" s="2" t="s">
        <v>928</v>
      </c>
      <c r="B47" s="3">
        <v>0</v>
      </c>
      <c r="C47" s="3">
        <v>0</v>
      </c>
      <c r="D47" s="3">
        <v>1</v>
      </c>
      <c r="E47" s="3">
        <v>1</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row>
    <row r="48" spans="1:40">
      <c r="A48" s="2" t="s">
        <v>948</v>
      </c>
      <c r="B48" s="3">
        <v>0</v>
      </c>
      <c r="C48" s="3">
        <v>0</v>
      </c>
      <c r="D48" s="3">
        <v>1</v>
      </c>
      <c r="E48" s="3">
        <v>1</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row>
    <row r="49" spans="1:40">
      <c r="A49" s="2" t="s">
        <v>793</v>
      </c>
      <c r="B49" s="3">
        <v>0</v>
      </c>
      <c r="C49" s="3">
        <v>0</v>
      </c>
      <c r="D49" s="3">
        <v>1</v>
      </c>
      <c r="E49" s="3">
        <v>1</v>
      </c>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1:40">
      <c r="A50" s="2" t="s">
        <v>795</v>
      </c>
      <c r="B50" s="3">
        <v>0</v>
      </c>
      <c r="C50" s="3">
        <v>0</v>
      </c>
      <c r="D50" s="3">
        <v>1</v>
      </c>
      <c r="E50" s="3">
        <v>1</v>
      </c>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c r="A51" s="2" t="s">
        <v>798</v>
      </c>
      <c r="B51" s="3">
        <v>0</v>
      </c>
      <c r="C51" s="3">
        <v>0</v>
      </c>
      <c r="D51" s="3">
        <v>1</v>
      </c>
      <c r="E51" s="3">
        <v>1</v>
      </c>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c r="A52" s="2" t="s">
        <v>800</v>
      </c>
      <c r="B52" s="3">
        <v>0</v>
      </c>
      <c r="C52" s="3">
        <v>0</v>
      </c>
      <c r="D52" s="3">
        <v>1</v>
      </c>
      <c r="E52" s="3">
        <v>1</v>
      </c>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c r="A53" s="2" t="s">
        <v>783</v>
      </c>
      <c r="B53" s="3">
        <v>0</v>
      </c>
      <c r="C53" s="3">
        <v>0</v>
      </c>
      <c r="D53" s="3">
        <v>1</v>
      </c>
      <c r="E53" s="3">
        <v>1</v>
      </c>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c r="A54" s="2" t="s">
        <v>804</v>
      </c>
      <c r="B54" s="3">
        <v>0</v>
      </c>
      <c r="C54" s="3">
        <v>0</v>
      </c>
      <c r="D54" s="3">
        <v>1</v>
      </c>
      <c r="E54" s="3">
        <v>1</v>
      </c>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c r="A55" s="2" t="s">
        <v>806</v>
      </c>
      <c r="B55" s="3">
        <v>0</v>
      </c>
      <c r="C55" s="3">
        <v>0</v>
      </c>
      <c r="D55" s="3">
        <v>1</v>
      </c>
      <c r="E55" s="3">
        <v>1</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c r="A56" s="2" t="s">
        <v>808</v>
      </c>
      <c r="B56" s="3">
        <v>0</v>
      </c>
      <c r="C56" s="3">
        <v>0</v>
      </c>
      <c r="D56" s="3">
        <v>1</v>
      </c>
      <c r="E56" s="3">
        <v>1</v>
      </c>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c r="A57" s="2" t="s">
        <v>810</v>
      </c>
      <c r="B57" s="3">
        <v>0</v>
      </c>
      <c r="C57" s="3">
        <v>0</v>
      </c>
      <c r="D57" s="3">
        <v>1</v>
      </c>
      <c r="E57" s="3">
        <v>1</v>
      </c>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row r="58" spans="1:40">
      <c r="A58" s="2" t="s">
        <v>812</v>
      </c>
      <c r="B58" s="3">
        <v>0</v>
      </c>
      <c r="C58" s="3">
        <v>0</v>
      </c>
      <c r="D58" s="3">
        <v>1</v>
      </c>
      <c r="E58" s="3">
        <v>1</v>
      </c>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1:40">
      <c r="A59" s="2" t="s">
        <v>814</v>
      </c>
      <c r="B59" s="3">
        <v>0</v>
      </c>
      <c r="C59" s="3">
        <v>0</v>
      </c>
      <c r="D59" s="3">
        <v>1</v>
      </c>
      <c r="E59" s="3">
        <v>1</v>
      </c>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1:40">
      <c r="A60" s="2" t="s">
        <v>816</v>
      </c>
      <c r="B60" s="3">
        <v>0</v>
      </c>
      <c r="C60" s="3">
        <v>0</v>
      </c>
      <c r="D60" s="3">
        <v>1</v>
      </c>
      <c r="E60" s="3">
        <v>1</v>
      </c>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row>
    <row r="61" spans="1:40">
      <c r="A61" s="2" t="s">
        <v>818</v>
      </c>
      <c r="B61" s="3">
        <v>0</v>
      </c>
      <c r="C61" s="3">
        <v>0</v>
      </c>
      <c r="D61" s="3">
        <v>1</v>
      </c>
      <c r="E61" s="3">
        <v>1</v>
      </c>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row>
    <row r="62" spans="1:40">
      <c r="A62" s="2" t="s">
        <v>820</v>
      </c>
      <c r="B62" s="3">
        <v>0</v>
      </c>
      <c r="C62" s="3">
        <v>0</v>
      </c>
      <c r="D62" s="3">
        <v>1</v>
      </c>
      <c r="E62" s="3">
        <v>1</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row>
    <row r="63" spans="1:40">
      <c r="A63" s="2" t="s">
        <v>822</v>
      </c>
      <c r="B63" s="3">
        <v>0</v>
      </c>
      <c r="C63" s="3">
        <v>0</v>
      </c>
      <c r="D63" s="3">
        <v>1</v>
      </c>
      <c r="E63" s="3">
        <v>1</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row>
    <row r="64" spans="1:40">
      <c r="A64" s="2" t="s">
        <v>824</v>
      </c>
      <c r="B64" s="3">
        <v>0</v>
      </c>
      <c r="C64" s="3">
        <v>0</v>
      </c>
      <c r="D64" s="3">
        <v>1</v>
      </c>
      <c r="E64" s="3">
        <v>1</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1:40">
      <c r="A65" s="2" t="s">
        <v>826</v>
      </c>
      <c r="B65" s="3">
        <v>0</v>
      </c>
      <c r="C65" s="3">
        <v>0</v>
      </c>
      <c r="D65" s="3">
        <v>1</v>
      </c>
      <c r="E65" s="3">
        <v>1</v>
      </c>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row>
    <row r="66" spans="1:40">
      <c r="A66" s="2" t="s">
        <v>828</v>
      </c>
      <c r="B66" s="3">
        <v>0</v>
      </c>
      <c r="C66" s="3">
        <v>0</v>
      </c>
      <c r="D66" s="3">
        <v>1</v>
      </c>
      <c r="E66" s="3">
        <v>1</v>
      </c>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row>
    <row r="67" spans="1:40">
      <c r="A67" s="2" t="s">
        <v>830</v>
      </c>
      <c r="B67" s="3">
        <v>0</v>
      </c>
      <c r="C67" s="3">
        <v>0</v>
      </c>
      <c r="D67" s="3">
        <v>1</v>
      </c>
      <c r="E67" s="3">
        <v>1</v>
      </c>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row>
    <row r="68" spans="1:40">
      <c r="A68" s="2" t="s">
        <v>832</v>
      </c>
      <c r="B68" s="3">
        <v>0</v>
      </c>
      <c r="C68" s="3">
        <v>0</v>
      </c>
      <c r="D68" s="3">
        <v>1</v>
      </c>
      <c r="E68" s="3">
        <v>1</v>
      </c>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row>
    <row r="69" spans="1:40">
      <c r="A69" s="2" t="s">
        <v>834</v>
      </c>
      <c r="B69" s="3">
        <v>0</v>
      </c>
      <c r="C69" s="3">
        <v>0</v>
      </c>
      <c r="D69" s="3">
        <v>1</v>
      </c>
      <c r="E69" s="3">
        <v>1</v>
      </c>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1:40">
      <c r="A70" s="2" t="s">
        <v>836</v>
      </c>
      <c r="B70" s="3">
        <v>0</v>
      </c>
      <c r="C70" s="3">
        <v>0</v>
      </c>
      <c r="D70" s="3">
        <v>1</v>
      </c>
      <c r="E70" s="3">
        <v>1</v>
      </c>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1:40">
      <c r="A71" s="2" t="s">
        <v>838</v>
      </c>
      <c r="B71" s="3">
        <v>0</v>
      </c>
      <c r="C71" s="3">
        <v>0</v>
      </c>
      <c r="D71" s="3">
        <v>1</v>
      </c>
      <c r="E71" s="3">
        <v>1</v>
      </c>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1:40">
      <c r="A72" s="2" t="s">
        <v>791</v>
      </c>
      <c r="B72" s="3">
        <v>0</v>
      </c>
      <c r="C72" s="3">
        <v>0</v>
      </c>
      <c r="D72" s="3">
        <v>1</v>
      </c>
      <c r="E72" s="3">
        <v>1</v>
      </c>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1:40">
      <c r="A73" s="2" t="s">
        <v>840</v>
      </c>
      <c r="B73" s="3">
        <v>0</v>
      </c>
      <c r="C73" s="3">
        <v>0</v>
      </c>
      <c r="D73" s="3">
        <v>1</v>
      </c>
      <c r="E73" s="3">
        <v>1</v>
      </c>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1:40">
      <c r="A74" s="2" t="s">
        <v>842</v>
      </c>
      <c r="B74" s="3">
        <v>0</v>
      </c>
      <c r="C74" s="3">
        <v>0</v>
      </c>
      <c r="D74" s="3">
        <v>1</v>
      </c>
      <c r="E74" s="3">
        <v>1</v>
      </c>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1:40">
      <c r="A75" s="2" t="s">
        <v>844</v>
      </c>
      <c r="B75" s="3">
        <v>0</v>
      </c>
      <c r="C75" s="3">
        <v>0</v>
      </c>
      <c r="D75" s="3">
        <v>1</v>
      </c>
      <c r="E75" s="3">
        <v>1</v>
      </c>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1:40">
      <c r="A76" s="2" t="s">
        <v>846</v>
      </c>
      <c r="B76" s="3">
        <v>0</v>
      </c>
      <c r="C76" s="3">
        <v>0</v>
      </c>
      <c r="D76" s="3">
        <v>1</v>
      </c>
      <c r="E76" s="3">
        <v>1</v>
      </c>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row>
    <row r="77" spans="1:40">
      <c r="A77" s="2" t="s">
        <v>848</v>
      </c>
      <c r="B77" s="3">
        <v>0</v>
      </c>
      <c r="C77" s="3">
        <v>0</v>
      </c>
      <c r="D77" s="3">
        <v>1</v>
      </c>
      <c r="E77" s="3">
        <v>1</v>
      </c>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row>
    <row r="78" spans="1:40">
      <c r="A78" s="2" t="s">
        <v>850</v>
      </c>
      <c r="B78" s="3">
        <v>0</v>
      </c>
      <c r="C78" s="3">
        <v>0</v>
      </c>
      <c r="D78" s="3">
        <v>1</v>
      </c>
      <c r="E78" s="3">
        <v>1</v>
      </c>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row>
    <row r="79" spans="1:40">
      <c r="A79" s="2" t="s">
        <v>852</v>
      </c>
      <c r="B79" s="3">
        <v>0</v>
      </c>
      <c r="C79" s="3">
        <v>0</v>
      </c>
      <c r="D79" s="3">
        <v>1</v>
      </c>
      <c r="E79" s="3">
        <v>1</v>
      </c>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row>
    <row r="80" spans="1:40">
      <c r="A80" s="2" t="s">
        <v>854</v>
      </c>
      <c r="B80" s="3">
        <v>0</v>
      </c>
      <c r="C80" s="3">
        <v>0</v>
      </c>
      <c r="D80" s="3">
        <v>1</v>
      </c>
      <c r="E80" s="3">
        <v>1</v>
      </c>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row>
    <row r="81" spans="1:40">
      <c r="A81" s="2" t="s">
        <v>856</v>
      </c>
      <c r="B81" s="3">
        <v>0</v>
      </c>
      <c r="C81" s="3">
        <v>0</v>
      </c>
      <c r="D81" s="3">
        <v>1</v>
      </c>
      <c r="E81" s="3">
        <v>1</v>
      </c>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row>
    <row r="82" spans="1:40">
      <c r="A82" s="2" t="s">
        <v>858</v>
      </c>
      <c r="B82" s="3">
        <v>0</v>
      </c>
      <c r="C82" s="3">
        <v>0</v>
      </c>
      <c r="D82" s="3">
        <v>1</v>
      </c>
      <c r="E82" s="3">
        <v>1</v>
      </c>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row>
    <row r="83" spans="1:40">
      <c r="A83" s="2" t="s">
        <v>860</v>
      </c>
      <c r="B83" s="3">
        <v>0</v>
      </c>
      <c r="C83" s="3">
        <v>0</v>
      </c>
      <c r="D83" s="3">
        <v>1</v>
      </c>
      <c r="E83" s="3">
        <v>1</v>
      </c>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row>
    <row r="84" spans="1:40">
      <c r="A84" s="2" t="s">
        <v>862</v>
      </c>
      <c r="B84" s="3">
        <v>0</v>
      </c>
      <c r="C84" s="3">
        <v>0</v>
      </c>
      <c r="D84" s="3">
        <v>1</v>
      </c>
      <c r="E84" s="3">
        <v>1</v>
      </c>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row>
    <row r="85" spans="1:40">
      <c r="A85" s="2" t="s">
        <v>864</v>
      </c>
      <c r="B85" s="3">
        <v>0</v>
      </c>
      <c r="C85" s="3">
        <v>0</v>
      </c>
      <c r="D85" s="3">
        <v>1</v>
      </c>
      <c r="E85" s="3">
        <v>1</v>
      </c>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row>
    <row r="86" spans="1:40">
      <c r="A86" s="2" t="s">
        <v>866</v>
      </c>
      <c r="B86" s="3">
        <v>0</v>
      </c>
      <c r="C86" s="3">
        <v>0</v>
      </c>
      <c r="D86" s="3">
        <v>1</v>
      </c>
      <c r="E86" s="3">
        <v>1</v>
      </c>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row>
    <row r="87" spans="1:40">
      <c r="A87" s="2" t="s">
        <v>868</v>
      </c>
      <c r="B87" s="3">
        <v>0</v>
      </c>
      <c r="C87" s="3">
        <v>0</v>
      </c>
      <c r="D87" s="3">
        <v>1</v>
      </c>
      <c r="E87" s="3">
        <v>1</v>
      </c>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row>
    <row r="88" spans="1:40">
      <c r="A88" s="2" t="s">
        <v>870</v>
      </c>
      <c r="B88" s="3">
        <v>0</v>
      </c>
      <c r="C88" s="3">
        <v>0</v>
      </c>
      <c r="D88" s="3">
        <v>1</v>
      </c>
      <c r="E88" s="3">
        <v>1</v>
      </c>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row>
    <row r="89" spans="1:40">
      <c r="A89" s="2" t="s">
        <v>872</v>
      </c>
      <c r="B89" s="3">
        <v>0</v>
      </c>
      <c r="C89" s="3">
        <v>0</v>
      </c>
      <c r="D89" s="3">
        <v>1</v>
      </c>
      <c r="E89" s="3">
        <v>1</v>
      </c>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row>
    <row r="90" spans="1:40">
      <c r="A90" s="2" t="s">
        <v>874</v>
      </c>
      <c r="B90" s="3">
        <v>0</v>
      </c>
      <c r="C90" s="3">
        <v>0</v>
      </c>
      <c r="D90" s="3">
        <v>1</v>
      </c>
      <c r="E90" s="3">
        <v>1</v>
      </c>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row>
    <row r="91" spans="1:40">
      <c r="A91" s="2" t="s">
        <v>876</v>
      </c>
      <c r="B91" s="3">
        <v>0</v>
      </c>
      <c r="C91" s="3">
        <v>0</v>
      </c>
      <c r="D91" s="3">
        <v>1</v>
      </c>
      <c r="E91" s="3">
        <v>1</v>
      </c>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row>
    <row r="92" spans="1:40">
      <c r="A92" s="2" t="s">
        <v>878</v>
      </c>
      <c r="B92" s="3">
        <v>0</v>
      </c>
      <c r="C92" s="3">
        <v>0</v>
      </c>
      <c r="D92" s="3">
        <v>1</v>
      </c>
      <c r="E92" s="3">
        <v>1</v>
      </c>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row>
    <row r="93" spans="1:40">
      <c r="A93" s="2" t="s">
        <v>880</v>
      </c>
      <c r="B93" s="3">
        <v>0</v>
      </c>
      <c r="C93" s="3">
        <v>0</v>
      </c>
      <c r="D93" s="3">
        <v>1</v>
      </c>
      <c r="E93" s="3">
        <v>1</v>
      </c>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row>
    <row r="94" spans="1:40">
      <c r="A94" s="2" t="s">
        <v>882</v>
      </c>
      <c r="B94" s="3">
        <v>0</v>
      </c>
      <c r="C94" s="3">
        <v>0</v>
      </c>
      <c r="D94" s="3">
        <v>1</v>
      </c>
      <c r="E94" s="3">
        <v>0</v>
      </c>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row>
    <row r="95" spans="1:40">
      <c r="A95" s="2" t="s">
        <v>884</v>
      </c>
      <c r="B95" s="3">
        <v>0</v>
      </c>
      <c r="C95" s="3">
        <v>0</v>
      </c>
      <c r="D95" s="3">
        <v>1</v>
      </c>
      <c r="E95" s="3">
        <v>1</v>
      </c>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row>
    <row r="96" spans="1:40">
      <c r="A96" s="2" t="s">
        <v>886</v>
      </c>
      <c r="B96" s="3">
        <v>0</v>
      </c>
      <c r="C96" s="3">
        <v>0</v>
      </c>
      <c r="D96" s="3">
        <v>1</v>
      </c>
      <c r="E96" s="3">
        <v>1</v>
      </c>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1:40">
      <c r="A97" s="2" t="s">
        <v>888</v>
      </c>
      <c r="B97" s="3">
        <v>0</v>
      </c>
      <c r="C97" s="3">
        <v>0</v>
      </c>
      <c r="D97" s="3">
        <v>1</v>
      </c>
      <c r="E97" s="3">
        <v>1</v>
      </c>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spans="1:40">
      <c r="A98" s="2" t="s">
        <v>890</v>
      </c>
      <c r="B98" s="3">
        <v>0</v>
      </c>
      <c r="C98" s="3">
        <v>0</v>
      </c>
      <c r="D98" s="3">
        <v>1</v>
      </c>
      <c r="E98" s="3">
        <v>1</v>
      </c>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spans="1:40">
      <c r="A99" s="2" t="s">
        <v>892</v>
      </c>
      <c r="B99" s="3">
        <v>0</v>
      </c>
      <c r="C99" s="3">
        <v>0</v>
      </c>
      <c r="D99" s="3">
        <v>1</v>
      </c>
      <c r="E99" s="3">
        <v>1</v>
      </c>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spans="1:40">
      <c r="A100" s="2" t="s">
        <v>894</v>
      </c>
      <c r="B100" s="3">
        <v>0</v>
      </c>
      <c r="C100" s="3">
        <v>0</v>
      </c>
      <c r="D100" s="3">
        <v>1</v>
      </c>
      <c r="E100" s="3">
        <v>1</v>
      </c>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row>
    <row r="101" spans="1:40">
      <c r="A101" s="2" t="s">
        <v>896</v>
      </c>
      <c r="B101" s="3">
        <v>0</v>
      </c>
      <c r="C101" s="3">
        <v>0</v>
      </c>
      <c r="D101" s="3">
        <v>1</v>
      </c>
      <c r="E101" s="3">
        <v>1</v>
      </c>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row>
    <row r="102" spans="1:40">
      <c r="A102" s="2" t="s">
        <v>898</v>
      </c>
      <c r="B102" s="3">
        <v>0</v>
      </c>
      <c r="C102" s="3">
        <v>0</v>
      </c>
      <c r="D102" s="3">
        <v>1</v>
      </c>
      <c r="E102" s="3">
        <v>1</v>
      </c>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row>
    <row r="103" spans="1:40">
      <c r="A103" s="2" t="s">
        <v>902</v>
      </c>
      <c r="B103" s="3">
        <v>0</v>
      </c>
      <c r="C103" s="3">
        <v>0</v>
      </c>
      <c r="D103" s="3">
        <v>1</v>
      </c>
      <c r="E103" s="3">
        <v>1</v>
      </c>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row>
    <row r="104" spans="1:40">
      <c r="A104" s="2" t="s">
        <v>904</v>
      </c>
      <c r="B104" s="3">
        <v>0</v>
      </c>
      <c r="C104" s="3">
        <v>0</v>
      </c>
      <c r="D104" s="3">
        <v>1</v>
      </c>
      <c r="E104" s="3">
        <v>1</v>
      </c>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row>
    <row r="105" spans="1:40">
      <c r="A105" s="2" t="s">
        <v>906</v>
      </c>
      <c r="B105" s="3">
        <v>0</v>
      </c>
      <c r="C105" s="3">
        <v>0</v>
      </c>
      <c r="D105" s="3">
        <v>1</v>
      </c>
      <c r="E105" s="3">
        <v>1</v>
      </c>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row>
    <row r="106" spans="1:40">
      <c r="A106" s="2" t="s">
        <v>908</v>
      </c>
      <c r="B106" s="3">
        <v>0</v>
      </c>
      <c r="C106" s="3">
        <v>0</v>
      </c>
      <c r="D106" s="3">
        <v>1</v>
      </c>
      <c r="E106" s="3">
        <v>1</v>
      </c>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row>
    <row r="107" spans="1:40">
      <c r="A107" s="2" t="s">
        <v>910</v>
      </c>
      <c r="B107" s="3">
        <v>0</v>
      </c>
      <c r="C107" s="3">
        <v>0</v>
      </c>
      <c r="D107" s="3">
        <v>1</v>
      </c>
      <c r="E107" s="3">
        <v>1</v>
      </c>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row>
    <row r="108" spans="1:40">
      <c r="A108" s="2" t="s">
        <v>912</v>
      </c>
      <c r="B108" s="3">
        <v>0</v>
      </c>
      <c r="C108" s="3">
        <v>0</v>
      </c>
      <c r="D108" s="3">
        <v>1</v>
      </c>
      <c r="E108" s="3">
        <v>0</v>
      </c>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row>
    <row r="109" spans="1:40">
      <c r="A109" s="2" t="s">
        <v>914</v>
      </c>
      <c r="B109" s="3">
        <v>0</v>
      </c>
      <c r="C109" s="3">
        <v>0</v>
      </c>
      <c r="D109" s="3">
        <v>1</v>
      </c>
      <c r="E109" s="3">
        <v>1</v>
      </c>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row>
    <row r="110" spans="1:40">
      <c r="A110" s="2" t="s">
        <v>916</v>
      </c>
      <c r="B110" s="3">
        <v>0</v>
      </c>
      <c r="C110" s="3">
        <v>0</v>
      </c>
      <c r="D110" s="3">
        <v>1</v>
      </c>
      <c r="E110" s="3">
        <v>1</v>
      </c>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row>
    <row r="111" spans="1:40">
      <c r="A111" s="2" t="s">
        <v>918</v>
      </c>
      <c r="B111" s="3">
        <v>0</v>
      </c>
      <c r="C111" s="3">
        <v>0</v>
      </c>
      <c r="D111" s="3">
        <v>1</v>
      </c>
      <c r="E111" s="3">
        <v>1</v>
      </c>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row>
    <row r="112" spans="1:40">
      <c r="A112" s="2" t="s">
        <v>920</v>
      </c>
      <c r="B112" s="3">
        <v>0</v>
      </c>
      <c r="C112" s="3">
        <v>0</v>
      </c>
      <c r="D112" s="3">
        <v>1</v>
      </c>
      <c r="E112" s="3">
        <v>1</v>
      </c>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row>
    <row r="113" spans="1:40">
      <c r="A113" s="2" t="s">
        <v>922</v>
      </c>
      <c r="B113" s="3">
        <v>0</v>
      </c>
      <c r="C113" s="3">
        <v>0</v>
      </c>
      <c r="D113" s="3">
        <v>1</v>
      </c>
      <c r="E113" s="3">
        <v>1</v>
      </c>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row>
    <row r="114" spans="1:40">
      <c r="A114" s="2" t="s">
        <v>924</v>
      </c>
      <c r="B114" s="3">
        <v>0</v>
      </c>
      <c r="C114" s="3">
        <v>0</v>
      </c>
      <c r="D114" s="3">
        <v>1</v>
      </c>
      <c r="E114" s="3">
        <v>1</v>
      </c>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row>
    <row r="115" spans="1:40">
      <c r="A115" s="2" t="s">
        <v>926</v>
      </c>
      <c r="B115" s="3">
        <v>0</v>
      </c>
      <c r="C115" s="3">
        <v>0</v>
      </c>
      <c r="D115" s="3">
        <v>1</v>
      </c>
      <c r="E115" s="3">
        <v>1</v>
      </c>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row>
    <row r="116" spans="1:40">
      <c r="A116" s="2" t="s">
        <v>785</v>
      </c>
      <c r="B116" s="3">
        <v>0</v>
      </c>
      <c r="C116" s="3">
        <v>0</v>
      </c>
      <c r="D116" s="3">
        <v>1</v>
      </c>
      <c r="E116" s="3">
        <v>1</v>
      </c>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row>
    <row r="117" spans="1:40">
      <c r="A117" s="2" t="s">
        <v>930</v>
      </c>
      <c r="B117" s="3">
        <v>0</v>
      </c>
      <c r="C117" s="3">
        <v>0</v>
      </c>
      <c r="D117" s="3">
        <v>1</v>
      </c>
      <c r="E117" s="3">
        <v>1</v>
      </c>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row>
    <row r="118" spans="1:40">
      <c r="A118" s="2" t="s">
        <v>932</v>
      </c>
      <c r="B118" s="3">
        <v>0</v>
      </c>
      <c r="C118" s="3">
        <v>0</v>
      </c>
      <c r="D118" s="3">
        <v>1</v>
      </c>
      <c r="E118" s="3">
        <v>1</v>
      </c>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row>
    <row r="119" spans="1:40">
      <c r="A119" s="2" t="s">
        <v>934</v>
      </c>
      <c r="B119" s="3">
        <v>0</v>
      </c>
      <c r="C119" s="3">
        <v>0</v>
      </c>
      <c r="D119" s="3">
        <v>1</v>
      </c>
      <c r="E119" s="3">
        <v>1</v>
      </c>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row>
    <row r="120" spans="1:40">
      <c r="A120" s="2" t="s">
        <v>936</v>
      </c>
      <c r="B120" s="3">
        <v>0</v>
      </c>
      <c r="C120" s="3">
        <v>0</v>
      </c>
      <c r="D120" s="3">
        <v>1</v>
      </c>
      <c r="E120" s="3">
        <v>1</v>
      </c>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row>
    <row r="121" spans="1:40">
      <c r="A121" s="2" t="s">
        <v>938</v>
      </c>
      <c r="B121" s="3">
        <v>0</v>
      </c>
      <c r="C121" s="3">
        <v>0</v>
      </c>
      <c r="D121" s="3">
        <v>1</v>
      </c>
      <c r="E121" s="3">
        <v>1</v>
      </c>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row>
    <row r="122" spans="1:40">
      <c r="A122" s="2" t="s">
        <v>940</v>
      </c>
      <c r="B122" s="3">
        <v>0</v>
      </c>
      <c r="C122" s="3">
        <v>0</v>
      </c>
      <c r="D122" s="3">
        <v>1</v>
      </c>
      <c r="E122" s="3">
        <v>1</v>
      </c>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row>
    <row r="123" spans="1:40">
      <c r="A123" s="2" t="s">
        <v>942</v>
      </c>
      <c r="B123" s="3">
        <v>0</v>
      </c>
      <c r="C123" s="3">
        <v>0</v>
      </c>
      <c r="D123" s="3">
        <v>1</v>
      </c>
      <c r="E123" s="3">
        <v>0</v>
      </c>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row>
    <row r="124" spans="1:40">
      <c r="A124" s="2" t="s">
        <v>944</v>
      </c>
      <c r="B124" s="3">
        <v>0</v>
      </c>
      <c r="C124" s="3">
        <v>0</v>
      </c>
      <c r="D124" s="3">
        <v>1</v>
      </c>
      <c r="E124" s="3">
        <v>1</v>
      </c>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spans="1:40">
      <c r="A125" s="2" t="s">
        <v>946</v>
      </c>
      <c r="B125" s="3">
        <v>0</v>
      </c>
      <c r="C125" s="3">
        <v>0</v>
      </c>
      <c r="D125" s="3">
        <v>1</v>
      </c>
      <c r="E125" s="3">
        <v>1</v>
      </c>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row>
    <row r="126" spans="1:40">
      <c r="A126" s="2" t="s">
        <v>950</v>
      </c>
      <c r="B126" s="3">
        <v>0</v>
      </c>
      <c r="C126" s="3">
        <v>0</v>
      </c>
      <c r="D126" s="3">
        <v>1</v>
      </c>
      <c r="E126" s="3">
        <v>1</v>
      </c>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spans="1:40">
      <c r="A127" s="2" t="s">
        <v>952</v>
      </c>
      <c r="B127" s="3">
        <v>0</v>
      </c>
      <c r="C127" s="3">
        <v>0</v>
      </c>
      <c r="D127" s="3">
        <v>1</v>
      </c>
      <c r="E127" s="3">
        <v>1</v>
      </c>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spans="1:40">
      <c r="A128" s="2" t="s">
        <v>954</v>
      </c>
      <c r="B128" s="3">
        <v>0</v>
      </c>
      <c r="C128" s="3">
        <v>0</v>
      </c>
      <c r="D128" s="3">
        <v>1</v>
      </c>
      <c r="E128" s="3">
        <v>1</v>
      </c>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spans="1:40">
      <c r="A129" s="2" t="s">
        <v>956</v>
      </c>
      <c r="B129" s="3">
        <v>0</v>
      </c>
      <c r="C129" s="3">
        <v>0</v>
      </c>
      <c r="D129" s="3">
        <v>1</v>
      </c>
      <c r="E129" s="3">
        <v>1</v>
      </c>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spans="1:40">
      <c r="A130" s="2" t="s">
        <v>958</v>
      </c>
      <c r="B130" s="3">
        <v>0</v>
      </c>
      <c r="C130" s="3">
        <v>0</v>
      </c>
      <c r="D130" s="3">
        <v>1</v>
      </c>
      <c r="E130" s="3">
        <v>1</v>
      </c>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spans="1:40">
      <c r="A131" s="2" t="s">
        <v>960</v>
      </c>
      <c r="B131" s="3">
        <v>0</v>
      </c>
      <c r="C131" s="3">
        <v>0</v>
      </c>
      <c r="D131" s="3">
        <v>1</v>
      </c>
      <c r="E131" s="3">
        <v>1</v>
      </c>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spans="1:40">
      <c r="A132" s="2" t="s">
        <v>962</v>
      </c>
      <c r="B132" s="3">
        <v>0</v>
      </c>
      <c r="C132" s="3">
        <v>0</v>
      </c>
      <c r="D132" s="3">
        <v>1</v>
      </c>
      <c r="E132" s="3">
        <v>1</v>
      </c>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spans="1:40">
      <c r="A133" s="2" t="s">
        <v>964</v>
      </c>
      <c r="B133" s="3">
        <v>0</v>
      </c>
      <c r="C133" s="3">
        <v>0</v>
      </c>
      <c r="D133" s="3">
        <v>1</v>
      </c>
      <c r="E133" s="3">
        <v>0</v>
      </c>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row r="134" spans="1:40">
      <c r="A134" s="2" t="s">
        <v>777</v>
      </c>
      <c r="B134" s="3">
        <v>0</v>
      </c>
      <c r="C134" s="3">
        <v>0</v>
      </c>
      <c r="D134" s="3">
        <v>1</v>
      </c>
      <c r="E134" s="3">
        <v>1</v>
      </c>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row>
    <row r="135" spans="1:40">
      <c r="A135" s="2" t="s">
        <v>966</v>
      </c>
      <c r="B135" s="3">
        <v>0</v>
      </c>
      <c r="C135" s="3">
        <v>0</v>
      </c>
      <c r="D135" s="3">
        <v>1</v>
      </c>
      <c r="E135" s="3">
        <v>1</v>
      </c>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row>
    <row r="136" spans="1:40">
      <c r="A136" s="2" t="s">
        <v>968</v>
      </c>
      <c r="B136" s="3">
        <v>0</v>
      </c>
      <c r="C136" s="3">
        <v>0</v>
      </c>
      <c r="D136" s="3">
        <v>1</v>
      </c>
      <c r="E136" s="3">
        <v>1</v>
      </c>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row>
    <row r="137" spans="1:40">
      <c r="A137" s="2" t="s">
        <v>970</v>
      </c>
      <c r="B137" s="3">
        <v>0</v>
      </c>
      <c r="C137" s="3">
        <v>0</v>
      </c>
      <c r="D137" s="3">
        <v>1</v>
      </c>
      <c r="E137" s="3">
        <v>1</v>
      </c>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row>
    <row r="138" spans="1:40">
      <c r="A138" s="2" t="s">
        <v>972</v>
      </c>
      <c r="B138" s="3">
        <v>0</v>
      </c>
      <c r="C138" s="3">
        <v>0</v>
      </c>
      <c r="D138" s="3">
        <v>1</v>
      </c>
      <c r="E138" s="3">
        <v>1</v>
      </c>
      <c r="F138" s="3">
        <f>SUM(E33:E138)</f>
        <v>100</v>
      </c>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row>
    <row r="139" spans="1:40">
      <c r="A139" s="1" t="s">
        <v>2441</v>
      </c>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row>
    <row r="140" spans="1:40">
      <c r="A140" s="2" t="s">
        <v>2520</v>
      </c>
      <c r="B140" s="2" t="s">
        <v>2514</v>
      </c>
      <c r="C140" s="2" t="s">
        <v>2511</v>
      </c>
      <c r="D140" s="2" t="s">
        <v>2512</v>
      </c>
      <c r="E140" s="2" t="s">
        <v>2513</v>
      </c>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row>
    <row r="141" spans="1:40">
      <c r="A141" s="2" t="s">
        <v>2521</v>
      </c>
      <c r="B141" s="3">
        <v>35.299999999999997</v>
      </c>
      <c r="C141" s="3">
        <v>6.0671245248470003</v>
      </c>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row>
    <row r="142" spans="1:40">
      <c r="A142" s="2" t="s">
        <v>2522</v>
      </c>
      <c r="B142" s="3">
        <v>0.13333300000000001</v>
      </c>
      <c r="C142" s="22">
        <v>0.33993499999999999</v>
      </c>
      <c r="D142" s="3">
        <v>1</v>
      </c>
      <c r="E142" s="3">
        <v>1</v>
      </c>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row>
    <row r="143" spans="1:40">
      <c r="A143" s="2" t="s">
        <v>2523</v>
      </c>
      <c r="B143" s="3">
        <v>0</v>
      </c>
      <c r="C143" s="3">
        <v>0</v>
      </c>
      <c r="D143" s="3">
        <v>1</v>
      </c>
      <c r="E143" s="3">
        <v>1</v>
      </c>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row>
    <row r="144" spans="1:40">
      <c r="A144" s="2" t="s">
        <v>2524</v>
      </c>
      <c r="B144" s="3">
        <v>79.099999999999994</v>
      </c>
      <c r="C144" s="3">
        <v>3.6272119688083602</v>
      </c>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row>
    <row r="145" spans="1:40">
      <c r="A145" s="2" t="s">
        <v>2525</v>
      </c>
      <c r="B145" s="22">
        <v>1.3666670000000001</v>
      </c>
      <c r="C145" s="22">
        <v>1.110055</v>
      </c>
      <c r="D145" s="3">
        <v>1</v>
      </c>
      <c r="E145" s="3">
        <v>1</v>
      </c>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row>
    <row r="146" spans="1:40">
      <c r="A146" s="2" t="s">
        <v>2526</v>
      </c>
      <c r="B146" s="3">
        <v>14.1</v>
      </c>
      <c r="C146" s="3">
        <v>3.32014055927355</v>
      </c>
      <c r="D146" s="3">
        <v>1</v>
      </c>
      <c r="E146" s="3">
        <v>1</v>
      </c>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row>
    <row r="147" spans="1:40">
      <c r="A147" s="1" t="s">
        <v>2444</v>
      </c>
      <c r="B147" s="2"/>
      <c r="C147" s="2"/>
      <c r="D147" s="2" t="s">
        <v>2446</v>
      </c>
      <c r="E147" s="2" t="s">
        <v>2447</v>
      </c>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row>
    <row r="148" spans="1:40">
      <c r="A148" s="2"/>
      <c r="B148" s="2" t="s">
        <v>2527</v>
      </c>
      <c r="C148" s="2" t="s">
        <v>2514</v>
      </c>
      <c r="D148" s="2" t="s">
        <v>2511</v>
      </c>
      <c r="E148" s="2" t="s">
        <v>2512</v>
      </c>
      <c r="F148" s="2" t="s">
        <v>2513</v>
      </c>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row>
    <row r="149" spans="1:40">
      <c r="A149" s="2" t="s">
        <v>92</v>
      </c>
      <c r="B149" s="2" t="s">
        <v>93</v>
      </c>
      <c r="C149" s="3">
        <v>135</v>
      </c>
      <c r="D149" s="3">
        <v>1.3416407864998701</v>
      </c>
      <c r="E149" s="3">
        <v>1</v>
      </c>
      <c r="F149" s="3">
        <v>1</v>
      </c>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row>
    <row r="150" spans="1:40">
      <c r="A150" s="2" t="s">
        <v>66</v>
      </c>
      <c r="B150" s="2" t="s">
        <v>67</v>
      </c>
      <c r="C150" s="3">
        <v>118.933333333333</v>
      </c>
      <c r="D150" s="3">
        <v>1.5477582354991799</v>
      </c>
      <c r="E150" s="3">
        <v>1</v>
      </c>
      <c r="F150" s="3">
        <v>1</v>
      </c>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row>
    <row r="151" spans="1:40">
      <c r="A151" s="2" t="s">
        <v>81</v>
      </c>
      <c r="B151" s="2" t="s">
        <v>82</v>
      </c>
      <c r="C151" s="3">
        <v>109.666666666666</v>
      </c>
      <c r="D151" s="3">
        <v>0.97752521990767804</v>
      </c>
      <c r="E151" s="3">
        <v>1</v>
      </c>
      <c r="F151" s="3">
        <v>1</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row>
    <row r="152" spans="1:40">
      <c r="A152" s="2" t="s">
        <v>83</v>
      </c>
      <c r="B152" s="2" t="s">
        <v>84</v>
      </c>
      <c r="C152" s="3">
        <v>109.333333333333</v>
      </c>
      <c r="D152" s="3">
        <v>1.1055415967851301</v>
      </c>
      <c r="E152" s="3">
        <v>1</v>
      </c>
      <c r="F152" s="3">
        <v>1</v>
      </c>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row>
    <row r="153" spans="1:40">
      <c r="A153" s="2" t="s">
        <v>278</v>
      </c>
      <c r="B153" s="2" t="s">
        <v>716</v>
      </c>
      <c r="C153" s="3">
        <v>102.9</v>
      </c>
      <c r="D153" s="3">
        <v>1.3503086067019301</v>
      </c>
      <c r="E153" s="3">
        <v>1</v>
      </c>
      <c r="F153" s="3">
        <v>1</v>
      </c>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row>
    <row r="154" spans="1:40">
      <c r="A154" s="2" t="s">
        <v>75</v>
      </c>
      <c r="B154" s="2" t="s">
        <v>76</v>
      </c>
      <c r="C154" s="3">
        <v>40.933333333333302</v>
      </c>
      <c r="D154" s="3">
        <v>1.4126413400278</v>
      </c>
      <c r="E154" s="3">
        <v>1</v>
      </c>
      <c r="F154" s="3">
        <v>0</v>
      </c>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row>
    <row r="155" spans="1:40">
      <c r="A155" s="2" t="s">
        <v>77</v>
      </c>
      <c r="B155" s="2" t="s">
        <v>78</v>
      </c>
      <c r="C155" s="3">
        <v>31.933333333333302</v>
      </c>
      <c r="D155" s="3">
        <v>1.2631530214330899</v>
      </c>
      <c r="E155" s="3">
        <v>1</v>
      </c>
      <c r="F155" s="3">
        <v>1</v>
      </c>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row>
    <row r="156" spans="1:40">
      <c r="A156" s="2" t="s">
        <v>90</v>
      </c>
      <c r="B156" s="2" t="s">
        <v>91</v>
      </c>
      <c r="C156" s="3">
        <v>3.3333333333333298E-2</v>
      </c>
      <c r="D156" s="3">
        <v>0.17950549357115</v>
      </c>
      <c r="E156" s="3">
        <v>0</v>
      </c>
      <c r="F156" s="3">
        <v>0</v>
      </c>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row>
    <row r="157" spans="1:40">
      <c r="A157" s="2" t="s">
        <v>112</v>
      </c>
      <c r="B157" s="2" t="s">
        <v>113</v>
      </c>
      <c r="C157" s="3">
        <v>3.3333333333333298E-2</v>
      </c>
      <c r="D157" s="3">
        <v>0.17950549357115</v>
      </c>
      <c r="E157" s="3">
        <v>0</v>
      </c>
      <c r="F157" s="3">
        <v>1</v>
      </c>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row>
    <row r="158" spans="1:40">
      <c r="A158" s="2" t="s">
        <v>221</v>
      </c>
      <c r="B158" s="2" t="s">
        <v>222</v>
      </c>
      <c r="C158" s="3">
        <v>0</v>
      </c>
      <c r="D158" s="3">
        <v>0</v>
      </c>
      <c r="E158" s="3">
        <v>0</v>
      </c>
      <c r="F158" s="3">
        <v>0</v>
      </c>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row>
    <row r="159" spans="1:4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row>
    <row r="160" spans="1:40">
      <c r="A160" s="1" t="s">
        <v>2528</v>
      </c>
      <c r="B160" s="2"/>
      <c r="C160" s="2" t="s">
        <v>2529</v>
      </c>
      <c r="D160" s="2" t="s">
        <v>2511</v>
      </c>
      <c r="E160" s="2" t="s">
        <v>2512</v>
      </c>
      <c r="F160" s="2" t="s">
        <v>2513</v>
      </c>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row>
    <row r="161" spans="1:40">
      <c r="A161" s="2" t="s">
        <v>92</v>
      </c>
      <c r="B161" s="2" t="s">
        <v>93</v>
      </c>
      <c r="C161" s="3">
        <v>4.3333329999999997</v>
      </c>
      <c r="D161" s="3">
        <v>1.374369</v>
      </c>
      <c r="E161" s="3">
        <v>1</v>
      </c>
      <c r="F161" s="3">
        <v>1</v>
      </c>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row>
    <row r="162" spans="1:40">
      <c r="A162" s="2" t="s">
        <v>278</v>
      </c>
      <c r="B162" s="2" t="s">
        <v>716</v>
      </c>
      <c r="C162" s="3">
        <v>3.3333000000000002E-2</v>
      </c>
      <c r="D162" s="3">
        <v>0.179505</v>
      </c>
      <c r="E162" s="3">
        <v>0</v>
      </c>
      <c r="F162" s="3">
        <v>0</v>
      </c>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row>
    <row r="163" spans="1:40">
      <c r="A163" s="2" t="s">
        <v>81</v>
      </c>
      <c r="B163" s="2" t="s">
        <v>82</v>
      </c>
      <c r="C163" s="3">
        <v>6.6667000000000004E-2</v>
      </c>
      <c r="D163" s="3">
        <v>0.249444</v>
      </c>
      <c r="E163" s="3">
        <v>0</v>
      </c>
      <c r="F163" s="3">
        <v>0</v>
      </c>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row>
    <row r="164" spans="1:40">
      <c r="A164" s="12" t="s">
        <v>376</v>
      </c>
      <c r="B164" s="2" t="s">
        <v>725</v>
      </c>
      <c r="C164" s="3">
        <v>0</v>
      </c>
      <c r="D164" s="3">
        <v>0</v>
      </c>
      <c r="E164" s="3">
        <v>0</v>
      </c>
      <c r="F164" s="3">
        <v>0</v>
      </c>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row>
    <row r="165" spans="1:40">
      <c r="A165" s="12" t="s">
        <v>1089</v>
      </c>
      <c r="B165" s="2" t="s">
        <v>1291</v>
      </c>
      <c r="C165" s="3">
        <v>0</v>
      </c>
      <c r="D165" s="3">
        <v>0</v>
      </c>
      <c r="E165" s="3">
        <v>0</v>
      </c>
      <c r="F165" s="3">
        <v>0</v>
      </c>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row>
    <row r="166" spans="1:40">
      <c r="A166" s="2" t="s">
        <v>75</v>
      </c>
      <c r="B166" s="2" t="s">
        <v>76</v>
      </c>
      <c r="C166" s="3">
        <v>0</v>
      </c>
      <c r="D166" s="3">
        <v>0</v>
      </c>
      <c r="E166" s="3">
        <v>0</v>
      </c>
      <c r="F166" s="3">
        <v>0</v>
      </c>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row>
    <row r="167" spans="1:40">
      <c r="A167" s="12" t="s">
        <v>1122</v>
      </c>
      <c r="B167" s="2" t="s">
        <v>1290</v>
      </c>
      <c r="C167" s="3">
        <v>0</v>
      </c>
      <c r="D167" s="3">
        <v>0</v>
      </c>
      <c r="E167" s="3">
        <v>0</v>
      </c>
      <c r="F167" s="3">
        <v>0</v>
      </c>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row>
    <row r="168" spans="1:40">
      <c r="A168" s="2" t="s">
        <v>112</v>
      </c>
      <c r="B168" s="2" t="s">
        <v>113</v>
      </c>
      <c r="C168" s="3">
        <v>0</v>
      </c>
      <c r="D168" s="3">
        <v>0</v>
      </c>
      <c r="E168" s="12">
        <v>0</v>
      </c>
      <c r="F168" s="12">
        <v>0</v>
      </c>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row>
    <row r="169" spans="1:40">
      <c r="A169" s="2" t="s">
        <v>66</v>
      </c>
      <c r="B169" s="2" t="s">
        <v>67</v>
      </c>
      <c r="C169" s="3">
        <v>0</v>
      </c>
      <c r="D169" s="3">
        <v>0</v>
      </c>
      <c r="E169" s="3">
        <v>0</v>
      </c>
      <c r="F169" s="3">
        <v>0</v>
      </c>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row>
    <row r="170" spans="1:40">
      <c r="A170" s="2" t="s">
        <v>77</v>
      </c>
      <c r="B170" s="2" t="s">
        <v>78</v>
      </c>
      <c r="C170" s="3">
        <v>0</v>
      </c>
      <c r="D170" s="3">
        <v>0</v>
      </c>
      <c r="E170" s="3">
        <v>0</v>
      </c>
      <c r="F170" s="3">
        <v>0</v>
      </c>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row>
    <row r="171" spans="1:40">
      <c r="A171" s="2" t="s">
        <v>83</v>
      </c>
      <c r="B171" s="2" t="s">
        <v>84</v>
      </c>
      <c r="C171" s="3">
        <v>0</v>
      </c>
      <c r="D171" s="3">
        <v>0</v>
      </c>
      <c r="E171" s="3">
        <v>0</v>
      </c>
      <c r="F171" s="3">
        <v>0</v>
      </c>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row>
    <row r="172" spans="1:40">
      <c r="A172" s="1" t="s">
        <v>2530</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row>
    <row r="173" spans="1:40">
      <c r="A173" s="2"/>
      <c r="B173" s="2"/>
      <c r="C173" s="2" t="s">
        <v>2514</v>
      </c>
      <c r="D173" s="2" t="s">
        <v>2511</v>
      </c>
      <c r="E173" s="2" t="s">
        <v>2512</v>
      </c>
      <c r="F173" s="2" t="s">
        <v>2513</v>
      </c>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row>
    <row r="174" spans="1:40">
      <c r="A174" s="2" t="s">
        <v>1668</v>
      </c>
      <c r="B174" s="2" t="s">
        <v>1669</v>
      </c>
      <c r="C174" s="3">
        <v>59.033333333333303</v>
      </c>
      <c r="D174" s="3">
        <v>1.7220788470785899</v>
      </c>
      <c r="E174" s="3">
        <v>1</v>
      </c>
      <c r="F174" s="3">
        <v>1</v>
      </c>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row>
    <row r="175" spans="1:40">
      <c r="A175" s="2" t="s">
        <v>1752</v>
      </c>
      <c r="B175" s="2" t="s">
        <v>2531</v>
      </c>
      <c r="C175" s="3">
        <v>9.8000000000000007</v>
      </c>
      <c r="D175" s="3">
        <v>1.4922019523732899</v>
      </c>
      <c r="E175" s="3">
        <v>1</v>
      </c>
      <c r="F175" s="3">
        <v>1</v>
      </c>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row>
    <row r="176" spans="1:40">
      <c r="A176" s="2" t="s">
        <v>1750</v>
      </c>
      <c r="B176" s="2" t="s">
        <v>2532</v>
      </c>
      <c r="C176" s="3">
        <v>10.8666666666666</v>
      </c>
      <c r="D176" s="3">
        <v>1.47723465374402</v>
      </c>
      <c r="E176" s="3">
        <v>1</v>
      </c>
      <c r="F176" s="3">
        <v>1</v>
      </c>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row>
    <row r="177" spans="1:40">
      <c r="A177" s="1" t="s">
        <v>2533</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row>
    <row r="178" spans="1:40">
      <c r="A178" s="2"/>
      <c r="B178" s="2" t="s">
        <v>2534</v>
      </c>
      <c r="C178" s="2" t="s">
        <v>2535</v>
      </c>
      <c r="D178" s="2" t="s">
        <v>2536</v>
      </c>
      <c r="E178" s="2" t="s">
        <v>2537</v>
      </c>
      <c r="F178" s="2" t="s">
        <v>2512</v>
      </c>
      <c r="G178" s="2" t="s">
        <v>2513</v>
      </c>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row>
    <row r="179" spans="1:40">
      <c r="A179" s="2" t="s">
        <v>1668</v>
      </c>
      <c r="B179" s="2" t="s">
        <v>1669</v>
      </c>
      <c r="C179" s="3">
        <v>0</v>
      </c>
      <c r="D179" s="3">
        <v>0</v>
      </c>
      <c r="E179" s="3">
        <f t="shared" ref="E179:E180" si="1">C179/9.8</f>
        <v>0</v>
      </c>
      <c r="F179" s="3">
        <v>1</v>
      </c>
      <c r="G179" s="3">
        <v>1</v>
      </c>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row>
    <row r="180" spans="1:40">
      <c r="A180" s="2" t="s">
        <v>1648</v>
      </c>
      <c r="B180" s="2" t="s">
        <v>2538</v>
      </c>
      <c r="C180" s="3">
        <v>4.1666666666666599</v>
      </c>
      <c r="D180" s="3">
        <v>1.4395215254459399</v>
      </c>
      <c r="E180" s="3">
        <f t="shared" si="1"/>
        <v>0.42517006802721014</v>
      </c>
      <c r="F180" s="3">
        <v>1</v>
      </c>
      <c r="G180" s="3">
        <v>1</v>
      </c>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row>
    <row r="181" spans="1:40">
      <c r="A181" s="1" t="s">
        <v>2539</v>
      </c>
      <c r="B181" s="3" t="s">
        <v>2535</v>
      </c>
      <c r="C181" s="3" t="s">
        <v>2511</v>
      </c>
      <c r="D181" s="2" t="s">
        <v>2512</v>
      </c>
      <c r="E181" s="2" t="s">
        <v>2513</v>
      </c>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row>
    <row r="182" spans="1:40">
      <c r="A182" s="2" t="s">
        <v>2540</v>
      </c>
      <c r="B182" s="3">
        <v>10.4333333333333</v>
      </c>
      <c r="C182" s="3">
        <v>1.3337499349161701</v>
      </c>
      <c r="D182" s="3">
        <v>1</v>
      </c>
      <c r="E182" s="3">
        <v>1</v>
      </c>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row>
    <row r="183" spans="1:40">
      <c r="A183" s="2" t="s">
        <v>2541</v>
      </c>
      <c r="B183" s="3">
        <v>0</v>
      </c>
      <c r="C183" s="3">
        <v>0</v>
      </c>
      <c r="D183" s="3">
        <v>1</v>
      </c>
      <c r="E183" s="3">
        <v>1</v>
      </c>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row>
    <row r="184" spans="1:4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row>
    <row r="185" spans="1:4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row>
    <row r="186" spans="1:4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row>
    <row r="187" spans="1:4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row>
    <row r="188" spans="1:4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row>
    <row r="189" spans="1:4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row>
    <row r="190" spans="1:4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row>
    <row r="191" spans="1:4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row>
    <row r="192" spans="1:4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row>
    <row r="193" spans="1:4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row>
    <row r="194" spans="1:4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row>
    <row r="195" spans="1:4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row>
    <row r="196" spans="1:4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row>
    <row r="197" spans="1:4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row>
    <row r="198" spans="1:4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row>
    <row r="199" spans="1:4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row>
    <row r="200" spans="1:4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row>
    <row r="201" spans="1:4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row>
    <row r="202" spans="1:4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row>
    <row r="203" spans="1:4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row>
    <row r="204" spans="1:4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row>
    <row r="205" spans="1:4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row>
    <row r="206" spans="1:4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row>
    <row r="207" spans="1:4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row>
    <row r="208" spans="1:4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row>
    <row r="209" spans="1:4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row>
    <row r="210" spans="1:4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row>
    <row r="211" spans="1:4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row>
    <row r="212" spans="1:4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row>
    <row r="213" spans="1:4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row>
    <row r="214" spans="1:4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row>
    <row r="215" spans="1:4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row>
    <row r="216" spans="1:4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row>
    <row r="217" spans="1:4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row>
    <row r="218" spans="1:4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row>
    <row r="219" spans="1:4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row>
    <row r="220" spans="1:4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row>
    <row r="221" spans="1:4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row>
    <row r="222" spans="1:4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row>
    <row r="223" spans="1:4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row>
    <row r="224" spans="1:4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row>
    <row r="225" spans="1:4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row>
    <row r="226" spans="1:4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row>
    <row r="227" spans="1:4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row>
    <row r="228" spans="1:4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row>
    <row r="229" spans="1:4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row>
    <row r="230" spans="1:4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row>
    <row r="231" spans="1:4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row>
    <row r="232" spans="1:4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row>
    <row r="233" spans="1:4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row>
    <row r="234" spans="1:4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row>
    <row r="235" spans="1:4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row>
    <row r="236" spans="1:4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row>
    <row r="237" spans="1:4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row>
    <row r="238" spans="1:4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row>
    <row r="239" spans="1:4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row>
    <row r="240" spans="1: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row>
    <row r="241" spans="1:4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row>
    <row r="242" spans="1:4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row>
    <row r="243" spans="1:4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row>
    <row r="244" spans="1:4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row>
    <row r="245" spans="1:4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row>
    <row r="246" spans="1:4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row>
    <row r="247" spans="1:4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row>
    <row r="248" spans="1:4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row>
    <row r="249" spans="1:4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row>
    <row r="250" spans="1:4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row>
    <row r="251" spans="1:4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row>
    <row r="252" spans="1:4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row>
    <row r="253" spans="1:4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row>
    <row r="254" spans="1:4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row>
    <row r="255" spans="1:4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row>
    <row r="256" spans="1:4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row>
    <row r="257" spans="1:4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row>
    <row r="258" spans="1:4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row>
    <row r="259" spans="1:4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row>
    <row r="260" spans="1:4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row>
    <row r="261" spans="1:4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row>
    <row r="262" spans="1:4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row>
    <row r="263" spans="1:4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row>
    <row r="264" spans="1:4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row>
    <row r="265" spans="1:4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row>
    <row r="266" spans="1:4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row>
    <row r="267" spans="1:4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row>
    <row r="268" spans="1:4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row>
    <row r="269" spans="1:4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row>
    <row r="270" spans="1:4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row>
    <row r="271" spans="1:4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row>
    <row r="272" spans="1:4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row>
    <row r="273" spans="1:4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row>
    <row r="274" spans="1:4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row>
    <row r="275" spans="1:4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row>
    <row r="276" spans="1:4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row>
    <row r="277" spans="1:4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row>
    <row r="278" spans="1:4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row>
    <row r="279" spans="1:4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row>
    <row r="280" spans="1:4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row>
    <row r="281" spans="1:4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row>
    <row r="282" spans="1:4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row>
    <row r="283" spans="1:4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row>
    <row r="284" spans="1:4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row>
    <row r="285" spans="1:4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row>
    <row r="286" spans="1:4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row>
    <row r="287" spans="1:4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row>
    <row r="288" spans="1:4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row>
    <row r="289" spans="1:4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row>
    <row r="290" spans="1:4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row>
    <row r="291" spans="1:4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row>
    <row r="292" spans="1:4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row>
    <row r="293" spans="1:4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row>
    <row r="294" spans="1:4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row>
    <row r="295" spans="1:4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row>
    <row r="296" spans="1:4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row>
    <row r="297" spans="1:4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row>
    <row r="298" spans="1:4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row>
    <row r="299" spans="1:4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row>
    <row r="300" spans="1:4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row>
    <row r="301" spans="1:4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row>
    <row r="302" spans="1:4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row>
    <row r="303" spans="1:4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row>
    <row r="304" spans="1:4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row>
    <row r="305" spans="1:4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row>
    <row r="306" spans="1:4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row>
    <row r="307" spans="1:4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row>
    <row r="308" spans="1:4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row>
    <row r="309" spans="1:4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row>
    <row r="310" spans="1:4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row>
    <row r="311" spans="1:4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row>
    <row r="312" spans="1:4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row>
    <row r="313" spans="1:4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row>
    <row r="314" spans="1:4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row>
    <row r="315" spans="1:4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row>
    <row r="316" spans="1:4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row>
    <row r="317" spans="1:4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row>
    <row r="318" spans="1:4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row>
    <row r="319" spans="1:4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row>
    <row r="320" spans="1:4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row>
    <row r="321" spans="1:4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row>
    <row r="322" spans="1:4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row>
    <row r="323" spans="1:4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row>
    <row r="324" spans="1:4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row>
    <row r="325" spans="1:4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row>
    <row r="326" spans="1:4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row>
    <row r="327" spans="1:4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row>
    <row r="328" spans="1:4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row>
    <row r="329" spans="1:4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row>
    <row r="330" spans="1:4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row>
    <row r="331" spans="1:4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row>
    <row r="332" spans="1:4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row>
    <row r="333" spans="1:4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row>
    <row r="334" spans="1:4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row>
    <row r="335" spans="1:4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row>
    <row r="336" spans="1:4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row>
    <row r="337" spans="1:4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row>
    <row r="338" spans="1:4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row>
    <row r="339" spans="1:4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row>
    <row r="340" spans="1: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row>
    <row r="341" spans="1:4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row>
    <row r="342" spans="1:4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row>
    <row r="343" spans="1:4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row>
    <row r="344" spans="1:4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row>
    <row r="345" spans="1:4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row>
    <row r="346" spans="1:4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row>
    <row r="347" spans="1:4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row>
    <row r="348" spans="1:4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row>
    <row r="349" spans="1:4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row>
    <row r="350" spans="1:4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row>
    <row r="351" spans="1:4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row>
    <row r="352" spans="1:4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row>
    <row r="353" spans="1:4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row>
    <row r="354" spans="1:4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row>
    <row r="355" spans="1:4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row>
    <row r="356" spans="1:4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row>
    <row r="357" spans="1:4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row>
    <row r="358" spans="1:4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row>
    <row r="359" spans="1:4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row>
    <row r="360" spans="1:4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row>
    <row r="361" spans="1:4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row>
    <row r="362" spans="1:4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row>
    <row r="363" spans="1:4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row>
    <row r="364" spans="1:4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row>
    <row r="365" spans="1:4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row>
    <row r="366" spans="1:4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row>
    <row r="367" spans="1:4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row>
    <row r="368" spans="1:4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row>
    <row r="369" spans="1:4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row>
    <row r="370" spans="1:4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row>
    <row r="371" spans="1:4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row>
    <row r="372" spans="1:4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row>
    <row r="373" spans="1:4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row>
    <row r="374" spans="1:4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row>
    <row r="375" spans="1:4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row>
    <row r="376" spans="1:4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row>
    <row r="377" spans="1:4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row>
    <row r="378" spans="1:4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row>
    <row r="379" spans="1:4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row>
    <row r="380" spans="1:4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row>
    <row r="381" spans="1:4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row>
    <row r="382" spans="1:4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row>
    <row r="383" spans="1:4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row>
    <row r="384" spans="1:4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row>
    <row r="385" spans="1:4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row>
    <row r="386" spans="1:4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row>
    <row r="387" spans="1:4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row>
    <row r="388" spans="1:4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row>
    <row r="389" spans="1:4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row>
    <row r="390" spans="1:4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row>
    <row r="391" spans="1:4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row>
    <row r="392" spans="1:4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row>
    <row r="393" spans="1:4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row>
    <row r="394" spans="1:4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row>
    <row r="395" spans="1:4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row>
    <row r="396" spans="1:4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row>
    <row r="397" spans="1:4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row>
    <row r="398" spans="1:4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row>
    <row r="399" spans="1:4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row>
    <row r="400" spans="1:4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row>
    <row r="401" spans="1:4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row>
    <row r="402" spans="1:4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row>
    <row r="403" spans="1:4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row>
    <row r="404" spans="1:4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row>
    <row r="405" spans="1:4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row>
    <row r="406" spans="1:4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row>
    <row r="407" spans="1:4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row>
    <row r="408" spans="1:4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row>
    <row r="409" spans="1:4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row>
    <row r="410" spans="1:4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row>
    <row r="411" spans="1:4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row>
    <row r="412" spans="1:4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row>
    <row r="413" spans="1:4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row>
    <row r="414" spans="1:4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row>
    <row r="415" spans="1:4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row>
    <row r="416" spans="1:4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row>
    <row r="417" spans="1:4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row>
    <row r="418" spans="1:4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row>
    <row r="419" spans="1:4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row>
    <row r="420" spans="1:4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row>
    <row r="421" spans="1:4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row>
    <row r="422" spans="1:4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row>
    <row r="423" spans="1:4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row>
    <row r="424" spans="1:4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row>
    <row r="425" spans="1:4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row>
    <row r="426" spans="1:4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row>
    <row r="427" spans="1:4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row>
    <row r="428" spans="1:4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row>
    <row r="429" spans="1:4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row>
    <row r="430" spans="1:4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row>
    <row r="431" spans="1:4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row>
    <row r="432" spans="1:4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row>
    <row r="433" spans="1:4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row>
    <row r="434" spans="1:4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row>
    <row r="435" spans="1:4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row>
    <row r="436" spans="1:4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row>
    <row r="437" spans="1:4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row>
    <row r="438" spans="1:4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row>
    <row r="439" spans="1:4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row>
    <row r="440" spans="1: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row>
    <row r="441" spans="1:4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row>
    <row r="442" spans="1:4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row>
    <row r="443" spans="1:4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row>
    <row r="444" spans="1:4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row>
    <row r="445" spans="1:4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row>
    <row r="446" spans="1:4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row>
    <row r="447" spans="1:4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row>
    <row r="448" spans="1:4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row>
    <row r="449" spans="1:4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row>
    <row r="450" spans="1:4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row>
    <row r="451" spans="1:4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row>
    <row r="452" spans="1:4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row>
    <row r="453" spans="1:4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row>
    <row r="454" spans="1:4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row>
    <row r="455" spans="1:4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row>
    <row r="456" spans="1:4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row>
    <row r="457" spans="1:4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row>
    <row r="458" spans="1:4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row>
    <row r="459" spans="1:4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row>
    <row r="460" spans="1:4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row>
    <row r="461" spans="1:4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row>
    <row r="462" spans="1:4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row>
    <row r="463" spans="1:4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row>
    <row r="464" spans="1:4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row>
    <row r="465" spans="1:4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row>
    <row r="466" spans="1:4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row>
    <row r="467" spans="1:4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row>
    <row r="468" spans="1:4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row>
    <row r="469" spans="1:4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row>
    <row r="470" spans="1:4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row>
    <row r="471" spans="1:4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row>
    <row r="472" spans="1:4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row>
    <row r="473" spans="1:4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row>
    <row r="474" spans="1:4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row>
    <row r="475" spans="1:4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row>
    <row r="476" spans="1:4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row>
    <row r="477" spans="1:4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row>
    <row r="478" spans="1:4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row>
    <row r="479" spans="1:4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row>
    <row r="480" spans="1:4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row>
    <row r="481" spans="1:4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row>
    <row r="482" spans="1:4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row>
    <row r="483" spans="1:4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row>
    <row r="484" spans="1:4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row>
    <row r="485" spans="1:4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row>
    <row r="486" spans="1:4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row>
    <row r="487" spans="1:4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row>
    <row r="488" spans="1:4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row>
    <row r="489" spans="1:4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row>
    <row r="490" spans="1:4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row>
    <row r="491" spans="1:4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row>
    <row r="492" spans="1:4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row>
    <row r="493" spans="1:4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row>
    <row r="494" spans="1:4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row>
    <row r="495" spans="1:4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row>
    <row r="496" spans="1:4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row>
    <row r="497" spans="1:4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row>
    <row r="498" spans="1:4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row>
    <row r="499" spans="1:4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row>
    <row r="500" spans="1:4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row>
    <row r="501" spans="1:4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row>
    <row r="502" spans="1:4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row>
    <row r="503" spans="1:4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row>
    <row r="504" spans="1:4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row>
    <row r="505" spans="1:4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row>
    <row r="506" spans="1:4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row>
    <row r="507" spans="1:4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row>
    <row r="508" spans="1:4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row>
    <row r="509" spans="1:4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row>
    <row r="510" spans="1:4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row>
    <row r="511" spans="1:4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row>
    <row r="512" spans="1:4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row>
    <row r="513" spans="1:4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row>
    <row r="514" spans="1:4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row>
    <row r="515" spans="1:4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row>
    <row r="516" spans="1:4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row>
    <row r="517" spans="1:4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row>
    <row r="518" spans="1:4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row>
    <row r="519" spans="1:4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row>
    <row r="520" spans="1:4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row>
    <row r="521" spans="1:4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row>
    <row r="522" spans="1:4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row>
    <row r="523" spans="1:4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row>
    <row r="524" spans="1:4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row>
    <row r="525" spans="1:4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row>
    <row r="526" spans="1:4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row>
    <row r="527" spans="1:4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row>
    <row r="528" spans="1:4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row>
    <row r="529" spans="1:4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row>
    <row r="530" spans="1:4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row>
    <row r="531" spans="1:4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row>
    <row r="532" spans="1:4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row>
    <row r="533" spans="1:4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row>
    <row r="534" spans="1:4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row>
    <row r="535" spans="1:4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row>
    <row r="536" spans="1:4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row>
    <row r="537" spans="1:4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row>
    <row r="538" spans="1:4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row>
    <row r="539" spans="1:4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row>
    <row r="540" spans="1: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row>
    <row r="541" spans="1:4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row>
    <row r="542" spans="1:4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row>
    <row r="543" spans="1:4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row>
    <row r="544" spans="1:4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row>
    <row r="545" spans="1:4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row>
    <row r="546" spans="1:4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row>
    <row r="547" spans="1:4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row>
    <row r="548" spans="1:4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row>
    <row r="549" spans="1:4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row>
    <row r="550" spans="1:4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row>
    <row r="551" spans="1:4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row>
    <row r="552" spans="1:4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row>
    <row r="553" spans="1:4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row>
    <row r="554" spans="1:4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row>
    <row r="555" spans="1:4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row>
    <row r="556" spans="1:4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row>
    <row r="557" spans="1:4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row>
    <row r="558" spans="1:4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row>
    <row r="559" spans="1:4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row>
    <row r="560" spans="1:4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row>
    <row r="561" spans="1:4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row>
    <row r="562" spans="1:4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row>
    <row r="563" spans="1:4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row>
    <row r="564" spans="1:4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row>
    <row r="565" spans="1:4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row>
    <row r="566" spans="1:4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row>
    <row r="567" spans="1:4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row>
    <row r="568" spans="1:4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row>
    <row r="569" spans="1:4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row>
    <row r="570" spans="1:4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row>
    <row r="571" spans="1:4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row>
    <row r="572" spans="1:4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row>
    <row r="573" spans="1:4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row>
    <row r="574" spans="1:4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row>
    <row r="575" spans="1:4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row>
    <row r="576" spans="1:4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row>
    <row r="577" spans="1:4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row>
    <row r="578" spans="1:4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row>
    <row r="579" spans="1:4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row>
    <row r="580" spans="1:4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row>
    <row r="581" spans="1:4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row>
    <row r="582" spans="1:4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row>
    <row r="583" spans="1:4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row>
    <row r="584" spans="1:4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row>
    <row r="585" spans="1:4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row>
    <row r="586" spans="1:4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row>
    <row r="587" spans="1:4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row>
    <row r="588" spans="1:4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row>
    <row r="589" spans="1:4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row>
    <row r="590" spans="1:4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row>
    <row r="591" spans="1:4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row>
    <row r="592" spans="1:4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row>
    <row r="593" spans="1:4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row>
    <row r="594" spans="1:4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row>
    <row r="595" spans="1:4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row>
    <row r="596" spans="1:4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row>
    <row r="597" spans="1:4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row>
    <row r="598" spans="1:4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row>
    <row r="599" spans="1:4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row>
    <row r="600" spans="1:4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row>
    <row r="601" spans="1:4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row>
    <row r="602" spans="1:4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row>
    <row r="603" spans="1:4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row>
    <row r="604" spans="1:4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row>
    <row r="605" spans="1:4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row>
    <row r="606" spans="1:4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row>
    <row r="607" spans="1:4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row>
    <row r="608" spans="1:4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row>
    <row r="609" spans="1:4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row>
    <row r="610" spans="1:4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row>
    <row r="611" spans="1:4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row>
    <row r="612" spans="1:4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row>
    <row r="613" spans="1:4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row>
    <row r="614" spans="1:4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row>
    <row r="615" spans="1:4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row>
    <row r="616" spans="1:4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row>
    <row r="617" spans="1:4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row>
    <row r="618" spans="1:4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row>
    <row r="619" spans="1:4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row>
    <row r="620" spans="1:4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row>
    <row r="621" spans="1:4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row>
    <row r="622" spans="1:4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row>
    <row r="623" spans="1:4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row>
    <row r="624" spans="1:4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row>
    <row r="625" spans="1:4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row>
    <row r="626" spans="1:4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row>
    <row r="627" spans="1:4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row>
    <row r="628" spans="1:4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row>
    <row r="629" spans="1:4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row>
    <row r="630" spans="1:4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row>
    <row r="631" spans="1:4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row>
    <row r="632" spans="1:4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row>
    <row r="633" spans="1:4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row>
    <row r="634" spans="1:4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row>
    <row r="635" spans="1:4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row>
    <row r="636" spans="1:4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row>
    <row r="637" spans="1:4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row>
    <row r="638" spans="1:4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row>
    <row r="639" spans="1:4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row>
    <row r="640" spans="1: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row>
    <row r="641" spans="1:4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row>
    <row r="642" spans="1:4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row>
    <row r="643" spans="1:4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row>
    <row r="644" spans="1:4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row>
    <row r="645" spans="1:4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row>
    <row r="646" spans="1:4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row>
    <row r="647" spans="1:4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row>
    <row r="648" spans="1:4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row>
    <row r="649" spans="1:4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row>
    <row r="650" spans="1:4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row>
    <row r="651" spans="1:4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row>
    <row r="652" spans="1:4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row>
    <row r="653" spans="1:4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row>
    <row r="654" spans="1:4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row>
    <row r="655" spans="1:4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row>
    <row r="656" spans="1:4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row>
    <row r="657" spans="1:4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row>
    <row r="658" spans="1:4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row>
    <row r="659" spans="1:4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row>
    <row r="660" spans="1:4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row>
    <row r="661" spans="1:4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row>
    <row r="662" spans="1:4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row>
    <row r="663" spans="1:4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row>
    <row r="664" spans="1:4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row>
    <row r="665" spans="1:4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row>
    <row r="666" spans="1:4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row>
    <row r="667" spans="1:4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row>
    <row r="668" spans="1:4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row>
    <row r="669" spans="1:4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row>
    <row r="670" spans="1:4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row>
    <row r="671" spans="1:4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row>
    <row r="672" spans="1:4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row>
    <row r="673" spans="1:4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row>
    <row r="674" spans="1:4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row>
    <row r="675" spans="1:4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row>
    <row r="676" spans="1:4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row>
    <row r="677" spans="1:4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row>
    <row r="678" spans="1:4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row>
    <row r="679" spans="1:40">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row>
    <row r="680" spans="1:4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row>
    <row r="681" spans="1:40">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row>
    <row r="682" spans="1:40">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row>
    <row r="683" spans="1:40">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row>
    <row r="684" spans="1:40">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row>
    <row r="685" spans="1:40">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row>
    <row r="686" spans="1:40">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row>
    <row r="687" spans="1:40">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row>
    <row r="688" spans="1:40">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row>
    <row r="689" spans="1:40">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row>
    <row r="690" spans="1:4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row>
    <row r="691" spans="1:40">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row>
    <row r="692" spans="1:40">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row>
    <row r="693" spans="1:40">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row>
    <row r="694" spans="1:40">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row>
    <row r="695" spans="1:40">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row>
    <row r="696" spans="1:40">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row>
    <row r="697" spans="1:40">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row>
    <row r="698" spans="1:40">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row>
    <row r="699" spans="1:40">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row>
    <row r="700" spans="1:4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row>
    <row r="701" spans="1:40">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row>
    <row r="702" spans="1:40">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row>
    <row r="703" spans="1:40">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row>
    <row r="704" spans="1:40">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row>
    <row r="705" spans="1:40">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row>
    <row r="706" spans="1:40">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row>
    <row r="707" spans="1:40">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row>
    <row r="708" spans="1:40">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row>
    <row r="709" spans="1:40">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row>
    <row r="710" spans="1:4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row>
    <row r="711" spans="1:40">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row>
    <row r="712" spans="1:40">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row>
    <row r="713" spans="1:40">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row>
    <row r="714" spans="1:40">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row>
    <row r="715" spans="1:40">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row>
    <row r="716" spans="1:40">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row>
    <row r="717" spans="1:40">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row>
    <row r="718" spans="1:40">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row>
    <row r="719" spans="1:40">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row>
    <row r="720" spans="1:4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row>
    <row r="721" spans="1:40">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row>
    <row r="722" spans="1:40">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row>
    <row r="723" spans="1:40">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row>
    <row r="724" spans="1:40">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row>
    <row r="725" spans="1:40">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row>
    <row r="726" spans="1:40">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row>
    <row r="727" spans="1:40">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row>
    <row r="728" spans="1:40">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row>
    <row r="729" spans="1:40">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row>
    <row r="730" spans="1:4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row>
    <row r="731" spans="1:40">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row>
    <row r="732" spans="1:40">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row>
    <row r="733" spans="1:40">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row>
    <row r="734" spans="1:40">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row>
    <row r="735" spans="1:40">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row>
    <row r="736" spans="1:40">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row>
    <row r="737" spans="1:40">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row>
    <row r="738" spans="1:40">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row>
    <row r="739" spans="1:40">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row>
    <row r="740" spans="1: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row>
    <row r="741" spans="1:40">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row>
    <row r="742" spans="1:40">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row>
    <row r="743" spans="1:40">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row>
    <row r="744" spans="1:40">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row>
    <row r="745" spans="1:40">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row>
    <row r="746" spans="1:40">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row>
    <row r="747" spans="1:40">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row>
    <row r="748" spans="1:40">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row>
    <row r="749" spans="1:40">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row>
    <row r="750" spans="1:4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row>
    <row r="751" spans="1:40">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row>
    <row r="752" spans="1:40">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row>
    <row r="753" spans="1:40">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row>
    <row r="754" spans="1:40">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row>
    <row r="755" spans="1:40">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row>
    <row r="756" spans="1:40">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row>
    <row r="757" spans="1:40">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row>
    <row r="758" spans="1:40">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row>
    <row r="759" spans="1:40">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row>
    <row r="760" spans="1:4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row>
    <row r="761" spans="1:40">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row>
    <row r="762" spans="1:40">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row>
    <row r="763" spans="1:40">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row>
    <row r="764" spans="1:40">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row>
    <row r="765" spans="1:40">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row>
    <row r="766" spans="1:40">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row>
    <row r="767" spans="1:40">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row>
    <row r="768" spans="1:40">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row>
    <row r="769" spans="1:40">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row>
    <row r="770" spans="1:4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row>
    <row r="771" spans="1:40">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row>
    <row r="772" spans="1:40">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row>
    <row r="773" spans="1:40">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row>
    <row r="774" spans="1:40">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row>
    <row r="775" spans="1:40">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row>
    <row r="776" spans="1:40">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row>
    <row r="777" spans="1:40">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row>
    <row r="778" spans="1:40">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row>
    <row r="779" spans="1:40">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row>
    <row r="780" spans="1:4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row>
    <row r="781" spans="1:40">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row>
    <row r="782" spans="1:40">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row>
    <row r="783" spans="1:40">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row>
    <row r="784" spans="1:40">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row>
    <row r="785" spans="1:40">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row>
    <row r="786" spans="1:40">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row>
    <row r="787" spans="1:40">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row>
    <row r="788" spans="1:40">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row>
    <row r="789" spans="1:40">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row>
    <row r="790" spans="1:4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row>
    <row r="791" spans="1:40">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row>
    <row r="792" spans="1:40">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row>
    <row r="793" spans="1:40">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row>
    <row r="794" spans="1:40">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row>
    <row r="795" spans="1:40">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row>
    <row r="796" spans="1:40">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row>
    <row r="797" spans="1:40">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row>
    <row r="798" spans="1:40">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row>
    <row r="799" spans="1:40">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row>
    <row r="800" spans="1:4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row>
    <row r="801" spans="1:40">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row>
    <row r="802" spans="1:40">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row>
    <row r="803" spans="1:40">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row>
    <row r="804" spans="1:40">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row>
    <row r="805" spans="1:40">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row>
    <row r="806" spans="1:40">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row>
    <row r="807" spans="1:40">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row>
    <row r="808" spans="1:40">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row>
    <row r="809" spans="1:40">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row>
    <row r="810" spans="1:4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row>
    <row r="811" spans="1:40">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row>
    <row r="812" spans="1:40">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row>
    <row r="813" spans="1:40">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row>
    <row r="814" spans="1:40">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row>
    <row r="815" spans="1:40">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row>
    <row r="816" spans="1:40">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row>
    <row r="817" spans="1:40">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row>
    <row r="818" spans="1:40">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row>
    <row r="819" spans="1:40">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row>
    <row r="820" spans="1:4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row>
    <row r="821" spans="1:40">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row>
    <row r="822" spans="1:40">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row>
    <row r="823" spans="1:40">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row>
    <row r="824" spans="1:40">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row>
    <row r="825" spans="1:40">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row>
    <row r="826" spans="1:40">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row>
    <row r="827" spans="1:40">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row>
    <row r="828" spans="1:40">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row>
    <row r="829" spans="1:40">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row>
    <row r="830" spans="1:4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row>
    <row r="831" spans="1:40">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row>
    <row r="832" spans="1:40">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row>
    <row r="833" spans="1:40">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row>
    <row r="834" spans="1:40">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row>
    <row r="835" spans="1:40">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row>
    <row r="836" spans="1:40">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row>
    <row r="837" spans="1:40">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row>
    <row r="838" spans="1:40">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row>
    <row r="839" spans="1:40">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row>
    <row r="840" spans="1: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row>
    <row r="841" spans="1:40">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row>
    <row r="842" spans="1:40">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row>
    <row r="843" spans="1:40">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row>
    <row r="844" spans="1:40">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row>
    <row r="845" spans="1:40">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row>
    <row r="846" spans="1:40">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row>
    <row r="847" spans="1:40">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row>
    <row r="848" spans="1:40">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row>
    <row r="849" spans="1:40">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row>
    <row r="850" spans="1:4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row>
    <row r="851" spans="1:40">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row>
    <row r="852" spans="1:40">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row>
    <row r="853" spans="1:40">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row>
    <row r="854" spans="1:40">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row>
    <row r="855" spans="1:40">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row>
    <row r="856" spans="1:40">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row>
    <row r="857" spans="1:40">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row>
    <row r="858" spans="1:40">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row>
    <row r="859" spans="1:40">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row>
    <row r="860" spans="1:4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row>
    <row r="861" spans="1:40">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row>
    <row r="862" spans="1:40">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row>
    <row r="863" spans="1:40">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row>
    <row r="864" spans="1:40">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row>
    <row r="865" spans="1:40">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row>
    <row r="866" spans="1:40">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row>
    <row r="867" spans="1:40">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row>
    <row r="868" spans="1:40">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row>
    <row r="869" spans="1:40">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row>
    <row r="870" spans="1:4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row>
    <row r="871" spans="1:40">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row>
    <row r="872" spans="1:40">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row>
    <row r="873" spans="1:40">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row>
    <row r="874" spans="1:40">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row>
    <row r="875" spans="1:40">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row>
    <row r="876" spans="1:40">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row>
    <row r="877" spans="1:40">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row>
    <row r="878" spans="1:40">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row>
    <row r="879" spans="1:40">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row>
    <row r="880" spans="1:4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row>
    <row r="881" spans="1:40">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row>
    <row r="882" spans="1:40">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row>
    <row r="883" spans="1:40">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row>
    <row r="884" spans="1:40">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row>
    <row r="885" spans="1:40">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row>
    <row r="886" spans="1:40">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row>
    <row r="887" spans="1:40">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row>
    <row r="888" spans="1:40">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row>
    <row r="889" spans="1:40">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row>
    <row r="890" spans="1:4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row>
    <row r="891" spans="1:40">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row>
    <row r="892" spans="1:40">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row>
    <row r="893" spans="1:40">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row>
    <row r="894" spans="1:40">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row>
    <row r="895" spans="1:40">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row>
    <row r="896" spans="1:40">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row>
    <row r="897" spans="1:40">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row>
    <row r="898" spans="1:40">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row>
    <row r="899" spans="1:40">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row>
    <row r="900" spans="1:4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row>
    <row r="901" spans="1:40">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row>
    <row r="902" spans="1:40">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row>
    <row r="903" spans="1:40">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row>
    <row r="904" spans="1:40">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row>
    <row r="905" spans="1:40">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row>
    <row r="906" spans="1:40">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row>
    <row r="907" spans="1:40">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row>
    <row r="908" spans="1:40">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row>
    <row r="909" spans="1:40">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row>
    <row r="910" spans="1:4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row>
    <row r="911" spans="1:40">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row>
    <row r="912" spans="1:40">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row>
    <row r="913" spans="1:40">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row>
    <row r="914" spans="1:40">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row>
    <row r="915" spans="1:40">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row>
    <row r="916" spans="1:40">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row>
    <row r="917" spans="1:40">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row>
    <row r="918" spans="1:40">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row>
    <row r="919" spans="1:40">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row>
    <row r="920" spans="1:4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row>
    <row r="921" spans="1:40">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row>
    <row r="922" spans="1:40">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row>
    <row r="923" spans="1:40">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row>
    <row r="924" spans="1:40">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row>
    <row r="925" spans="1:40">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row>
    <row r="926" spans="1:40">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row>
    <row r="927" spans="1:40">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row>
    <row r="928" spans="1:40">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row>
    <row r="929" spans="1:40">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row>
    <row r="930" spans="1:4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row>
    <row r="931" spans="1:40">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row>
    <row r="932" spans="1:40">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row>
    <row r="933" spans="1:40">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row>
    <row r="934" spans="1:40">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row>
    <row r="935" spans="1:40">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row>
    <row r="936" spans="1:40">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row>
    <row r="937" spans="1:40">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row>
    <row r="938" spans="1:40">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row>
    <row r="939" spans="1:40">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row>
    <row r="940" spans="1: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row>
    <row r="941" spans="1:40">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row>
    <row r="942" spans="1:40">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row>
    <row r="943" spans="1:40">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row>
    <row r="944" spans="1:40">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row>
    <row r="945" spans="1:40">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row>
    <row r="946" spans="1:40">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row>
    <row r="947" spans="1:40">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row>
    <row r="948" spans="1:40">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row>
    <row r="949" spans="1:40">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row>
    <row r="950" spans="1:4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row>
    <row r="951" spans="1:40">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row>
    <row r="952" spans="1:40">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row>
    <row r="953" spans="1:40">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row>
    <row r="954" spans="1:40">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row>
    <row r="955" spans="1:40">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row>
    <row r="956" spans="1:40">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row>
    <row r="957" spans="1:40">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row>
    <row r="958" spans="1:40">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row>
    <row r="959" spans="1:40">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row>
    <row r="960" spans="1:4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row>
    <row r="961" spans="1:40">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row>
    <row r="962" spans="1:40">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row>
    <row r="963" spans="1:40">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row>
    <row r="964" spans="1:40">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row>
    <row r="965" spans="1:40">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row>
    <row r="966" spans="1:40">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row>
    <row r="967" spans="1:40">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row>
    <row r="968" spans="1:40">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row>
    <row r="969" spans="1:40">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row>
    <row r="970" spans="1:4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row>
    <row r="971" spans="1:40">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row>
    <row r="972" spans="1:40">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row>
    <row r="973" spans="1:40">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row>
    <row r="974" spans="1:40">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row>
    <row r="975" spans="1:40">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row>
    <row r="976" spans="1:40">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row>
    <row r="977" spans="1:40">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row>
    <row r="978" spans="1:40">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row>
    <row r="979" spans="1:40">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row>
    <row r="980" spans="1:4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row>
    <row r="981" spans="1:40">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row>
    <row r="982" spans="1:40">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row>
    <row r="983" spans="1:40">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row>
    <row r="984" spans="1:40">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row>
    <row r="985" spans="1:40">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row>
    <row r="986" spans="1:40">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row>
    <row r="987" spans="1:40">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row>
    <row r="988" spans="1:40">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row>
    <row r="989" spans="1:40">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row>
    <row r="990" spans="1:4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row>
    <row r="991" spans="1:40">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row>
    <row r="992" spans="1:40">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row>
    <row r="993" spans="1:40">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row>
    <row r="994" spans="1:40">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row>
    <row r="995" spans="1:40">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row>
    <row r="996" spans="1:40">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row>
    <row r="997" spans="1:40">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row>
    <row r="998" spans="1:40">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Z998"/>
  <sheetViews>
    <sheetView workbookViewId="0"/>
  </sheetViews>
  <sheetFormatPr defaultColWidth="12.6640625" defaultRowHeight="15.75" customHeight="1"/>
  <sheetData>
    <row r="1" spans="1:26">
      <c r="A1" s="12" t="s">
        <v>2508</v>
      </c>
      <c r="B1" s="2"/>
      <c r="C1" s="2"/>
      <c r="D1" s="2"/>
      <c r="E1" s="2"/>
      <c r="F1" s="2"/>
      <c r="G1" s="2"/>
      <c r="H1" s="2"/>
      <c r="I1" s="2"/>
      <c r="J1" s="2"/>
      <c r="K1" s="2"/>
      <c r="L1" s="2"/>
      <c r="M1" s="2"/>
      <c r="N1" s="2"/>
      <c r="O1" s="2"/>
      <c r="P1" s="2"/>
      <c r="Q1" s="2"/>
      <c r="R1" s="2"/>
      <c r="S1" s="2"/>
      <c r="T1" s="2"/>
      <c r="U1" s="2"/>
      <c r="V1" s="2"/>
      <c r="W1" s="2"/>
      <c r="X1" s="2"/>
      <c r="Y1" s="2"/>
      <c r="Z1" s="2"/>
    </row>
    <row r="2" spans="1:26">
      <c r="A2" s="2" t="s">
        <v>1339</v>
      </c>
      <c r="B2" s="2" t="s">
        <v>2509</v>
      </c>
      <c r="C2" s="2" t="s">
        <v>2542</v>
      </c>
      <c r="D2" s="2" t="s">
        <v>22</v>
      </c>
      <c r="E2" s="2" t="s">
        <v>2512</v>
      </c>
      <c r="F2" s="2" t="s">
        <v>2513</v>
      </c>
      <c r="G2" s="2"/>
      <c r="H2" s="2"/>
      <c r="I2" s="2"/>
      <c r="J2" s="2"/>
      <c r="K2" s="2"/>
      <c r="L2" s="2"/>
      <c r="M2" s="2"/>
      <c r="N2" s="2"/>
      <c r="O2" s="2"/>
      <c r="P2" s="2"/>
      <c r="Q2" s="2"/>
      <c r="R2" s="2"/>
      <c r="S2" s="2"/>
      <c r="T2" s="2"/>
      <c r="U2" s="2"/>
      <c r="V2" s="2"/>
      <c r="W2" s="2"/>
      <c r="X2" s="2"/>
      <c r="Y2" s="2"/>
      <c r="Z2" s="2"/>
    </row>
    <row r="3" spans="1:26">
      <c r="A3" s="2" t="s">
        <v>66</v>
      </c>
      <c r="B3" s="2" t="s">
        <v>67</v>
      </c>
      <c r="C3" s="3">
        <v>137.56666666666601</v>
      </c>
      <c r="D3" s="3">
        <v>3.0186457596449099</v>
      </c>
      <c r="E3" s="3">
        <v>1</v>
      </c>
      <c r="F3" s="3">
        <v>1</v>
      </c>
      <c r="G3" s="2"/>
      <c r="H3" s="2"/>
      <c r="I3" s="2"/>
      <c r="J3" s="2"/>
      <c r="K3" s="2"/>
      <c r="L3" s="2"/>
      <c r="M3" s="2"/>
      <c r="N3" s="2"/>
      <c r="O3" s="2"/>
      <c r="P3" s="2"/>
      <c r="Q3" s="2"/>
      <c r="R3" s="2"/>
      <c r="S3" s="2"/>
      <c r="T3" s="2"/>
      <c r="U3" s="2"/>
      <c r="V3" s="2"/>
      <c r="W3" s="2"/>
      <c r="X3" s="2"/>
      <c r="Y3" s="2"/>
      <c r="Z3" s="2"/>
    </row>
    <row r="4" spans="1:26">
      <c r="A4" s="2" t="s">
        <v>81</v>
      </c>
      <c r="B4" s="2" t="s">
        <v>82</v>
      </c>
      <c r="C4" s="3">
        <v>108.73333333333299</v>
      </c>
      <c r="D4" s="3">
        <v>1.4590712418826099</v>
      </c>
      <c r="E4" s="3">
        <v>1</v>
      </c>
      <c r="F4" s="3">
        <v>0</v>
      </c>
      <c r="G4" s="2"/>
      <c r="H4" s="2"/>
      <c r="I4" s="2"/>
      <c r="J4" s="2"/>
      <c r="K4" s="2"/>
      <c r="L4" s="2"/>
      <c r="M4" s="2"/>
      <c r="N4" s="2"/>
      <c r="O4" s="2"/>
      <c r="P4" s="2"/>
      <c r="Q4" s="2"/>
      <c r="R4" s="2"/>
      <c r="S4" s="2"/>
      <c r="T4" s="2"/>
      <c r="U4" s="2"/>
      <c r="V4" s="2"/>
      <c r="W4" s="2"/>
      <c r="X4" s="2"/>
      <c r="Y4" s="2"/>
      <c r="Z4" s="2"/>
    </row>
    <row r="5" spans="1:26">
      <c r="A5" s="2" t="s">
        <v>77</v>
      </c>
      <c r="B5" s="2" t="s">
        <v>78</v>
      </c>
      <c r="C5" s="3">
        <v>108</v>
      </c>
      <c r="D5" s="3">
        <v>2.70801280154532</v>
      </c>
      <c r="E5" s="3">
        <v>1</v>
      </c>
      <c r="F5" s="3">
        <v>1</v>
      </c>
      <c r="G5" s="2"/>
      <c r="H5" s="2"/>
      <c r="I5" s="2"/>
      <c r="J5" s="2"/>
      <c r="K5" s="2"/>
      <c r="L5" s="2"/>
      <c r="M5" s="2"/>
      <c r="N5" s="2"/>
      <c r="O5" s="2"/>
      <c r="P5" s="2"/>
      <c r="Q5" s="2"/>
      <c r="R5" s="2"/>
      <c r="S5" s="2"/>
      <c r="T5" s="2"/>
      <c r="U5" s="2"/>
      <c r="V5" s="2"/>
      <c r="W5" s="2"/>
      <c r="X5" s="2"/>
      <c r="Y5" s="2"/>
      <c r="Z5" s="2"/>
    </row>
    <row r="6" spans="1:26">
      <c r="A6" s="2" t="s">
        <v>75</v>
      </c>
      <c r="B6" s="2" t="s">
        <v>76</v>
      </c>
      <c r="C6" s="3">
        <v>103.633333333333</v>
      </c>
      <c r="D6" s="3">
        <v>3.6007715222651302</v>
      </c>
      <c r="E6" s="3">
        <v>1</v>
      </c>
      <c r="F6" s="3">
        <v>1</v>
      </c>
      <c r="G6" s="2"/>
      <c r="H6" s="2"/>
      <c r="I6" s="2"/>
      <c r="J6" s="2"/>
      <c r="K6" s="2"/>
      <c r="L6" s="2"/>
      <c r="M6" s="2"/>
      <c r="N6" s="2"/>
      <c r="O6" s="2"/>
      <c r="P6" s="2"/>
      <c r="Q6" s="2"/>
      <c r="R6" s="2"/>
      <c r="S6" s="2"/>
      <c r="T6" s="2"/>
      <c r="U6" s="2"/>
      <c r="V6" s="2"/>
      <c r="W6" s="2"/>
      <c r="X6" s="2"/>
      <c r="Y6" s="2"/>
      <c r="Z6" s="2"/>
    </row>
    <row r="7" spans="1:26">
      <c r="A7" s="2" t="s">
        <v>90</v>
      </c>
      <c r="B7" s="2" t="s">
        <v>91</v>
      </c>
      <c r="C7" s="3">
        <v>96.133333333333297</v>
      </c>
      <c r="D7" s="3">
        <v>5.5481728724168402</v>
      </c>
      <c r="E7" s="3">
        <v>1</v>
      </c>
      <c r="F7" s="3">
        <v>1</v>
      </c>
      <c r="G7" s="2"/>
      <c r="H7" s="2"/>
      <c r="I7" s="2"/>
      <c r="J7" s="2"/>
      <c r="K7" s="2"/>
      <c r="L7" s="2"/>
      <c r="M7" s="2"/>
      <c r="N7" s="2"/>
      <c r="O7" s="2"/>
      <c r="P7" s="2"/>
      <c r="Q7" s="2"/>
      <c r="R7" s="2"/>
      <c r="S7" s="2"/>
      <c r="T7" s="2"/>
      <c r="U7" s="2"/>
      <c r="V7" s="2"/>
      <c r="W7" s="2"/>
      <c r="X7" s="2"/>
      <c r="Y7" s="2"/>
      <c r="Z7" s="2"/>
    </row>
    <row r="8" spans="1:26">
      <c r="A8" s="2" t="s">
        <v>92</v>
      </c>
      <c r="B8" s="2" t="s">
        <v>93</v>
      </c>
      <c r="C8" s="3">
        <v>91.566666666666606</v>
      </c>
      <c r="D8" s="3">
        <v>1.5423647068345701</v>
      </c>
      <c r="E8" s="3">
        <v>1</v>
      </c>
      <c r="F8" s="3">
        <v>1</v>
      </c>
      <c r="G8" s="2"/>
      <c r="H8" s="2"/>
      <c r="I8" s="2"/>
      <c r="J8" s="2"/>
      <c r="K8" s="2"/>
      <c r="L8" s="2"/>
      <c r="M8" s="2"/>
      <c r="N8" s="2"/>
      <c r="O8" s="2"/>
      <c r="P8" s="2"/>
      <c r="Q8" s="2"/>
      <c r="R8" s="2"/>
      <c r="S8" s="2"/>
      <c r="T8" s="2"/>
      <c r="U8" s="2"/>
      <c r="V8" s="2"/>
      <c r="W8" s="2"/>
      <c r="X8" s="2"/>
      <c r="Y8" s="2"/>
      <c r="Z8" s="2"/>
    </row>
    <row r="9" spans="1:26">
      <c r="A9" s="2" t="s">
        <v>83</v>
      </c>
      <c r="B9" s="2" t="s">
        <v>84</v>
      </c>
      <c r="C9" s="3">
        <v>85.466666666666598</v>
      </c>
      <c r="D9" s="3">
        <v>2.8134597128012202</v>
      </c>
      <c r="E9" s="3">
        <v>1</v>
      </c>
      <c r="F9" s="3">
        <v>1</v>
      </c>
      <c r="G9" s="2"/>
      <c r="H9" s="2"/>
      <c r="I9" s="2"/>
      <c r="J9" s="2"/>
      <c r="K9" s="2"/>
      <c r="L9" s="2"/>
      <c r="M9" s="2"/>
      <c r="N9" s="2"/>
      <c r="O9" s="2"/>
      <c r="P9" s="2"/>
      <c r="Q9" s="2"/>
      <c r="R9" s="2"/>
      <c r="S9" s="2"/>
      <c r="T9" s="2"/>
      <c r="U9" s="2"/>
      <c r="V9" s="2"/>
      <c r="W9" s="2"/>
      <c r="X9" s="2"/>
      <c r="Y9" s="2"/>
      <c r="Z9" s="2"/>
    </row>
    <row r="10" spans="1:26">
      <c r="A10" s="2" t="s">
        <v>87</v>
      </c>
      <c r="B10" s="2" t="s">
        <v>88</v>
      </c>
      <c r="C10" s="3">
        <v>84.233333333333306</v>
      </c>
      <c r="D10" s="3">
        <v>2.4857370916669499</v>
      </c>
      <c r="E10" s="3">
        <v>1</v>
      </c>
      <c r="F10" s="3">
        <v>1</v>
      </c>
      <c r="G10" s="2"/>
      <c r="H10" s="2"/>
      <c r="I10" s="2"/>
      <c r="J10" s="2"/>
      <c r="K10" s="2"/>
      <c r="L10" s="2"/>
      <c r="M10" s="2"/>
      <c r="N10" s="2"/>
      <c r="O10" s="2"/>
      <c r="P10" s="2"/>
      <c r="Q10" s="2"/>
      <c r="R10" s="2"/>
      <c r="S10" s="2"/>
      <c r="T10" s="2"/>
      <c r="U10" s="2"/>
      <c r="V10" s="2"/>
      <c r="W10" s="2"/>
      <c r="X10" s="2"/>
      <c r="Y10" s="2"/>
      <c r="Z10" s="2"/>
    </row>
    <row r="11" spans="1:26">
      <c r="A11" s="2" t="s">
        <v>112</v>
      </c>
      <c r="B11" s="2" t="s">
        <v>113</v>
      </c>
      <c r="C11" s="3">
        <v>80.033333333333303</v>
      </c>
      <c r="D11" s="3">
        <v>4.8612984090901197</v>
      </c>
      <c r="E11" s="3">
        <v>1</v>
      </c>
      <c r="F11" s="3">
        <v>1</v>
      </c>
      <c r="G11" s="2"/>
      <c r="H11" s="2"/>
      <c r="I11" s="2"/>
      <c r="J11" s="2"/>
      <c r="K11" s="2"/>
      <c r="L11" s="2"/>
      <c r="M11" s="2"/>
      <c r="N11" s="2"/>
      <c r="O11" s="2"/>
      <c r="P11" s="2"/>
      <c r="Q11" s="2"/>
      <c r="R11" s="2"/>
      <c r="S11" s="2"/>
      <c r="T11" s="2"/>
      <c r="U11" s="2"/>
      <c r="V11" s="2"/>
      <c r="W11" s="2"/>
      <c r="X11" s="2"/>
      <c r="Y11" s="2"/>
      <c r="Z11" s="2"/>
    </row>
    <row r="12" spans="1:26">
      <c r="A12" s="2" t="s">
        <v>168</v>
      </c>
      <c r="B12" s="2" t="s">
        <v>718</v>
      </c>
      <c r="C12" s="3">
        <v>64.6666666666666</v>
      </c>
      <c r="D12" s="3">
        <v>3.4576806613039799</v>
      </c>
      <c r="E12" s="3">
        <v>1</v>
      </c>
      <c r="F12" s="3">
        <v>0</v>
      </c>
      <c r="G12" s="2"/>
      <c r="H12" s="2"/>
      <c r="I12" s="2"/>
      <c r="J12" s="2"/>
      <c r="K12" s="2"/>
      <c r="L12" s="2"/>
      <c r="M12" s="2"/>
      <c r="N12" s="2"/>
      <c r="O12" s="2"/>
      <c r="P12" s="2"/>
      <c r="Q12" s="2"/>
      <c r="R12" s="2"/>
      <c r="S12" s="2"/>
      <c r="T12" s="2"/>
      <c r="U12" s="2"/>
      <c r="V12" s="2"/>
      <c r="W12" s="2"/>
      <c r="X12" s="2"/>
      <c r="Y12" s="2"/>
      <c r="Z12" s="2"/>
    </row>
    <row r="13" spans="1:26">
      <c r="A13" s="2" t="s">
        <v>150</v>
      </c>
      <c r="B13" s="2" t="s">
        <v>151</v>
      </c>
      <c r="C13" s="3">
        <v>63.766666666666602</v>
      </c>
      <c r="D13" s="3">
        <v>4.4323307136940402</v>
      </c>
      <c r="E13" s="3">
        <v>1</v>
      </c>
      <c r="F13" s="3">
        <v>1</v>
      </c>
      <c r="G13" s="2"/>
      <c r="H13" s="2"/>
      <c r="I13" s="2"/>
      <c r="J13" s="2"/>
      <c r="K13" s="2"/>
      <c r="L13" s="2"/>
      <c r="M13" s="2"/>
      <c r="N13" s="2"/>
      <c r="O13" s="2"/>
      <c r="P13" s="2"/>
      <c r="Q13" s="2"/>
      <c r="R13" s="2"/>
      <c r="S13" s="2"/>
      <c r="T13" s="2"/>
      <c r="U13" s="2"/>
      <c r="V13" s="2"/>
      <c r="W13" s="2"/>
      <c r="X13" s="2"/>
      <c r="Y13" s="2"/>
      <c r="Z13" s="2"/>
    </row>
    <row r="14" spans="1:26">
      <c r="A14" s="2" t="s">
        <v>172</v>
      </c>
      <c r="B14" s="2" t="s">
        <v>173</v>
      </c>
      <c r="C14" s="3">
        <v>47.4</v>
      </c>
      <c r="D14" s="3">
        <v>2.31804515342849</v>
      </c>
      <c r="E14" s="3">
        <v>1</v>
      </c>
      <c r="F14" s="3">
        <v>1</v>
      </c>
      <c r="G14" s="2"/>
      <c r="H14" s="2"/>
      <c r="I14" s="2"/>
      <c r="J14" s="2"/>
      <c r="K14" s="2"/>
      <c r="L14" s="2"/>
      <c r="M14" s="2"/>
      <c r="N14" s="2"/>
      <c r="O14" s="2"/>
      <c r="P14" s="2"/>
      <c r="Q14" s="2"/>
      <c r="R14" s="2"/>
      <c r="S14" s="2"/>
      <c r="T14" s="2"/>
      <c r="U14" s="2"/>
      <c r="V14" s="2"/>
      <c r="W14" s="2"/>
      <c r="X14" s="2"/>
      <c r="Y14" s="2"/>
      <c r="Z14" s="2"/>
    </row>
    <row r="15" spans="1:26">
      <c r="A15" s="2" t="s">
        <v>221</v>
      </c>
      <c r="B15" s="2" t="s">
        <v>222</v>
      </c>
      <c r="C15" s="3">
        <v>42.2</v>
      </c>
      <c r="D15" s="3">
        <v>3.5251477510406</v>
      </c>
      <c r="E15" s="3">
        <v>1</v>
      </c>
      <c r="F15" s="3">
        <v>1</v>
      </c>
      <c r="G15" s="2"/>
      <c r="H15" s="2"/>
      <c r="I15" s="2"/>
      <c r="J15" s="2"/>
      <c r="K15" s="2"/>
      <c r="L15" s="2"/>
      <c r="M15" s="2"/>
      <c r="N15" s="2"/>
      <c r="O15" s="2"/>
      <c r="P15" s="2"/>
      <c r="Q15" s="2"/>
      <c r="R15" s="2"/>
      <c r="S15" s="2"/>
      <c r="T15" s="2"/>
      <c r="U15" s="2"/>
      <c r="V15" s="2"/>
      <c r="W15" s="2"/>
      <c r="X15" s="2"/>
      <c r="Y15" s="2"/>
      <c r="Z15" s="2"/>
    </row>
    <row r="16" spans="1:26">
      <c r="A16" s="2" t="s">
        <v>278</v>
      </c>
      <c r="B16" s="2" t="s">
        <v>716</v>
      </c>
      <c r="C16" s="3">
        <v>26.1</v>
      </c>
      <c r="D16" s="3">
        <v>1.4456832294800901</v>
      </c>
      <c r="E16" s="3">
        <v>1</v>
      </c>
      <c r="F16" s="3">
        <v>1</v>
      </c>
      <c r="G16" s="2"/>
      <c r="H16" s="2"/>
      <c r="I16" s="2"/>
      <c r="J16" s="2"/>
      <c r="K16" s="2"/>
      <c r="L16" s="2"/>
      <c r="M16" s="2"/>
      <c r="N16" s="2"/>
      <c r="O16" s="2"/>
      <c r="P16" s="2"/>
      <c r="Q16" s="2"/>
      <c r="R16" s="2"/>
      <c r="S16" s="2"/>
      <c r="T16" s="2"/>
      <c r="U16" s="2"/>
      <c r="V16" s="2"/>
      <c r="W16" s="2"/>
      <c r="X16" s="2"/>
      <c r="Y16" s="2"/>
      <c r="Z16" s="2"/>
    </row>
    <row r="17" spans="1:26">
      <c r="A17" s="2" t="s">
        <v>376</v>
      </c>
      <c r="B17" s="2" t="s">
        <v>717</v>
      </c>
      <c r="C17" s="3">
        <v>5.0333333333333297</v>
      </c>
      <c r="D17" s="3">
        <v>2.5753101215624898</v>
      </c>
      <c r="E17" s="3">
        <v>1</v>
      </c>
      <c r="F17" s="3">
        <v>1</v>
      </c>
      <c r="G17" s="2"/>
      <c r="H17" s="2"/>
      <c r="I17" s="2"/>
      <c r="J17" s="2"/>
      <c r="K17" s="2"/>
      <c r="L17" s="2"/>
      <c r="M17" s="2"/>
      <c r="N17" s="2"/>
      <c r="O17" s="2"/>
      <c r="P17" s="2"/>
      <c r="Q17" s="2"/>
      <c r="R17" s="2"/>
      <c r="S17" s="2"/>
      <c r="T17" s="2"/>
      <c r="U17" s="2"/>
      <c r="V17" s="2"/>
      <c r="W17" s="2"/>
      <c r="X17" s="2"/>
      <c r="Y17" s="2"/>
      <c r="Z17" s="2"/>
    </row>
    <row r="18" spans="1:26">
      <c r="A18" s="1" t="s">
        <v>2434</v>
      </c>
      <c r="B18" s="2"/>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2" t="s">
        <v>2315</v>
      </c>
      <c r="C19" s="2" t="s">
        <v>2510</v>
      </c>
      <c r="D19" s="2" t="s">
        <v>2511</v>
      </c>
      <c r="E19" s="2"/>
      <c r="F19" s="2" t="s">
        <v>2512</v>
      </c>
      <c r="G19" s="2" t="s">
        <v>2543</v>
      </c>
      <c r="H19" s="2"/>
      <c r="I19" s="2"/>
      <c r="J19" s="2"/>
      <c r="K19" s="2"/>
      <c r="L19" s="2"/>
      <c r="M19" s="2"/>
      <c r="N19" s="2"/>
      <c r="O19" s="2"/>
      <c r="P19" s="2"/>
      <c r="Q19" s="2"/>
      <c r="R19" s="2"/>
      <c r="S19" s="2"/>
      <c r="T19" s="2"/>
      <c r="U19" s="2"/>
      <c r="V19" s="2"/>
      <c r="W19" s="2"/>
      <c r="X19" s="2"/>
      <c r="Y19" s="2"/>
      <c r="Z19" s="2"/>
    </row>
    <row r="20" spans="1:26">
      <c r="A20" s="2" t="s">
        <v>81</v>
      </c>
      <c r="B20" s="2" t="s">
        <v>82</v>
      </c>
      <c r="C20" s="3">
        <v>21.4</v>
      </c>
      <c r="D20" s="3">
        <v>5.7769657549039799</v>
      </c>
      <c r="E20" s="3">
        <f t="shared" ref="E20:E29" si="0">C20/17.9</f>
        <v>1.1955307262569832</v>
      </c>
      <c r="F20" s="3">
        <v>1</v>
      </c>
      <c r="G20" s="3">
        <v>0</v>
      </c>
      <c r="H20" s="2"/>
      <c r="I20" s="2"/>
      <c r="J20" s="2"/>
      <c r="K20" s="2"/>
      <c r="L20" s="2"/>
      <c r="M20" s="2"/>
      <c r="N20" s="2"/>
      <c r="O20" s="2"/>
      <c r="P20" s="2"/>
      <c r="Q20" s="2"/>
      <c r="R20" s="2"/>
      <c r="S20" s="2"/>
      <c r="T20" s="2"/>
      <c r="U20" s="2"/>
      <c r="V20" s="2"/>
      <c r="W20" s="2"/>
      <c r="X20" s="2"/>
      <c r="Y20" s="2"/>
      <c r="Z20" s="2"/>
    </row>
    <row r="21" spans="1:26">
      <c r="A21" s="2" t="s">
        <v>92</v>
      </c>
      <c r="B21" s="2" t="s">
        <v>93</v>
      </c>
      <c r="C21" s="3">
        <v>19.7</v>
      </c>
      <c r="D21" s="3">
        <v>4.3061970848224398</v>
      </c>
      <c r="E21" s="3">
        <f t="shared" si="0"/>
        <v>1.1005586592178771</v>
      </c>
      <c r="F21" s="3">
        <v>1</v>
      </c>
      <c r="G21" s="20">
        <v>1</v>
      </c>
      <c r="H21" s="2"/>
      <c r="I21" s="2"/>
      <c r="J21" s="2"/>
      <c r="K21" s="2"/>
      <c r="L21" s="2"/>
      <c r="M21" s="2"/>
      <c r="N21" s="2"/>
      <c r="O21" s="2"/>
      <c r="P21" s="2"/>
      <c r="Q21" s="2"/>
      <c r="R21" s="2"/>
      <c r="S21" s="2"/>
      <c r="T21" s="2"/>
      <c r="U21" s="2"/>
      <c r="V21" s="2"/>
      <c r="W21" s="2"/>
      <c r="X21" s="2"/>
      <c r="Y21" s="2"/>
      <c r="Z21" s="2"/>
    </row>
    <row r="22" spans="1:26">
      <c r="A22" s="2" t="s">
        <v>87</v>
      </c>
      <c r="B22" s="2" t="s">
        <v>88</v>
      </c>
      <c r="C22" s="3">
        <v>18.100000000000001</v>
      </c>
      <c r="D22" s="3">
        <v>6.2201286160335902</v>
      </c>
      <c r="E22" s="3">
        <f t="shared" si="0"/>
        <v>1.011173184357542</v>
      </c>
      <c r="F22" s="3">
        <v>1</v>
      </c>
      <c r="G22" s="3">
        <v>0</v>
      </c>
      <c r="H22" s="2"/>
      <c r="I22" s="2"/>
      <c r="J22" s="2"/>
      <c r="K22" s="2"/>
      <c r="L22" s="2"/>
      <c r="M22" s="2"/>
      <c r="N22" s="2"/>
      <c r="O22" s="2"/>
      <c r="P22" s="2"/>
      <c r="Q22" s="2"/>
      <c r="R22" s="2"/>
      <c r="S22" s="2"/>
      <c r="T22" s="2"/>
      <c r="U22" s="2"/>
      <c r="V22" s="2"/>
      <c r="W22" s="2"/>
      <c r="X22" s="2"/>
      <c r="Y22" s="2"/>
      <c r="Z22" s="2"/>
    </row>
    <row r="23" spans="1:26">
      <c r="A23" s="2" t="s">
        <v>376</v>
      </c>
      <c r="B23" s="2" t="s">
        <v>717</v>
      </c>
      <c r="C23" s="3">
        <v>17.933333333333302</v>
      </c>
      <c r="D23" s="3">
        <v>5.3412441330544702</v>
      </c>
      <c r="E23" s="3">
        <f t="shared" si="0"/>
        <v>1.001862197392922</v>
      </c>
      <c r="F23" s="3">
        <v>1</v>
      </c>
      <c r="G23" s="3">
        <v>1</v>
      </c>
      <c r="H23" s="2"/>
      <c r="I23" s="2"/>
      <c r="J23" s="2"/>
      <c r="K23" s="2"/>
      <c r="L23" s="2"/>
      <c r="M23" s="2"/>
      <c r="N23" s="2"/>
      <c r="O23" s="2"/>
      <c r="P23" s="2"/>
      <c r="Q23" s="2"/>
      <c r="R23" s="2"/>
      <c r="S23" s="2"/>
      <c r="T23" s="2"/>
      <c r="U23" s="2"/>
      <c r="V23" s="2"/>
      <c r="W23" s="2"/>
      <c r="X23" s="2"/>
      <c r="Y23" s="2"/>
      <c r="Z23" s="2"/>
    </row>
    <row r="24" spans="1:26">
      <c r="A24" s="2" t="s">
        <v>172</v>
      </c>
      <c r="B24" s="2" t="s">
        <v>173</v>
      </c>
      <c r="C24" s="3">
        <v>17.3666666666666</v>
      </c>
      <c r="D24" s="3">
        <v>5.1347400669903003</v>
      </c>
      <c r="E24" s="3">
        <f t="shared" si="0"/>
        <v>0.97020484171321797</v>
      </c>
      <c r="F24" s="3">
        <v>1</v>
      </c>
      <c r="G24" s="3">
        <v>1</v>
      </c>
      <c r="H24" s="2"/>
      <c r="I24" s="2"/>
      <c r="J24" s="2"/>
      <c r="K24" s="2"/>
      <c r="L24" s="2"/>
      <c r="M24" s="2"/>
      <c r="N24" s="2"/>
      <c r="O24" s="2"/>
      <c r="P24" s="2"/>
      <c r="Q24" s="2"/>
      <c r="R24" s="2"/>
      <c r="S24" s="2"/>
      <c r="T24" s="2"/>
      <c r="U24" s="2"/>
      <c r="V24" s="2"/>
      <c r="W24" s="2"/>
      <c r="X24" s="2"/>
      <c r="Y24" s="2"/>
      <c r="Z24" s="2"/>
    </row>
    <row r="25" spans="1:26">
      <c r="A25" s="2" t="s">
        <v>83</v>
      </c>
      <c r="B25" s="2" t="s">
        <v>84</v>
      </c>
      <c r="C25" s="3">
        <v>16.3666666666666</v>
      </c>
      <c r="D25" s="3">
        <v>5.8508309001561596</v>
      </c>
      <c r="E25" s="3">
        <f t="shared" si="0"/>
        <v>0.91433891992550842</v>
      </c>
      <c r="F25" s="3">
        <v>0</v>
      </c>
      <c r="G25" s="3">
        <v>0</v>
      </c>
      <c r="H25" s="2"/>
      <c r="I25" s="2"/>
      <c r="J25" s="2"/>
      <c r="K25" s="2"/>
      <c r="L25" s="2"/>
      <c r="M25" s="2"/>
      <c r="N25" s="2"/>
      <c r="O25" s="2"/>
      <c r="P25" s="2"/>
      <c r="Q25" s="2"/>
      <c r="R25" s="2"/>
      <c r="S25" s="2"/>
      <c r="T25" s="2"/>
      <c r="U25" s="2"/>
      <c r="V25" s="2"/>
      <c r="W25" s="2"/>
      <c r="X25" s="2"/>
      <c r="Y25" s="2"/>
      <c r="Z25" s="2"/>
    </row>
    <row r="26" spans="1:26">
      <c r="A26" s="2" t="s">
        <v>75</v>
      </c>
      <c r="B26" s="2" t="s">
        <v>76</v>
      </c>
      <c r="C26" s="3">
        <v>15.2666666666666</v>
      </c>
      <c r="D26" s="3">
        <v>4.5161438811839796</v>
      </c>
      <c r="E26" s="3">
        <f t="shared" si="0"/>
        <v>0.85288640595902798</v>
      </c>
      <c r="F26" s="3">
        <v>0</v>
      </c>
      <c r="G26" s="3">
        <v>0</v>
      </c>
      <c r="H26" s="2"/>
      <c r="I26" s="2"/>
      <c r="J26" s="2"/>
      <c r="K26" s="2"/>
      <c r="L26" s="2"/>
      <c r="M26" s="2"/>
      <c r="N26" s="2"/>
      <c r="O26" s="2"/>
      <c r="P26" s="2"/>
      <c r="Q26" s="2"/>
      <c r="R26" s="2"/>
      <c r="S26" s="2"/>
      <c r="T26" s="2"/>
      <c r="U26" s="2"/>
      <c r="V26" s="2"/>
      <c r="W26" s="2"/>
      <c r="X26" s="2"/>
      <c r="Y26" s="2"/>
      <c r="Z26" s="2"/>
    </row>
    <row r="27" spans="1:26">
      <c r="A27" s="2" t="s">
        <v>66</v>
      </c>
      <c r="B27" s="2" t="s">
        <v>67</v>
      </c>
      <c r="C27" s="3">
        <v>13.6</v>
      </c>
      <c r="D27" s="3">
        <v>5.3516352641038596</v>
      </c>
      <c r="E27" s="3">
        <f t="shared" si="0"/>
        <v>0.75977653631284925</v>
      </c>
      <c r="F27" s="3">
        <v>1</v>
      </c>
      <c r="G27" s="3">
        <v>1</v>
      </c>
      <c r="H27" s="2"/>
      <c r="I27" s="2"/>
      <c r="J27" s="2"/>
      <c r="K27" s="2"/>
      <c r="L27" s="2"/>
      <c r="M27" s="2"/>
      <c r="N27" s="2"/>
      <c r="O27" s="2"/>
      <c r="P27" s="2"/>
      <c r="Q27" s="2"/>
      <c r="R27" s="2"/>
      <c r="S27" s="2"/>
      <c r="T27" s="2"/>
      <c r="U27" s="2"/>
      <c r="V27" s="2"/>
      <c r="W27" s="2"/>
      <c r="X27" s="2"/>
      <c r="Y27" s="2"/>
      <c r="Z27" s="2"/>
    </row>
    <row r="28" spans="1:26">
      <c r="A28" s="2" t="s">
        <v>77</v>
      </c>
      <c r="B28" s="2" t="s">
        <v>78</v>
      </c>
      <c r="C28" s="3">
        <v>13.3666666666666</v>
      </c>
      <c r="D28" s="3">
        <v>5.0890950952884397</v>
      </c>
      <c r="E28" s="3">
        <f t="shared" si="0"/>
        <v>0.74674115456237988</v>
      </c>
      <c r="F28" s="3">
        <v>0</v>
      </c>
      <c r="G28" s="3">
        <v>1</v>
      </c>
      <c r="H28" s="2"/>
      <c r="I28" s="2"/>
      <c r="J28" s="2"/>
      <c r="K28" s="2"/>
      <c r="L28" s="2"/>
      <c r="M28" s="2"/>
      <c r="N28" s="2"/>
      <c r="O28" s="2"/>
      <c r="P28" s="2"/>
      <c r="Q28" s="2"/>
      <c r="R28" s="2"/>
      <c r="S28" s="2"/>
      <c r="T28" s="2"/>
      <c r="U28" s="2"/>
      <c r="V28" s="2"/>
      <c r="W28" s="2"/>
      <c r="X28" s="2"/>
      <c r="Y28" s="2"/>
      <c r="Z28" s="2"/>
    </row>
    <row r="29" spans="1:26">
      <c r="A29" s="2" t="s">
        <v>112</v>
      </c>
      <c r="B29" s="2" t="s">
        <v>113</v>
      </c>
      <c r="C29" s="3">
        <v>11.8666666666666</v>
      </c>
      <c r="D29" s="3">
        <v>3.36386021641143</v>
      </c>
      <c r="E29" s="3">
        <f t="shared" si="0"/>
        <v>0.66294227188081567</v>
      </c>
      <c r="F29" s="3">
        <v>1</v>
      </c>
      <c r="G29" s="3">
        <v>0</v>
      </c>
      <c r="H29" s="2"/>
      <c r="I29" s="2"/>
      <c r="J29" s="2"/>
      <c r="K29" s="2"/>
      <c r="L29" s="2"/>
      <c r="M29" s="2"/>
      <c r="N29" s="2"/>
      <c r="O29" s="2"/>
      <c r="P29" s="2"/>
      <c r="Q29" s="2"/>
      <c r="R29" s="2"/>
      <c r="S29" s="2"/>
      <c r="T29" s="2"/>
      <c r="U29" s="2"/>
      <c r="V29" s="2"/>
      <c r="W29" s="2"/>
      <c r="X29" s="2"/>
      <c r="Y29" s="2"/>
      <c r="Z29" s="2"/>
    </row>
    <row r="30" spans="1:2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1" t="s">
        <v>2438</v>
      </c>
      <c r="B31" s="2"/>
      <c r="C31" s="2"/>
      <c r="D31" s="2"/>
      <c r="E31" s="2"/>
      <c r="F31" s="2"/>
      <c r="G31" s="2"/>
      <c r="H31" s="2"/>
      <c r="I31" s="2"/>
      <c r="J31" s="2"/>
      <c r="K31" s="2"/>
      <c r="L31" s="2"/>
      <c r="M31" s="2"/>
      <c r="N31" s="2"/>
      <c r="O31" s="2"/>
      <c r="P31" s="2"/>
      <c r="Q31" s="2"/>
      <c r="R31" s="2"/>
      <c r="S31" s="2"/>
      <c r="T31" s="2"/>
      <c r="U31" s="2"/>
      <c r="V31" s="2"/>
      <c r="W31" s="2"/>
      <c r="X31" s="2"/>
      <c r="Y31" s="2"/>
      <c r="Z31" s="2"/>
    </row>
    <row r="32" spans="1:26">
      <c r="A32" s="2" t="s">
        <v>2518</v>
      </c>
      <c r="B32" s="2" t="s">
        <v>2514</v>
      </c>
      <c r="C32" s="2" t="s">
        <v>2511</v>
      </c>
      <c r="D32" s="2" t="s">
        <v>2512</v>
      </c>
      <c r="E32" s="2" t="s">
        <v>2513</v>
      </c>
      <c r="F32" s="2"/>
      <c r="G32" s="2"/>
      <c r="H32" s="2"/>
      <c r="I32" s="2"/>
      <c r="J32" s="2"/>
      <c r="K32" s="2"/>
      <c r="L32" s="2"/>
      <c r="M32" s="2"/>
      <c r="N32" s="2"/>
      <c r="O32" s="2"/>
      <c r="P32" s="2"/>
      <c r="Q32" s="2"/>
      <c r="R32" s="2"/>
      <c r="S32" s="2"/>
      <c r="T32" s="2"/>
      <c r="U32" s="2"/>
      <c r="V32" s="2"/>
      <c r="W32" s="2"/>
      <c r="X32" s="2"/>
      <c r="Y32" s="2"/>
      <c r="Z32" s="2"/>
    </row>
    <row r="33" spans="1:26">
      <c r="A33" s="2" t="s">
        <v>766</v>
      </c>
      <c r="B33" s="3">
        <v>74.233333333333306</v>
      </c>
      <c r="C33" s="3">
        <v>25.986770138326499</v>
      </c>
      <c r="D33" s="3">
        <v>1</v>
      </c>
      <c r="E33" s="3">
        <v>1</v>
      </c>
      <c r="F33" s="2"/>
      <c r="G33" s="2"/>
      <c r="H33" s="2"/>
      <c r="I33" s="2"/>
      <c r="J33" s="2"/>
      <c r="K33" s="2"/>
      <c r="L33" s="2"/>
      <c r="M33" s="2"/>
      <c r="N33" s="2"/>
      <c r="O33" s="2"/>
      <c r="P33" s="2"/>
      <c r="Q33" s="2"/>
      <c r="R33" s="2"/>
      <c r="S33" s="2"/>
      <c r="T33" s="2"/>
      <c r="U33" s="2"/>
      <c r="V33" s="2"/>
      <c r="W33" s="2"/>
      <c r="X33" s="2"/>
      <c r="Y33" s="2"/>
      <c r="Z33" s="2"/>
    </row>
    <row r="34" spans="1:26">
      <c r="A34" s="2" t="s">
        <v>764</v>
      </c>
      <c r="B34" s="3">
        <v>73.033333333333303</v>
      </c>
      <c r="C34" s="3">
        <v>6.7403428861017298</v>
      </c>
      <c r="D34" s="3">
        <v>1</v>
      </c>
      <c r="E34" s="3">
        <v>1</v>
      </c>
      <c r="F34" s="2"/>
      <c r="G34" s="12"/>
      <c r="H34" s="2"/>
      <c r="I34" s="2"/>
      <c r="J34" s="2"/>
      <c r="K34" s="2"/>
      <c r="L34" s="2"/>
      <c r="M34" s="2"/>
      <c r="N34" s="2"/>
      <c r="O34" s="2"/>
      <c r="P34" s="2"/>
      <c r="Q34" s="2"/>
      <c r="R34" s="2"/>
      <c r="S34" s="2"/>
      <c r="T34" s="2"/>
      <c r="U34" s="2"/>
      <c r="V34" s="2"/>
      <c r="W34" s="2"/>
      <c r="X34" s="2"/>
      <c r="Y34" s="2"/>
      <c r="Z34" s="2"/>
    </row>
    <row r="35" spans="1:26">
      <c r="A35" s="2" t="s">
        <v>775</v>
      </c>
      <c r="B35" s="3">
        <v>41.8333333333333</v>
      </c>
      <c r="C35" s="3">
        <v>7.4345290518110296</v>
      </c>
      <c r="D35" s="3">
        <v>1</v>
      </c>
      <c r="E35" s="3">
        <v>1</v>
      </c>
      <c r="F35" s="2"/>
      <c r="G35" s="12"/>
      <c r="H35" s="2"/>
      <c r="I35" s="2"/>
      <c r="J35" s="2"/>
      <c r="K35" s="2"/>
      <c r="L35" s="2"/>
      <c r="M35" s="2"/>
      <c r="N35" s="2"/>
      <c r="O35" s="2"/>
      <c r="P35" s="2"/>
      <c r="Q35" s="2"/>
      <c r="R35" s="2"/>
      <c r="S35" s="2"/>
      <c r="T35" s="2"/>
      <c r="U35" s="2"/>
      <c r="V35" s="2"/>
      <c r="W35" s="2"/>
      <c r="X35" s="2"/>
      <c r="Y35" s="2"/>
      <c r="Z35" s="2"/>
    </row>
    <row r="36" spans="1:26">
      <c r="A36" s="2" t="s">
        <v>731</v>
      </c>
      <c r="B36" s="3">
        <v>29.233333333333299</v>
      </c>
      <c r="C36" s="3">
        <v>4.79363003254202</v>
      </c>
      <c r="D36" s="3">
        <v>1</v>
      </c>
      <c r="E36" s="3">
        <v>1</v>
      </c>
      <c r="F36" s="2"/>
      <c r="G36" s="2"/>
      <c r="H36" s="2"/>
      <c r="I36" s="2"/>
      <c r="J36" s="2"/>
      <c r="K36" s="2"/>
      <c r="L36" s="2"/>
      <c r="M36" s="2"/>
      <c r="N36" s="2"/>
      <c r="O36" s="2"/>
      <c r="P36" s="2"/>
      <c r="Q36" s="2"/>
      <c r="R36" s="2"/>
      <c r="S36" s="2"/>
      <c r="T36" s="2"/>
      <c r="U36" s="2"/>
      <c r="V36" s="2"/>
      <c r="W36" s="2"/>
      <c r="X36" s="2"/>
      <c r="Y36" s="2"/>
      <c r="Z36" s="2"/>
    </row>
    <row r="37" spans="1:26">
      <c r="A37" s="2" t="s">
        <v>768</v>
      </c>
      <c r="B37" s="3">
        <v>25</v>
      </c>
      <c r="C37" s="3">
        <v>8.6525526098756895</v>
      </c>
      <c r="D37" s="3">
        <v>1</v>
      </c>
      <c r="E37" s="3">
        <v>1</v>
      </c>
      <c r="F37" s="2"/>
      <c r="G37" s="2"/>
      <c r="H37" s="2"/>
      <c r="I37" s="2"/>
      <c r="J37" s="2"/>
      <c r="K37" s="2"/>
      <c r="L37" s="2"/>
      <c r="M37" s="2"/>
      <c r="N37" s="2"/>
      <c r="O37" s="2"/>
      <c r="P37" s="2"/>
      <c r="Q37" s="2"/>
      <c r="R37" s="2"/>
      <c r="S37" s="2"/>
      <c r="T37" s="2"/>
      <c r="U37" s="2"/>
      <c r="V37" s="2"/>
      <c r="W37" s="2"/>
      <c r="X37" s="2"/>
      <c r="Y37" s="2"/>
      <c r="Z37" s="2"/>
    </row>
    <row r="38" spans="1:26">
      <c r="A38" s="2" t="s">
        <v>772</v>
      </c>
      <c r="B38" s="3">
        <v>20.5</v>
      </c>
      <c r="C38" s="3">
        <v>6.4329879009161299</v>
      </c>
      <c r="D38" s="3">
        <v>1</v>
      </c>
      <c r="E38" s="3">
        <v>1</v>
      </c>
      <c r="F38" s="2"/>
      <c r="G38" s="2"/>
      <c r="H38" s="2"/>
      <c r="I38" s="2"/>
      <c r="J38" s="2"/>
      <c r="K38" s="2"/>
      <c r="L38" s="2"/>
      <c r="M38" s="2"/>
      <c r="N38" s="2"/>
      <c r="O38" s="2"/>
      <c r="P38" s="2"/>
      <c r="Q38" s="2"/>
      <c r="R38" s="2"/>
      <c r="S38" s="2"/>
      <c r="T38" s="2"/>
      <c r="U38" s="2"/>
      <c r="V38" s="2"/>
      <c r="W38" s="2"/>
      <c r="X38" s="2"/>
      <c r="Y38" s="2"/>
      <c r="Z38" s="2"/>
    </row>
    <row r="39" spans="1:26">
      <c r="A39" s="2" t="s">
        <v>770</v>
      </c>
      <c r="B39" s="3">
        <v>19.2</v>
      </c>
      <c r="C39" s="3">
        <v>6.9971422738143598</v>
      </c>
      <c r="D39" s="3">
        <v>1</v>
      </c>
      <c r="E39" s="3">
        <v>1</v>
      </c>
      <c r="F39" s="2"/>
      <c r="G39" s="2"/>
      <c r="H39" s="2"/>
      <c r="I39" s="2"/>
      <c r="J39" s="2"/>
      <c r="K39" s="2"/>
      <c r="L39" s="2"/>
      <c r="M39" s="2"/>
      <c r="N39" s="2"/>
      <c r="O39" s="2"/>
      <c r="P39" s="2"/>
      <c r="Q39" s="2"/>
      <c r="R39" s="2"/>
      <c r="S39" s="2"/>
      <c r="T39" s="2"/>
      <c r="U39" s="2"/>
      <c r="V39" s="2"/>
      <c r="W39" s="2"/>
      <c r="X39" s="2"/>
      <c r="Y39" s="2"/>
      <c r="Z39" s="2"/>
    </row>
    <row r="40" spans="1:26">
      <c r="A40" s="2" t="s">
        <v>779</v>
      </c>
      <c r="B40" s="3">
        <v>14.133333333333301</v>
      </c>
      <c r="C40" s="3">
        <v>5.2264285660052296</v>
      </c>
      <c r="D40" s="3">
        <v>1</v>
      </c>
      <c r="E40" s="3">
        <v>1</v>
      </c>
      <c r="F40" s="2"/>
      <c r="G40" s="12"/>
      <c r="H40" s="2"/>
      <c r="I40" s="2"/>
      <c r="J40" s="2"/>
      <c r="K40" s="2"/>
      <c r="L40" s="2"/>
      <c r="M40" s="2"/>
      <c r="N40" s="2"/>
      <c r="O40" s="2"/>
      <c r="P40" s="2"/>
      <c r="Q40" s="2"/>
      <c r="R40" s="2"/>
      <c r="S40" s="2"/>
      <c r="T40" s="2"/>
      <c r="U40" s="2"/>
      <c r="V40" s="2"/>
      <c r="W40" s="2"/>
      <c r="X40" s="2"/>
      <c r="Y40" s="2"/>
      <c r="Z40" s="2"/>
    </row>
    <row r="41" spans="1:26">
      <c r="A41" s="2" t="s">
        <v>734</v>
      </c>
      <c r="B41" s="3">
        <v>5.7391304347826004</v>
      </c>
      <c r="C41" s="3">
        <v>3.1376727917684701</v>
      </c>
      <c r="D41" s="3">
        <v>1</v>
      </c>
      <c r="E41" s="3">
        <v>1</v>
      </c>
      <c r="F41" s="2"/>
      <c r="G41" s="2"/>
      <c r="H41" s="2"/>
      <c r="I41" s="2"/>
      <c r="J41" s="2"/>
      <c r="K41" s="2"/>
      <c r="L41" s="2"/>
      <c r="M41" s="2"/>
      <c r="N41" s="2"/>
      <c r="O41" s="2"/>
      <c r="P41" s="2"/>
      <c r="Q41" s="2"/>
      <c r="R41" s="2"/>
      <c r="S41" s="2"/>
      <c r="T41" s="2"/>
      <c r="U41" s="2"/>
      <c r="V41" s="2"/>
      <c r="W41" s="2"/>
      <c r="X41" s="2"/>
      <c r="Y41" s="2"/>
      <c r="Z41" s="2"/>
    </row>
    <row r="42" spans="1:26">
      <c r="A42" s="2" t="s">
        <v>791</v>
      </c>
      <c r="B42" s="3">
        <v>4.1818181818181799</v>
      </c>
      <c r="C42" s="3">
        <v>1.3360853142453599</v>
      </c>
      <c r="D42" s="3">
        <v>0</v>
      </c>
      <c r="E42" s="3">
        <v>0</v>
      </c>
      <c r="F42" s="2"/>
      <c r="G42" s="12"/>
      <c r="H42" s="2"/>
      <c r="I42" s="2"/>
      <c r="J42" s="2"/>
      <c r="K42" s="2"/>
      <c r="L42" s="2"/>
      <c r="M42" s="2"/>
      <c r="N42" s="2"/>
      <c r="O42" s="2"/>
      <c r="P42" s="2"/>
      <c r="Q42" s="2"/>
      <c r="R42" s="2"/>
      <c r="S42" s="2"/>
      <c r="T42" s="2"/>
      <c r="U42" s="2"/>
      <c r="V42" s="2"/>
      <c r="W42" s="2"/>
      <c r="X42" s="2"/>
      <c r="Y42" s="2"/>
      <c r="Z42" s="2"/>
    </row>
    <row r="43" spans="1:26">
      <c r="A43" s="2" t="s">
        <v>789</v>
      </c>
      <c r="B43" s="3">
        <v>4.0689655172413701</v>
      </c>
      <c r="C43" s="3">
        <v>1.6801279607006601</v>
      </c>
      <c r="D43" s="3">
        <v>1</v>
      </c>
      <c r="E43" s="3">
        <v>0</v>
      </c>
      <c r="F43" s="2"/>
      <c r="G43" s="12"/>
      <c r="H43" s="2"/>
      <c r="I43" s="2"/>
      <c r="J43" s="2"/>
      <c r="K43" s="2"/>
      <c r="L43" s="2"/>
      <c r="M43" s="2"/>
      <c r="N43" s="2"/>
      <c r="O43" s="2"/>
      <c r="P43" s="2"/>
      <c r="Q43" s="2"/>
      <c r="R43" s="2"/>
      <c r="S43" s="2"/>
      <c r="T43" s="2"/>
      <c r="U43" s="2"/>
      <c r="V43" s="2"/>
      <c r="W43" s="2"/>
      <c r="X43" s="2"/>
      <c r="Y43" s="2"/>
      <c r="Z43" s="2"/>
    </row>
    <row r="44" spans="1:26">
      <c r="A44" s="2" t="s">
        <v>783</v>
      </c>
      <c r="B44" s="3">
        <v>0.133333333333333</v>
      </c>
      <c r="C44" s="3">
        <v>0.71802197428460002</v>
      </c>
      <c r="D44" s="3">
        <v>0</v>
      </c>
      <c r="E44" s="3">
        <v>0</v>
      </c>
      <c r="F44" s="2"/>
      <c r="G44" s="2"/>
      <c r="H44" s="2"/>
      <c r="I44" s="2"/>
      <c r="J44" s="2"/>
      <c r="K44" s="2"/>
      <c r="L44" s="2"/>
      <c r="M44" s="2"/>
      <c r="N44" s="2"/>
      <c r="O44" s="2"/>
      <c r="P44" s="2"/>
      <c r="Q44" s="2"/>
      <c r="R44" s="2"/>
      <c r="S44" s="2"/>
      <c r="T44" s="2"/>
      <c r="U44" s="2"/>
      <c r="V44" s="2"/>
      <c r="W44" s="2"/>
      <c r="X44" s="2"/>
      <c r="Y44" s="2"/>
      <c r="Z44" s="2"/>
    </row>
    <row r="45" spans="1:26">
      <c r="A45" s="2" t="s">
        <v>718</v>
      </c>
      <c r="B45" s="3">
        <v>6.6666666666666596E-2</v>
      </c>
      <c r="C45" s="3">
        <v>0.24944382578492899</v>
      </c>
      <c r="D45" s="3">
        <v>1</v>
      </c>
      <c r="E45" s="3">
        <v>1</v>
      </c>
      <c r="F45" s="2"/>
      <c r="G45" s="12"/>
      <c r="H45" s="2"/>
      <c r="I45" s="2"/>
      <c r="J45" s="2"/>
      <c r="K45" s="2"/>
      <c r="L45" s="2"/>
      <c r="M45" s="2"/>
      <c r="N45" s="2"/>
      <c r="O45" s="2"/>
      <c r="P45" s="2"/>
      <c r="Q45" s="2"/>
      <c r="R45" s="2"/>
      <c r="S45" s="2"/>
      <c r="T45" s="2"/>
      <c r="U45" s="2"/>
      <c r="V45" s="2"/>
      <c r="W45" s="2"/>
      <c r="X45" s="2"/>
      <c r="Y45" s="2"/>
      <c r="Z45" s="2"/>
    </row>
    <row r="46" spans="1:26">
      <c r="A46" s="2" t="s">
        <v>2519</v>
      </c>
      <c r="B46" s="3">
        <v>0</v>
      </c>
      <c r="C46" s="3">
        <v>0</v>
      </c>
      <c r="D46" s="3">
        <v>1</v>
      </c>
      <c r="E46" s="3">
        <v>1</v>
      </c>
      <c r="F46" s="2"/>
      <c r="G46" s="2"/>
      <c r="H46" s="2"/>
      <c r="I46" s="2"/>
      <c r="J46" s="2"/>
      <c r="K46" s="2"/>
      <c r="L46" s="2"/>
      <c r="M46" s="2"/>
      <c r="N46" s="2"/>
      <c r="O46" s="2"/>
      <c r="P46" s="2"/>
      <c r="Q46" s="2"/>
      <c r="R46" s="2"/>
      <c r="S46" s="2"/>
      <c r="T46" s="2"/>
      <c r="U46" s="2"/>
      <c r="V46" s="2"/>
      <c r="W46" s="2"/>
      <c r="X46" s="2"/>
      <c r="Y46" s="2"/>
      <c r="Z46" s="2"/>
    </row>
    <row r="47" spans="1:26">
      <c r="A47" s="2" t="s">
        <v>900</v>
      </c>
      <c r="B47" s="3">
        <v>0</v>
      </c>
      <c r="C47" s="3">
        <v>0</v>
      </c>
      <c r="D47" s="3">
        <v>1</v>
      </c>
      <c r="E47" s="3">
        <v>1</v>
      </c>
      <c r="F47" s="2"/>
      <c r="G47" s="12"/>
      <c r="H47" s="2"/>
      <c r="I47" s="2"/>
      <c r="J47" s="2"/>
      <c r="K47" s="2"/>
      <c r="L47" s="2"/>
      <c r="M47" s="2"/>
      <c r="N47" s="2"/>
      <c r="O47" s="2"/>
      <c r="P47" s="2"/>
      <c r="Q47" s="2"/>
      <c r="R47" s="2"/>
      <c r="S47" s="2"/>
      <c r="T47" s="2"/>
      <c r="U47" s="2"/>
      <c r="V47" s="2"/>
      <c r="W47" s="2"/>
      <c r="X47" s="2"/>
      <c r="Y47" s="2"/>
      <c r="Z47" s="2"/>
    </row>
    <row r="48" spans="1:26">
      <c r="A48" s="2" t="s">
        <v>928</v>
      </c>
      <c r="B48" s="3">
        <v>0</v>
      </c>
      <c r="C48" s="3">
        <v>0</v>
      </c>
      <c r="D48" s="3">
        <v>1</v>
      </c>
      <c r="E48" s="3">
        <v>1</v>
      </c>
      <c r="F48" s="2"/>
      <c r="G48" s="2"/>
      <c r="H48" s="2"/>
      <c r="I48" s="2"/>
      <c r="J48" s="2"/>
      <c r="K48" s="2"/>
      <c r="L48" s="2"/>
      <c r="M48" s="2"/>
      <c r="N48" s="2"/>
      <c r="O48" s="2"/>
      <c r="P48" s="2"/>
      <c r="Q48" s="2"/>
      <c r="R48" s="2"/>
      <c r="S48" s="2"/>
      <c r="T48" s="2"/>
      <c r="U48" s="2"/>
      <c r="V48" s="2"/>
      <c r="W48" s="2"/>
      <c r="X48" s="2"/>
      <c r="Y48" s="2"/>
      <c r="Z48" s="2"/>
    </row>
    <row r="49" spans="1:26">
      <c r="A49" s="2" t="s">
        <v>948</v>
      </c>
      <c r="B49" s="3">
        <v>0</v>
      </c>
      <c r="C49" s="3">
        <v>0</v>
      </c>
      <c r="D49" s="3">
        <v>1</v>
      </c>
      <c r="E49" s="3">
        <v>1</v>
      </c>
      <c r="F49" s="2"/>
      <c r="G49" s="2"/>
      <c r="H49" s="2"/>
      <c r="I49" s="2"/>
      <c r="J49" s="2"/>
      <c r="K49" s="2"/>
      <c r="L49" s="2"/>
      <c r="M49" s="2"/>
      <c r="N49" s="2"/>
      <c r="O49" s="2"/>
      <c r="P49" s="2"/>
      <c r="Q49" s="2"/>
      <c r="R49" s="2"/>
      <c r="S49" s="2"/>
      <c r="T49" s="2"/>
      <c r="U49" s="2"/>
      <c r="V49" s="2"/>
      <c r="W49" s="2"/>
      <c r="X49" s="2"/>
      <c r="Y49" s="2"/>
      <c r="Z49" s="2"/>
    </row>
    <row r="50" spans="1:26">
      <c r="A50" s="2" t="s">
        <v>793</v>
      </c>
      <c r="B50" s="3">
        <v>0</v>
      </c>
      <c r="C50" s="3">
        <v>0</v>
      </c>
      <c r="D50" s="3">
        <v>1</v>
      </c>
      <c r="E50" s="3">
        <v>1</v>
      </c>
      <c r="F50" s="2"/>
      <c r="G50" s="2"/>
      <c r="H50" s="2"/>
      <c r="I50" s="2"/>
      <c r="J50" s="2"/>
      <c r="K50" s="2"/>
      <c r="L50" s="2"/>
      <c r="M50" s="2"/>
      <c r="N50" s="2"/>
      <c r="O50" s="2"/>
      <c r="P50" s="2"/>
      <c r="Q50" s="2"/>
      <c r="R50" s="2"/>
      <c r="S50" s="2"/>
      <c r="T50" s="2"/>
      <c r="U50" s="2"/>
      <c r="V50" s="2"/>
      <c r="W50" s="2"/>
      <c r="X50" s="2"/>
      <c r="Y50" s="2"/>
      <c r="Z50" s="2"/>
    </row>
    <row r="51" spans="1:26">
      <c r="A51" s="2" t="s">
        <v>795</v>
      </c>
      <c r="B51" s="3">
        <v>0</v>
      </c>
      <c r="C51" s="3">
        <v>0</v>
      </c>
      <c r="D51" s="3">
        <v>1</v>
      </c>
      <c r="E51" s="3">
        <v>1</v>
      </c>
      <c r="F51" s="2"/>
      <c r="G51" s="2"/>
      <c r="H51" s="2"/>
      <c r="I51" s="2"/>
      <c r="J51" s="2"/>
      <c r="K51" s="2"/>
      <c r="L51" s="2"/>
      <c r="M51" s="2"/>
      <c r="N51" s="2"/>
      <c r="O51" s="2"/>
      <c r="P51" s="2"/>
      <c r="Q51" s="2"/>
      <c r="R51" s="2"/>
      <c r="S51" s="2"/>
      <c r="T51" s="2"/>
      <c r="U51" s="2"/>
      <c r="V51" s="2"/>
      <c r="W51" s="2"/>
      <c r="X51" s="2"/>
      <c r="Y51" s="2"/>
      <c r="Z51" s="2"/>
    </row>
    <row r="52" spans="1:26">
      <c r="A52" s="2" t="s">
        <v>798</v>
      </c>
      <c r="B52" s="3">
        <v>0</v>
      </c>
      <c r="C52" s="3">
        <v>0</v>
      </c>
      <c r="D52" s="3">
        <v>1</v>
      </c>
      <c r="E52" s="3">
        <v>1</v>
      </c>
      <c r="F52" s="2"/>
      <c r="G52" s="2"/>
      <c r="H52" s="2"/>
      <c r="I52" s="2"/>
      <c r="J52" s="2"/>
      <c r="K52" s="2"/>
      <c r="L52" s="2"/>
      <c r="M52" s="2"/>
      <c r="N52" s="2"/>
      <c r="O52" s="2"/>
      <c r="P52" s="2"/>
      <c r="Q52" s="2"/>
      <c r="R52" s="2"/>
      <c r="S52" s="2"/>
      <c r="T52" s="2"/>
      <c r="U52" s="2"/>
      <c r="V52" s="2"/>
      <c r="W52" s="2"/>
      <c r="X52" s="2"/>
      <c r="Y52" s="2"/>
      <c r="Z52" s="2"/>
    </row>
    <row r="53" spans="1:26">
      <c r="A53" s="2" t="s">
        <v>800</v>
      </c>
      <c r="B53" s="3">
        <v>0</v>
      </c>
      <c r="C53" s="3">
        <v>0</v>
      </c>
      <c r="D53" s="3">
        <v>1</v>
      </c>
      <c r="E53" s="3">
        <v>1</v>
      </c>
      <c r="F53" s="2"/>
      <c r="G53" s="2"/>
      <c r="H53" s="2"/>
      <c r="I53" s="2"/>
      <c r="J53" s="2"/>
      <c r="K53" s="2"/>
      <c r="L53" s="2"/>
      <c r="M53" s="2"/>
      <c r="N53" s="2"/>
      <c r="O53" s="2"/>
      <c r="P53" s="2"/>
      <c r="Q53" s="2"/>
      <c r="R53" s="2"/>
      <c r="S53" s="2"/>
      <c r="T53" s="2"/>
      <c r="U53" s="2"/>
      <c r="V53" s="2"/>
      <c r="W53" s="2"/>
      <c r="X53" s="2"/>
      <c r="Y53" s="2"/>
      <c r="Z53" s="2"/>
    </row>
    <row r="54" spans="1:26">
      <c r="A54" s="2" t="s">
        <v>804</v>
      </c>
      <c r="B54" s="3">
        <v>0</v>
      </c>
      <c r="C54" s="3">
        <v>0</v>
      </c>
      <c r="D54" s="3">
        <v>1</v>
      </c>
      <c r="E54" s="3">
        <v>1</v>
      </c>
      <c r="F54" s="2"/>
      <c r="G54" s="2"/>
      <c r="H54" s="2"/>
      <c r="I54" s="2"/>
      <c r="J54" s="2"/>
      <c r="K54" s="2"/>
      <c r="L54" s="2"/>
      <c r="M54" s="2"/>
      <c r="N54" s="2"/>
      <c r="O54" s="2"/>
      <c r="P54" s="2"/>
      <c r="Q54" s="2"/>
      <c r="R54" s="2"/>
      <c r="S54" s="2"/>
      <c r="T54" s="2"/>
      <c r="U54" s="2"/>
      <c r="V54" s="2"/>
      <c r="W54" s="2"/>
      <c r="X54" s="2"/>
      <c r="Y54" s="2"/>
      <c r="Z54" s="2"/>
    </row>
    <row r="55" spans="1:26">
      <c r="A55" s="2" t="s">
        <v>806</v>
      </c>
      <c r="B55" s="3">
        <v>0</v>
      </c>
      <c r="C55" s="3">
        <v>0</v>
      </c>
      <c r="D55" s="3">
        <v>1</v>
      </c>
      <c r="E55" s="3">
        <v>1</v>
      </c>
      <c r="F55" s="2"/>
      <c r="G55" s="2"/>
      <c r="H55" s="2"/>
      <c r="I55" s="2"/>
      <c r="J55" s="2"/>
      <c r="K55" s="2"/>
      <c r="L55" s="2"/>
      <c r="M55" s="2"/>
      <c r="N55" s="2"/>
      <c r="O55" s="2"/>
      <c r="P55" s="2"/>
      <c r="Q55" s="2"/>
      <c r="R55" s="2"/>
      <c r="S55" s="2"/>
      <c r="T55" s="2"/>
      <c r="U55" s="2"/>
      <c r="V55" s="2"/>
      <c r="W55" s="2"/>
      <c r="X55" s="2"/>
      <c r="Y55" s="2"/>
      <c r="Z55" s="2"/>
    </row>
    <row r="56" spans="1:26">
      <c r="A56" s="2" t="s">
        <v>808</v>
      </c>
      <c r="B56" s="3">
        <v>0</v>
      </c>
      <c r="C56" s="3">
        <v>0</v>
      </c>
      <c r="D56" s="3">
        <v>1</v>
      </c>
      <c r="E56" s="3">
        <v>1</v>
      </c>
      <c r="F56" s="2"/>
      <c r="G56" s="2"/>
      <c r="H56" s="2"/>
      <c r="I56" s="2"/>
      <c r="J56" s="2"/>
      <c r="K56" s="2"/>
      <c r="L56" s="2"/>
      <c r="M56" s="2"/>
      <c r="N56" s="2"/>
      <c r="O56" s="2"/>
      <c r="P56" s="2"/>
      <c r="Q56" s="2"/>
      <c r="R56" s="2"/>
      <c r="S56" s="2"/>
      <c r="T56" s="2"/>
      <c r="U56" s="2"/>
      <c r="V56" s="2"/>
      <c r="W56" s="2"/>
      <c r="X56" s="2"/>
      <c r="Y56" s="2"/>
      <c r="Z56" s="2"/>
    </row>
    <row r="57" spans="1:26">
      <c r="A57" s="2" t="s">
        <v>810</v>
      </c>
      <c r="B57" s="3">
        <v>0</v>
      </c>
      <c r="C57" s="3">
        <v>0</v>
      </c>
      <c r="D57" s="3">
        <v>1</v>
      </c>
      <c r="E57" s="3">
        <v>1</v>
      </c>
      <c r="F57" s="2"/>
      <c r="G57" s="2"/>
      <c r="H57" s="2"/>
      <c r="I57" s="2"/>
      <c r="J57" s="2"/>
      <c r="K57" s="2"/>
      <c r="L57" s="2"/>
      <c r="M57" s="2"/>
      <c r="N57" s="2"/>
      <c r="O57" s="2"/>
      <c r="P57" s="2"/>
      <c r="Q57" s="2"/>
      <c r="R57" s="2"/>
      <c r="S57" s="2"/>
      <c r="T57" s="2"/>
      <c r="U57" s="2"/>
      <c r="V57" s="2"/>
      <c r="W57" s="2"/>
      <c r="X57" s="2"/>
      <c r="Y57" s="2"/>
      <c r="Z57" s="2"/>
    </row>
    <row r="58" spans="1:26">
      <c r="A58" s="2" t="s">
        <v>812</v>
      </c>
      <c r="B58" s="3">
        <v>0</v>
      </c>
      <c r="C58" s="3">
        <v>0</v>
      </c>
      <c r="D58" s="3">
        <v>1</v>
      </c>
      <c r="E58" s="3">
        <v>1</v>
      </c>
      <c r="F58" s="2"/>
      <c r="G58" s="2"/>
      <c r="H58" s="2"/>
      <c r="I58" s="2"/>
      <c r="J58" s="2"/>
      <c r="K58" s="2"/>
      <c r="L58" s="2"/>
      <c r="M58" s="2"/>
      <c r="N58" s="2"/>
      <c r="O58" s="2"/>
      <c r="P58" s="2"/>
      <c r="Q58" s="2"/>
      <c r="R58" s="2"/>
      <c r="S58" s="2"/>
      <c r="T58" s="2"/>
      <c r="U58" s="2"/>
      <c r="V58" s="2"/>
      <c r="W58" s="2"/>
      <c r="X58" s="2"/>
      <c r="Y58" s="2"/>
      <c r="Z58" s="2"/>
    </row>
    <row r="59" spans="1:26">
      <c r="A59" s="2" t="s">
        <v>814</v>
      </c>
      <c r="B59" s="3">
        <v>0</v>
      </c>
      <c r="C59" s="3">
        <v>0</v>
      </c>
      <c r="D59" s="3">
        <v>1</v>
      </c>
      <c r="E59" s="3">
        <v>1</v>
      </c>
      <c r="F59" s="2"/>
      <c r="G59" s="2"/>
      <c r="H59" s="2"/>
      <c r="I59" s="2"/>
      <c r="J59" s="2"/>
      <c r="K59" s="2"/>
      <c r="L59" s="2"/>
      <c r="M59" s="2"/>
      <c r="N59" s="2"/>
      <c r="O59" s="2"/>
      <c r="P59" s="2"/>
      <c r="Q59" s="2"/>
      <c r="R59" s="2"/>
      <c r="S59" s="2"/>
      <c r="T59" s="2"/>
      <c r="U59" s="2"/>
      <c r="V59" s="2"/>
      <c r="W59" s="2"/>
      <c r="X59" s="2"/>
      <c r="Y59" s="2"/>
      <c r="Z59" s="2"/>
    </row>
    <row r="60" spans="1:26">
      <c r="A60" s="2" t="s">
        <v>816</v>
      </c>
      <c r="B60" s="3">
        <v>0</v>
      </c>
      <c r="C60" s="3">
        <v>0</v>
      </c>
      <c r="D60" s="3">
        <v>1</v>
      </c>
      <c r="E60" s="3">
        <v>1</v>
      </c>
      <c r="F60" s="2"/>
      <c r="G60" s="2"/>
      <c r="H60" s="2"/>
      <c r="I60" s="2"/>
      <c r="J60" s="2"/>
      <c r="K60" s="2"/>
      <c r="L60" s="2"/>
      <c r="M60" s="2"/>
      <c r="N60" s="2"/>
      <c r="O60" s="2"/>
      <c r="P60" s="2"/>
      <c r="Q60" s="2"/>
      <c r="R60" s="2"/>
      <c r="S60" s="2"/>
      <c r="T60" s="2"/>
      <c r="U60" s="2"/>
      <c r="V60" s="2"/>
      <c r="W60" s="2"/>
      <c r="X60" s="2"/>
      <c r="Y60" s="2"/>
      <c r="Z60" s="2"/>
    </row>
    <row r="61" spans="1:26">
      <c r="A61" s="2" t="s">
        <v>818</v>
      </c>
      <c r="B61" s="3">
        <v>0</v>
      </c>
      <c r="C61" s="3">
        <v>0</v>
      </c>
      <c r="D61" s="3">
        <v>1</v>
      </c>
      <c r="E61" s="3">
        <v>1</v>
      </c>
      <c r="F61" s="2"/>
      <c r="G61" s="2"/>
      <c r="H61" s="2"/>
      <c r="I61" s="2"/>
      <c r="J61" s="2"/>
      <c r="K61" s="2"/>
      <c r="L61" s="2"/>
      <c r="M61" s="2"/>
      <c r="N61" s="2"/>
      <c r="O61" s="2"/>
      <c r="P61" s="2"/>
      <c r="Q61" s="2"/>
      <c r="R61" s="2"/>
      <c r="S61" s="2"/>
      <c r="T61" s="2"/>
      <c r="U61" s="2"/>
      <c r="V61" s="2"/>
      <c r="W61" s="2"/>
      <c r="X61" s="2"/>
      <c r="Y61" s="2"/>
      <c r="Z61" s="2"/>
    </row>
    <row r="62" spans="1:26">
      <c r="A62" s="2" t="s">
        <v>820</v>
      </c>
      <c r="B62" s="3">
        <v>0</v>
      </c>
      <c r="C62" s="3">
        <v>0</v>
      </c>
      <c r="D62" s="3">
        <v>1</v>
      </c>
      <c r="E62" s="3">
        <v>1</v>
      </c>
      <c r="F62" s="2"/>
      <c r="G62" s="2"/>
      <c r="H62" s="2"/>
      <c r="I62" s="2"/>
      <c r="J62" s="2"/>
      <c r="K62" s="2"/>
      <c r="L62" s="2"/>
      <c r="M62" s="2"/>
      <c r="N62" s="2"/>
      <c r="O62" s="2"/>
      <c r="P62" s="2"/>
      <c r="Q62" s="2"/>
      <c r="R62" s="2"/>
      <c r="S62" s="2"/>
      <c r="T62" s="2"/>
      <c r="U62" s="2"/>
      <c r="V62" s="2"/>
      <c r="W62" s="2"/>
      <c r="X62" s="2"/>
      <c r="Y62" s="2"/>
      <c r="Z62" s="2"/>
    </row>
    <row r="63" spans="1:26">
      <c r="A63" s="2" t="s">
        <v>822</v>
      </c>
      <c r="B63" s="3">
        <v>0</v>
      </c>
      <c r="C63" s="3">
        <v>0</v>
      </c>
      <c r="D63" s="3">
        <v>1</v>
      </c>
      <c r="E63" s="3">
        <v>1</v>
      </c>
      <c r="F63" s="2"/>
      <c r="G63" s="2"/>
      <c r="H63" s="2"/>
      <c r="I63" s="2"/>
      <c r="J63" s="2"/>
      <c r="K63" s="2"/>
      <c r="L63" s="2"/>
      <c r="M63" s="2"/>
      <c r="N63" s="2"/>
      <c r="O63" s="2"/>
      <c r="P63" s="2"/>
      <c r="Q63" s="2"/>
      <c r="R63" s="2"/>
      <c r="S63" s="2"/>
      <c r="T63" s="2"/>
      <c r="U63" s="2"/>
      <c r="V63" s="2"/>
      <c r="W63" s="2"/>
      <c r="X63" s="2"/>
      <c r="Y63" s="2"/>
      <c r="Z63" s="2"/>
    </row>
    <row r="64" spans="1:26">
      <c r="A64" s="2" t="s">
        <v>824</v>
      </c>
      <c r="B64" s="3">
        <v>0</v>
      </c>
      <c r="C64" s="3">
        <v>0</v>
      </c>
      <c r="D64" s="3">
        <v>1</v>
      </c>
      <c r="E64" s="3">
        <v>1</v>
      </c>
      <c r="F64" s="2"/>
      <c r="G64" s="2"/>
      <c r="H64" s="2"/>
      <c r="I64" s="2"/>
      <c r="J64" s="2"/>
      <c r="K64" s="2"/>
      <c r="L64" s="2"/>
      <c r="M64" s="2"/>
      <c r="N64" s="2"/>
      <c r="O64" s="2"/>
      <c r="P64" s="2"/>
      <c r="Q64" s="2"/>
      <c r="R64" s="2"/>
      <c r="S64" s="2"/>
      <c r="T64" s="2"/>
      <c r="U64" s="2"/>
      <c r="V64" s="2"/>
      <c r="W64" s="2"/>
      <c r="X64" s="2"/>
      <c r="Y64" s="2"/>
      <c r="Z64" s="2"/>
    </row>
    <row r="65" spans="1:26">
      <c r="A65" s="2" t="s">
        <v>826</v>
      </c>
      <c r="B65" s="3">
        <v>0</v>
      </c>
      <c r="C65" s="3">
        <v>0</v>
      </c>
      <c r="D65" s="3">
        <v>1</v>
      </c>
      <c r="E65" s="3">
        <v>1</v>
      </c>
      <c r="F65" s="2"/>
      <c r="G65" s="2"/>
      <c r="H65" s="2"/>
      <c r="I65" s="2"/>
      <c r="J65" s="2"/>
      <c r="K65" s="2"/>
      <c r="L65" s="2"/>
      <c r="M65" s="2"/>
      <c r="N65" s="2"/>
      <c r="O65" s="2"/>
      <c r="P65" s="2"/>
      <c r="Q65" s="2"/>
      <c r="R65" s="2"/>
      <c r="S65" s="2"/>
      <c r="T65" s="2"/>
      <c r="U65" s="2"/>
      <c r="V65" s="2"/>
      <c r="W65" s="2"/>
      <c r="X65" s="2"/>
      <c r="Y65" s="2"/>
      <c r="Z65" s="2"/>
    </row>
    <row r="66" spans="1:26">
      <c r="A66" s="2" t="s">
        <v>828</v>
      </c>
      <c r="B66" s="3">
        <v>0</v>
      </c>
      <c r="C66" s="3">
        <v>0</v>
      </c>
      <c r="D66" s="3">
        <v>1</v>
      </c>
      <c r="E66" s="3">
        <v>1</v>
      </c>
      <c r="F66" s="2"/>
      <c r="G66" s="2"/>
      <c r="H66" s="2"/>
      <c r="I66" s="2"/>
      <c r="J66" s="2"/>
      <c r="K66" s="2"/>
      <c r="L66" s="2"/>
      <c r="M66" s="2"/>
      <c r="N66" s="2"/>
      <c r="O66" s="2"/>
      <c r="P66" s="2"/>
      <c r="Q66" s="2"/>
      <c r="R66" s="2"/>
      <c r="S66" s="2"/>
      <c r="T66" s="2"/>
      <c r="U66" s="2"/>
      <c r="V66" s="2"/>
      <c r="W66" s="2"/>
      <c r="X66" s="2"/>
      <c r="Y66" s="2"/>
      <c r="Z66" s="2"/>
    </row>
    <row r="67" spans="1:26">
      <c r="A67" s="2" t="s">
        <v>830</v>
      </c>
      <c r="B67" s="3">
        <v>0</v>
      </c>
      <c r="C67" s="3">
        <v>0</v>
      </c>
      <c r="D67" s="3">
        <v>1</v>
      </c>
      <c r="E67" s="3">
        <v>1</v>
      </c>
      <c r="F67" s="2"/>
      <c r="G67" s="2"/>
      <c r="H67" s="2"/>
      <c r="I67" s="2"/>
      <c r="J67" s="2"/>
      <c r="K67" s="2"/>
      <c r="L67" s="2"/>
      <c r="M67" s="2"/>
      <c r="N67" s="2"/>
      <c r="O67" s="2"/>
      <c r="P67" s="2"/>
      <c r="Q67" s="2"/>
      <c r="R67" s="2"/>
      <c r="S67" s="2"/>
      <c r="T67" s="2"/>
      <c r="U67" s="2"/>
      <c r="V67" s="2"/>
      <c r="W67" s="2"/>
      <c r="X67" s="2"/>
      <c r="Y67" s="2"/>
      <c r="Z67" s="2"/>
    </row>
    <row r="68" spans="1:26">
      <c r="A68" s="2" t="s">
        <v>832</v>
      </c>
      <c r="B68" s="3">
        <v>0</v>
      </c>
      <c r="C68" s="3">
        <v>0</v>
      </c>
      <c r="D68" s="3">
        <v>1</v>
      </c>
      <c r="E68" s="3">
        <v>1</v>
      </c>
      <c r="F68" s="2"/>
      <c r="G68" s="2"/>
      <c r="H68" s="2"/>
      <c r="I68" s="2"/>
      <c r="J68" s="2"/>
      <c r="K68" s="2"/>
      <c r="L68" s="2"/>
      <c r="M68" s="2"/>
      <c r="N68" s="2"/>
      <c r="O68" s="2"/>
      <c r="P68" s="2"/>
      <c r="Q68" s="2"/>
      <c r="R68" s="2"/>
      <c r="S68" s="2"/>
      <c r="T68" s="2"/>
      <c r="U68" s="2"/>
      <c r="V68" s="2"/>
      <c r="W68" s="2"/>
      <c r="X68" s="2"/>
      <c r="Y68" s="2"/>
      <c r="Z68" s="2"/>
    </row>
    <row r="69" spans="1:26">
      <c r="A69" s="2" t="s">
        <v>834</v>
      </c>
      <c r="B69" s="3">
        <v>0</v>
      </c>
      <c r="C69" s="3">
        <v>0</v>
      </c>
      <c r="D69" s="3">
        <v>1</v>
      </c>
      <c r="E69" s="3">
        <v>1</v>
      </c>
      <c r="F69" s="2"/>
      <c r="G69" s="2"/>
      <c r="H69" s="2"/>
      <c r="I69" s="2"/>
      <c r="J69" s="2"/>
      <c r="K69" s="2"/>
      <c r="L69" s="2"/>
      <c r="M69" s="2"/>
      <c r="N69" s="2"/>
      <c r="O69" s="2"/>
      <c r="P69" s="2"/>
      <c r="Q69" s="2"/>
      <c r="R69" s="2"/>
      <c r="S69" s="2"/>
      <c r="T69" s="2"/>
      <c r="U69" s="2"/>
      <c r="V69" s="2"/>
      <c r="W69" s="2"/>
      <c r="X69" s="2"/>
      <c r="Y69" s="2"/>
      <c r="Z69" s="2"/>
    </row>
    <row r="70" spans="1:26">
      <c r="A70" s="2" t="s">
        <v>836</v>
      </c>
      <c r="B70" s="3">
        <v>0</v>
      </c>
      <c r="C70" s="3">
        <v>0</v>
      </c>
      <c r="D70" s="3">
        <v>1</v>
      </c>
      <c r="E70" s="3">
        <v>1</v>
      </c>
      <c r="F70" s="2"/>
      <c r="G70" s="2"/>
      <c r="H70" s="2"/>
      <c r="I70" s="2"/>
      <c r="J70" s="2"/>
      <c r="K70" s="2"/>
      <c r="L70" s="2"/>
      <c r="M70" s="2"/>
      <c r="N70" s="2"/>
      <c r="O70" s="2"/>
      <c r="P70" s="2"/>
      <c r="Q70" s="2"/>
      <c r="R70" s="2"/>
      <c r="S70" s="2"/>
      <c r="T70" s="2"/>
      <c r="U70" s="2"/>
      <c r="V70" s="2"/>
      <c r="W70" s="2"/>
      <c r="X70" s="2"/>
      <c r="Y70" s="2"/>
      <c r="Z70" s="2"/>
    </row>
    <row r="71" spans="1:26">
      <c r="A71" s="2" t="s">
        <v>838</v>
      </c>
      <c r="B71" s="3">
        <v>0</v>
      </c>
      <c r="C71" s="3">
        <v>0</v>
      </c>
      <c r="D71" s="3">
        <v>1</v>
      </c>
      <c r="E71" s="3">
        <v>1</v>
      </c>
      <c r="F71" s="2"/>
      <c r="G71" s="2"/>
      <c r="H71" s="2"/>
      <c r="I71" s="2"/>
      <c r="J71" s="2"/>
      <c r="K71" s="2"/>
      <c r="L71" s="2"/>
      <c r="M71" s="2"/>
      <c r="N71" s="2"/>
      <c r="O71" s="2"/>
      <c r="P71" s="2"/>
      <c r="Q71" s="2"/>
      <c r="R71" s="2"/>
      <c r="S71" s="2"/>
      <c r="T71" s="2"/>
      <c r="U71" s="2"/>
      <c r="V71" s="2"/>
      <c r="W71" s="2"/>
      <c r="X71" s="2"/>
      <c r="Y71" s="2"/>
      <c r="Z71" s="2"/>
    </row>
    <row r="72" spans="1:26">
      <c r="A72" s="2" t="s">
        <v>840</v>
      </c>
      <c r="B72" s="3">
        <v>0</v>
      </c>
      <c r="C72" s="3">
        <v>0</v>
      </c>
      <c r="D72" s="3">
        <v>1</v>
      </c>
      <c r="E72" s="3">
        <v>1</v>
      </c>
      <c r="F72" s="2"/>
      <c r="G72" s="2"/>
      <c r="H72" s="2"/>
      <c r="I72" s="2"/>
      <c r="J72" s="2"/>
      <c r="K72" s="2"/>
      <c r="L72" s="2"/>
      <c r="M72" s="2"/>
      <c r="N72" s="2"/>
      <c r="O72" s="2"/>
      <c r="P72" s="2"/>
      <c r="Q72" s="2"/>
      <c r="R72" s="2"/>
      <c r="S72" s="2"/>
      <c r="T72" s="2"/>
      <c r="U72" s="2"/>
      <c r="V72" s="2"/>
      <c r="W72" s="2"/>
      <c r="X72" s="2"/>
      <c r="Y72" s="2"/>
      <c r="Z72" s="2"/>
    </row>
    <row r="73" spans="1:26">
      <c r="A73" s="2" t="s">
        <v>842</v>
      </c>
      <c r="B73" s="3">
        <v>0</v>
      </c>
      <c r="C73" s="3">
        <v>0</v>
      </c>
      <c r="D73" s="3">
        <v>1</v>
      </c>
      <c r="E73" s="3">
        <v>1</v>
      </c>
      <c r="F73" s="2"/>
      <c r="G73" s="2"/>
      <c r="H73" s="2"/>
      <c r="I73" s="2"/>
      <c r="J73" s="2"/>
      <c r="K73" s="2"/>
      <c r="L73" s="2"/>
      <c r="M73" s="2"/>
      <c r="N73" s="2"/>
      <c r="O73" s="2"/>
      <c r="P73" s="2"/>
      <c r="Q73" s="2"/>
      <c r="R73" s="2"/>
      <c r="S73" s="2"/>
      <c r="T73" s="2"/>
      <c r="U73" s="2"/>
      <c r="V73" s="2"/>
      <c r="W73" s="2"/>
      <c r="X73" s="2"/>
      <c r="Y73" s="2"/>
      <c r="Z73" s="2"/>
    </row>
    <row r="74" spans="1:26">
      <c r="A74" s="2" t="s">
        <v>844</v>
      </c>
      <c r="B74" s="3">
        <v>0</v>
      </c>
      <c r="C74" s="3">
        <v>0</v>
      </c>
      <c r="D74" s="3">
        <v>1</v>
      </c>
      <c r="E74" s="3">
        <v>1</v>
      </c>
      <c r="F74" s="2"/>
      <c r="G74" s="2"/>
      <c r="H74" s="2"/>
      <c r="I74" s="2"/>
      <c r="J74" s="2"/>
      <c r="K74" s="2"/>
      <c r="L74" s="2"/>
      <c r="M74" s="2"/>
      <c r="N74" s="2"/>
      <c r="O74" s="2"/>
      <c r="P74" s="2"/>
      <c r="Q74" s="2"/>
      <c r="R74" s="2"/>
      <c r="S74" s="2"/>
      <c r="T74" s="2"/>
      <c r="U74" s="2"/>
      <c r="V74" s="2"/>
      <c r="W74" s="2"/>
      <c r="X74" s="2"/>
      <c r="Y74" s="2"/>
      <c r="Z74" s="2"/>
    </row>
    <row r="75" spans="1:26">
      <c r="A75" s="2" t="s">
        <v>846</v>
      </c>
      <c r="B75" s="3">
        <v>0</v>
      </c>
      <c r="C75" s="3">
        <v>0</v>
      </c>
      <c r="D75" s="3">
        <v>1</v>
      </c>
      <c r="E75" s="3">
        <v>1</v>
      </c>
      <c r="F75" s="2"/>
      <c r="G75" s="2"/>
      <c r="H75" s="2"/>
      <c r="I75" s="2"/>
      <c r="J75" s="2"/>
      <c r="K75" s="2"/>
      <c r="L75" s="2"/>
      <c r="M75" s="2"/>
      <c r="N75" s="2"/>
      <c r="O75" s="2"/>
      <c r="P75" s="2"/>
      <c r="Q75" s="2"/>
      <c r="R75" s="2"/>
      <c r="S75" s="2"/>
      <c r="T75" s="2"/>
      <c r="U75" s="2"/>
      <c r="V75" s="2"/>
      <c r="W75" s="2"/>
      <c r="X75" s="2"/>
      <c r="Y75" s="2"/>
      <c r="Z75" s="2"/>
    </row>
    <row r="76" spans="1:26">
      <c r="A76" s="2" t="s">
        <v>848</v>
      </c>
      <c r="B76" s="3">
        <v>0</v>
      </c>
      <c r="C76" s="3">
        <v>0</v>
      </c>
      <c r="D76" s="3">
        <v>1</v>
      </c>
      <c r="E76" s="3">
        <v>1</v>
      </c>
      <c r="F76" s="2"/>
      <c r="G76" s="2"/>
      <c r="H76" s="2"/>
      <c r="I76" s="2"/>
      <c r="J76" s="2"/>
      <c r="K76" s="2"/>
      <c r="L76" s="2"/>
      <c r="M76" s="2"/>
      <c r="N76" s="2"/>
      <c r="O76" s="2"/>
      <c r="P76" s="2"/>
      <c r="Q76" s="2"/>
      <c r="R76" s="2"/>
      <c r="S76" s="2"/>
      <c r="T76" s="2"/>
      <c r="U76" s="2"/>
      <c r="V76" s="2"/>
      <c r="W76" s="2"/>
      <c r="X76" s="2"/>
      <c r="Y76" s="2"/>
      <c r="Z76" s="2"/>
    </row>
    <row r="77" spans="1:26">
      <c r="A77" s="2" t="s">
        <v>850</v>
      </c>
      <c r="B77" s="3">
        <v>0</v>
      </c>
      <c r="C77" s="3">
        <v>0</v>
      </c>
      <c r="D77" s="3">
        <v>1</v>
      </c>
      <c r="E77" s="3">
        <v>1</v>
      </c>
      <c r="F77" s="2"/>
      <c r="G77" s="2"/>
      <c r="H77" s="2"/>
      <c r="I77" s="2"/>
      <c r="J77" s="2"/>
      <c r="K77" s="2"/>
      <c r="L77" s="2"/>
      <c r="M77" s="2"/>
      <c r="N77" s="2"/>
      <c r="O77" s="2"/>
      <c r="P77" s="2"/>
      <c r="Q77" s="2"/>
      <c r="R77" s="2"/>
      <c r="S77" s="2"/>
      <c r="T77" s="2"/>
      <c r="U77" s="2"/>
      <c r="V77" s="2"/>
      <c r="W77" s="2"/>
      <c r="X77" s="2"/>
      <c r="Y77" s="2"/>
      <c r="Z77" s="2"/>
    </row>
    <row r="78" spans="1:26">
      <c r="A78" s="2" t="s">
        <v>852</v>
      </c>
      <c r="B78" s="3">
        <v>0</v>
      </c>
      <c r="C78" s="3">
        <v>0</v>
      </c>
      <c r="D78" s="3">
        <v>1</v>
      </c>
      <c r="E78" s="3">
        <v>1</v>
      </c>
      <c r="F78" s="2"/>
      <c r="G78" s="2"/>
      <c r="H78" s="2"/>
      <c r="I78" s="2"/>
      <c r="J78" s="2"/>
      <c r="K78" s="2"/>
      <c r="L78" s="2"/>
      <c r="M78" s="2"/>
      <c r="N78" s="2"/>
      <c r="O78" s="2"/>
      <c r="P78" s="2"/>
      <c r="Q78" s="2"/>
      <c r="R78" s="2"/>
      <c r="S78" s="2"/>
      <c r="T78" s="2"/>
      <c r="U78" s="2"/>
      <c r="V78" s="2"/>
      <c r="W78" s="2"/>
      <c r="X78" s="2"/>
      <c r="Y78" s="2"/>
      <c r="Z78" s="2"/>
    </row>
    <row r="79" spans="1:26">
      <c r="A79" s="2" t="s">
        <v>854</v>
      </c>
      <c r="B79" s="3">
        <v>0</v>
      </c>
      <c r="C79" s="3">
        <v>0</v>
      </c>
      <c r="D79" s="3">
        <v>1</v>
      </c>
      <c r="E79" s="3">
        <v>1</v>
      </c>
      <c r="F79" s="2"/>
      <c r="G79" s="2"/>
      <c r="H79" s="2"/>
      <c r="I79" s="2"/>
      <c r="J79" s="2"/>
      <c r="K79" s="2"/>
      <c r="L79" s="2"/>
      <c r="M79" s="2"/>
      <c r="N79" s="2"/>
      <c r="O79" s="2"/>
      <c r="P79" s="2"/>
      <c r="Q79" s="2"/>
      <c r="R79" s="2"/>
      <c r="S79" s="2"/>
      <c r="T79" s="2"/>
      <c r="U79" s="2"/>
      <c r="V79" s="2"/>
      <c r="W79" s="2"/>
      <c r="X79" s="2"/>
      <c r="Y79" s="2"/>
      <c r="Z79" s="2"/>
    </row>
    <row r="80" spans="1:26">
      <c r="A80" s="2" t="s">
        <v>856</v>
      </c>
      <c r="B80" s="3">
        <v>0</v>
      </c>
      <c r="C80" s="3">
        <v>0</v>
      </c>
      <c r="D80" s="3">
        <v>1</v>
      </c>
      <c r="E80" s="3">
        <v>1</v>
      </c>
      <c r="F80" s="2"/>
      <c r="G80" s="2"/>
      <c r="H80" s="2"/>
      <c r="I80" s="2"/>
      <c r="J80" s="2"/>
      <c r="K80" s="2"/>
      <c r="L80" s="2"/>
      <c r="M80" s="2"/>
      <c r="N80" s="2"/>
      <c r="O80" s="2"/>
      <c r="P80" s="2"/>
      <c r="Q80" s="2"/>
      <c r="R80" s="2"/>
      <c r="S80" s="2"/>
      <c r="T80" s="2"/>
      <c r="U80" s="2"/>
      <c r="V80" s="2"/>
      <c r="W80" s="2"/>
      <c r="X80" s="2"/>
      <c r="Y80" s="2"/>
      <c r="Z80" s="2"/>
    </row>
    <row r="81" spans="1:26">
      <c r="A81" s="2" t="s">
        <v>858</v>
      </c>
      <c r="B81" s="3">
        <v>0</v>
      </c>
      <c r="C81" s="3">
        <v>0</v>
      </c>
      <c r="D81" s="3">
        <v>1</v>
      </c>
      <c r="E81" s="3">
        <v>1</v>
      </c>
      <c r="F81" s="2"/>
      <c r="G81" s="2"/>
      <c r="H81" s="2"/>
      <c r="I81" s="2"/>
      <c r="J81" s="2"/>
      <c r="K81" s="2"/>
      <c r="L81" s="2"/>
      <c r="M81" s="2"/>
      <c r="N81" s="2"/>
      <c r="O81" s="2"/>
      <c r="P81" s="2"/>
      <c r="Q81" s="2"/>
      <c r="R81" s="2"/>
      <c r="S81" s="2"/>
      <c r="T81" s="2"/>
      <c r="U81" s="2"/>
      <c r="V81" s="2"/>
      <c r="W81" s="2"/>
      <c r="X81" s="2"/>
      <c r="Y81" s="2"/>
      <c r="Z81" s="2"/>
    </row>
    <row r="82" spans="1:26">
      <c r="A82" s="2" t="s">
        <v>860</v>
      </c>
      <c r="B82" s="3">
        <v>0</v>
      </c>
      <c r="C82" s="3">
        <v>0</v>
      </c>
      <c r="D82" s="3">
        <v>1</v>
      </c>
      <c r="E82" s="3">
        <v>1</v>
      </c>
      <c r="F82" s="2"/>
      <c r="G82" s="2"/>
      <c r="H82" s="2"/>
      <c r="I82" s="2"/>
      <c r="J82" s="2"/>
      <c r="K82" s="2"/>
      <c r="L82" s="2"/>
      <c r="M82" s="2"/>
      <c r="N82" s="2"/>
      <c r="O82" s="2"/>
      <c r="P82" s="2"/>
      <c r="Q82" s="2"/>
      <c r="R82" s="2"/>
      <c r="S82" s="2"/>
      <c r="T82" s="2"/>
      <c r="U82" s="2"/>
      <c r="V82" s="2"/>
      <c r="W82" s="2"/>
      <c r="X82" s="2"/>
      <c r="Y82" s="2"/>
      <c r="Z82" s="2"/>
    </row>
    <row r="83" spans="1:26">
      <c r="A83" s="2" t="s">
        <v>862</v>
      </c>
      <c r="B83" s="3">
        <v>0</v>
      </c>
      <c r="C83" s="3">
        <v>0</v>
      </c>
      <c r="D83" s="3">
        <v>1</v>
      </c>
      <c r="E83" s="3">
        <v>1</v>
      </c>
      <c r="F83" s="2"/>
      <c r="G83" s="2"/>
      <c r="H83" s="2"/>
      <c r="I83" s="2"/>
      <c r="J83" s="2"/>
      <c r="K83" s="2"/>
      <c r="L83" s="2"/>
      <c r="M83" s="2"/>
      <c r="N83" s="2"/>
      <c r="O83" s="2"/>
      <c r="P83" s="2"/>
      <c r="Q83" s="2"/>
      <c r="R83" s="2"/>
      <c r="S83" s="2"/>
      <c r="T83" s="2"/>
      <c r="U83" s="2"/>
      <c r="V83" s="2"/>
      <c r="W83" s="2"/>
      <c r="X83" s="2"/>
      <c r="Y83" s="2"/>
      <c r="Z83" s="2"/>
    </row>
    <row r="84" spans="1:26">
      <c r="A84" s="2" t="s">
        <v>864</v>
      </c>
      <c r="B84" s="3">
        <v>0</v>
      </c>
      <c r="C84" s="3">
        <v>0</v>
      </c>
      <c r="D84" s="3">
        <v>1</v>
      </c>
      <c r="E84" s="3">
        <v>1</v>
      </c>
      <c r="F84" s="2"/>
      <c r="G84" s="2"/>
      <c r="H84" s="2"/>
      <c r="I84" s="2"/>
      <c r="J84" s="2"/>
      <c r="K84" s="2"/>
      <c r="L84" s="2"/>
      <c r="M84" s="2"/>
      <c r="N84" s="2"/>
      <c r="O84" s="2"/>
      <c r="P84" s="2"/>
      <c r="Q84" s="2"/>
      <c r="R84" s="2"/>
      <c r="S84" s="2"/>
      <c r="T84" s="2"/>
      <c r="U84" s="2"/>
      <c r="V84" s="2"/>
      <c r="W84" s="2"/>
      <c r="X84" s="2"/>
      <c r="Y84" s="2"/>
      <c r="Z84" s="2"/>
    </row>
    <row r="85" spans="1:26">
      <c r="A85" s="2" t="s">
        <v>866</v>
      </c>
      <c r="B85" s="3">
        <v>0</v>
      </c>
      <c r="C85" s="3">
        <v>0</v>
      </c>
      <c r="D85" s="3">
        <v>1</v>
      </c>
      <c r="E85" s="3">
        <v>1</v>
      </c>
      <c r="F85" s="2"/>
      <c r="G85" s="2"/>
      <c r="H85" s="2"/>
      <c r="I85" s="2"/>
      <c r="J85" s="2"/>
      <c r="K85" s="2"/>
      <c r="L85" s="2"/>
      <c r="M85" s="2"/>
      <c r="N85" s="2"/>
      <c r="O85" s="2"/>
      <c r="P85" s="2"/>
      <c r="Q85" s="2"/>
      <c r="R85" s="2"/>
      <c r="S85" s="2"/>
      <c r="T85" s="2"/>
      <c r="U85" s="2"/>
      <c r="V85" s="2"/>
      <c r="W85" s="2"/>
      <c r="X85" s="2"/>
      <c r="Y85" s="2"/>
      <c r="Z85" s="2"/>
    </row>
    <row r="86" spans="1:26">
      <c r="A86" s="2" t="s">
        <v>868</v>
      </c>
      <c r="B86" s="3">
        <v>0</v>
      </c>
      <c r="C86" s="3">
        <v>0</v>
      </c>
      <c r="D86" s="3">
        <v>1</v>
      </c>
      <c r="E86" s="3">
        <v>1</v>
      </c>
      <c r="F86" s="2"/>
      <c r="G86" s="2"/>
      <c r="H86" s="2"/>
      <c r="I86" s="2"/>
      <c r="J86" s="2"/>
      <c r="K86" s="2"/>
      <c r="L86" s="2"/>
      <c r="M86" s="2"/>
      <c r="N86" s="2"/>
      <c r="O86" s="2"/>
      <c r="P86" s="2"/>
      <c r="Q86" s="2"/>
      <c r="R86" s="2"/>
      <c r="S86" s="2"/>
      <c r="T86" s="2"/>
      <c r="U86" s="2"/>
      <c r="V86" s="2"/>
      <c r="W86" s="2"/>
      <c r="X86" s="2"/>
      <c r="Y86" s="2"/>
      <c r="Z86" s="2"/>
    </row>
    <row r="87" spans="1:26">
      <c r="A87" s="2" t="s">
        <v>870</v>
      </c>
      <c r="B87" s="3">
        <v>0</v>
      </c>
      <c r="C87" s="3">
        <v>0</v>
      </c>
      <c r="D87" s="3">
        <v>1</v>
      </c>
      <c r="E87" s="3">
        <v>1</v>
      </c>
      <c r="F87" s="2"/>
      <c r="G87" s="2"/>
      <c r="H87" s="2"/>
      <c r="I87" s="2"/>
      <c r="J87" s="2"/>
      <c r="K87" s="2"/>
      <c r="L87" s="2"/>
      <c r="M87" s="2"/>
      <c r="N87" s="2"/>
      <c r="O87" s="2"/>
      <c r="P87" s="2"/>
      <c r="Q87" s="2"/>
      <c r="R87" s="2"/>
      <c r="S87" s="2"/>
      <c r="T87" s="2"/>
      <c r="U87" s="2"/>
      <c r="V87" s="2"/>
      <c r="W87" s="2"/>
      <c r="X87" s="2"/>
      <c r="Y87" s="2"/>
      <c r="Z87" s="2"/>
    </row>
    <row r="88" spans="1:26">
      <c r="A88" s="2" t="s">
        <v>872</v>
      </c>
      <c r="B88" s="3">
        <v>0</v>
      </c>
      <c r="C88" s="3">
        <v>0</v>
      </c>
      <c r="D88" s="3">
        <v>1</v>
      </c>
      <c r="E88" s="3">
        <v>1</v>
      </c>
      <c r="F88" s="2"/>
      <c r="G88" s="2"/>
      <c r="H88" s="2"/>
      <c r="I88" s="2"/>
      <c r="J88" s="2"/>
      <c r="K88" s="2"/>
      <c r="L88" s="2"/>
      <c r="M88" s="2"/>
      <c r="N88" s="2"/>
      <c r="O88" s="2"/>
      <c r="P88" s="2"/>
      <c r="Q88" s="2"/>
      <c r="R88" s="2"/>
      <c r="S88" s="2"/>
      <c r="T88" s="2"/>
      <c r="U88" s="2"/>
      <c r="V88" s="2"/>
      <c r="W88" s="2"/>
      <c r="X88" s="2"/>
      <c r="Y88" s="2"/>
      <c r="Z88" s="2"/>
    </row>
    <row r="89" spans="1:26">
      <c r="A89" s="2" t="s">
        <v>874</v>
      </c>
      <c r="B89" s="3">
        <v>0</v>
      </c>
      <c r="C89" s="3">
        <v>0</v>
      </c>
      <c r="D89" s="3">
        <v>1</v>
      </c>
      <c r="E89" s="3">
        <v>1</v>
      </c>
      <c r="F89" s="2"/>
      <c r="G89" s="2"/>
      <c r="H89" s="2"/>
      <c r="I89" s="2"/>
      <c r="J89" s="2"/>
      <c r="K89" s="2"/>
      <c r="L89" s="2"/>
      <c r="M89" s="2"/>
      <c r="N89" s="2"/>
      <c r="O89" s="2"/>
      <c r="P89" s="2"/>
      <c r="Q89" s="2"/>
      <c r="R89" s="2"/>
      <c r="S89" s="2"/>
      <c r="T89" s="2"/>
      <c r="U89" s="2"/>
      <c r="V89" s="2"/>
      <c r="W89" s="2"/>
      <c r="X89" s="2"/>
      <c r="Y89" s="2"/>
      <c r="Z89" s="2"/>
    </row>
    <row r="90" spans="1:26">
      <c r="A90" s="2" t="s">
        <v>876</v>
      </c>
      <c r="B90" s="3">
        <v>0</v>
      </c>
      <c r="C90" s="3">
        <v>0</v>
      </c>
      <c r="D90" s="3">
        <v>1</v>
      </c>
      <c r="E90" s="3">
        <v>1</v>
      </c>
      <c r="F90" s="2"/>
      <c r="G90" s="2"/>
      <c r="H90" s="2"/>
      <c r="I90" s="2"/>
      <c r="J90" s="2"/>
      <c r="K90" s="2"/>
      <c r="L90" s="2"/>
      <c r="M90" s="2"/>
      <c r="N90" s="2"/>
      <c r="O90" s="2"/>
      <c r="P90" s="2"/>
      <c r="Q90" s="2"/>
      <c r="R90" s="2"/>
      <c r="S90" s="2"/>
      <c r="T90" s="2"/>
      <c r="U90" s="2"/>
      <c r="V90" s="2"/>
      <c r="W90" s="2"/>
      <c r="X90" s="2"/>
      <c r="Y90" s="2"/>
      <c r="Z90" s="2"/>
    </row>
    <row r="91" spans="1:26">
      <c r="A91" s="2" t="s">
        <v>878</v>
      </c>
      <c r="B91" s="3">
        <v>0</v>
      </c>
      <c r="C91" s="3">
        <v>0</v>
      </c>
      <c r="D91" s="3">
        <v>1</v>
      </c>
      <c r="E91" s="3">
        <v>1</v>
      </c>
      <c r="F91" s="2"/>
      <c r="G91" s="2"/>
      <c r="H91" s="2"/>
      <c r="I91" s="2"/>
      <c r="J91" s="2"/>
      <c r="K91" s="2"/>
      <c r="L91" s="2"/>
      <c r="M91" s="2"/>
      <c r="N91" s="2"/>
      <c r="O91" s="2"/>
      <c r="P91" s="2"/>
      <c r="Q91" s="2"/>
      <c r="R91" s="2"/>
      <c r="S91" s="2"/>
      <c r="T91" s="2"/>
      <c r="U91" s="2"/>
      <c r="V91" s="2"/>
      <c r="W91" s="2"/>
      <c r="X91" s="2"/>
      <c r="Y91" s="2"/>
      <c r="Z91" s="2"/>
    </row>
    <row r="92" spans="1:26">
      <c r="A92" s="2" t="s">
        <v>880</v>
      </c>
      <c r="B92" s="3">
        <v>0</v>
      </c>
      <c r="C92" s="3">
        <v>0</v>
      </c>
      <c r="D92" s="3">
        <v>1</v>
      </c>
      <c r="E92" s="3">
        <v>1</v>
      </c>
      <c r="F92" s="2"/>
      <c r="G92" s="2"/>
      <c r="H92" s="2"/>
      <c r="I92" s="2"/>
      <c r="J92" s="2"/>
      <c r="K92" s="2"/>
      <c r="L92" s="2"/>
      <c r="M92" s="2"/>
      <c r="N92" s="2"/>
      <c r="O92" s="2"/>
      <c r="P92" s="2"/>
      <c r="Q92" s="2"/>
      <c r="R92" s="2"/>
      <c r="S92" s="2"/>
      <c r="T92" s="2"/>
      <c r="U92" s="2"/>
      <c r="V92" s="2"/>
      <c r="W92" s="2"/>
      <c r="X92" s="2"/>
      <c r="Y92" s="2"/>
      <c r="Z92" s="2"/>
    </row>
    <row r="93" spans="1:26">
      <c r="A93" s="2" t="s">
        <v>882</v>
      </c>
      <c r="B93" s="3">
        <v>0</v>
      </c>
      <c r="C93" s="3">
        <v>0</v>
      </c>
      <c r="D93" s="3">
        <v>1</v>
      </c>
      <c r="E93" s="3">
        <v>0</v>
      </c>
      <c r="F93" s="2"/>
      <c r="G93" s="2"/>
      <c r="H93" s="2"/>
      <c r="I93" s="2"/>
      <c r="J93" s="2"/>
      <c r="K93" s="2"/>
      <c r="L93" s="2"/>
      <c r="M93" s="2"/>
      <c r="N93" s="2"/>
      <c r="O93" s="2"/>
      <c r="P93" s="2"/>
      <c r="Q93" s="2"/>
      <c r="R93" s="2"/>
      <c r="S93" s="2"/>
      <c r="T93" s="2"/>
      <c r="U93" s="2"/>
      <c r="V93" s="2"/>
      <c r="W93" s="2"/>
      <c r="X93" s="2"/>
      <c r="Y93" s="2"/>
      <c r="Z93" s="2"/>
    </row>
    <row r="94" spans="1:26">
      <c r="A94" s="2" t="s">
        <v>884</v>
      </c>
      <c r="B94" s="3">
        <v>0</v>
      </c>
      <c r="C94" s="3">
        <v>0</v>
      </c>
      <c r="D94" s="3">
        <v>1</v>
      </c>
      <c r="E94" s="3">
        <v>1</v>
      </c>
      <c r="F94" s="2"/>
      <c r="G94" s="2"/>
      <c r="H94" s="2"/>
      <c r="I94" s="2"/>
      <c r="J94" s="2"/>
      <c r="K94" s="2"/>
      <c r="L94" s="2"/>
      <c r="M94" s="2"/>
      <c r="N94" s="2"/>
      <c r="O94" s="2"/>
      <c r="P94" s="2"/>
      <c r="Q94" s="2"/>
      <c r="R94" s="2"/>
      <c r="S94" s="2"/>
      <c r="T94" s="2"/>
      <c r="U94" s="2"/>
      <c r="V94" s="2"/>
      <c r="W94" s="2"/>
      <c r="X94" s="2"/>
      <c r="Y94" s="2"/>
      <c r="Z94" s="2"/>
    </row>
    <row r="95" spans="1:26">
      <c r="A95" s="2" t="s">
        <v>886</v>
      </c>
      <c r="B95" s="3">
        <v>0</v>
      </c>
      <c r="C95" s="3">
        <v>0</v>
      </c>
      <c r="D95" s="3">
        <v>1</v>
      </c>
      <c r="E95" s="3">
        <v>1</v>
      </c>
      <c r="F95" s="2"/>
      <c r="G95" s="2"/>
      <c r="H95" s="2"/>
      <c r="I95" s="2"/>
      <c r="J95" s="2"/>
      <c r="K95" s="2"/>
      <c r="L95" s="2"/>
      <c r="M95" s="2"/>
      <c r="N95" s="2"/>
      <c r="O95" s="2"/>
      <c r="P95" s="2"/>
      <c r="Q95" s="2"/>
      <c r="R95" s="2"/>
      <c r="S95" s="2"/>
      <c r="T95" s="2"/>
      <c r="U95" s="2"/>
      <c r="V95" s="2"/>
      <c r="W95" s="2"/>
      <c r="X95" s="2"/>
      <c r="Y95" s="2"/>
      <c r="Z95" s="2"/>
    </row>
    <row r="96" spans="1:26">
      <c r="A96" s="2" t="s">
        <v>787</v>
      </c>
      <c r="B96" s="3">
        <v>0</v>
      </c>
      <c r="C96" s="3">
        <v>0</v>
      </c>
      <c r="D96" s="3">
        <v>1</v>
      </c>
      <c r="E96" s="3">
        <v>1</v>
      </c>
      <c r="F96" s="2"/>
      <c r="G96" s="2"/>
      <c r="H96" s="2"/>
      <c r="I96" s="2"/>
      <c r="J96" s="2"/>
      <c r="K96" s="2"/>
      <c r="L96" s="2"/>
      <c r="M96" s="2"/>
      <c r="N96" s="2"/>
      <c r="O96" s="2"/>
      <c r="P96" s="2"/>
      <c r="Q96" s="2"/>
      <c r="R96" s="2"/>
      <c r="S96" s="2"/>
      <c r="T96" s="2"/>
      <c r="U96" s="2"/>
      <c r="V96" s="2"/>
      <c r="W96" s="2"/>
      <c r="X96" s="2"/>
      <c r="Y96" s="2"/>
      <c r="Z96" s="2"/>
    </row>
    <row r="97" spans="1:26">
      <c r="A97" s="2" t="s">
        <v>888</v>
      </c>
      <c r="B97" s="3">
        <v>0</v>
      </c>
      <c r="C97" s="3">
        <v>0</v>
      </c>
      <c r="D97" s="3">
        <v>1</v>
      </c>
      <c r="E97" s="3">
        <v>1</v>
      </c>
      <c r="F97" s="2"/>
      <c r="G97" s="2"/>
      <c r="H97" s="2"/>
      <c r="I97" s="2"/>
      <c r="J97" s="2"/>
      <c r="K97" s="2"/>
      <c r="L97" s="2"/>
      <c r="M97" s="2"/>
      <c r="N97" s="2"/>
      <c r="O97" s="2"/>
      <c r="P97" s="2"/>
      <c r="Q97" s="2"/>
      <c r="R97" s="2"/>
      <c r="S97" s="2"/>
      <c r="T97" s="2"/>
      <c r="U97" s="2"/>
      <c r="V97" s="2"/>
      <c r="W97" s="2"/>
      <c r="X97" s="2"/>
      <c r="Y97" s="2"/>
      <c r="Z97" s="2"/>
    </row>
    <row r="98" spans="1:26">
      <c r="A98" s="2" t="s">
        <v>890</v>
      </c>
      <c r="B98" s="3">
        <v>0</v>
      </c>
      <c r="C98" s="3">
        <v>0</v>
      </c>
      <c r="D98" s="3">
        <v>1</v>
      </c>
      <c r="E98" s="3">
        <v>1</v>
      </c>
      <c r="F98" s="2"/>
      <c r="G98" s="2"/>
      <c r="H98" s="2"/>
      <c r="I98" s="2"/>
      <c r="J98" s="2"/>
      <c r="K98" s="2"/>
      <c r="L98" s="2"/>
      <c r="M98" s="2"/>
      <c r="N98" s="2"/>
      <c r="O98" s="2"/>
      <c r="P98" s="2"/>
      <c r="Q98" s="2"/>
      <c r="R98" s="2"/>
      <c r="S98" s="2"/>
      <c r="T98" s="2"/>
      <c r="U98" s="2"/>
      <c r="V98" s="2"/>
      <c r="W98" s="2"/>
      <c r="X98" s="2"/>
      <c r="Y98" s="2"/>
      <c r="Z98" s="2"/>
    </row>
    <row r="99" spans="1:26">
      <c r="A99" s="2" t="s">
        <v>892</v>
      </c>
      <c r="B99" s="3">
        <v>0</v>
      </c>
      <c r="C99" s="3">
        <v>0</v>
      </c>
      <c r="D99" s="3">
        <v>1</v>
      </c>
      <c r="E99" s="3">
        <v>1</v>
      </c>
      <c r="F99" s="2"/>
      <c r="G99" s="2"/>
      <c r="H99" s="2"/>
      <c r="I99" s="2"/>
      <c r="J99" s="2"/>
      <c r="K99" s="2"/>
      <c r="L99" s="2"/>
      <c r="M99" s="2"/>
      <c r="N99" s="2"/>
      <c r="O99" s="2"/>
      <c r="P99" s="2"/>
      <c r="Q99" s="2"/>
      <c r="R99" s="2"/>
      <c r="S99" s="2"/>
      <c r="T99" s="2"/>
      <c r="U99" s="2"/>
      <c r="V99" s="2"/>
      <c r="W99" s="2"/>
      <c r="X99" s="2"/>
      <c r="Y99" s="2"/>
      <c r="Z99" s="2"/>
    </row>
    <row r="100" spans="1:26">
      <c r="A100" s="2" t="s">
        <v>894</v>
      </c>
      <c r="B100" s="3">
        <v>0</v>
      </c>
      <c r="C100" s="3">
        <v>0</v>
      </c>
      <c r="D100" s="3">
        <v>1</v>
      </c>
      <c r="E100" s="3">
        <v>1</v>
      </c>
      <c r="F100" s="2"/>
      <c r="G100" s="2"/>
      <c r="H100" s="2"/>
      <c r="I100" s="2"/>
      <c r="J100" s="2"/>
      <c r="K100" s="2"/>
      <c r="L100" s="2"/>
      <c r="M100" s="2"/>
      <c r="N100" s="2"/>
      <c r="O100" s="2"/>
      <c r="P100" s="2"/>
      <c r="Q100" s="2"/>
      <c r="R100" s="2"/>
      <c r="S100" s="2"/>
      <c r="T100" s="2"/>
      <c r="U100" s="2"/>
      <c r="V100" s="2"/>
      <c r="W100" s="2"/>
      <c r="X100" s="2"/>
      <c r="Y100" s="2"/>
      <c r="Z100" s="2"/>
    </row>
    <row r="101" spans="1:26">
      <c r="A101" s="2" t="s">
        <v>896</v>
      </c>
      <c r="B101" s="3">
        <v>0</v>
      </c>
      <c r="C101" s="3">
        <v>0</v>
      </c>
      <c r="D101" s="3">
        <v>1</v>
      </c>
      <c r="E101" s="3">
        <v>1</v>
      </c>
      <c r="F101" s="2"/>
      <c r="G101" s="2"/>
      <c r="H101" s="2"/>
      <c r="I101" s="2"/>
      <c r="J101" s="2"/>
      <c r="K101" s="2"/>
      <c r="L101" s="2"/>
      <c r="M101" s="2"/>
      <c r="N101" s="2"/>
      <c r="O101" s="2"/>
      <c r="P101" s="2"/>
      <c r="Q101" s="2"/>
      <c r="R101" s="2"/>
      <c r="S101" s="2"/>
      <c r="T101" s="2"/>
      <c r="U101" s="2"/>
      <c r="V101" s="2"/>
      <c r="W101" s="2"/>
      <c r="X101" s="2"/>
      <c r="Y101" s="2"/>
      <c r="Z101" s="2"/>
    </row>
    <row r="102" spans="1:26">
      <c r="A102" s="2" t="s">
        <v>898</v>
      </c>
      <c r="B102" s="3">
        <v>0</v>
      </c>
      <c r="C102" s="3">
        <v>0</v>
      </c>
      <c r="D102" s="3">
        <v>1</v>
      </c>
      <c r="E102" s="3">
        <v>1</v>
      </c>
      <c r="F102" s="2"/>
      <c r="G102" s="2"/>
      <c r="H102" s="2"/>
      <c r="I102" s="2"/>
      <c r="J102" s="2"/>
      <c r="K102" s="2"/>
      <c r="L102" s="2"/>
      <c r="M102" s="2"/>
      <c r="N102" s="2"/>
      <c r="O102" s="2"/>
      <c r="P102" s="2"/>
      <c r="Q102" s="2"/>
      <c r="R102" s="2"/>
      <c r="S102" s="2"/>
      <c r="T102" s="2"/>
      <c r="U102" s="2"/>
      <c r="V102" s="2"/>
      <c r="W102" s="2"/>
      <c r="X102" s="2"/>
      <c r="Y102" s="2"/>
      <c r="Z102" s="2"/>
    </row>
    <row r="103" spans="1:26">
      <c r="A103" s="2" t="s">
        <v>902</v>
      </c>
      <c r="B103" s="3">
        <v>0</v>
      </c>
      <c r="C103" s="3">
        <v>0</v>
      </c>
      <c r="D103" s="3">
        <v>1</v>
      </c>
      <c r="E103" s="3">
        <v>1</v>
      </c>
      <c r="F103" s="2"/>
      <c r="G103" s="2"/>
      <c r="H103" s="2"/>
      <c r="I103" s="2"/>
      <c r="J103" s="2"/>
      <c r="K103" s="2"/>
      <c r="L103" s="2"/>
      <c r="M103" s="2"/>
      <c r="N103" s="2"/>
      <c r="O103" s="2"/>
      <c r="P103" s="2"/>
      <c r="Q103" s="2"/>
      <c r="R103" s="2"/>
      <c r="S103" s="2"/>
      <c r="T103" s="2"/>
      <c r="U103" s="2"/>
      <c r="V103" s="2"/>
      <c r="W103" s="2"/>
      <c r="X103" s="2"/>
      <c r="Y103" s="2"/>
      <c r="Z103" s="2"/>
    </row>
    <row r="104" spans="1:26">
      <c r="A104" s="2" t="s">
        <v>904</v>
      </c>
      <c r="B104" s="3">
        <v>0</v>
      </c>
      <c r="C104" s="3">
        <v>0</v>
      </c>
      <c r="D104" s="3">
        <v>1</v>
      </c>
      <c r="E104" s="3">
        <v>1</v>
      </c>
      <c r="F104" s="2"/>
      <c r="G104" s="2"/>
      <c r="H104" s="2"/>
      <c r="I104" s="2"/>
      <c r="J104" s="2"/>
      <c r="K104" s="2"/>
      <c r="L104" s="2"/>
      <c r="M104" s="2"/>
      <c r="N104" s="2"/>
      <c r="O104" s="2"/>
      <c r="P104" s="2"/>
      <c r="Q104" s="2"/>
      <c r="R104" s="2"/>
      <c r="S104" s="2"/>
      <c r="T104" s="2"/>
      <c r="U104" s="2"/>
      <c r="V104" s="2"/>
      <c r="W104" s="2"/>
      <c r="X104" s="2"/>
      <c r="Y104" s="2"/>
      <c r="Z104" s="2"/>
    </row>
    <row r="105" spans="1:26">
      <c r="A105" s="2" t="s">
        <v>906</v>
      </c>
      <c r="B105" s="3">
        <v>0</v>
      </c>
      <c r="C105" s="3">
        <v>0</v>
      </c>
      <c r="D105" s="3">
        <v>1</v>
      </c>
      <c r="E105" s="3">
        <v>1</v>
      </c>
      <c r="F105" s="2"/>
      <c r="G105" s="2"/>
      <c r="H105" s="2"/>
      <c r="I105" s="2"/>
      <c r="J105" s="2"/>
      <c r="K105" s="2"/>
      <c r="L105" s="2"/>
      <c r="M105" s="2"/>
      <c r="N105" s="2"/>
      <c r="O105" s="2"/>
      <c r="P105" s="2"/>
      <c r="Q105" s="2"/>
      <c r="R105" s="2"/>
      <c r="S105" s="2"/>
      <c r="T105" s="2"/>
      <c r="U105" s="2"/>
      <c r="V105" s="2"/>
      <c r="W105" s="2"/>
      <c r="X105" s="2"/>
      <c r="Y105" s="2"/>
      <c r="Z105" s="2"/>
    </row>
    <row r="106" spans="1:26">
      <c r="A106" s="2" t="s">
        <v>908</v>
      </c>
      <c r="B106" s="3">
        <v>0</v>
      </c>
      <c r="C106" s="3">
        <v>0</v>
      </c>
      <c r="D106" s="3">
        <v>1</v>
      </c>
      <c r="E106" s="3">
        <v>1</v>
      </c>
      <c r="F106" s="2"/>
      <c r="G106" s="2"/>
      <c r="H106" s="2"/>
      <c r="I106" s="2"/>
      <c r="J106" s="2"/>
      <c r="K106" s="2"/>
      <c r="L106" s="2"/>
      <c r="M106" s="2"/>
      <c r="N106" s="2"/>
      <c r="O106" s="2"/>
      <c r="P106" s="2"/>
      <c r="Q106" s="2"/>
      <c r="R106" s="2"/>
      <c r="S106" s="2"/>
      <c r="T106" s="2"/>
      <c r="U106" s="2"/>
      <c r="V106" s="2"/>
      <c r="W106" s="2"/>
      <c r="X106" s="2"/>
      <c r="Y106" s="2"/>
      <c r="Z106" s="2"/>
    </row>
    <row r="107" spans="1:26">
      <c r="A107" s="2" t="s">
        <v>910</v>
      </c>
      <c r="B107" s="3">
        <v>0</v>
      </c>
      <c r="C107" s="3">
        <v>0</v>
      </c>
      <c r="D107" s="3">
        <v>1</v>
      </c>
      <c r="E107" s="3">
        <v>1</v>
      </c>
      <c r="F107" s="2"/>
      <c r="G107" s="2"/>
      <c r="H107" s="2"/>
      <c r="I107" s="2"/>
      <c r="J107" s="2"/>
      <c r="K107" s="2"/>
      <c r="L107" s="2"/>
      <c r="M107" s="2"/>
      <c r="N107" s="2"/>
      <c r="O107" s="2"/>
      <c r="P107" s="2"/>
      <c r="Q107" s="2"/>
      <c r="R107" s="2"/>
      <c r="S107" s="2"/>
      <c r="T107" s="2"/>
      <c r="U107" s="2"/>
      <c r="V107" s="2"/>
      <c r="W107" s="2"/>
      <c r="X107" s="2"/>
      <c r="Y107" s="2"/>
      <c r="Z107" s="2"/>
    </row>
    <row r="108" spans="1:26">
      <c r="A108" s="2" t="s">
        <v>912</v>
      </c>
      <c r="B108" s="3">
        <v>0</v>
      </c>
      <c r="C108" s="3">
        <v>0</v>
      </c>
      <c r="D108" s="3">
        <v>1</v>
      </c>
      <c r="E108" s="3">
        <v>0</v>
      </c>
      <c r="F108" s="2"/>
      <c r="G108" s="2"/>
      <c r="H108" s="2"/>
      <c r="I108" s="2"/>
      <c r="J108" s="2"/>
      <c r="K108" s="2"/>
      <c r="L108" s="2"/>
      <c r="M108" s="2"/>
      <c r="N108" s="2"/>
      <c r="O108" s="2"/>
      <c r="P108" s="2"/>
      <c r="Q108" s="2"/>
      <c r="R108" s="2"/>
      <c r="S108" s="2"/>
      <c r="T108" s="2"/>
      <c r="U108" s="2"/>
      <c r="V108" s="2"/>
      <c r="W108" s="2"/>
      <c r="X108" s="2"/>
      <c r="Y108" s="2"/>
      <c r="Z108" s="2"/>
    </row>
    <row r="109" spans="1:26">
      <c r="A109" s="2" t="s">
        <v>914</v>
      </c>
      <c r="B109" s="3">
        <v>0</v>
      </c>
      <c r="C109" s="3">
        <v>0</v>
      </c>
      <c r="D109" s="3">
        <v>1</v>
      </c>
      <c r="E109" s="3">
        <v>1</v>
      </c>
      <c r="F109" s="2"/>
      <c r="G109" s="2"/>
      <c r="H109" s="2"/>
      <c r="I109" s="2"/>
      <c r="J109" s="2"/>
      <c r="K109" s="2"/>
      <c r="L109" s="2"/>
      <c r="M109" s="2"/>
      <c r="N109" s="2"/>
      <c r="O109" s="2"/>
      <c r="P109" s="2"/>
      <c r="Q109" s="2"/>
      <c r="R109" s="2"/>
      <c r="S109" s="2"/>
      <c r="T109" s="2"/>
      <c r="U109" s="2"/>
      <c r="V109" s="2"/>
      <c r="W109" s="2"/>
      <c r="X109" s="2"/>
      <c r="Y109" s="2"/>
      <c r="Z109" s="2"/>
    </row>
    <row r="110" spans="1:26">
      <c r="A110" s="2" t="s">
        <v>916</v>
      </c>
      <c r="B110" s="3">
        <v>0</v>
      </c>
      <c r="C110" s="3">
        <v>0</v>
      </c>
      <c r="D110" s="3">
        <v>1</v>
      </c>
      <c r="E110" s="3">
        <v>1</v>
      </c>
      <c r="F110" s="2"/>
      <c r="G110" s="2"/>
      <c r="H110" s="2"/>
      <c r="I110" s="2"/>
      <c r="J110" s="2"/>
      <c r="K110" s="2"/>
      <c r="L110" s="2"/>
      <c r="M110" s="2"/>
      <c r="N110" s="2"/>
      <c r="O110" s="2"/>
      <c r="P110" s="2"/>
      <c r="Q110" s="2"/>
      <c r="R110" s="2"/>
      <c r="S110" s="2"/>
      <c r="T110" s="2"/>
      <c r="U110" s="2"/>
      <c r="V110" s="2"/>
      <c r="W110" s="2"/>
      <c r="X110" s="2"/>
      <c r="Y110" s="2"/>
      <c r="Z110" s="2"/>
    </row>
    <row r="111" spans="1:26">
      <c r="A111" s="2" t="s">
        <v>918</v>
      </c>
      <c r="B111" s="3">
        <v>0</v>
      </c>
      <c r="C111" s="3">
        <v>0</v>
      </c>
      <c r="D111" s="3">
        <v>1</v>
      </c>
      <c r="E111" s="3">
        <v>1</v>
      </c>
      <c r="F111" s="2"/>
      <c r="G111" s="2"/>
      <c r="H111" s="2"/>
      <c r="I111" s="2"/>
      <c r="J111" s="2"/>
      <c r="K111" s="2"/>
      <c r="L111" s="2"/>
      <c r="M111" s="2"/>
      <c r="N111" s="2"/>
      <c r="O111" s="2"/>
      <c r="P111" s="2"/>
      <c r="Q111" s="2"/>
      <c r="R111" s="2"/>
      <c r="S111" s="2"/>
      <c r="T111" s="2"/>
      <c r="U111" s="2"/>
      <c r="V111" s="2"/>
      <c r="W111" s="2"/>
      <c r="X111" s="2"/>
      <c r="Y111" s="2"/>
      <c r="Z111" s="2"/>
    </row>
    <row r="112" spans="1:26">
      <c r="A112" s="2" t="s">
        <v>920</v>
      </c>
      <c r="B112" s="3">
        <v>0</v>
      </c>
      <c r="C112" s="3">
        <v>0</v>
      </c>
      <c r="D112" s="3">
        <v>1</v>
      </c>
      <c r="E112" s="3">
        <v>1</v>
      </c>
      <c r="F112" s="2"/>
      <c r="G112" s="2"/>
      <c r="H112" s="2"/>
      <c r="I112" s="2"/>
      <c r="J112" s="2"/>
      <c r="K112" s="2"/>
      <c r="L112" s="2"/>
      <c r="M112" s="2"/>
      <c r="N112" s="2"/>
      <c r="O112" s="2"/>
      <c r="P112" s="2"/>
      <c r="Q112" s="2"/>
      <c r="R112" s="2"/>
      <c r="S112" s="2"/>
      <c r="T112" s="2"/>
      <c r="U112" s="2"/>
      <c r="V112" s="2"/>
      <c r="W112" s="2"/>
      <c r="X112" s="2"/>
      <c r="Y112" s="2"/>
      <c r="Z112" s="2"/>
    </row>
    <row r="113" spans="1:26">
      <c r="A113" s="2" t="s">
        <v>922</v>
      </c>
      <c r="B113" s="3">
        <v>0</v>
      </c>
      <c r="C113" s="3">
        <v>0</v>
      </c>
      <c r="D113" s="3">
        <v>1</v>
      </c>
      <c r="E113" s="3">
        <v>1</v>
      </c>
      <c r="F113" s="2"/>
      <c r="G113" s="2"/>
      <c r="H113" s="2"/>
      <c r="I113" s="2"/>
      <c r="J113" s="2"/>
      <c r="K113" s="2"/>
      <c r="L113" s="2"/>
      <c r="M113" s="2"/>
      <c r="N113" s="2"/>
      <c r="O113" s="2"/>
      <c r="P113" s="2"/>
      <c r="Q113" s="2"/>
      <c r="R113" s="2"/>
      <c r="S113" s="2"/>
      <c r="T113" s="2"/>
      <c r="U113" s="2"/>
      <c r="V113" s="2"/>
      <c r="W113" s="2"/>
      <c r="X113" s="2"/>
      <c r="Y113" s="2"/>
      <c r="Z113" s="2"/>
    </row>
    <row r="114" spans="1:26">
      <c r="A114" s="2" t="s">
        <v>924</v>
      </c>
      <c r="B114" s="3">
        <v>0</v>
      </c>
      <c r="C114" s="3">
        <v>0</v>
      </c>
      <c r="D114" s="3">
        <v>1</v>
      </c>
      <c r="E114" s="3">
        <v>1</v>
      </c>
      <c r="F114" s="2"/>
      <c r="G114" s="2"/>
      <c r="H114" s="2"/>
      <c r="I114" s="2"/>
      <c r="J114" s="2"/>
      <c r="K114" s="2"/>
      <c r="L114" s="2"/>
      <c r="M114" s="2"/>
      <c r="N114" s="2"/>
      <c r="O114" s="2"/>
      <c r="P114" s="2"/>
      <c r="Q114" s="2"/>
      <c r="R114" s="2"/>
      <c r="S114" s="2"/>
      <c r="T114" s="2"/>
      <c r="U114" s="2"/>
      <c r="V114" s="2"/>
      <c r="W114" s="2"/>
      <c r="X114" s="2"/>
      <c r="Y114" s="2"/>
      <c r="Z114" s="2"/>
    </row>
    <row r="115" spans="1:26">
      <c r="A115" s="2" t="s">
        <v>926</v>
      </c>
      <c r="B115" s="3">
        <v>0</v>
      </c>
      <c r="C115" s="3">
        <v>0</v>
      </c>
      <c r="D115" s="3">
        <v>1</v>
      </c>
      <c r="E115" s="3">
        <v>1</v>
      </c>
      <c r="F115" s="2"/>
      <c r="G115" s="2"/>
      <c r="H115" s="2"/>
      <c r="I115" s="2"/>
      <c r="J115" s="2"/>
      <c r="K115" s="2"/>
      <c r="L115" s="2"/>
      <c r="M115" s="2"/>
      <c r="N115" s="2"/>
      <c r="O115" s="2"/>
      <c r="P115" s="2"/>
      <c r="Q115" s="2"/>
      <c r="R115" s="2"/>
      <c r="S115" s="2"/>
      <c r="T115" s="2"/>
      <c r="U115" s="2"/>
      <c r="V115" s="2"/>
      <c r="W115" s="2"/>
      <c r="X115" s="2"/>
      <c r="Y115" s="2"/>
      <c r="Z115" s="2"/>
    </row>
    <row r="116" spans="1:26">
      <c r="A116" s="2" t="s">
        <v>785</v>
      </c>
      <c r="B116" s="3">
        <v>0</v>
      </c>
      <c r="C116" s="3">
        <v>0</v>
      </c>
      <c r="D116" s="3">
        <v>1</v>
      </c>
      <c r="E116" s="3">
        <v>1</v>
      </c>
      <c r="F116" s="2"/>
      <c r="G116" s="2"/>
      <c r="H116" s="2"/>
      <c r="I116" s="2"/>
      <c r="J116" s="2"/>
      <c r="K116" s="2"/>
      <c r="L116" s="2"/>
      <c r="M116" s="2"/>
      <c r="N116" s="2"/>
      <c r="O116" s="2"/>
      <c r="P116" s="2"/>
      <c r="Q116" s="2"/>
      <c r="R116" s="2"/>
      <c r="S116" s="2"/>
      <c r="T116" s="2"/>
      <c r="U116" s="2"/>
      <c r="V116" s="2"/>
      <c r="W116" s="2"/>
      <c r="X116" s="2"/>
      <c r="Y116" s="2"/>
      <c r="Z116" s="2"/>
    </row>
    <row r="117" spans="1:26">
      <c r="A117" s="2" t="s">
        <v>930</v>
      </c>
      <c r="B117" s="3">
        <v>0</v>
      </c>
      <c r="C117" s="3">
        <v>0</v>
      </c>
      <c r="D117" s="3">
        <v>1</v>
      </c>
      <c r="E117" s="3">
        <v>1</v>
      </c>
      <c r="F117" s="2"/>
      <c r="G117" s="2"/>
      <c r="H117" s="2"/>
      <c r="I117" s="2"/>
      <c r="J117" s="2"/>
      <c r="K117" s="2"/>
      <c r="L117" s="2"/>
      <c r="M117" s="2"/>
      <c r="N117" s="2"/>
      <c r="O117" s="2"/>
      <c r="P117" s="2"/>
      <c r="Q117" s="2"/>
      <c r="R117" s="2"/>
      <c r="S117" s="2"/>
      <c r="T117" s="2"/>
      <c r="U117" s="2"/>
      <c r="V117" s="2"/>
      <c r="W117" s="2"/>
      <c r="X117" s="2"/>
      <c r="Y117" s="2"/>
      <c r="Z117" s="2"/>
    </row>
    <row r="118" spans="1:26">
      <c r="A118" s="2" t="s">
        <v>932</v>
      </c>
      <c r="B118" s="3">
        <v>0</v>
      </c>
      <c r="C118" s="3">
        <v>0</v>
      </c>
      <c r="D118" s="3">
        <v>1</v>
      </c>
      <c r="E118" s="3">
        <v>1</v>
      </c>
      <c r="F118" s="2"/>
      <c r="G118" s="2"/>
      <c r="H118" s="2"/>
      <c r="I118" s="2"/>
      <c r="J118" s="2"/>
      <c r="K118" s="2"/>
      <c r="L118" s="2"/>
      <c r="M118" s="2"/>
      <c r="N118" s="2"/>
      <c r="O118" s="2"/>
      <c r="P118" s="2"/>
      <c r="Q118" s="2"/>
      <c r="R118" s="2"/>
      <c r="S118" s="2"/>
      <c r="T118" s="2"/>
      <c r="U118" s="2"/>
      <c r="V118" s="2"/>
      <c r="W118" s="2"/>
      <c r="X118" s="2"/>
      <c r="Y118" s="2"/>
      <c r="Z118" s="2"/>
    </row>
    <row r="119" spans="1:26">
      <c r="A119" s="2" t="s">
        <v>934</v>
      </c>
      <c r="B119" s="3">
        <v>0</v>
      </c>
      <c r="C119" s="3">
        <v>0</v>
      </c>
      <c r="D119" s="3">
        <v>1</v>
      </c>
      <c r="E119" s="3">
        <v>1</v>
      </c>
      <c r="F119" s="2"/>
      <c r="G119" s="2"/>
      <c r="H119" s="2"/>
      <c r="I119" s="2"/>
      <c r="J119" s="2"/>
      <c r="K119" s="2"/>
      <c r="L119" s="2"/>
      <c r="M119" s="2"/>
      <c r="N119" s="2"/>
      <c r="O119" s="2"/>
      <c r="P119" s="2"/>
      <c r="Q119" s="2"/>
      <c r="R119" s="2"/>
      <c r="S119" s="2"/>
      <c r="T119" s="2"/>
      <c r="U119" s="2"/>
      <c r="V119" s="2"/>
      <c r="W119" s="2"/>
      <c r="X119" s="2"/>
      <c r="Y119" s="2"/>
      <c r="Z119" s="2"/>
    </row>
    <row r="120" spans="1:26">
      <c r="A120" s="2" t="s">
        <v>936</v>
      </c>
      <c r="B120" s="3">
        <v>0</v>
      </c>
      <c r="C120" s="3">
        <v>0</v>
      </c>
      <c r="D120" s="3">
        <v>1</v>
      </c>
      <c r="E120" s="3">
        <v>1</v>
      </c>
      <c r="F120" s="2"/>
      <c r="G120" s="2"/>
      <c r="H120" s="2"/>
      <c r="I120" s="2"/>
      <c r="J120" s="2"/>
      <c r="K120" s="2"/>
      <c r="L120" s="2"/>
      <c r="M120" s="2"/>
      <c r="N120" s="2"/>
      <c r="O120" s="2"/>
      <c r="P120" s="2"/>
      <c r="Q120" s="2"/>
      <c r="R120" s="2"/>
      <c r="S120" s="2"/>
      <c r="T120" s="2"/>
      <c r="U120" s="2"/>
      <c r="V120" s="2"/>
      <c r="W120" s="2"/>
      <c r="X120" s="2"/>
      <c r="Y120" s="2"/>
      <c r="Z120" s="2"/>
    </row>
    <row r="121" spans="1:26">
      <c r="A121" s="2" t="s">
        <v>938</v>
      </c>
      <c r="B121" s="3">
        <v>0</v>
      </c>
      <c r="C121" s="3">
        <v>0</v>
      </c>
      <c r="D121" s="3">
        <v>1</v>
      </c>
      <c r="E121" s="3">
        <v>1</v>
      </c>
      <c r="F121" s="2"/>
      <c r="G121" s="2"/>
      <c r="H121" s="2"/>
      <c r="I121" s="2"/>
      <c r="J121" s="2"/>
      <c r="K121" s="2"/>
      <c r="L121" s="2"/>
      <c r="M121" s="2"/>
      <c r="N121" s="2"/>
      <c r="O121" s="2"/>
      <c r="P121" s="2"/>
      <c r="Q121" s="2"/>
      <c r="R121" s="2"/>
      <c r="S121" s="2"/>
      <c r="T121" s="2"/>
      <c r="U121" s="2"/>
      <c r="V121" s="2"/>
      <c r="W121" s="2"/>
      <c r="X121" s="2"/>
      <c r="Y121" s="2"/>
      <c r="Z121" s="2"/>
    </row>
    <row r="122" spans="1:26">
      <c r="A122" s="2" t="s">
        <v>940</v>
      </c>
      <c r="B122" s="3">
        <v>0</v>
      </c>
      <c r="C122" s="3">
        <v>0</v>
      </c>
      <c r="D122" s="3">
        <v>1</v>
      </c>
      <c r="E122" s="3">
        <v>1</v>
      </c>
      <c r="F122" s="2"/>
      <c r="G122" s="2"/>
      <c r="H122" s="2"/>
      <c r="I122" s="2"/>
      <c r="J122" s="2"/>
      <c r="K122" s="2"/>
      <c r="L122" s="2"/>
      <c r="M122" s="2"/>
      <c r="N122" s="2"/>
      <c r="O122" s="2"/>
      <c r="P122" s="2"/>
      <c r="Q122" s="2"/>
      <c r="R122" s="2"/>
      <c r="S122" s="2"/>
      <c r="T122" s="2"/>
      <c r="U122" s="2"/>
      <c r="V122" s="2"/>
      <c r="W122" s="2"/>
      <c r="X122" s="2"/>
      <c r="Y122" s="2"/>
      <c r="Z122" s="2"/>
    </row>
    <row r="123" spans="1:26">
      <c r="A123" s="2" t="s">
        <v>942</v>
      </c>
      <c r="B123" s="3">
        <v>0</v>
      </c>
      <c r="C123" s="3">
        <v>0</v>
      </c>
      <c r="D123" s="3">
        <v>1</v>
      </c>
      <c r="E123" s="3">
        <v>0</v>
      </c>
      <c r="F123" s="2"/>
      <c r="G123" s="2"/>
      <c r="H123" s="2"/>
      <c r="I123" s="2"/>
      <c r="J123" s="2"/>
      <c r="K123" s="2"/>
      <c r="L123" s="2"/>
      <c r="M123" s="2"/>
      <c r="N123" s="2"/>
      <c r="O123" s="2"/>
      <c r="P123" s="2"/>
      <c r="Q123" s="2"/>
      <c r="R123" s="2"/>
      <c r="S123" s="2"/>
      <c r="T123" s="2"/>
      <c r="U123" s="2"/>
      <c r="V123" s="2"/>
      <c r="W123" s="2"/>
      <c r="X123" s="2"/>
      <c r="Y123" s="2"/>
      <c r="Z123" s="2"/>
    </row>
    <row r="124" spans="1:26">
      <c r="A124" s="2" t="s">
        <v>944</v>
      </c>
      <c r="B124" s="3">
        <v>0</v>
      </c>
      <c r="C124" s="3">
        <v>0</v>
      </c>
      <c r="D124" s="3">
        <v>1</v>
      </c>
      <c r="E124" s="3">
        <v>1</v>
      </c>
      <c r="F124" s="2"/>
      <c r="G124" s="2"/>
      <c r="H124" s="2"/>
      <c r="I124" s="2"/>
      <c r="J124" s="2"/>
      <c r="K124" s="2"/>
      <c r="L124" s="2"/>
      <c r="M124" s="2"/>
      <c r="N124" s="2"/>
      <c r="O124" s="2"/>
      <c r="P124" s="2"/>
      <c r="Q124" s="2"/>
      <c r="R124" s="2"/>
      <c r="S124" s="2"/>
      <c r="T124" s="2"/>
      <c r="U124" s="2"/>
      <c r="V124" s="2"/>
      <c r="W124" s="2"/>
      <c r="X124" s="2"/>
      <c r="Y124" s="2"/>
      <c r="Z124" s="2"/>
    </row>
    <row r="125" spans="1:26">
      <c r="A125" s="2" t="s">
        <v>946</v>
      </c>
      <c r="B125" s="3">
        <v>0</v>
      </c>
      <c r="C125" s="3">
        <v>0</v>
      </c>
      <c r="D125" s="3">
        <v>1</v>
      </c>
      <c r="E125" s="3">
        <v>1</v>
      </c>
      <c r="F125" s="2"/>
      <c r="G125" s="2"/>
      <c r="H125" s="2"/>
      <c r="I125" s="2"/>
      <c r="J125" s="2"/>
      <c r="K125" s="2"/>
      <c r="L125" s="2"/>
      <c r="M125" s="2"/>
      <c r="N125" s="2"/>
      <c r="O125" s="2"/>
      <c r="P125" s="2"/>
      <c r="Q125" s="2"/>
      <c r="R125" s="2"/>
      <c r="S125" s="2"/>
      <c r="T125" s="2"/>
      <c r="U125" s="2"/>
      <c r="V125" s="2"/>
      <c r="W125" s="2"/>
      <c r="X125" s="2"/>
      <c r="Y125" s="2"/>
      <c r="Z125" s="2"/>
    </row>
    <row r="126" spans="1:26">
      <c r="A126" s="2" t="s">
        <v>950</v>
      </c>
      <c r="B126" s="3">
        <v>0</v>
      </c>
      <c r="C126" s="3">
        <v>0</v>
      </c>
      <c r="D126" s="3">
        <v>1</v>
      </c>
      <c r="E126" s="3">
        <v>1</v>
      </c>
      <c r="F126" s="2"/>
      <c r="G126" s="2"/>
      <c r="H126" s="2"/>
      <c r="I126" s="2"/>
      <c r="J126" s="2"/>
      <c r="K126" s="2"/>
      <c r="L126" s="2"/>
      <c r="M126" s="2"/>
      <c r="N126" s="2"/>
      <c r="O126" s="2"/>
      <c r="P126" s="2"/>
      <c r="Q126" s="2"/>
      <c r="R126" s="2"/>
      <c r="S126" s="2"/>
      <c r="T126" s="2"/>
      <c r="U126" s="2"/>
      <c r="V126" s="2"/>
      <c r="W126" s="2"/>
      <c r="X126" s="2"/>
      <c r="Y126" s="2"/>
      <c r="Z126" s="2"/>
    </row>
    <row r="127" spans="1:26">
      <c r="A127" s="2" t="s">
        <v>952</v>
      </c>
      <c r="B127" s="3">
        <v>0</v>
      </c>
      <c r="C127" s="3">
        <v>0</v>
      </c>
      <c r="D127" s="3">
        <v>1</v>
      </c>
      <c r="E127" s="3">
        <v>1</v>
      </c>
      <c r="F127" s="2"/>
      <c r="G127" s="2"/>
      <c r="H127" s="2"/>
      <c r="I127" s="2"/>
      <c r="J127" s="2"/>
      <c r="K127" s="2"/>
      <c r="L127" s="2"/>
      <c r="M127" s="2"/>
      <c r="N127" s="2"/>
      <c r="O127" s="2"/>
      <c r="P127" s="2"/>
      <c r="Q127" s="2"/>
      <c r="R127" s="2"/>
      <c r="S127" s="2"/>
      <c r="T127" s="2"/>
      <c r="U127" s="2"/>
      <c r="V127" s="2"/>
      <c r="W127" s="2"/>
      <c r="X127" s="2"/>
      <c r="Y127" s="2"/>
      <c r="Z127" s="2"/>
    </row>
    <row r="128" spans="1:26">
      <c r="A128" s="2" t="s">
        <v>954</v>
      </c>
      <c r="B128" s="3">
        <v>0</v>
      </c>
      <c r="C128" s="3">
        <v>0</v>
      </c>
      <c r="D128" s="3">
        <v>1</v>
      </c>
      <c r="E128" s="3">
        <v>1</v>
      </c>
      <c r="F128" s="2"/>
      <c r="G128" s="2"/>
      <c r="H128" s="2"/>
      <c r="I128" s="2"/>
      <c r="J128" s="2"/>
      <c r="K128" s="2"/>
      <c r="L128" s="2"/>
      <c r="M128" s="2"/>
      <c r="N128" s="2"/>
      <c r="O128" s="2"/>
      <c r="P128" s="2"/>
      <c r="Q128" s="2"/>
      <c r="R128" s="2"/>
      <c r="S128" s="2"/>
      <c r="T128" s="2"/>
      <c r="U128" s="2"/>
      <c r="V128" s="2"/>
      <c r="W128" s="2"/>
      <c r="X128" s="2"/>
      <c r="Y128" s="2"/>
      <c r="Z128" s="2"/>
    </row>
    <row r="129" spans="1:26">
      <c r="A129" s="2" t="s">
        <v>956</v>
      </c>
      <c r="B129" s="3">
        <v>0</v>
      </c>
      <c r="C129" s="3">
        <v>0</v>
      </c>
      <c r="D129" s="3">
        <v>1</v>
      </c>
      <c r="E129" s="3">
        <v>1</v>
      </c>
      <c r="F129" s="2"/>
      <c r="G129" s="2"/>
      <c r="H129" s="2"/>
      <c r="I129" s="2"/>
      <c r="J129" s="2"/>
      <c r="K129" s="2"/>
      <c r="L129" s="2"/>
      <c r="M129" s="2"/>
      <c r="N129" s="2"/>
      <c r="O129" s="2"/>
      <c r="P129" s="2"/>
      <c r="Q129" s="2"/>
      <c r="R129" s="2"/>
      <c r="S129" s="2"/>
      <c r="T129" s="2"/>
      <c r="U129" s="2"/>
      <c r="V129" s="2"/>
      <c r="W129" s="2"/>
      <c r="X129" s="2"/>
      <c r="Y129" s="2"/>
      <c r="Z129" s="2"/>
    </row>
    <row r="130" spans="1:26">
      <c r="A130" s="2" t="s">
        <v>958</v>
      </c>
      <c r="B130" s="3">
        <v>0</v>
      </c>
      <c r="C130" s="3">
        <v>0</v>
      </c>
      <c r="D130" s="3">
        <v>1</v>
      </c>
      <c r="E130" s="3">
        <v>1</v>
      </c>
      <c r="F130" s="2"/>
      <c r="G130" s="2"/>
      <c r="H130" s="2"/>
      <c r="I130" s="2"/>
      <c r="J130" s="2"/>
      <c r="K130" s="2"/>
      <c r="L130" s="2"/>
      <c r="M130" s="2"/>
      <c r="N130" s="2"/>
      <c r="O130" s="2"/>
      <c r="P130" s="2"/>
      <c r="Q130" s="2"/>
      <c r="R130" s="2"/>
      <c r="S130" s="2"/>
      <c r="T130" s="2"/>
      <c r="U130" s="2"/>
      <c r="V130" s="2"/>
      <c r="W130" s="2"/>
      <c r="X130" s="2"/>
      <c r="Y130" s="2"/>
      <c r="Z130" s="2"/>
    </row>
    <row r="131" spans="1:26">
      <c r="A131" s="2" t="s">
        <v>960</v>
      </c>
      <c r="B131" s="3">
        <v>0</v>
      </c>
      <c r="C131" s="3">
        <v>0</v>
      </c>
      <c r="D131" s="3">
        <v>1</v>
      </c>
      <c r="E131" s="3">
        <v>1</v>
      </c>
      <c r="F131" s="2"/>
      <c r="G131" s="2"/>
      <c r="H131" s="2"/>
      <c r="I131" s="2"/>
      <c r="J131" s="2"/>
      <c r="K131" s="2"/>
      <c r="L131" s="2"/>
      <c r="M131" s="2"/>
      <c r="N131" s="2"/>
      <c r="O131" s="2"/>
      <c r="P131" s="2"/>
      <c r="Q131" s="2"/>
      <c r="R131" s="2"/>
      <c r="S131" s="2"/>
      <c r="T131" s="2"/>
      <c r="U131" s="2"/>
      <c r="V131" s="2"/>
      <c r="W131" s="2"/>
      <c r="X131" s="2"/>
      <c r="Y131" s="2"/>
      <c r="Z131" s="2"/>
    </row>
    <row r="132" spans="1:26">
      <c r="A132" s="2" t="s">
        <v>962</v>
      </c>
      <c r="B132" s="3">
        <v>0</v>
      </c>
      <c r="C132" s="3">
        <v>0</v>
      </c>
      <c r="D132" s="3">
        <v>1</v>
      </c>
      <c r="E132" s="3">
        <v>1</v>
      </c>
      <c r="F132" s="2"/>
      <c r="G132" s="2"/>
      <c r="H132" s="2"/>
      <c r="I132" s="2"/>
      <c r="J132" s="2"/>
      <c r="K132" s="2"/>
      <c r="L132" s="2"/>
      <c r="M132" s="2"/>
      <c r="N132" s="2"/>
      <c r="O132" s="2"/>
      <c r="P132" s="2"/>
      <c r="Q132" s="2"/>
      <c r="R132" s="2"/>
      <c r="S132" s="2"/>
      <c r="T132" s="2"/>
      <c r="U132" s="2"/>
      <c r="V132" s="2"/>
      <c r="W132" s="2"/>
      <c r="X132" s="2"/>
      <c r="Y132" s="2"/>
      <c r="Z132" s="2"/>
    </row>
    <row r="133" spans="1:26">
      <c r="A133" s="2" t="s">
        <v>964</v>
      </c>
      <c r="B133" s="3">
        <v>0</v>
      </c>
      <c r="C133" s="3">
        <v>0</v>
      </c>
      <c r="D133" s="3">
        <v>1</v>
      </c>
      <c r="E133" s="3">
        <v>0</v>
      </c>
      <c r="F133" s="2"/>
      <c r="G133" s="2"/>
      <c r="H133" s="2"/>
      <c r="I133" s="2"/>
      <c r="J133" s="2"/>
      <c r="K133" s="2"/>
      <c r="L133" s="2"/>
      <c r="M133" s="2"/>
      <c r="N133" s="2"/>
      <c r="O133" s="2"/>
      <c r="P133" s="2"/>
      <c r="Q133" s="2"/>
      <c r="R133" s="2"/>
      <c r="S133" s="2"/>
      <c r="T133" s="2"/>
      <c r="U133" s="2"/>
      <c r="V133" s="2"/>
      <c r="W133" s="2"/>
      <c r="X133" s="2"/>
      <c r="Y133" s="2"/>
      <c r="Z133" s="2"/>
    </row>
    <row r="134" spans="1:26">
      <c r="A134" s="2" t="s">
        <v>777</v>
      </c>
      <c r="B134" s="3">
        <v>0</v>
      </c>
      <c r="C134" s="3">
        <v>0</v>
      </c>
      <c r="D134" s="3">
        <v>1</v>
      </c>
      <c r="E134" s="3">
        <v>1</v>
      </c>
      <c r="F134" s="2"/>
      <c r="G134" s="2"/>
      <c r="H134" s="2"/>
      <c r="I134" s="2"/>
      <c r="J134" s="2"/>
      <c r="K134" s="2"/>
      <c r="L134" s="2"/>
      <c r="M134" s="2"/>
      <c r="N134" s="2"/>
      <c r="O134" s="2"/>
      <c r="P134" s="2"/>
      <c r="Q134" s="2"/>
      <c r="R134" s="2"/>
      <c r="S134" s="2"/>
      <c r="T134" s="2"/>
      <c r="U134" s="2"/>
      <c r="V134" s="2"/>
      <c r="W134" s="2"/>
      <c r="X134" s="2"/>
      <c r="Y134" s="2"/>
      <c r="Z134" s="2"/>
    </row>
    <row r="135" spans="1:26">
      <c r="A135" s="2" t="s">
        <v>966</v>
      </c>
      <c r="B135" s="3">
        <v>0</v>
      </c>
      <c r="C135" s="3">
        <v>0</v>
      </c>
      <c r="D135" s="3">
        <v>1</v>
      </c>
      <c r="E135" s="3">
        <v>1</v>
      </c>
      <c r="F135" s="2"/>
      <c r="G135" s="2"/>
      <c r="H135" s="2"/>
      <c r="I135" s="2"/>
      <c r="J135" s="2"/>
      <c r="K135" s="2"/>
      <c r="L135" s="2"/>
      <c r="M135" s="2"/>
      <c r="N135" s="2"/>
      <c r="O135" s="2"/>
      <c r="P135" s="2"/>
      <c r="Q135" s="2"/>
      <c r="R135" s="2"/>
      <c r="S135" s="2"/>
      <c r="T135" s="2"/>
      <c r="U135" s="2"/>
      <c r="V135" s="2"/>
      <c r="W135" s="2"/>
      <c r="X135" s="2"/>
      <c r="Y135" s="2"/>
      <c r="Z135" s="2"/>
    </row>
    <row r="136" spans="1:26">
      <c r="A136" s="2" t="s">
        <v>968</v>
      </c>
      <c r="B136" s="3">
        <v>0</v>
      </c>
      <c r="C136" s="3">
        <v>0</v>
      </c>
      <c r="D136" s="3">
        <v>1</v>
      </c>
      <c r="E136" s="3">
        <v>1</v>
      </c>
      <c r="F136" s="2"/>
      <c r="G136" s="2"/>
      <c r="H136" s="2"/>
      <c r="I136" s="2"/>
      <c r="J136" s="2"/>
      <c r="K136" s="2"/>
      <c r="L136" s="2"/>
      <c r="M136" s="2"/>
      <c r="N136" s="2"/>
      <c r="O136" s="2"/>
      <c r="P136" s="2"/>
      <c r="Q136" s="2"/>
      <c r="R136" s="2"/>
      <c r="S136" s="2"/>
      <c r="T136" s="2"/>
      <c r="U136" s="2"/>
      <c r="V136" s="2"/>
      <c r="W136" s="2"/>
      <c r="X136" s="2"/>
      <c r="Y136" s="2"/>
      <c r="Z136" s="2"/>
    </row>
    <row r="137" spans="1:26">
      <c r="A137" s="2" t="s">
        <v>970</v>
      </c>
      <c r="B137" s="3">
        <v>0</v>
      </c>
      <c r="C137" s="3">
        <v>0</v>
      </c>
      <c r="D137" s="3">
        <v>1</v>
      </c>
      <c r="E137" s="3">
        <v>1</v>
      </c>
      <c r="F137" s="2"/>
      <c r="G137" s="2"/>
      <c r="H137" s="2"/>
      <c r="I137" s="2"/>
      <c r="J137" s="2"/>
      <c r="K137" s="2"/>
      <c r="L137" s="2"/>
      <c r="M137" s="2"/>
      <c r="N137" s="2"/>
      <c r="O137" s="2"/>
      <c r="P137" s="2"/>
      <c r="Q137" s="2"/>
      <c r="R137" s="2"/>
      <c r="S137" s="2"/>
      <c r="T137" s="2"/>
      <c r="U137" s="2"/>
      <c r="V137" s="2"/>
      <c r="W137" s="2"/>
      <c r="X137" s="2"/>
      <c r="Y137" s="2"/>
      <c r="Z137" s="2"/>
    </row>
    <row r="138" spans="1:26">
      <c r="A138" s="2" t="s">
        <v>972</v>
      </c>
      <c r="B138" s="3">
        <v>0</v>
      </c>
      <c r="C138" s="3">
        <v>0</v>
      </c>
      <c r="D138" s="3">
        <v>1</v>
      </c>
      <c r="E138" s="3">
        <v>1</v>
      </c>
      <c r="F138" s="2"/>
      <c r="G138" s="2"/>
      <c r="H138" s="2"/>
      <c r="I138" s="2"/>
      <c r="J138" s="2"/>
      <c r="K138" s="2"/>
      <c r="L138" s="2"/>
      <c r="M138" s="2"/>
      <c r="N138" s="2"/>
      <c r="O138" s="2"/>
      <c r="P138" s="2"/>
      <c r="Q138" s="2"/>
      <c r="R138" s="2"/>
      <c r="S138" s="2"/>
      <c r="T138" s="2"/>
      <c r="U138" s="2"/>
      <c r="V138" s="2"/>
      <c r="W138" s="2"/>
      <c r="X138" s="2"/>
      <c r="Y138" s="2"/>
      <c r="Z138" s="2"/>
    </row>
    <row r="139" spans="1:26">
      <c r="A139" s="1" t="s">
        <v>2441</v>
      </c>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t="s">
        <v>2520</v>
      </c>
      <c r="B140" s="2" t="s">
        <v>2514</v>
      </c>
      <c r="C140" s="2" t="s">
        <v>2511</v>
      </c>
      <c r="D140" s="2" t="s">
        <v>2512</v>
      </c>
      <c r="E140" s="2" t="s">
        <v>2513</v>
      </c>
      <c r="F140" s="2"/>
      <c r="G140" s="2"/>
      <c r="H140" s="2"/>
      <c r="I140" s="2"/>
      <c r="J140" s="2"/>
      <c r="K140" s="2"/>
      <c r="L140" s="2"/>
      <c r="M140" s="2"/>
      <c r="N140" s="2"/>
      <c r="O140" s="2"/>
      <c r="P140" s="2"/>
      <c r="Q140" s="2"/>
      <c r="R140" s="2"/>
      <c r="S140" s="2"/>
      <c r="T140" s="2"/>
      <c r="U140" s="2"/>
      <c r="V140" s="2"/>
      <c r="W140" s="2"/>
      <c r="X140" s="2"/>
      <c r="Y140" s="2"/>
      <c r="Z140" s="2"/>
    </row>
    <row r="141" spans="1:26">
      <c r="A141" s="2" t="s">
        <v>2544</v>
      </c>
      <c r="B141" s="3">
        <v>28.466666666666601</v>
      </c>
      <c r="C141" s="3">
        <v>6.1467245116583999</v>
      </c>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t="s">
        <v>2545</v>
      </c>
      <c r="B142" s="3">
        <v>2.3571428571428501</v>
      </c>
      <c r="C142" s="3">
        <v>1.2309777099724299</v>
      </c>
      <c r="D142" s="3">
        <v>1</v>
      </c>
      <c r="E142" s="3">
        <v>1</v>
      </c>
      <c r="F142" s="2"/>
      <c r="G142" s="2"/>
      <c r="H142" s="2"/>
      <c r="I142" s="2"/>
      <c r="J142" s="2"/>
      <c r="K142" s="2"/>
      <c r="L142" s="2"/>
      <c r="M142" s="2"/>
      <c r="N142" s="2"/>
      <c r="O142" s="2"/>
      <c r="P142" s="2"/>
      <c r="Q142" s="2"/>
      <c r="R142" s="2"/>
      <c r="S142" s="2"/>
      <c r="T142" s="2"/>
      <c r="U142" s="2"/>
      <c r="V142" s="2"/>
      <c r="W142" s="2"/>
      <c r="X142" s="2"/>
      <c r="Y142" s="2"/>
      <c r="Z142" s="2"/>
    </row>
    <row r="143" spans="1:26">
      <c r="A143" s="2" t="s">
        <v>2546</v>
      </c>
      <c r="B143" s="3">
        <v>4.0909090909090899</v>
      </c>
      <c r="C143" s="3">
        <v>2.72878745814611</v>
      </c>
      <c r="D143" s="3">
        <v>1</v>
      </c>
      <c r="E143" s="3">
        <v>1</v>
      </c>
      <c r="F143" s="2"/>
      <c r="G143" s="2"/>
      <c r="H143" s="2"/>
      <c r="I143" s="2"/>
      <c r="J143" s="2"/>
      <c r="K143" s="2"/>
      <c r="L143" s="2"/>
      <c r="M143" s="2"/>
      <c r="N143" s="2"/>
      <c r="O143" s="2"/>
      <c r="P143" s="2"/>
      <c r="Q143" s="2"/>
      <c r="R143" s="2"/>
      <c r="S143" s="2"/>
      <c r="T143" s="2"/>
      <c r="U143" s="2"/>
      <c r="V143" s="2"/>
      <c r="W143" s="2"/>
      <c r="X143" s="2"/>
      <c r="Y143" s="2"/>
      <c r="Z143" s="2"/>
    </row>
    <row r="144" spans="1:26">
      <c r="A144" s="2" t="s">
        <v>2547</v>
      </c>
      <c r="B144" s="3">
        <v>61.2</v>
      </c>
      <c r="C144" s="3">
        <v>6.4259888992538201</v>
      </c>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t="s">
        <v>2548</v>
      </c>
      <c r="B145" s="3">
        <v>18.600000000000001</v>
      </c>
      <c r="C145" s="3">
        <v>3.85227205685164</v>
      </c>
      <c r="D145" s="3">
        <v>0</v>
      </c>
      <c r="E145" s="3">
        <v>0</v>
      </c>
      <c r="F145" s="2"/>
      <c r="G145" s="2"/>
      <c r="H145" s="2"/>
      <c r="I145" s="2"/>
      <c r="J145" s="2"/>
      <c r="K145" s="2"/>
      <c r="L145" s="2"/>
      <c r="M145" s="2"/>
      <c r="N145" s="2"/>
      <c r="O145" s="2"/>
      <c r="P145" s="2"/>
      <c r="Q145" s="2"/>
      <c r="R145" s="2"/>
      <c r="S145" s="2"/>
      <c r="T145" s="2"/>
      <c r="U145" s="2"/>
      <c r="V145" s="2"/>
      <c r="W145" s="2"/>
      <c r="X145" s="2"/>
      <c r="Y145" s="2"/>
      <c r="Z145" s="2"/>
    </row>
    <row r="146" spans="1:26">
      <c r="A146" s="2" t="s">
        <v>2549</v>
      </c>
      <c r="B146" s="3">
        <v>37</v>
      </c>
      <c r="C146" s="3">
        <v>7.7631608682718003</v>
      </c>
      <c r="D146" s="3">
        <v>1</v>
      </c>
      <c r="E146" s="3">
        <v>1</v>
      </c>
      <c r="F146" s="2"/>
      <c r="G146" s="2"/>
      <c r="H146" s="2"/>
      <c r="I146" s="2"/>
      <c r="J146" s="2"/>
      <c r="K146" s="2"/>
      <c r="L146" s="2"/>
      <c r="M146" s="2"/>
      <c r="N146" s="2"/>
      <c r="O146" s="2"/>
      <c r="P146" s="2"/>
      <c r="Q146" s="2"/>
      <c r="R146" s="2"/>
      <c r="S146" s="2"/>
      <c r="T146" s="2"/>
      <c r="U146" s="2"/>
      <c r="V146" s="2"/>
      <c r="W146" s="2"/>
      <c r="X146" s="2"/>
      <c r="Y146" s="2"/>
      <c r="Z146" s="2"/>
    </row>
    <row r="147" spans="1:26">
      <c r="A147" s="1" t="s">
        <v>2444</v>
      </c>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t="s">
        <v>1339</v>
      </c>
      <c r="B148" s="2"/>
      <c r="C148" s="2" t="s">
        <v>2550</v>
      </c>
      <c r="D148" s="2" t="s">
        <v>2511</v>
      </c>
      <c r="E148" s="2" t="s">
        <v>2512</v>
      </c>
      <c r="F148" s="2" t="s">
        <v>2513</v>
      </c>
      <c r="G148" s="2"/>
      <c r="H148" s="2"/>
      <c r="I148" s="2"/>
      <c r="J148" s="2"/>
      <c r="K148" s="2"/>
      <c r="L148" s="2"/>
      <c r="M148" s="2"/>
      <c r="N148" s="2"/>
      <c r="O148" s="2"/>
      <c r="P148" s="2"/>
      <c r="Q148" s="2"/>
      <c r="R148" s="2"/>
      <c r="S148" s="2"/>
      <c r="T148" s="2"/>
      <c r="U148" s="2"/>
      <c r="V148" s="2"/>
      <c r="W148" s="2"/>
      <c r="X148" s="2"/>
      <c r="Y148" s="2"/>
      <c r="Z148" s="2"/>
    </row>
    <row r="149" spans="1:26">
      <c r="A149" s="2" t="s">
        <v>92</v>
      </c>
      <c r="B149" s="2" t="s">
        <v>93</v>
      </c>
      <c r="C149" s="3">
        <v>126.133333333333</v>
      </c>
      <c r="D149" s="3">
        <v>1.5216949614017701</v>
      </c>
      <c r="E149" s="3">
        <v>1</v>
      </c>
      <c r="F149" s="3">
        <v>1</v>
      </c>
      <c r="G149" s="2"/>
      <c r="H149" s="2"/>
      <c r="I149" s="2"/>
      <c r="J149" s="2"/>
      <c r="K149" s="2"/>
      <c r="L149" s="2"/>
      <c r="M149" s="2"/>
      <c r="N149" s="2"/>
      <c r="O149" s="2"/>
      <c r="P149" s="2"/>
      <c r="Q149" s="2"/>
      <c r="R149" s="2"/>
      <c r="S149" s="2"/>
      <c r="T149" s="2"/>
      <c r="U149" s="2"/>
      <c r="V149" s="2"/>
      <c r="W149" s="2"/>
      <c r="X149" s="2"/>
      <c r="Y149" s="2"/>
      <c r="Z149" s="2"/>
    </row>
    <row r="150" spans="1:26">
      <c r="A150" s="2" t="s">
        <v>81</v>
      </c>
      <c r="B150" s="2" t="s">
        <v>82</v>
      </c>
      <c r="C150" s="3">
        <v>105.133333333333</v>
      </c>
      <c r="D150" s="3">
        <v>1.5216949614017701</v>
      </c>
      <c r="E150" s="3">
        <v>1</v>
      </c>
      <c r="F150" s="3">
        <v>1</v>
      </c>
      <c r="G150" s="2"/>
      <c r="H150" s="2"/>
      <c r="I150" s="2"/>
      <c r="J150" s="2"/>
      <c r="K150" s="2"/>
      <c r="L150" s="2"/>
      <c r="M150" s="2"/>
      <c r="N150" s="2"/>
      <c r="O150" s="2"/>
      <c r="P150" s="2"/>
      <c r="Q150" s="2"/>
      <c r="R150" s="2"/>
      <c r="S150" s="2"/>
      <c r="T150" s="2"/>
      <c r="U150" s="2"/>
      <c r="V150" s="2"/>
      <c r="W150" s="2"/>
      <c r="X150" s="2"/>
      <c r="Y150" s="2"/>
      <c r="Z150" s="2"/>
    </row>
    <row r="151" spans="1:26">
      <c r="A151" s="2" t="s">
        <v>66</v>
      </c>
      <c r="B151" s="2" t="s">
        <v>67</v>
      </c>
      <c r="C151" s="3">
        <v>98.466666666666598</v>
      </c>
      <c r="D151" s="3">
        <v>2.7292652653944902</v>
      </c>
      <c r="E151" s="3">
        <v>1</v>
      </c>
      <c r="F151" s="3">
        <v>1</v>
      </c>
      <c r="G151" s="2"/>
      <c r="H151" s="2"/>
      <c r="I151" s="2"/>
      <c r="J151" s="2"/>
      <c r="K151" s="2"/>
      <c r="L151" s="2"/>
      <c r="M151" s="2"/>
      <c r="N151" s="2"/>
      <c r="O151" s="2"/>
      <c r="P151" s="2"/>
      <c r="Q151" s="2"/>
      <c r="R151" s="2"/>
      <c r="S151" s="2"/>
      <c r="T151" s="2"/>
      <c r="U151" s="2"/>
      <c r="V151" s="2"/>
      <c r="W151" s="2"/>
      <c r="X151" s="2"/>
      <c r="Y151" s="2"/>
      <c r="Z151" s="2"/>
    </row>
    <row r="152" spans="1:26">
      <c r="A152" s="2" t="s">
        <v>278</v>
      </c>
      <c r="B152" s="2" t="s">
        <v>716</v>
      </c>
      <c r="C152" s="3">
        <v>91.633333333333297</v>
      </c>
      <c r="D152" s="3">
        <v>1.5380362660079101</v>
      </c>
      <c r="E152" s="3">
        <v>1</v>
      </c>
      <c r="F152" s="3">
        <v>1</v>
      </c>
      <c r="G152" s="2"/>
      <c r="H152" s="2"/>
      <c r="I152" s="2"/>
      <c r="J152" s="2"/>
      <c r="K152" s="2"/>
      <c r="L152" s="2"/>
      <c r="M152" s="2"/>
      <c r="N152" s="2"/>
      <c r="O152" s="2"/>
      <c r="P152" s="2"/>
      <c r="Q152" s="2"/>
      <c r="R152" s="2"/>
      <c r="S152" s="2"/>
      <c r="T152" s="2"/>
      <c r="U152" s="2"/>
      <c r="V152" s="2"/>
      <c r="W152" s="2"/>
      <c r="X152" s="2"/>
      <c r="Y152" s="2"/>
      <c r="Z152" s="2"/>
    </row>
    <row r="153" spans="1:26">
      <c r="A153" s="2" t="s">
        <v>83</v>
      </c>
      <c r="B153" s="2" t="s">
        <v>84</v>
      </c>
      <c r="C153" s="3">
        <v>87.3</v>
      </c>
      <c r="D153" s="3">
        <v>2.3259406699226002</v>
      </c>
      <c r="E153" s="3">
        <v>1</v>
      </c>
      <c r="F153" s="3">
        <v>1</v>
      </c>
      <c r="G153" s="2"/>
      <c r="H153" s="2"/>
      <c r="I153" s="2"/>
      <c r="J153" s="2"/>
      <c r="K153" s="2"/>
      <c r="L153" s="2"/>
      <c r="M153" s="2"/>
      <c r="N153" s="2"/>
      <c r="O153" s="2"/>
      <c r="P153" s="2"/>
      <c r="Q153" s="2"/>
      <c r="R153" s="2"/>
      <c r="S153" s="2"/>
      <c r="T153" s="2"/>
      <c r="U153" s="2"/>
      <c r="V153" s="2"/>
      <c r="W153" s="2"/>
      <c r="X153" s="2"/>
      <c r="Y153" s="2"/>
      <c r="Z153" s="2"/>
    </row>
    <row r="154" spans="1:26">
      <c r="A154" s="2" t="s">
        <v>90</v>
      </c>
      <c r="B154" s="2" t="s">
        <v>91</v>
      </c>
      <c r="C154" s="3">
        <v>50.566666666666599</v>
      </c>
      <c r="D154" s="3">
        <v>7.7575053263848197</v>
      </c>
      <c r="E154" s="3">
        <v>1</v>
      </c>
      <c r="F154" s="3">
        <v>1</v>
      </c>
      <c r="G154" s="2"/>
      <c r="H154" s="2"/>
      <c r="I154" s="2"/>
      <c r="J154" s="2"/>
      <c r="K154" s="2"/>
      <c r="L154" s="2"/>
      <c r="M154" s="2"/>
      <c r="N154" s="2"/>
      <c r="O154" s="2"/>
      <c r="P154" s="2"/>
      <c r="Q154" s="2"/>
      <c r="R154" s="2"/>
      <c r="S154" s="2"/>
      <c r="T154" s="2"/>
      <c r="U154" s="2"/>
      <c r="V154" s="2"/>
      <c r="W154" s="2"/>
      <c r="X154" s="2"/>
      <c r="Y154" s="2"/>
      <c r="Z154" s="2"/>
    </row>
    <row r="155" spans="1:26">
      <c r="A155" s="2" t="s">
        <v>112</v>
      </c>
      <c r="B155" s="2" t="s">
        <v>113</v>
      </c>
      <c r="C155" s="3">
        <v>34.866666666666603</v>
      </c>
      <c r="D155" s="3">
        <v>5.1103381057964796</v>
      </c>
      <c r="E155" s="3">
        <v>1</v>
      </c>
      <c r="F155" s="3">
        <v>0</v>
      </c>
      <c r="G155" s="2"/>
      <c r="H155" s="2"/>
      <c r="I155" s="2"/>
      <c r="J155" s="2"/>
      <c r="K155" s="2"/>
      <c r="L155" s="2"/>
      <c r="M155" s="2"/>
      <c r="N155" s="2"/>
      <c r="O155" s="2"/>
      <c r="P155" s="2"/>
      <c r="Q155" s="2"/>
      <c r="R155" s="2"/>
      <c r="S155" s="2"/>
      <c r="T155" s="2"/>
      <c r="U155" s="2"/>
      <c r="V155" s="2"/>
      <c r="W155" s="2"/>
      <c r="X155" s="2"/>
      <c r="Y155" s="2"/>
      <c r="Z155" s="2"/>
    </row>
    <row r="156" spans="1:26">
      <c r="A156" s="2" t="s">
        <v>77</v>
      </c>
      <c r="B156" s="2" t="s">
        <v>78</v>
      </c>
      <c r="C156" s="3">
        <v>23.7</v>
      </c>
      <c r="D156" s="3">
        <v>2.2383029285599298</v>
      </c>
      <c r="E156" s="3">
        <v>1</v>
      </c>
      <c r="F156" s="3">
        <v>1</v>
      </c>
      <c r="G156" s="2"/>
      <c r="H156" s="2"/>
      <c r="I156" s="2"/>
      <c r="J156" s="2"/>
      <c r="K156" s="2"/>
      <c r="L156" s="2"/>
      <c r="M156" s="2"/>
      <c r="N156" s="2"/>
      <c r="O156" s="2"/>
      <c r="P156" s="2"/>
      <c r="Q156" s="2"/>
      <c r="R156" s="2"/>
      <c r="S156" s="2"/>
      <c r="T156" s="2"/>
      <c r="U156" s="2"/>
      <c r="V156" s="2"/>
      <c r="W156" s="2"/>
      <c r="X156" s="2"/>
      <c r="Y156" s="2"/>
      <c r="Z156" s="2"/>
    </row>
    <row r="157" spans="1:26">
      <c r="A157" s="2" t="s">
        <v>221</v>
      </c>
      <c r="B157" s="2" t="s">
        <v>222</v>
      </c>
      <c r="C157" s="3">
        <v>22.3</v>
      </c>
      <c r="D157" s="3">
        <v>5.2290853247325497</v>
      </c>
      <c r="E157" s="3">
        <v>1</v>
      </c>
      <c r="F157" s="3">
        <v>1</v>
      </c>
      <c r="G157" s="2"/>
      <c r="H157" s="2"/>
      <c r="I157" s="2"/>
      <c r="J157" s="2"/>
      <c r="K157" s="2"/>
      <c r="L157" s="2"/>
      <c r="M157" s="2"/>
      <c r="N157" s="2"/>
      <c r="O157" s="2"/>
      <c r="P157" s="2"/>
      <c r="Q157" s="2"/>
      <c r="R157" s="2"/>
      <c r="S157" s="2"/>
      <c r="T157" s="2"/>
      <c r="U157" s="2"/>
      <c r="V157" s="2"/>
      <c r="W157" s="2"/>
      <c r="X157" s="2"/>
      <c r="Y157" s="2"/>
      <c r="Z157" s="2"/>
    </row>
    <row r="158" spans="1:26">
      <c r="A158" s="2" t="s">
        <v>75</v>
      </c>
      <c r="B158" s="2" t="s">
        <v>76</v>
      </c>
      <c r="C158" s="3">
        <v>12.2666666666666</v>
      </c>
      <c r="D158" s="3">
        <v>2.52894356511875</v>
      </c>
      <c r="E158" s="3">
        <v>1</v>
      </c>
      <c r="F158" s="3">
        <v>0</v>
      </c>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1" t="s">
        <v>2551</v>
      </c>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t="s">
        <v>2315</v>
      </c>
      <c r="C161" s="2" t="s">
        <v>2510</v>
      </c>
      <c r="D161" s="2" t="s">
        <v>2511</v>
      </c>
      <c r="E161" s="2" t="s">
        <v>2552</v>
      </c>
      <c r="F161" s="2" t="s">
        <v>2512</v>
      </c>
      <c r="G161" s="2" t="s">
        <v>2513</v>
      </c>
      <c r="H161" s="2"/>
      <c r="I161" s="2"/>
      <c r="J161" s="2"/>
      <c r="K161" s="2"/>
      <c r="L161" s="2"/>
      <c r="M161" s="2"/>
      <c r="N161" s="2"/>
      <c r="O161" s="2"/>
      <c r="P161" s="2"/>
      <c r="Q161" s="2"/>
      <c r="R161" s="2"/>
      <c r="S161" s="2"/>
      <c r="T161" s="2"/>
      <c r="U161" s="2"/>
      <c r="V161" s="2"/>
      <c r="W161" s="2"/>
      <c r="X161" s="2"/>
      <c r="Y161" s="2"/>
      <c r="Z161" s="2"/>
    </row>
    <row r="162" spans="1:26">
      <c r="A162" s="12" t="s">
        <v>1089</v>
      </c>
      <c r="B162" s="2" t="s">
        <v>1291</v>
      </c>
      <c r="C162" s="3">
        <v>51.866666666666603</v>
      </c>
      <c r="D162" s="3">
        <v>8.5468642722865802</v>
      </c>
      <c r="E162" s="3">
        <f t="shared" ref="E162:E172" si="1">C162/29.2</f>
        <v>1.7762557077625549</v>
      </c>
      <c r="F162" s="3">
        <v>1</v>
      </c>
      <c r="G162" s="3">
        <v>1</v>
      </c>
      <c r="H162" s="2"/>
      <c r="I162" s="2"/>
      <c r="J162" s="2"/>
      <c r="K162" s="2"/>
      <c r="L162" s="2"/>
      <c r="M162" s="2"/>
      <c r="N162" s="2"/>
      <c r="O162" s="2"/>
      <c r="P162" s="2"/>
      <c r="Q162" s="2"/>
      <c r="R162" s="2"/>
      <c r="S162" s="2"/>
      <c r="T162" s="2"/>
      <c r="U162" s="2"/>
      <c r="V162" s="2"/>
      <c r="W162" s="2"/>
      <c r="X162" s="2"/>
      <c r="Y162" s="2"/>
      <c r="Z162" s="2"/>
    </row>
    <row r="163" spans="1:26">
      <c r="A163" s="2" t="s">
        <v>81</v>
      </c>
      <c r="B163" s="2" t="s">
        <v>82</v>
      </c>
      <c r="C163" s="3">
        <v>48.866666666666603</v>
      </c>
      <c r="D163" s="3">
        <v>7.7534221834977801</v>
      </c>
      <c r="E163" s="3">
        <f t="shared" si="1"/>
        <v>1.6735159817351577</v>
      </c>
      <c r="F163" s="3">
        <v>1</v>
      </c>
      <c r="G163" s="3">
        <v>0</v>
      </c>
      <c r="H163" s="2"/>
      <c r="I163" s="2"/>
      <c r="J163" s="2"/>
      <c r="K163" s="2"/>
      <c r="L163" s="2"/>
      <c r="M163" s="2"/>
      <c r="N163" s="2"/>
      <c r="O163" s="2"/>
      <c r="P163" s="2"/>
      <c r="Q163" s="2"/>
      <c r="R163" s="2"/>
      <c r="S163" s="2"/>
      <c r="T163" s="2"/>
      <c r="U163" s="2"/>
      <c r="V163" s="2"/>
      <c r="W163" s="2"/>
      <c r="X163" s="2"/>
      <c r="Y163" s="2"/>
      <c r="Z163" s="2"/>
    </row>
    <row r="164" spans="1:26">
      <c r="A164" s="2" t="s">
        <v>92</v>
      </c>
      <c r="B164" s="2" t="s">
        <v>93</v>
      </c>
      <c r="C164" s="3">
        <v>39.700000000000003</v>
      </c>
      <c r="D164" s="3">
        <v>5.9112886355965797</v>
      </c>
      <c r="E164" s="3">
        <f t="shared" si="1"/>
        <v>1.3595890410958906</v>
      </c>
      <c r="F164" s="3">
        <v>1</v>
      </c>
      <c r="G164" s="3">
        <v>1</v>
      </c>
      <c r="H164" s="2"/>
      <c r="I164" s="2"/>
      <c r="J164" s="2"/>
      <c r="K164" s="2"/>
      <c r="L164" s="2"/>
      <c r="M164" s="2"/>
      <c r="N164" s="2"/>
      <c r="O164" s="2"/>
      <c r="P164" s="2"/>
      <c r="Q164" s="2"/>
      <c r="R164" s="2"/>
      <c r="S164" s="2"/>
      <c r="T164" s="2"/>
      <c r="U164" s="2"/>
      <c r="V164" s="2"/>
      <c r="W164" s="2"/>
      <c r="X164" s="2"/>
      <c r="Y164" s="2"/>
      <c r="Z164" s="2"/>
    </row>
    <row r="165" spans="1:26">
      <c r="A165" s="2" t="s">
        <v>278</v>
      </c>
      <c r="B165" s="2" t="s">
        <v>716</v>
      </c>
      <c r="C165" s="3">
        <v>31.733333333333299</v>
      </c>
      <c r="D165" s="3">
        <v>8.0702471392695792</v>
      </c>
      <c r="E165" s="3">
        <f t="shared" si="1"/>
        <v>1.0867579908675788</v>
      </c>
      <c r="F165" s="3">
        <v>1</v>
      </c>
      <c r="G165" s="3">
        <v>1</v>
      </c>
      <c r="H165" s="2"/>
      <c r="I165" s="2"/>
      <c r="J165" s="2"/>
      <c r="K165" s="2"/>
      <c r="L165" s="2"/>
      <c r="M165" s="2"/>
      <c r="N165" s="2"/>
      <c r="O165" s="2"/>
      <c r="P165" s="2"/>
      <c r="Q165" s="2"/>
      <c r="R165" s="2"/>
      <c r="S165" s="2"/>
      <c r="T165" s="2"/>
      <c r="U165" s="2"/>
      <c r="V165" s="2"/>
      <c r="W165" s="2"/>
      <c r="X165" s="2"/>
      <c r="Y165" s="2"/>
      <c r="Z165" s="2"/>
    </row>
    <row r="166" spans="1:26">
      <c r="A166" s="12" t="s">
        <v>1122</v>
      </c>
      <c r="B166" s="2" t="s">
        <v>1290</v>
      </c>
      <c r="C166" s="3">
        <v>27.066666666666599</v>
      </c>
      <c r="D166" s="3">
        <v>6.4701021801994898</v>
      </c>
      <c r="E166" s="3">
        <f t="shared" si="1"/>
        <v>0.92694063926940407</v>
      </c>
      <c r="F166" s="3">
        <v>1</v>
      </c>
      <c r="G166" s="3">
        <v>1</v>
      </c>
      <c r="H166" s="2"/>
      <c r="I166" s="12"/>
      <c r="J166" s="2"/>
      <c r="K166" s="2"/>
      <c r="L166" s="2"/>
      <c r="M166" s="2"/>
      <c r="N166" s="2"/>
      <c r="O166" s="2"/>
      <c r="P166" s="2"/>
      <c r="Q166" s="2"/>
      <c r="R166" s="2"/>
      <c r="S166" s="2"/>
      <c r="T166" s="2"/>
      <c r="U166" s="2"/>
      <c r="V166" s="2"/>
      <c r="W166" s="2"/>
      <c r="X166" s="2"/>
      <c r="Y166" s="2"/>
      <c r="Z166" s="2"/>
    </row>
    <row r="167" spans="1:26">
      <c r="A167" s="2" t="s">
        <v>75</v>
      </c>
      <c r="B167" s="2" t="s">
        <v>76</v>
      </c>
      <c r="C167" s="3">
        <v>24.8333333333333</v>
      </c>
      <c r="D167" s="3">
        <v>6.1648646015590201</v>
      </c>
      <c r="E167" s="3">
        <f t="shared" si="1"/>
        <v>0.85045662100456509</v>
      </c>
      <c r="F167" s="3">
        <v>1</v>
      </c>
      <c r="G167" s="3">
        <v>1</v>
      </c>
      <c r="H167" s="2"/>
      <c r="I167" s="2"/>
      <c r="J167" s="2"/>
      <c r="K167" s="2"/>
      <c r="L167" s="2"/>
      <c r="M167" s="2"/>
      <c r="N167" s="2"/>
      <c r="O167" s="2"/>
      <c r="P167" s="2"/>
      <c r="Q167" s="2"/>
      <c r="R167" s="2"/>
      <c r="S167" s="2"/>
      <c r="T167" s="2"/>
      <c r="U167" s="2"/>
      <c r="V167" s="2"/>
      <c r="W167" s="2"/>
      <c r="X167" s="2"/>
      <c r="Y167" s="2"/>
      <c r="Z167" s="2"/>
    </row>
    <row r="168" spans="1:26">
      <c r="A168" s="12" t="s">
        <v>376</v>
      </c>
      <c r="B168" s="2" t="s">
        <v>725</v>
      </c>
      <c r="C168" s="3">
        <v>24.3333333333333</v>
      </c>
      <c r="D168" s="3">
        <v>7.4714270539316798</v>
      </c>
      <c r="E168" s="3">
        <f t="shared" si="1"/>
        <v>0.83333333333333226</v>
      </c>
      <c r="F168" s="3">
        <v>0</v>
      </c>
      <c r="G168" s="3">
        <v>0</v>
      </c>
      <c r="H168" s="2"/>
      <c r="I168" s="2"/>
      <c r="J168" s="2"/>
      <c r="K168" s="2"/>
      <c r="L168" s="2"/>
      <c r="M168" s="2"/>
      <c r="N168" s="2"/>
      <c r="O168" s="2"/>
      <c r="P168" s="2"/>
      <c r="Q168" s="2"/>
      <c r="R168" s="2"/>
      <c r="S168" s="2"/>
      <c r="T168" s="2"/>
      <c r="U168" s="2"/>
      <c r="V168" s="2"/>
      <c r="W168" s="2"/>
      <c r="X168" s="2"/>
      <c r="Y168" s="2"/>
      <c r="Z168" s="2"/>
    </row>
    <row r="169" spans="1:26">
      <c r="A169" s="2" t="s">
        <v>77</v>
      </c>
      <c r="B169" s="2" t="s">
        <v>78</v>
      </c>
      <c r="C169" s="3">
        <v>22.133333333333301</v>
      </c>
      <c r="D169" s="3">
        <v>9.5419541441409592</v>
      </c>
      <c r="E169" s="3">
        <f t="shared" si="1"/>
        <v>0.75799086757990763</v>
      </c>
      <c r="F169" s="3">
        <v>1</v>
      </c>
      <c r="G169" s="3">
        <v>1</v>
      </c>
      <c r="H169" s="2"/>
      <c r="I169" s="2"/>
      <c r="J169" s="2"/>
      <c r="K169" s="2"/>
      <c r="L169" s="2"/>
      <c r="M169" s="2"/>
      <c r="N169" s="2"/>
      <c r="O169" s="2"/>
      <c r="P169" s="2"/>
      <c r="Q169" s="2"/>
      <c r="R169" s="2"/>
      <c r="S169" s="2"/>
      <c r="T169" s="2"/>
      <c r="U169" s="2"/>
      <c r="V169" s="2"/>
      <c r="W169" s="2"/>
      <c r="X169" s="2"/>
      <c r="Y169" s="2"/>
      <c r="Z169" s="2"/>
    </row>
    <row r="170" spans="1:26">
      <c r="A170" s="2" t="s">
        <v>66</v>
      </c>
      <c r="B170" s="2" t="s">
        <v>67</v>
      </c>
      <c r="C170" s="3">
        <v>14.7</v>
      </c>
      <c r="D170" s="3">
        <v>4.69148164229596</v>
      </c>
      <c r="E170" s="3">
        <f t="shared" si="1"/>
        <v>0.50342465753424659</v>
      </c>
      <c r="F170" s="3">
        <v>1</v>
      </c>
      <c r="G170" s="3">
        <v>1</v>
      </c>
      <c r="H170" s="2"/>
      <c r="I170" s="12"/>
      <c r="J170" s="2"/>
      <c r="K170" s="2"/>
      <c r="L170" s="2"/>
      <c r="M170" s="2"/>
      <c r="N170" s="2"/>
      <c r="O170" s="2"/>
      <c r="P170" s="2"/>
      <c r="Q170" s="2"/>
      <c r="R170" s="2"/>
      <c r="S170" s="2"/>
      <c r="T170" s="2"/>
      <c r="U170" s="2"/>
      <c r="V170" s="2"/>
      <c r="W170" s="2"/>
      <c r="X170" s="2"/>
      <c r="Y170" s="2"/>
      <c r="Z170" s="2"/>
    </row>
    <row r="171" spans="1:26">
      <c r="A171" s="2" t="s">
        <v>112</v>
      </c>
      <c r="B171" s="2" t="s">
        <v>113</v>
      </c>
      <c r="C171" s="3">
        <v>9.5333333333333297</v>
      </c>
      <c r="D171" s="3">
        <v>3.3836206774531998</v>
      </c>
      <c r="E171" s="3">
        <f t="shared" si="1"/>
        <v>0.32648401826484008</v>
      </c>
      <c r="F171" s="3">
        <v>1</v>
      </c>
      <c r="G171" s="3">
        <v>1</v>
      </c>
      <c r="H171" s="2"/>
      <c r="I171" s="2"/>
      <c r="J171" s="2"/>
      <c r="K171" s="2"/>
      <c r="L171" s="2"/>
      <c r="M171" s="2"/>
      <c r="N171" s="2"/>
      <c r="O171" s="2"/>
      <c r="P171" s="2"/>
      <c r="Q171" s="2"/>
      <c r="R171" s="2"/>
      <c r="S171" s="2"/>
      <c r="T171" s="2"/>
      <c r="U171" s="2"/>
      <c r="V171" s="2"/>
      <c r="W171" s="2"/>
      <c r="X171" s="2"/>
      <c r="Y171" s="2"/>
      <c r="Z171" s="2"/>
    </row>
    <row r="172" spans="1:26">
      <c r="A172" s="2" t="s">
        <v>83</v>
      </c>
      <c r="B172" s="2" t="s">
        <v>84</v>
      </c>
      <c r="C172" s="3">
        <v>8.2666666666666604</v>
      </c>
      <c r="D172" s="3">
        <v>3.8029228525204402</v>
      </c>
      <c r="E172" s="3">
        <f t="shared" si="1"/>
        <v>0.28310502283105005</v>
      </c>
      <c r="F172" s="3">
        <v>1</v>
      </c>
      <c r="G172" s="3">
        <v>1</v>
      </c>
      <c r="H172" s="2"/>
      <c r="I172" s="12"/>
      <c r="J172" s="2"/>
      <c r="K172" s="2"/>
      <c r="L172" s="2"/>
      <c r="M172" s="2"/>
      <c r="N172" s="2"/>
      <c r="O172" s="2"/>
      <c r="P172" s="2"/>
      <c r="Q172" s="2"/>
      <c r="R172" s="2"/>
      <c r="S172" s="2"/>
      <c r="T172" s="2"/>
      <c r="U172" s="2"/>
      <c r="V172" s="2"/>
      <c r="W172" s="2"/>
      <c r="X172" s="2"/>
      <c r="Y172" s="2"/>
      <c r="Z172" s="2"/>
    </row>
    <row r="173" spans="1:26">
      <c r="A173" s="1" t="s">
        <v>2530</v>
      </c>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t="s">
        <v>2514</v>
      </c>
      <c r="D174" s="2" t="s">
        <v>2511</v>
      </c>
      <c r="E174" s="2" t="s">
        <v>2512</v>
      </c>
      <c r="F174" s="2" t="s">
        <v>2513</v>
      </c>
      <c r="G174" s="2"/>
      <c r="H174" s="2"/>
      <c r="I174" s="2"/>
      <c r="J174" s="2"/>
      <c r="K174" s="2"/>
      <c r="L174" s="2"/>
      <c r="M174" s="2"/>
      <c r="N174" s="2"/>
      <c r="O174" s="2"/>
      <c r="P174" s="2"/>
      <c r="Q174" s="2"/>
      <c r="R174" s="2"/>
      <c r="S174" s="2"/>
      <c r="T174" s="2"/>
      <c r="U174" s="2"/>
      <c r="V174" s="2"/>
      <c r="W174" s="2"/>
      <c r="X174" s="2"/>
      <c r="Y174" s="2"/>
      <c r="Z174" s="2"/>
    </row>
    <row r="175" spans="1:26">
      <c r="A175" s="2" t="s">
        <v>1668</v>
      </c>
      <c r="B175" s="2" t="s">
        <v>1669</v>
      </c>
      <c r="C175" s="3">
        <v>55.533333333333303</v>
      </c>
      <c r="D175" s="3">
        <v>5.7661849509783201</v>
      </c>
      <c r="E175" s="3">
        <v>1</v>
      </c>
      <c r="F175" s="3">
        <v>1</v>
      </c>
      <c r="G175" s="2"/>
      <c r="H175" s="2"/>
      <c r="I175" s="2"/>
      <c r="J175" s="2"/>
      <c r="K175" s="2"/>
      <c r="L175" s="2"/>
      <c r="M175" s="2"/>
      <c r="N175" s="2"/>
      <c r="O175" s="2"/>
      <c r="P175" s="2"/>
      <c r="Q175" s="2"/>
      <c r="R175" s="2"/>
      <c r="S175" s="2"/>
      <c r="T175" s="2"/>
      <c r="U175" s="2"/>
      <c r="V175" s="2"/>
      <c r="W175" s="2"/>
      <c r="X175" s="2"/>
      <c r="Y175" s="2"/>
      <c r="Z175" s="2"/>
    </row>
    <row r="176" spans="1:26">
      <c r="A176" s="2" t="s">
        <v>1752</v>
      </c>
      <c r="B176" s="2" t="s">
        <v>2531</v>
      </c>
      <c r="C176" s="3">
        <v>19.7</v>
      </c>
      <c r="D176" s="3">
        <v>9.4486330581024607</v>
      </c>
      <c r="E176" s="3">
        <v>1</v>
      </c>
      <c r="F176" s="3">
        <v>1</v>
      </c>
      <c r="G176" s="2"/>
      <c r="H176" s="2"/>
      <c r="I176" s="2"/>
      <c r="J176" s="2"/>
      <c r="K176" s="2"/>
      <c r="L176" s="2"/>
      <c r="M176" s="2"/>
      <c r="N176" s="2"/>
      <c r="O176" s="2"/>
      <c r="P176" s="2"/>
      <c r="Q176" s="2"/>
      <c r="R176" s="2"/>
      <c r="S176" s="2"/>
      <c r="T176" s="2"/>
      <c r="U176" s="2"/>
      <c r="V176" s="2"/>
      <c r="W176" s="2"/>
      <c r="X176" s="2"/>
      <c r="Y176" s="2"/>
      <c r="Z176" s="2"/>
    </row>
    <row r="177" spans="1:26">
      <c r="A177" s="2" t="s">
        <v>1750</v>
      </c>
      <c r="B177" s="2" t="s">
        <v>2532</v>
      </c>
      <c r="C177" s="3">
        <v>20.066666666666599</v>
      </c>
      <c r="D177" s="3">
        <v>5.3349997396646804</v>
      </c>
      <c r="E177" s="3">
        <v>1</v>
      </c>
      <c r="F177" s="3">
        <v>1</v>
      </c>
      <c r="G177" s="2"/>
      <c r="H177" s="2"/>
      <c r="I177" s="2"/>
      <c r="J177" s="2"/>
      <c r="K177" s="2"/>
      <c r="L177" s="2"/>
      <c r="M177" s="2"/>
      <c r="N177" s="2"/>
      <c r="O177" s="2"/>
      <c r="P177" s="2"/>
      <c r="Q177" s="2"/>
      <c r="R177" s="2"/>
      <c r="S177" s="2"/>
      <c r="T177" s="2"/>
      <c r="U177" s="2"/>
      <c r="V177" s="2"/>
      <c r="W177" s="2"/>
      <c r="X177" s="2"/>
      <c r="Y177" s="2"/>
      <c r="Z177" s="2"/>
    </row>
    <row r="178" spans="1:26">
      <c r="A178" s="1" t="s">
        <v>2533</v>
      </c>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t="s">
        <v>2534</v>
      </c>
      <c r="C179" s="2" t="s">
        <v>2535</v>
      </c>
      <c r="D179" s="2" t="s">
        <v>2536</v>
      </c>
      <c r="E179" s="2" t="s">
        <v>2537</v>
      </c>
      <c r="F179" s="2" t="s">
        <v>2512</v>
      </c>
      <c r="G179" s="2" t="s">
        <v>2513</v>
      </c>
      <c r="H179" s="2"/>
      <c r="I179" s="2"/>
      <c r="J179" s="2"/>
      <c r="K179" s="2"/>
      <c r="L179" s="2"/>
      <c r="M179" s="2"/>
      <c r="N179" s="2"/>
      <c r="O179" s="2"/>
      <c r="P179" s="2"/>
      <c r="Q179" s="2"/>
      <c r="R179" s="2"/>
      <c r="S179" s="2"/>
      <c r="T179" s="2"/>
      <c r="U179" s="2"/>
      <c r="V179" s="2"/>
      <c r="W179" s="2"/>
      <c r="X179" s="2"/>
      <c r="Y179" s="2"/>
      <c r="Z179" s="2"/>
    </row>
    <row r="180" spans="1:26">
      <c r="A180" s="2" t="s">
        <v>1668</v>
      </c>
      <c r="B180" s="2" t="s">
        <v>1669</v>
      </c>
      <c r="C180" s="3">
        <v>0</v>
      </c>
      <c r="D180" s="3">
        <v>0</v>
      </c>
      <c r="E180" s="3">
        <v>0</v>
      </c>
      <c r="F180" s="3">
        <v>1</v>
      </c>
      <c r="G180" s="3">
        <v>1</v>
      </c>
      <c r="H180" s="2"/>
      <c r="I180" s="2"/>
      <c r="J180" s="2"/>
      <c r="K180" s="2"/>
      <c r="L180" s="2"/>
      <c r="M180" s="2"/>
      <c r="N180" s="2"/>
      <c r="O180" s="2"/>
      <c r="P180" s="2"/>
      <c r="Q180" s="2"/>
      <c r="R180" s="2"/>
      <c r="S180" s="2"/>
      <c r="T180" s="2"/>
      <c r="U180" s="2"/>
      <c r="V180" s="2"/>
      <c r="W180" s="2"/>
      <c r="X180" s="2"/>
      <c r="Y180" s="2"/>
      <c r="Z180" s="2"/>
    </row>
    <row r="181" spans="1:26">
      <c r="A181" s="2" t="s">
        <v>1648</v>
      </c>
      <c r="B181" s="2" t="s">
        <v>2538</v>
      </c>
      <c r="C181" s="3">
        <v>24.333333329999999</v>
      </c>
      <c r="D181" s="3">
        <v>2.8905977850000002</v>
      </c>
      <c r="E181" s="3">
        <v>1.2351945849999999</v>
      </c>
      <c r="F181" s="3">
        <v>0</v>
      </c>
      <c r="G181" s="3">
        <v>0</v>
      </c>
      <c r="H181" s="2"/>
      <c r="I181" s="2"/>
      <c r="J181" s="2"/>
      <c r="K181" s="2"/>
      <c r="L181" s="2"/>
      <c r="M181" s="2"/>
      <c r="N181" s="2"/>
      <c r="O181" s="2"/>
      <c r="P181" s="2"/>
      <c r="Q181" s="2"/>
      <c r="R181" s="2"/>
      <c r="S181" s="2"/>
      <c r="T181" s="2"/>
      <c r="U181" s="2"/>
      <c r="V181" s="2"/>
      <c r="W181" s="2"/>
      <c r="X181" s="2"/>
      <c r="Y181" s="2"/>
      <c r="Z181" s="2"/>
    </row>
    <row r="182" spans="1:26">
      <c r="A182" s="1" t="s">
        <v>2539</v>
      </c>
      <c r="B182" s="3" t="s">
        <v>2535</v>
      </c>
      <c r="C182" s="3" t="s">
        <v>2511</v>
      </c>
      <c r="D182" s="2" t="s">
        <v>2512</v>
      </c>
      <c r="E182" s="2" t="s">
        <v>2513</v>
      </c>
      <c r="F182" s="2"/>
      <c r="G182" s="2"/>
      <c r="H182" s="2"/>
      <c r="I182" s="2"/>
      <c r="J182" s="2"/>
      <c r="K182" s="2"/>
      <c r="L182" s="2"/>
      <c r="M182" s="2"/>
      <c r="N182" s="2"/>
      <c r="O182" s="2"/>
      <c r="P182" s="2"/>
      <c r="Q182" s="2"/>
      <c r="R182" s="2"/>
      <c r="S182" s="2"/>
      <c r="T182" s="2"/>
      <c r="U182" s="2"/>
      <c r="V182" s="2"/>
      <c r="W182" s="2"/>
      <c r="X182" s="2"/>
      <c r="Y182" s="2"/>
      <c r="Z182" s="2"/>
    </row>
    <row r="183" spans="1:26">
      <c r="A183" s="2" t="s">
        <v>2540</v>
      </c>
      <c r="B183" s="3">
        <v>36.700000000000003</v>
      </c>
      <c r="C183" s="3">
        <v>2.2083176099999999</v>
      </c>
      <c r="D183" s="3">
        <v>1</v>
      </c>
      <c r="E183" s="3">
        <v>1</v>
      </c>
      <c r="F183" s="2"/>
      <c r="G183" s="2"/>
      <c r="H183" s="2"/>
      <c r="I183" s="2"/>
      <c r="J183" s="2"/>
      <c r="K183" s="2"/>
      <c r="L183" s="2"/>
      <c r="M183" s="2"/>
      <c r="N183" s="2"/>
      <c r="O183" s="2"/>
      <c r="P183" s="2"/>
      <c r="Q183" s="2"/>
      <c r="R183" s="2"/>
      <c r="S183" s="2"/>
      <c r="T183" s="2"/>
      <c r="U183" s="2"/>
      <c r="V183" s="2"/>
      <c r="W183" s="2"/>
      <c r="X183" s="2"/>
      <c r="Y183" s="2"/>
      <c r="Z183" s="2"/>
    </row>
    <row r="184" spans="1:26">
      <c r="A184" s="2" t="s">
        <v>2541</v>
      </c>
      <c r="B184" s="3">
        <v>0</v>
      </c>
      <c r="C184" s="3">
        <v>0</v>
      </c>
      <c r="D184" s="3">
        <v>1</v>
      </c>
      <c r="E184" s="3">
        <v>1</v>
      </c>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Z999"/>
  <sheetViews>
    <sheetView workbookViewId="0"/>
  </sheetViews>
  <sheetFormatPr defaultColWidth="12.6640625" defaultRowHeight="15.75" customHeight="1"/>
  <sheetData>
    <row r="1" spans="1:26">
      <c r="A1" s="21" t="s">
        <v>2508</v>
      </c>
      <c r="B1" s="2"/>
      <c r="C1" s="2"/>
      <c r="D1" s="2"/>
      <c r="E1" s="2"/>
      <c r="F1" s="2"/>
      <c r="G1" s="2"/>
      <c r="H1" s="2"/>
      <c r="I1" s="2"/>
      <c r="J1" s="2"/>
      <c r="K1" s="2"/>
      <c r="L1" s="2"/>
      <c r="M1" s="2"/>
      <c r="N1" s="2"/>
      <c r="O1" s="2"/>
      <c r="P1" s="2"/>
      <c r="Q1" s="2"/>
      <c r="R1" s="2"/>
      <c r="S1" s="2"/>
      <c r="T1" s="2"/>
      <c r="U1" s="2"/>
      <c r="V1" s="2"/>
      <c r="W1" s="2"/>
      <c r="X1" s="2"/>
      <c r="Y1" s="2"/>
      <c r="Z1" s="2"/>
    </row>
    <row r="2" spans="1:26">
      <c r="A2" s="2" t="s">
        <v>1339</v>
      </c>
      <c r="B2" s="2" t="s">
        <v>2509</v>
      </c>
      <c r="C2" s="2" t="s">
        <v>2510</v>
      </c>
      <c r="D2" s="2" t="s">
        <v>2511</v>
      </c>
      <c r="E2" s="2" t="s">
        <v>2512</v>
      </c>
      <c r="F2" s="2" t="s">
        <v>2513</v>
      </c>
      <c r="G2" s="2"/>
      <c r="H2" s="2"/>
      <c r="I2" s="2"/>
      <c r="J2" s="2"/>
      <c r="K2" s="2"/>
      <c r="L2" s="2"/>
      <c r="M2" s="2"/>
      <c r="N2" s="2"/>
      <c r="O2" s="2"/>
      <c r="P2" s="2"/>
      <c r="Q2" s="2"/>
      <c r="R2" s="2"/>
      <c r="S2" s="2"/>
      <c r="T2" s="2"/>
      <c r="U2" s="2"/>
      <c r="V2" s="2"/>
      <c r="W2" s="2"/>
      <c r="X2" s="2"/>
      <c r="Y2" s="2"/>
      <c r="Z2" s="2"/>
    </row>
    <row r="3" spans="1:26">
      <c r="A3" s="2" t="s">
        <v>90</v>
      </c>
      <c r="B3" s="2" t="s">
        <v>91</v>
      </c>
      <c r="C3" s="3">
        <v>143.933333333333</v>
      </c>
      <c r="D3" s="3">
        <v>3.7499629627800601</v>
      </c>
      <c r="E3" s="3">
        <v>1</v>
      </c>
      <c r="F3" s="3">
        <v>1</v>
      </c>
      <c r="G3" s="2"/>
      <c r="H3" s="2"/>
      <c r="I3" s="2"/>
      <c r="J3" s="2"/>
      <c r="K3" s="2"/>
      <c r="L3" s="2"/>
      <c r="M3" s="2"/>
      <c r="N3" s="2"/>
      <c r="O3" s="2"/>
      <c r="P3" s="2"/>
      <c r="Q3" s="2"/>
      <c r="R3" s="2"/>
      <c r="S3" s="2"/>
      <c r="T3" s="2"/>
      <c r="U3" s="2"/>
      <c r="V3" s="2"/>
      <c r="W3" s="2"/>
      <c r="X3" s="2"/>
      <c r="Y3" s="2"/>
      <c r="Z3" s="2"/>
    </row>
    <row r="4" spans="1:26">
      <c r="A4" s="2" t="s">
        <v>150</v>
      </c>
      <c r="B4" s="2" t="s">
        <v>151</v>
      </c>
      <c r="C4" s="3">
        <v>133.63333333333301</v>
      </c>
      <c r="D4" s="3">
        <v>3.7901920209345001</v>
      </c>
      <c r="E4" s="3">
        <v>1</v>
      </c>
      <c r="F4" s="3">
        <v>1</v>
      </c>
      <c r="G4" s="2"/>
      <c r="H4" s="2"/>
      <c r="I4" s="2"/>
      <c r="J4" s="2"/>
      <c r="K4" s="2"/>
      <c r="L4" s="2"/>
      <c r="M4" s="2"/>
      <c r="N4" s="2"/>
      <c r="O4" s="2"/>
      <c r="P4" s="2"/>
      <c r="Q4" s="2"/>
      <c r="R4" s="2"/>
      <c r="S4" s="2"/>
      <c r="T4" s="2"/>
      <c r="U4" s="2"/>
      <c r="V4" s="2"/>
      <c r="W4" s="2"/>
      <c r="X4" s="2"/>
      <c r="Y4" s="2"/>
      <c r="Z4" s="2"/>
    </row>
    <row r="5" spans="1:26">
      <c r="A5" s="2" t="s">
        <v>112</v>
      </c>
      <c r="B5" s="2" t="s">
        <v>113</v>
      </c>
      <c r="C5" s="3">
        <v>123.766666666666</v>
      </c>
      <c r="D5" s="3">
        <v>3.0406505151949799</v>
      </c>
      <c r="E5" s="3">
        <v>1</v>
      </c>
      <c r="F5" s="3">
        <v>1</v>
      </c>
      <c r="G5" s="2"/>
      <c r="H5" s="2"/>
      <c r="I5" s="2"/>
      <c r="J5" s="2"/>
      <c r="K5" s="2"/>
      <c r="L5" s="2"/>
      <c r="M5" s="2"/>
      <c r="N5" s="2"/>
      <c r="O5" s="2"/>
      <c r="P5" s="2"/>
      <c r="Q5" s="2"/>
      <c r="R5" s="2"/>
      <c r="S5" s="2"/>
      <c r="T5" s="2"/>
      <c r="U5" s="2"/>
      <c r="V5" s="2"/>
      <c r="W5" s="2"/>
      <c r="X5" s="2"/>
      <c r="Y5" s="2"/>
      <c r="Z5" s="2"/>
    </row>
    <row r="6" spans="1:26">
      <c r="A6" s="2" t="s">
        <v>66</v>
      </c>
      <c r="B6" s="2" t="s">
        <v>67</v>
      </c>
      <c r="C6" s="3">
        <v>113.033333333333</v>
      </c>
      <c r="D6" s="3">
        <v>2.4560582693051498</v>
      </c>
      <c r="E6" s="3">
        <v>1</v>
      </c>
      <c r="F6" s="3">
        <v>1</v>
      </c>
      <c r="G6" s="2"/>
      <c r="H6" s="2"/>
      <c r="I6" s="2"/>
      <c r="J6" s="2"/>
      <c r="K6" s="2"/>
      <c r="L6" s="2"/>
      <c r="M6" s="2"/>
      <c r="N6" s="2"/>
      <c r="O6" s="2"/>
      <c r="P6" s="2"/>
      <c r="Q6" s="2"/>
      <c r="R6" s="2"/>
      <c r="S6" s="2"/>
      <c r="T6" s="2"/>
      <c r="U6" s="2"/>
      <c r="V6" s="2"/>
      <c r="W6" s="2"/>
      <c r="X6" s="2"/>
      <c r="Y6" s="2"/>
      <c r="Z6" s="2"/>
    </row>
    <row r="7" spans="1:26">
      <c r="A7" s="2" t="s">
        <v>77</v>
      </c>
      <c r="B7" s="2" t="s">
        <v>78</v>
      </c>
      <c r="C7" s="3">
        <v>89.6666666666666</v>
      </c>
      <c r="D7" s="3">
        <v>2.18072363117281</v>
      </c>
      <c r="E7" s="3">
        <v>1</v>
      </c>
      <c r="F7" s="3">
        <v>1</v>
      </c>
      <c r="G7" s="2"/>
      <c r="H7" s="2"/>
      <c r="I7" s="2"/>
      <c r="J7" s="2"/>
      <c r="K7" s="2"/>
      <c r="L7" s="2"/>
      <c r="M7" s="2"/>
      <c r="N7" s="2"/>
      <c r="O7" s="2"/>
      <c r="P7" s="2"/>
      <c r="Q7" s="2"/>
      <c r="R7" s="2"/>
      <c r="S7" s="2"/>
      <c r="T7" s="2"/>
      <c r="U7" s="2"/>
      <c r="V7" s="2"/>
      <c r="W7" s="2"/>
      <c r="X7" s="2"/>
      <c r="Y7" s="2"/>
      <c r="Z7" s="2"/>
    </row>
    <row r="8" spans="1:26">
      <c r="A8" s="2" t="s">
        <v>168</v>
      </c>
      <c r="B8" s="2" t="s">
        <v>718</v>
      </c>
      <c r="C8" s="3">
        <v>86.233333333333306</v>
      </c>
      <c r="D8" s="3">
        <v>2.2462314118441902</v>
      </c>
      <c r="E8" s="3">
        <v>1</v>
      </c>
      <c r="F8" s="3">
        <v>0</v>
      </c>
      <c r="G8" s="2"/>
      <c r="H8" s="2"/>
      <c r="I8" s="2"/>
      <c r="J8" s="2"/>
      <c r="K8" s="2"/>
      <c r="L8" s="2"/>
      <c r="M8" s="2"/>
      <c r="N8" s="2"/>
      <c r="O8" s="2"/>
      <c r="P8" s="2"/>
      <c r="Q8" s="2"/>
      <c r="R8" s="2"/>
      <c r="S8" s="2"/>
      <c r="T8" s="2"/>
      <c r="U8" s="2"/>
      <c r="V8" s="2"/>
      <c r="W8" s="2"/>
      <c r="X8" s="2"/>
      <c r="Y8" s="2"/>
      <c r="Z8" s="2"/>
    </row>
    <row r="9" spans="1:26">
      <c r="A9" s="2" t="s">
        <v>75</v>
      </c>
      <c r="B9" s="2" t="s">
        <v>76</v>
      </c>
      <c r="C9" s="3">
        <v>85.566666666666606</v>
      </c>
      <c r="D9" s="3">
        <v>3.2008679378499099</v>
      </c>
      <c r="E9" s="3">
        <v>1</v>
      </c>
      <c r="F9" s="3">
        <v>1</v>
      </c>
      <c r="G9" s="2"/>
      <c r="H9" s="2"/>
      <c r="I9" s="2"/>
      <c r="J9" s="2"/>
      <c r="K9" s="2"/>
      <c r="L9" s="2"/>
      <c r="M9" s="2"/>
      <c r="N9" s="2"/>
      <c r="O9" s="2"/>
      <c r="P9" s="2"/>
      <c r="Q9" s="2"/>
      <c r="R9" s="2"/>
      <c r="S9" s="2"/>
      <c r="T9" s="2"/>
      <c r="U9" s="2"/>
      <c r="V9" s="2"/>
      <c r="W9" s="2"/>
      <c r="X9" s="2"/>
      <c r="Y9" s="2"/>
      <c r="Z9" s="2"/>
    </row>
    <row r="10" spans="1:26">
      <c r="A10" s="2" t="s">
        <v>87</v>
      </c>
      <c r="B10" s="2" t="s">
        <v>88</v>
      </c>
      <c r="C10" s="3">
        <v>74.366666666666603</v>
      </c>
      <c r="D10" s="3">
        <v>1.44875425414004</v>
      </c>
      <c r="E10" s="3">
        <v>1</v>
      </c>
      <c r="F10" s="3">
        <v>1</v>
      </c>
      <c r="G10" s="2"/>
      <c r="H10" s="2"/>
      <c r="I10" s="2"/>
      <c r="J10" s="2"/>
      <c r="K10" s="2"/>
      <c r="L10" s="2"/>
      <c r="M10" s="2"/>
      <c r="N10" s="2"/>
      <c r="O10" s="2"/>
      <c r="P10" s="2"/>
      <c r="Q10" s="2"/>
      <c r="R10" s="2"/>
      <c r="S10" s="2"/>
      <c r="T10" s="2"/>
      <c r="U10" s="2"/>
      <c r="V10" s="2"/>
      <c r="W10" s="2"/>
      <c r="X10" s="2"/>
      <c r="Y10" s="2"/>
      <c r="Z10" s="2"/>
    </row>
    <row r="11" spans="1:26">
      <c r="A11" s="2" t="s">
        <v>81</v>
      </c>
      <c r="B11" s="2" t="s">
        <v>82</v>
      </c>
      <c r="C11" s="3">
        <v>74.2</v>
      </c>
      <c r="D11" s="3">
        <v>1.16619037896906</v>
      </c>
      <c r="E11" s="3">
        <v>1</v>
      </c>
      <c r="F11" s="3">
        <v>0</v>
      </c>
      <c r="G11" s="2"/>
      <c r="H11" s="2"/>
      <c r="I11" s="2"/>
      <c r="J11" s="2"/>
      <c r="K11" s="2"/>
      <c r="L11" s="2"/>
      <c r="M11" s="2"/>
      <c r="N11" s="2"/>
      <c r="O11" s="2"/>
      <c r="P11" s="2"/>
      <c r="Q11" s="2"/>
      <c r="R11" s="2"/>
      <c r="S11" s="2"/>
      <c r="T11" s="2"/>
      <c r="U11" s="2"/>
      <c r="V11" s="2"/>
      <c r="W11" s="2"/>
      <c r="X11" s="2"/>
      <c r="Y11" s="2"/>
      <c r="Z11" s="2"/>
    </row>
    <row r="12" spans="1:26">
      <c r="A12" s="2" t="s">
        <v>221</v>
      </c>
      <c r="B12" s="2" t="s">
        <v>222</v>
      </c>
      <c r="C12" s="3">
        <v>73.966666666666598</v>
      </c>
      <c r="D12" s="3">
        <v>2.9266970385667701</v>
      </c>
      <c r="E12" s="3">
        <v>1</v>
      </c>
      <c r="F12" s="3">
        <v>1</v>
      </c>
      <c r="G12" s="2"/>
      <c r="H12" s="2"/>
      <c r="I12" s="2"/>
      <c r="J12" s="2"/>
      <c r="K12" s="2"/>
      <c r="L12" s="2"/>
      <c r="M12" s="2"/>
      <c r="N12" s="2"/>
      <c r="O12" s="2"/>
      <c r="P12" s="2"/>
      <c r="Q12" s="2"/>
      <c r="R12" s="2"/>
      <c r="S12" s="2"/>
      <c r="T12" s="2"/>
      <c r="U12" s="2"/>
      <c r="V12" s="2"/>
      <c r="W12" s="2"/>
      <c r="X12" s="2"/>
      <c r="Y12" s="2"/>
      <c r="Z12" s="2"/>
    </row>
    <row r="13" spans="1:26">
      <c r="A13" s="2" t="s">
        <v>83</v>
      </c>
      <c r="B13" s="2" t="s">
        <v>84</v>
      </c>
      <c r="C13" s="3">
        <v>72.966666666666598</v>
      </c>
      <c r="D13" s="3">
        <v>2.63923389557567</v>
      </c>
      <c r="E13" s="3">
        <v>1</v>
      </c>
      <c r="F13" s="3">
        <v>1</v>
      </c>
      <c r="G13" s="2"/>
      <c r="H13" s="2"/>
      <c r="I13" s="2"/>
      <c r="J13" s="2"/>
      <c r="K13" s="2"/>
      <c r="L13" s="2"/>
      <c r="M13" s="2"/>
      <c r="N13" s="2"/>
      <c r="O13" s="2"/>
      <c r="P13" s="2"/>
      <c r="Q13" s="2"/>
      <c r="R13" s="2"/>
      <c r="S13" s="2"/>
      <c r="T13" s="2"/>
      <c r="U13" s="2"/>
      <c r="V13" s="2"/>
      <c r="W13" s="2"/>
      <c r="X13" s="2"/>
      <c r="Y13" s="2"/>
      <c r="Z13" s="2"/>
    </row>
    <row r="14" spans="1:26">
      <c r="A14" s="2" t="s">
        <v>92</v>
      </c>
      <c r="B14" s="2" t="s">
        <v>93</v>
      </c>
      <c r="C14" s="3">
        <v>59.3333333333333</v>
      </c>
      <c r="D14" s="3">
        <v>1.71917292776368</v>
      </c>
      <c r="E14" s="3">
        <v>1</v>
      </c>
      <c r="F14" s="3">
        <v>1</v>
      </c>
      <c r="G14" s="2"/>
      <c r="H14" s="2"/>
      <c r="I14" s="2"/>
      <c r="J14" s="2"/>
      <c r="K14" s="2"/>
      <c r="L14" s="2"/>
      <c r="M14" s="2"/>
      <c r="N14" s="2"/>
      <c r="O14" s="2"/>
      <c r="P14" s="2"/>
      <c r="Q14" s="2"/>
      <c r="R14" s="2"/>
      <c r="S14" s="2"/>
      <c r="T14" s="2"/>
      <c r="U14" s="2"/>
      <c r="V14" s="2"/>
      <c r="W14" s="2"/>
      <c r="X14" s="2"/>
      <c r="Y14" s="2"/>
      <c r="Z14" s="2"/>
    </row>
    <row r="15" spans="1:26">
      <c r="A15" s="2" t="s">
        <v>172</v>
      </c>
      <c r="B15" s="2" t="s">
        <v>173</v>
      </c>
      <c r="C15" s="3">
        <v>55.6</v>
      </c>
      <c r="D15" s="3">
        <v>1.6248076809271901</v>
      </c>
      <c r="E15" s="3">
        <v>1</v>
      </c>
      <c r="F15" s="3">
        <v>1</v>
      </c>
      <c r="G15" s="2"/>
      <c r="H15" s="2"/>
      <c r="I15" s="2"/>
      <c r="J15" s="2"/>
      <c r="K15" s="2"/>
      <c r="L15" s="2"/>
      <c r="M15" s="2"/>
      <c r="N15" s="2"/>
      <c r="O15" s="2"/>
      <c r="P15" s="2"/>
      <c r="Q15" s="2"/>
      <c r="R15" s="2"/>
      <c r="S15" s="2"/>
      <c r="T15" s="2"/>
      <c r="U15" s="2"/>
      <c r="V15" s="2"/>
      <c r="W15" s="2"/>
      <c r="X15" s="2"/>
      <c r="Y15" s="2"/>
      <c r="Z15" s="2"/>
    </row>
    <row r="16" spans="1:26">
      <c r="A16" s="2" t="s">
        <v>376</v>
      </c>
      <c r="B16" s="2" t="s">
        <v>717</v>
      </c>
      <c r="C16" s="3">
        <v>43.866666666666603</v>
      </c>
      <c r="D16" s="3">
        <v>3.3038697848970302</v>
      </c>
      <c r="E16" s="3">
        <v>1</v>
      </c>
      <c r="F16" s="3">
        <v>1</v>
      </c>
      <c r="G16" s="2"/>
      <c r="H16" s="2"/>
      <c r="I16" s="2"/>
      <c r="J16" s="2"/>
      <c r="K16" s="2"/>
      <c r="L16" s="2"/>
      <c r="M16" s="2"/>
      <c r="N16" s="2"/>
      <c r="O16" s="2"/>
      <c r="P16" s="2"/>
      <c r="Q16" s="2"/>
      <c r="R16" s="2"/>
      <c r="S16" s="2"/>
      <c r="T16" s="2"/>
      <c r="U16" s="2"/>
      <c r="V16" s="2"/>
      <c r="W16" s="2"/>
      <c r="X16" s="2"/>
      <c r="Y16" s="2"/>
      <c r="Z16" s="2"/>
    </row>
    <row r="17" spans="1:26">
      <c r="A17" s="2" t="s">
        <v>278</v>
      </c>
      <c r="B17" s="2" t="s">
        <v>716</v>
      </c>
      <c r="C17" s="3">
        <v>2.8518518518518499</v>
      </c>
      <c r="D17" s="3">
        <v>1.1451573950918701</v>
      </c>
      <c r="E17" s="3">
        <v>1</v>
      </c>
      <c r="F17" s="3">
        <v>1</v>
      </c>
      <c r="G17" s="2"/>
      <c r="H17" s="2"/>
      <c r="I17" s="2"/>
      <c r="J17" s="2"/>
      <c r="K17" s="2"/>
      <c r="L17" s="2"/>
      <c r="M17" s="2"/>
      <c r="N17" s="2"/>
      <c r="O17" s="2"/>
      <c r="P17" s="2"/>
      <c r="Q17" s="2"/>
      <c r="R17" s="2"/>
      <c r="S17" s="2"/>
      <c r="T17" s="2"/>
      <c r="U17" s="2"/>
      <c r="V17" s="2"/>
      <c r="W17" s="2"/>
      <c r="X17" s="2"/>
      <c r="Y17" s="2"/>
      <c r="Z17" s="2"/>
    </row>
    <row r="18" spans="1:26">
      <c r="A18" s="1" t="s">
        <v>2434</v>
      </c>
      <c r="B18" s="2"/>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2" t="s">
        <v>2553</v>
      </c>
      <c r="C19" s="2" t="s">
        <v>2554</v>
      </c>
      <c r="D19" s="2" t="s">
        <v>2511</v>
      </c>
      <c r="E19" s="2" t="s">
        <v>2515</v>
      </c>
      <c r="F19" s="2" t="s">
        <v>2512</v>
      </c>
      <c r="G19" s="2" t="s">
        <v>2513</v>
      </c>
      <c r="H19" s="2"/>
      <c r="I19" s="2"/>
      <c r="J19" s="2"/>
      <c r="K19" s="2"/>
      <c r="L19" s="2"/>
      <c r="M19" s="2"/>
      <c r="N19" s="2"/>
      <c r="O19" s="2"/>
      <c r="P19" s="2"/>
      <c r="Q19" s="2"/>
      <c r="R19" s="2"/>
      <c r="S19" s="2"/>
      <c r="T19" s="2"/>
      <c r="U19" s="2"/>
      <c r="V19" s="2"/>
      <c r="W19" s="2"/>
      <c r="X19" s="2"/>
      <c r="Y19" s="2"/>
      <c r="Z19" s="2"/>
    </row>
    <row r="20" spans="1:26">
      <c r="A20" s="2" t="s">
        <v>92</v>
      </c>
      <c r="B20" s="2" t="s">
        <v>93</v>
      </c>
      <c r="C20" s="3">
        <v>26.551724137931</v>
      </c>
      <c r="D20" s="3">
        <v>9.6332262898515104</v>
      </c>
      <c r="E20" s="3">
        <f t="shared" ref="E20:E29" si="0">C20/25.21428</f>
        <v>1.0530431223073196</v>
      </c>
      <c r="F20" s="3">
        <v>1</v>
      </c>
      <c r="G20" s="3">
        <v>1</v>
      </c>
      <c r="H20" s="2"/>
      <c r="I20" s="2"/>
      <c r="J20" s="2"/>
      <c r="K20" s="2"/>
      <c r="L20" s="2"/>
      <c r="M20" s="2"/>
      <c r="N20" s="2"/>
      <c r="O20" s="2"/>
      <c r="P20" s="2"/>
      <c r="Q20" s="2"/>
      <c r="R20" s="2"/>
      <c r="S20" s="2"/>
      <c r="T20" s="2"/>
      <c r="U20" s="2"/>
      <c r="V20" s="2"/>
      <c r="W20" s="2"/>
      <c r="X20" s="2"/>
      <c r="Y20" s="2"/>
      <c r="Z20" s="2"/>
    </row>
    <row r="21" spans="1:26">
      <c r="A21" s="2" t="s">
        <v>77</v>
      </c>
      <c r="B21" s="2" t="s">
        <v>78</v>
      </c>
      <c r="C21" s="3">
        <v>26</v>
      </c>
      <c r="D21" s="3">
        <v>7.3625332971555402</v>
      </c>
      <c r="E21" s="3">
        <f t="shared" si="0"/>
        <v>1.0311617067788572</v>
      </c>
      <c r="F21" s="3">
        <v>1</v>
      </c>
      <c r="G21" s="3">
        <v>0</v>
      </c>
      <c r="H21" s="2"/>
      <c r="I21" s="2"/>
      <c r="J21" s="2"/>
      <c r="K21" s="2"/>
      <c r="L21" s="2"/>
      <c r="M21" s="2"/>
      <c r="N21" s="2"/>
      <c r="O21" s="2"/>
      <c r="P21" s="2"/>
      <c r="Q21" s="2"/>
      <c r="R21" s="2"/>
      <c r="S21" s="2"/>
      <c r="T21" s="2"/>
      <c r="U21" s="2"/>
      <c r="V21" s="2"/>
      <c r="W21" s="2"/>
      <c r="X21" s="2"/>
      <c r="Y21" s="2"/>
      <c r="Z21" s="2"/>
    </row>
    <row r="22" spans="1:26">
      <c r="A22" s="2" t="s">
        <v>376</v>
      </c>
      <c r="B22" s="2" t="s">
        <v>717</v>
      </c>
      <c r="C22" s="3">
        <v>24.433333333333302</v>
      </c>
      <c r="D22" s="3">
        <v>12.981225759619999</v>
      </c>
      <c r="E22" s="3">
        <f t="shared" si="0"/>
        <v>0.96902760393448883</v>
      </c>
      <c r="F22" s="3">
        <v>1</v>
      </c>
      <c r="G22" s="3">
        <v>1</v>
      </c>
      <c r="H22" s="2"/>
      <c r="I22" s="2"/>
      <c r="J22" s="2"/>
      <c r="K22" s="2"/>
      <c r="L22" s="2"/>
      <c r="M22" s="2"/>
      <c r="N22" s="2"/>
      <c r="O22" s="2"/>
      <c r="P22" s="2"/>
      <c r="Q22" s="2"/>
      <c r="R22" s="2"/>
      <c r="S22" s="2"/>
      <c r="T22" s="2"/>
      <c r="U22" s="2"/>
      <c r="V22" s="2"/>
      <c r="W22" s="2"/>
      <c r="X22" s="2"/>
      <c r="Y22" s="2"/>
      <c r="Z22" s="2"/>
    </row>
    <row r="23" spans="1:26">
      <c r="A23" s="2" t="s">
        <v>81</v>
      </c>
      <c r="B23" s="2" t="s">
        <v>82</v>
      </c>
      <c r="C23" s="3">
        <v>24.3</v>
      </c>
      <c r="D23" s="3">
        <v>10.841740327702601</v>
      </c>
      <c r="E23" s="3">
        <f t="shared" si="0"/>
        <v>0.96373959518177799</v>
      </c>
      <c r="F23" s="3">
        <v>1</v>
      </c>
      <c r="G23" s="3">
        <v>0</v>
      </c>
      <c r="H23" s="2"/>
      <c r="I23" s="2"/>
      <c r="J23" s="2"/>
      <c r="K23" s="2"/>
      <c r="L23" s="2"/>
      <c r="M23" s="2"/>
      <c r="N23" s="2"/>
      <c r="O23" s="2"/>
      <c r="P23" s="2"/>
      <c r="Q23" s="2"/>
      <c r="R23" s="2"/>
      <c r="S23" s="2"/>
      <c r="T23" s="2"/>
      <c r="U23" s="2"/>
      <c r="V23" s="2"/>
      <c r="W23" s="2"/>
      <c r="X23" s="2"/>
      <c r="Y23" s="2"/>
      <c r="Z23" s="2"/>
    </row>
    <row r="24" spans="1:26">
      <c r="A24" s="2" t="s">
        <v>172</v>
      </c>
      <c r="B24" s="2" t="s">
        <v>173</v>
      </c>
      <c r="C24" s="3">
        <v>18.899999999999999</v>
      </c>
      <c r="D24" s="3">
        <v>8.7876807710187794</v>
      </c>
      <c r="E24" s="3">
        <f t="shared" si="0"/>
        <v>0.74957524069693837</v>
      </c>
      <c r="F24" s="3">
        <v>0</v>
      </c>
      <c r="G24" s="3">
        <v>0</v>
      </c>
      <c r="H24" s="2"/>
      <c r="I24" s="2"/>
      <c r="J24" s="2"/>
      <c r="K24" s="2"/>
      <c r="L24" s="2"/>
      <c r="M24" s="2"/>
      <c r="N24" s="2"/>
      <c r="O24" s="2"/>
      <c r="P24" s="2"/>
      <c r="Q24" s="2"/>
      <c r="R24" s="2"/>
      <c r="S24" s="2"/>
      <c r="T24" s="2"/>
      <c r="U24" s="2"/>
      <c r="V24" s="2"/>
      <c r="W24" s="2"/>
      <c r="X24" s="2"/>
      <c r="Y24" s="2"/>
      <c r="Z24" s="2"/>
    </row>
    <row r="25" spans="1:26">
      <c r="A25" s="2" t="s">
        <v>83</v>
      </c>
      <c r="B25" s="2" t="s">
        <v>84</v>
      </c>
      <c r="C25" s="3">
        <v>14.689655172413699</v>
      </c>
      <c r="D25" s="3">
        <v>10.8185774075186</v>
      </c>
      <c r="E25" s="3">
        <f t="shared" si="0"/>
        <v>0.58259268844534529</v>
      </c>
      <c r="F25" s="3">
        <v>1</v>
      </c>
      <c r="G25" s="3">
        <v>1</v>
      </c>
      <c r="H25" s="2"/>
      <c r="I25" s="2"/>
      <c r="J25" s="2"/>
      <c r="K25" s="2"/>
      <c r="L25" s="2"/>
      <c r="M25" s="2"/>
      <c r="N25" s="2"/>
      <c r="O25" s="2"/>
      <c r="P25" s="2"/>
      <c r="Q25" s="2"/>
      <c r="R25" s="2"/>
      <c r="S25" s="2"/>
      <c r="T25" s="2"/>
      <c r="U25" s="2"/>
      <c r="V25" s="2"/>
      <c r="W25" s="2"/>
      <c r="X25" s="2"/>
      <c r="Y25" s="2"/>
      <c r="Z25" s="2"/>
    </row>
    <row r="26" spans="1:26">
      <c r="A26" s="2" t="s">
        <v>66</v>
      </c>
      <c r="B26" s="2" t="s">
        <v>67</v>
      </c>
      <c r="C26" s="3">
        <v>12.814814814814801</v>
      </c>
      <c r="D26" s="3">
        <v>7.9537414305145804</v>
      </c>
      <c r="E26" s="3">
        <f t="shared" si="0"/>
        <v>0.50823639678843902</v>
      </c>
      <c r="F26" s="3">
        <v>1</v>
      </c>
      <c r="G26" s="3">
        <v>1</v>
      </c>
      <c r="H26" s="2"/>
      <c r="I26" s="2"/>
      <c r="J26" s="2"/>
      <c r="K26" s="2"/>
      <c r="L26" s="2"/>
      <c r="M26" s="2"/>
      <c r="N26" s="2"/>
      <c r="O26" s="2"/>
      <c r="P26" s="2"/>
      <c r="Q26" s="2"/>
      <c r="R26" s="2"/>
      <c r="S26" s="2"/>
      <c r="T26" s="2"/>
      <c r="U26" s="2"/>
      <c r="V26" s="2"/>
      <c r="W26" s="2"/>
      <c r="X26" s="2"/>
      <c r="Y26" s="2"/>
      <c r="Z26" s="2"/>
    </row>
    <row r="27" spans="1:26">
      <c r="A27" s="2" t="s">
        <v>87</v>
      </c>
      <c r="B27" s="2" t="s">
        <v>88</v>
      </c>
      <c r="C27" s="3">
        <v>11.0714285714285</v>
      </c>
      <c r="D27" s="3">
        <v>9.2076387985681691</v>
      </c>
      <c r="E27" s="3">
        <f t="shared" si="0"/>
        <v>0.43909358393055448</v>
      </c>
      <c r="F27" s="3">
        <v>0</v>
      </c>
      <c r="G27" s="3">
        <v>1</v>
      </c>
      <c r="H27" s="2"/>
      <c r="I27" s="2"/>
      <c r="J27" s="2"/>
      <c r="K27" s="2"/>
      <c r="L27" s="2"/>
      <c r="M27" s="2"/>
      <c r="N27" s="2"/>
      <c r="O27" s="2"/>
      <c r="P27" s="2"/>
      <c r="Q27" s="2"/>
      <c r="R27" s="2"/>
      <c r="S27" s="2"/>
      <c r="T27" s="2"/>
      <c r="U27" s="2"/>
      <c r="V27" s="2"/>
      <c r="W27" s="2"/>
      <c r="X27" s="2"/>
      <c r="Y27" s="2"/>
      <c r="Z27" s="2"/>
    </row>
    <row r="28" spans="1:26">
      <c r="A28" s="2" t="s">
        <v>112</v>
      </c>
      <c r="B28" s="2" t="s">
        <v>113</v>
      </c>
      <c r="C28" s="3">
        <v>10.5652173913043</v>
      </c>
      <c r="D28" s="3">
        <v>10.128848541607599</v>
      </c>
      <c r="E28" s="3">
        <f t="shared" si="0"/>
        <v>0.41901721529642333</v>
      </c>
      <c r="F28" s="3">
        <v>1</v>
      </c>
      <c r="G28" s="3">
        <v>0</v>
      </c>
      <c r="H28" s="2"/>
      <c r="I28" s="2"/>
      <c r="J28" s="2"/>
      <c r="K28" s="2"/>
      <c r="L28" s="2"/>
      <c r="M28" s="2"/>
      <c r="N28" s="2"/>
      <c r="O28" s="2"/>
      <c r="P28" s="2"/>
      <c r="Q28" s="2"/>
      <c r="R28" s="2"/>
      <c r="S28" s="2"/>
      <c r="T28" s="2"/>
      <c r="U28" s="2"/>
      <c r="V28" s="2"/>
      <c r="W28" s="2"/>
      <c r="X28" s="2"/>
      <c r="Y28" s="2"/>
      <c r="Z28" s="2"/>
    </row>
    <row r="29" spans="1:26">
      <c r="A29" s="2" t="s">
        <v>75</v>
      </c>
      <c r="B29" s="2" t="s">
        <v>76</v>
      </c>
      <c r="C29" s="3">
        <v>6.68965517241379</v>
      </c>
      <c r="D29" s="3">
        <v>3.2174464952908601</v>
      </c>
      <c r="E29" s="3">
        <f t="shared" si="0"/>
        <v>0.26531216328262358</v>
      </c>
      <c r="F29" s="3">
        <v>1</v>
      </c>
      <c r="G29" s="3">
        <v>1</v>
      </c>
      <c r="H29" s="2"/>
      <c r="I29" s="2"/>
      <c r="J29" s="2"/>
      <c r="K29" s="2"/>
      <c r="L29" s="2"/>
      <c r="M29" s="2"/>
      <c r="N29" s="2"/>
      <c r="O29" s="2"/>
      <c r="P29" s="2"/>
      <c r="Q29" s="2"/>
      <c r="R29" s="2"/>
      <c r="S29" s="2"/>
      <c r="T29" s="2"/>
      <c r="U29" s="2"/>
      <c r="V29" s="2"/>
      <c r="W29" s="2"/>
      <c r="X29" s="2"/>
      <c r="Y29" s="2"/>
      <c r="Z29" s="2"/>
    </row>
    <row r="30" spans="1:26">
      <c r="A30" s="1" t="s">
        <v>2438</v>
      </c>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1" t="s">
        <v>2555</v>
      </c>
      <c r="B31" s="1" t="s">
        <v>2556</v>
      </c>
      <c r="C31" s="1" t="s">
        <v>2511</v>
      </c>
      <c r="D31" s="2" t="s">
        <v>2512</v>
      </c>
      <c r="E31" s="2" t="s">
        <v>2513</v>
      </c>
      <c r="F31" s="2"/>
      <c r="G31" s="2"/>
      <c r="H31" s="2"/>
      <c r="I31" s="2"/>
      <c r="J31" s="2"/>
      <c r="K31" s="2"/>
      <c r="L31" s="2"/>
      <c r="M31" s="2"/>
      <c r="N31" s="2"/>
      <c r="O31" s="2"/>
      <c r="P31" s="2"/>
      <c r="Q31" s="2"/>
      <c r="R31" s="2"/>
      <c r="S31" s="2"/>
      <c r="T31" s="2"/>
      <c r="U31" s="2"/>
      <c r="V31" s="2"/>
      <c r="W31" s="2"/>
      <c r="X31" s="2"/>
      <c r="Y31" s="2"/>
      <c r="Z31" s="2"/>
    </row>
    <row r="32" spans="1:26">
      <c r="A32" s="2" t="s">
        <v>764</v>
      </c>
      <c r="B32" s="3">
        <v>123.36666666666601</v>
      </c>
      <c r="C32" s="3">
        <v>9.7176243095842203</v>
      </c>
      <c r="D32" s="3">
        <v>1</v>
      </c>
      <c r="E32" s="3">
        <v>1</v>
      </c>
      <c r="F32" s="2"/>
      <c r="G32" s="2"/>
      <c r="H32" s="2"/>
      <c r="I32" s="2"/>
      <c r="J32" s="2"/>
      <c r="K32" s="2"/>
      <c r="L32" s="2"/>
      <c r="M32" s="2"/>
      <c r="N32" s="2"/>
      <c r="O32" s="2"/>
      <c r="P32" s="2"/>
      <c r="Q32" s="2"/>
      <c r="R32" s="2"/>
      <c r="S32" s="2"/>
      <c r="T32" s="2"/>
      <c r="U32" s="2"/>
      <c r="V32" s="2"/>
      <c r="W32" s="2"/>
      <c r="X32" s="2"/>
      <c r="Y32" s="2"/>
      <c r="Z32" s="2"/>
    </row>
    <row r="33" spans="1:26">
      <c r="A33" s="2" t="s">
        <v>731</v>
      </c>
      <c r="B33" s="3">
        <v>59.4</v>
      </c>
      <c r="C33" s="3">
        <v>9.7795705427181101</v>
      </c>
      <c r="D33" s="3">
        <v>1</v>
      </c>
      <c r="E33" s="3">
        <v>1</v>
      </c>
      <c r="F33" s="2"/>
      <c r="G33" s="2"/>
      <c r="H33" s="2"/>
      <c r="I33" s="2"/>
      <c r="J33" s="2"/>
      <c r="K33" s="2"/>
      <c r="L33" s="2"/>
      <c r="M33" s="2"/>
      <c r="N33" s="2"/>
      <c r="O33" s="2"/>
      <c r="P33" s="2"/>
      <c r="Q33" s="2"/>
      <c r="R33" s="2"/>
      <c r="S33" s="2"/>
      <c r="T33" s="2"/>
      <c r="U33" s="2"/>
      <c r="V33" s="2"/>
      <c r="W33" s="2"/>
      <c r="X33" s="2"/>
      <c r="Y33" s="2"/>
      <c r="Z33" s="2"/>
    </row>
    <row r="34" spans="1:26">
      <c r="A34" s="2" t="s">
        <v>775</v>
      </c>
      <c r="B34" s="3">
        <v>59.1666666666666</v>
      </c>
      <c r="C34" s="3">
        <v>8.7333969463331993</v>
      </c>
      <c r="D34" s="3">
        <v>1</v>
      </c>
      <c r="E34" s="3">
        <v>1</v>
      </c>
      <c r="F34" s="2"/>
      <c r="G34" s="2"/>
      <c r="H34" s="2"/>
      <c r="I34" s="2"/>
      <c r="J34" s="2"/>
      <c r="K34" s="2"/>
      <c r="L34" s="2"/>
      <c r="M34" s="2"/>
      <c r="N34" s="2"/>
      <c r="O34" s="2"/>
      <c r="P34" s="2"/>
      <c r="Q34" s="2"/>
      <c r="R34" s="2"/>
      <c r="S34" s="2"/>
      <c r="T34" s="2"/>
      <c r="U34" s="2"/>
      <c r="V34" s="2"/>
      <c r="W34" s="2"/>
      <c r="X34" s="2"/>
      <c r="Y34" s="2"/>
      <c r="Z34" s="2"/>
    </row>
    <row r="35" spans="1:26">
      <c r="A35" s="2" t="s">
        <v>768</v>
      </c>
      <c r="B35" s="3">
        <v>47.8333333333333</v>
      </c>
      <c r="C35" s="3">
        <v>17.258975120852899</v>
      </c>
      <c r="D35" s="3">
        <v>1</v>
      </c>
      <c r="E35" s="3">
        <v>1</v>
      </c>
      <c r="F35" s="2"/>
      <c r="G35" s="2"/>
      <c r="H35" s="2"/>
      <c r="I35" s="2"/>
      <c r="J35" s="2"/>
      <c r="K35" s="2"/>
      <c r="L35" s="2"/>
      <c r="M35" s="2"/>
      <c r="N35" s="2"/>
      <c r="O35" s="2"/>
      <c r="P35" s="2"/>
      <c r="Q35" s="2"/>
      <c r="R35" s="2"/>
      <c r="S35" s="2"/>
      <c r="T35" s="2"/>
      <c r="U35" s="2"/>
      <c r="V35" s="2"/>
      <c r="W35" s="2"/>
      <c r="X35" s="2"/>
      <c r="Y35" s="2"/>
      <c r="Z35" s="2"/>
    </row>
    <row r="36" spans="1:26">
      <c r="A36" s="2" t="s">
        <v>766</v>
      </c>
      <c r="B36" s="3">
        <v>34.799999999999997</v>
      </c>
      <c r="C36" s="3">
        <v>31.934725091452801</v>
      </c>
      <c r="D36" s="3">
        <v>1</v>
      </c>
      <c r="E36" s="3">
        <v>1</v>
      </c>
      <c r="F36" s="2"/>
      <c r="G36" s="2"/>
      <c r="H36" s="2"/>
      <c r="I36" s="2"/>
      <c r="J36" s="2"/>
      <c r="K36" s="2"/>
      <c r="L36" s="2"/>
      <c r="M36" s="2"/>
      <c r="N36" s="2"/>
      <c r="O36" s="2"/>
      <c r="P36" s="2"/>
      <c r="Q36" s="2"/>
      <c r="R36" s="2"/>
      <c r="S36" s="2"/>
      <c r="T36" s="2"/>
      <c r="U36" s="2"/>
      <c r="V36" s="2"/>
      <c r="W36" s="2"/>
      <c r="X36" s="2"/>
      <c r="Y36" s="2"/>
      <c r="Z36" s="2"/>
    </row>
    <row r="37" spans="1:26">
      <c r="A37" s="2" t="s">
        <v>770</v>
      </c>
      <c r="B37" s="3">
        <v>27.6</v>
      </c>
      <c r="C37" s="3">
        <v>14.5455606056739</v>
      </c>
      <c r="D37" s="3">
        <v>1</v>
      </c>
      <c r="E37" s="3">
        <v>1</v>
      </c>
      <c r="F37" s="2"/>
      <c r="G37" s="2"/>
      <c r="H37" s="2"/>
      <c r="I37" s="2"/>
      <c r="J37" s="2"/>
      <c r="K37" s="2"/>
      <c r="L37" s="2"/>
      <c r="M37" s="2"/>
      <c r="N37" s="2"/>
      <c r="O37" s="2"/>
      <c r="P37" s="2"/>
      <c r="Q37" s="2"/>
      <c r="R37" s="2"/>
      <c r="S37" s="2"/>
      <c r="T37" s="2"/>
      <c r="U37" s="2"/>
      <c r="V37" s="2"/>
      <c r="W37" s="2"/>
      <c r="X37" s="2"/>
      <c r="Y37" s="2"/>
      <c r="Z37" s="2"/>
    </row>
    <row r="38" spans="1:26">
      <c r="A38" s="2" t="s">
        <v>779</v>
      </c>
      <c r="B38" s="3">
        <v>20.8333333333333</v>
      </c>
      <c r="C38" s="3">
        <v>7.3805299418281702</v>
      </c>
      <c r="D38" s="3">
        <v>1</v>
      </c>
      <c r="E38" s="3">
        <v>1</v>
      </c>
      <c r="F38" s="2"/>
      <c r="G38" s="2"/>
      <c r="H38" s="2"/>
      <c r="I38" s="2"/>
      <c r="J38" s="2"/>
      <c r="K38" s="2"/>
      <c r="L38" s="2"/>
      <c r="M38" s="2"/>
      <c r="N38" s="2"/>
      <c r="O38" s="2"/>
      <c r="P38" s="2"/>
      <c r="Q38" s="2"/>
      <c r="R38" s="2"/>
      <c r="S38" s="2"/>
      <c r="T38" s="2"/>
      <c r="U38" s="2"/>
      <c r="V38" s="2"/>
      <c r="W38" s="2"/>
      <c r="X38" s="2"/>
      <c r="Y38" s="2"/>
      <c r="Z38" s="2"/>
    </row>
    <row r="39" spans="1:26">
      <c r="A39" s="2" t="s">
        <v>772</v>
      </c>
      <c r="B39" s="3">
        <v>17.266666666666602</v>
      </c>
      <c r="C39" s="3">
        <v>8.2580600358410692</v>
      </c>
      <c r="D39" s="3">
        <v>1</v>
      </c>
      <c r="E39" s="3">
        <v>1</v>
      </c>
      <c r="F39" s="2"/>
      <c r="G39" s="2"/>
      <c r="H39" s="2"/>
      <c r="I39" s="2"/>
      <c r="J39" s="2"/>
      <c r="K39" s="2"/>
      <c r="L39" s="2"/>
      <c r="M39" s="2"/>
      <c r="N39" s="2"/>
      <c r="O39" s="2"/>
      <c r="P39" s="2"/>
      <c r="Q39" s="2"/>
      <c r="R39" s="2"/>
      <c r="S39" s="2"/>
      <c r="T39" s="2"/>
      <c r="U39" s="2"/>
      <c r="V39" s="2"/>
      <c r="W39" s="2"/>
      <c r="X39" s="2"/>
      <c r="Y39" s="2"/>
      <c r="Z39" s="2"/>
    </row>
    <row r="40" spans="1:26">
      <c r="A40" s="2" t="s">
        <v>789</v>
      </c>
      <c r="B40" s="3">
        <v>15.1666666666666</v>
      </c>
      <c r="C40" s="3">
        <v>2.1460558137093102</v>
      </c>
      <c r="D40" s="3">
        <v>1</v>
      </c>
      <c r="E40" s="3">
        <v>0</v>
      </c>
      <c r="F40" s="2"/>
      <c r="G40" s="2"/>
      <c r="H40" s="2"/>
      <c r="I40" s="2"/>
      <c r="J40" s="2"/>
      <c r="K40" s="2"/>
      <c r="L40" s="2"/>
      <c r="M40" s="2"/>
      <c r="N40" s="2"/>
      <c r="O40" s="2"/>
      <c r="P40" s="2"/>
      <c r="Q40" s="2"/>
      <c r="R40" s="2"/>
      <c r="S40" s="2"/>
      <c r="T40" s="2"/>
      <c r="U40" s="2"/>
      <c r="V40" s="2"/>
      <c r="W40" s="2"/>
      <c r="X40" s="2"/>
      <c r="Y40" s="2"/>
      <c r="Z40" s="2"/>
    </row>
    <row r="41" spans="1:26">
      <c r="A41" s="2" t="s">
        <v>734</v>
      </c>
      <c r="B41" s="3">
        <v>3.2666666666666599</v>
      </c>
      <c r="C41" s="3">
        <v>3.8895872388839501</v>
      </c>
      <c r="D41" s="3">
        <v>1</v>
      </c>
      <c r="E41" s="3">
        <v>1</v>
      </c>
      <c r="F41" s="2"/>
      <c r="G41" s="2"/>
      <c r="H41" s="2"/>
      <c r="I41" s="2"/>
      <c r="J41" s="2"/>
      <c r="K41" s="2"/>
      <c r="L41" s="2"/>
      <c r="M41" s="2"/>
      <c r="N41" s="2"/>
      <c r="O41" s="2"/>
      <c r="P41" s="2"/>
      <c r="Q41" s="2"/>
      <c r="R41" s="2"/>
      <c r="S41" s="2"/>
      <c r="T41" s="2"/>
      <c r="U41" s="2"/>
      <c r="V41" s="2"/>
      <c r="W41" s="2"/>
      <c r="X41" s="2"/>
      <c r="Y41" s="2"/>
      <c r="Z41" s="2"/>
    </row>
    <row r="42" spans="1:26">
      <c r="A42" s="2" t="s">
        <v>718</v>
      </c>
      <c r="B42" s="3">
        <v>6.6666666666666596E-2</v>
      </c>
      <c r="C42" s="3">
        <v>0.24944382578492899</v>
      </c>
      <c r="D42" s="3">
        <v>1</v>
      </c>
      <c r="E42" s="3">
        <v>1</v>
      </c>
      <c r="F42" s="2"/>
      <c r="G42" s="2"/>
      <c r="H42" s="2"/>
      <c r="I42" s="2"/>
      <c r="J42" s="2"/>
      <c r="K42" s="2"/>
      <c r="L42" s="2"/>
      <c r="M42" s="2"/>
      <c r="N42" s="2"/>
      <c r="O42" s="2"/>
      <c r="P42" s="2"/>
      <c r="Q42" s="2"/>
      <c r="R42" s="2"/>
      <c r="S42" s="2"/>
      <c r="T42" s="2"/>
      <c r="U42" s="2"/>
      <c r="V42" s="2"/>
      <c r="W42" s="2"/>
      <c r="X42" s="2"/>
      <c r="Y42" s="2"/>
      <c r="Z42" s="2"/>
    </row>
    <row r="43" spans="1:26">
      <c r="A43" s="2" t="s">
        <v>787</v>
      </c>
      <c r="B43" s="3">
        <v>3.3333333333333298E-2</v>
      </c>
      <c r="C43" s="3">
        <v>0.17950549357115</v>
      </c>
      <c r="D43" s="3">
        <v>0</v>
      </c>
      <c r="E43" s="3">
        <v>0</v>
      </c>
      <c r="F43" s="2"/>
      <c r="G43" s="2"/>
      <c r="H43" s="2"/>
      <c r="I43" s="2"/>
      <c r="J43" s="2"/>
      <c r="K43" s="2"/>
      <c r="L43" s="2"/>
      <c r="M43" s="2"/>
      <c r="N43" s="2"/>
      <c r="O43" s="2"/>
      <c r="P43" s="2"/>
      <c r="Q43" s="2"/>
      <c r="R43" s="2"/>
      <c r="S43" s="2"/>
      <c r="T43" s="2"/>
      <c r="U43" s="2"/>
      <c r="V43" s="2"/>
      <c r="W43" s="2"/>
      <c r="X43" s="2"/>
      <c r="Y43" s="2"/>
      <c r="Z43" s="2"/>
    </row>
    <row r="44" spans="1:26">
      <c r="A44" s="2" t="s">
        <v>2519</v>
      </c>
      <c r="B44" s="3">
        <v>0</v>
      </c>
      <c r="C44" s="3">
        <v>0</v>
      </c>
      <c r="D44" s="3">
        <v>1</v>
      </c>
      <c r="E44" s="3">
        <v>1</v>
      </c>
      <c r="F44" s="2"/>
      <c r="G44" s="2"/>
      <c r="H44" s="2"/>
      <c r="I44" s="2"/>
      <c r="J44" s="2"/>
      <c r="K44" s="2"/>
      <c r="L44" s="2"/>
      <c r="M44" s="2"/>
      <c r="N44" s="2"/>
      <c r="O44" s="2"/>
      <c r="P44" s="2"/>
      <c r="Q44" s="2"/>
      <c r="R44" s="2"/>
      <c r="S44" s="2"/>
      <c r="T44" s="2"/>
      <c r="U44" s="2"/>
      <c r="V44" s="2"/>
      <c r="W44" s="2"/>
      <c r="X44" s="2"/>
      <c r="Y44" s="2"/>
      <c r="Z44" s="2"/>
    </row>
    <row r="45" spans="1:26">
      <c r="A45" s="2" t="s">
        <v>900</v>
      </c>
      <c r="B45" s="3">
        <v>0</v>
      </c>
      <c r="C45" s="3">
        <v>0</v>
      </c>
      <c r="D45" s="3">
        <v>1</v>
      </c>
      <c r="E45" s="3">
        <v>1</v>
      </c>
      <c r="F45" s="2"/>
      <c r="G45" s="2"/>
      <c r="H45" s="2"/>
      <c r="I45" s="2"/>
      <c r="J45" s="2"/>
      <c r="K45" s="2"/>
      <c r="L45" s="2"/>
      <c r="M45" s="2"/>
      <c r="N45" s="2"/>
      <c r="O45" s="2"/>
      <c r="P45" s="2"/>
      <c r="Q45" s="2"/>
      <c r="R45" s="2"/>
      <c r="S45" s="2"/>
      <c r="T45" s="2"/>
      <c r="U45" s="2"/>
      <c r="V45" s="2"/>
      <c r="W45" s="2"/>
      <c r="X45" s="2"/>
      <c r="Y45" s="2"/>
      <c r="Z45" s="2"/>
    </row>
    <row r="46" spans="1:26">
      <c r="A46" s="2" t="s">
        <v>928</v>
      </c>
      <c r="B46" s="3">
        <v>0</v>
      </c>
      <c r="C46" s="3">
        <v>0</v>
      </c>
      <c r="D46" s="3">
        <v>1</v>
      </c>
      <c r="E46" s="3">
        <v>1</v>
      </c>
      <c r="F46" s="2"/>
      <c r="G46" s="2"/>
      <c r="H46" s="2"/>
      <c r="I46" s="2"/>
      <c r="J46" s="2"/>
      <c r="K46" s="2"/>
      <c r="L46" s="2"/>
      <c r="M46" s="2"/>
      <c r="N46" s="2"/>
      <c r="O46" s="2"/>
      <c r="P46" s="2"/>
      <c r="Q46" s="2"/>
      <c r="R46" s="2"/>
      <c r="S46" s="2"/>
      <c r="T46" s="2"/>
      <c r="U46" s="2"/>
      <c r="V46" s="2"/>
      <c r="W46" s="2"/>
      <c r="X46" s="2"/>
      <c r="Y46" s="2"/>
      <c r="Z46" s="2"/>
    </row>
    <row r="47" spans="1:26">
      <c r="A47" s="2" t="s">
        <v>948</v>
      </c>
      <c r="B47" s="3">
        <v>0</v>
      </c>
      <c r="C47" s="3">
        <v>0</v>
      </c>
      <c r="D47" s="3">
        <v>1</v>
      </c>
      <c r="E47" s="3">
        <v>1</v>
      </c>
      <c r="F47" s="2"/>
      <c r="G47" s="2"/>
      <c r="H47" s="2"/>
      <c r="I47" s="2"/>
      <c r="J47" s="2"/>
      <c r="K47" s="2"/>
      <c r="L47" s="2"/>
      <c r="M47" s="2"/>
      <c r="N47" s="2"/>
      <c r="O47" s="2"/>
      <c r="P47" s="2"/>
      <c r="Q47" s="2"/>
      <c r="R47" s="2"/>
      <c r="S47" s="2"/>
      <c r="T47" s="2"/>
      <c r="U47" s="2"/>
      <c r="V47" s="2"/>
      <c r="W47" s="2"/>
      <c r="X47" s="2"/>
      <c r="Y47" s="2"/>
      <c r="Z47" s="2"/>
    </row>
    <row r="48" spans="1:26">
      <c r="A48" s="2" t="s">
        <v>793</v>
      </c>
      <c r="B48" s="3">
        <v>0</v>
      </c>
      <c r="C48" s="3">
        <v>0</v>
      </c>
      <c r="D48" s="3">
        <v>1</v>
      </c>
      <c r="E48" s="3">
        <v>1</v>
      </c>
      <c r="F48" s="2"/>
      <c r="G48" s="2"/>
      <c r="H48" s="2"/>
      <c r="I48" s="2"/>
      <c r="J48" s="2"/>
      <c r="K48" s="2"/>
      <c r="L48" s="2"/>
      <c r="M48" s="2"/>
      <c r="N48" s="2"/>
      <c r="O48" s="2"/>
      <c r="P48" s="2"/>
      <c r="Q48" s="2"/>
      <c r="R48" s="2"/>
      <c r="S48" s="2"/>
      <c r="T48" s="2"/>
      <c r="U48" s="2"/>
      <c r="V48" s="2"/>
      <c r="W48" s="2"/>
      <c r="X48" s="2"/>
      <c r="Y48" s="2"/>
      <c r="Z48" s="2"/>
    </row>
    <row r="49" spans="1:26">
      <c r="A49" s="2" t="s">
        <v>795</v>
      </c>
      <c r="B49" s="3">
        <v>0</v>
      </c>
      <c r="C49" s="3">
        <v>0</v>
      </c>
      <c r="D49" s="3">
        <v>1</v>
      </c>
      <c r="E49" s="3">
        <v>1</v>
      </c>
      <c r="F49" s="2"/>
      <c r="G49" s="2"/>
      <c r="H49" s="2"/>
      <c r="I49" s="2"/>
      <c r="J49" s="2"/>
      <c r="K49" s="2"/>
      <c r="L49" s="2"/>
      <c r="M49" s="2"/>
      <c r="N49" s="2"/>
      <c r="O49" s="2"/>
      <c r="P49" s="2"/>
      <c r="Q49" s="2"/>
      <c r="R49" s="2"/>
      <c r="S49" s="2"/>
      <c r="T49" s="2"/>
      <c r="U49" s="2"/>
      <c r="V49" s="2"/>
      <c r="W49" s="2"/>
      <c r="X49" s="2"/>
      <c r="Y49" s="2"/>
      <c r="Z49" s="2"/>
    </row>
    <row r="50" spans="1:26">
      <c r="A50" s="2" t="s">
        <v>798</v>
      </c>
      <c r="B50" s="3">
        <v>0</v>
      </c>
      <c r="C50" s="3">
        <v>0</v>
      </c>
      <c r="D50" s="3">
        <v>1</v>
      </c>
      <c r="E50" s="3">
        <v>1</v>
      </c>
      <c r="F50" s="2"/>
      <c r="G50" s="2"/>
      <c r="H50" s="2"/>
      <c r="I50" s="2"/>
      <c r="J50" s="2"/>
      <c r="K50" s="2"/>
      <c r="L50" s="2"/>
      <c r="M50" s="2"/>
      <c r="N50" s="2"/>
      <c r="O50" s="2"/>
      <c r="P50" s="2"/>
      <c r="Q50" s="2"/>
      <c r="R50" s="2"/>
      <c r="S50" s="2"/>
      <c r="T50" s="2"/>
      <c r="U50" s="2"/>
      <c r="V50" s="2"/>
      <c r="W50" s="2"/>
      <c r="X50" s="2"/>
      <c r="Y50" s="2"/>
      <c r="Z50" s="2"/>
    </row>
    <row r="51" spans="1:26">
      <c r="A51" s="2" t="s">
        <v>800</v>
      </c>
      <c r="B51" s="3">
        <v>0</v>
      </c>
      <c r="C51" s="3">
        <v>0</v>
      </c>
      <c r="D51" s="3">
        <v>1</v>
      </c>
      <c r="E51" s="3">
        <v>1</v>
      </c>
      <c r="F51" s="2"/>
      <c r="G51" s="2"/>
      <c r="H51" s="2"/>
      <c r="I51" s="2"/>
      <c r="J51" s="2"/>
      <c r="K51" s="2"/>
      <c r="L51" s="2"/>
      <c r="M51" s="2"/>
      <c r="N51" s="2"/>
      <c r="O51" s="2"/>
      <c r="P51" s="2"/>
      <c r="Q51" s="2"/>
      <c r="R51" s="2"/>
      <c r="S51" s="2"/>
      <c r="T51" s="2"/>
      <c r="U51" s="2"/>
      <c r="V51" s="2"/>
      <c r="W51" s="2"/>
      <c r="X51" s="2"/>
      <c r="Y51" s="2"/>
      <c r="Z51" s="2"/>
    </row>
    <row r="52" spans="1:26">
      <c r="A52" s="2" t="s">
        <v>783</v>
      </c>
      <c r="B52" s="3">
        <v>0</v>
      </c>
      <c r="C52" s="3">
        <v>0</v>
      </c>
      <c r="D52" s="3">
        <v>1</v>
      </c>
      <c r="E52" s="3">
        <v>1</v>
      </c>
      <c r="F52" s="2"/>
      <c r="G52" s="2"/>
      <c r="H52" s="2"/>
      <c r="I52" s="2"/>
      <c r="J52" s="2"/>
      <c r="K52" s="2"/>
      <c r="L52" s="2"/>
      <c r="M52" s="2"/>
      <c r="N52" s="2"/>
      <c r="O52" s="2"/>
      <c r="P52" s="2"/>
      <c r="Q52" s="2"/>
      <c r="R52" s="2"/>
      <c r="S52" s="2"/>
      <c r="T52" s="2"/>
      <c r="U52" s="2"/>
      <c r="V52" s="2"/>
      <c r="W52" s="2"/>
      <c r="X52" s="2"/>
      <c r="Y52" s="2"/>
      <c r="Z52" s="2"/>
    </row>
    <row r="53" spans="1:26">
      <c r="A53" s="2" t="s">
        <v>804</v>
      </c>
      <c r="B53" s="3">
        <v>0</v>
      </c>
      <c r="C53" s="3">
        <v>0</v>
      </c>
      <c r="D53" s="3">
        <v>1</v>
      </c>
      <c r="E53" s="3">
        <v>1</v>
      </c>
      <c r="F53" s="2"/>
      <c r="G53" s="2"/>
      <c r="H53" s="2"/>
      <c r="I53" s="2"/>
      <c r="J53" s="2"/>
      <c r="K53" s="2"/>
      <c r="L53" s="2"/>
      <c r="M53" s="2"/>
      <c r="N53" s="2"/>
      <c r="O53" s="2"/>
      <c r="P53" s="2"/>
      <c r="Q53" s="2"/>
      <c r="R53" s="2"/>
      <c r="S53" s="2"/>
      <c r="T53" s="2"/>
      <c r="U53" s="2"/>
      <c r="V53" s="2"/>
      <c r="W53" s="2"/>
      <c r="X53" s="2"/>
      <c r="Y53" s="2"/>
      <c r="Z53" s="2"/>
    </row>
    <row r="54" spans="1:26">
      <c r="A54" s="2" t="s">
        <v>806</v>
      </c>
      <c r="B54" s="3">
        <v>0</v>
      </c>
      <c r="C54" s="3">
        <v>0</v>
      </c>
      <c r="D54" s="3">
        <v>1</v>
      </c>
      <c r="E54" s="3">
        <v>1</v>
      </c>
      <c r="F54" s="2"/>
      <c r="G54" s="2"/>
      <c r="H54" s="2"/>
      <c r="I54" s="2"/>
      <c r="J54" s="2"/>
      <c r="K54" s="2"/>
      <c r="L54" s="2"/>
      <c r="M54" s="2"/>
      <c r="N54" s="2"/>
      <c r="O54" s="2"/>
      <c r="P54" s="2"/>
      <c r="Q54" s="2"/>
      <c r="R54" s="2"/>
      <c r="S54" s="2"/>
      <c r="T54" s="2"/>
      <c r="U54" s="2"/>
      <c r="V54" s="2"/>
      <c r="W54" s="2"/>
      <c r="X54" s="2"/>
      <c r="Y54" s="2"/>
      <c r="Z54" s="2"/>
    </row>
    <row r="55" spans="1:26">
      <c r="A55" s="2" t="s">
        <v>808</v>
      </c>
      <c r="B55" s="3">
        <v>0</v>
      </c>
      <c r="C55" s="3">
        <v>0</v>
      </c>
      <c r="D55" s="3">
        <v>1</v>
      </c>
      <c r="E55" s="3">
        <v>1</v>
      </c>
      <c r="F55" s="2"/>
      <c r="G55" s="2"/>
      <c r="H55" s="2"/>
      <c r="I55" s="2"/>
      <c r="J55" s="2"/>
      <c r="K55" s="2"/>
      <c r="L55" s="2"/>
      <c r="M55" s="2"/>
      <c r="N55" s="2"/>
      <c r="O55" s="2"/>
      <c r="P55" s="2"/>
      <c r="Q55" s="2"/>
      <c r="R55" s="2"/>
      <c r="S55" s="2"/>
      <c r="T55" s="2"/>
      <c r="U55" s="2"/>
      <c r="V55" s="2"/>
      <c r="W55" s="2"/>
      <c r="X55" s="2"/>
      <c r="Y55" s="2"/>
      <c r="Z55" s="2"/>
    </row>
    <row r="56" spans="1:26">
      <c r="A56" s="2" t="s">
        <v>810</v>
      </c>
      <c r="B56" s="3">
        <v>0</v>
      </c>
      <c r="C56" s="3">
        <v>0</v>
      </c>
      <c r="D56" s="3">
        <v>1</v>
      </c>
      <c r="E56" s="3">
        <v>1</v>
      </c>
      <c r="F56" s="2"/>
      <c r="G56" s="2"/>
      <c r="H56" s="2"/>
      <c r="I56" s="2"/>
      <c r="J56" s="2"/>
      <c r="K56" s="2"/>
      <c r="L56" s="2"/>
      <c r="M56" s="2"/>
      <c r="N56" s="2"/>
      <c r="O56" s="2"/>
      <c r="P56" s="2"/>
      <c r="Q56" s="2"/>
      <c r="R56" s="2"/>
      <c r="S56" s="2"/>
      <c r="T56" s="2"/>
      <c r="U56" s="2"/>
      <c r="V56" s="2"/>
      <c r="W56" s="2"/>
      <c r="X56" s="2"/>
      <c r="Y56" s="2"/>
      <c r="Z56" s="2"/>
    </row>
    <row r="57" spans="1:26">
      <c r="A57" s="2" t="s">
        <v>812</v>
      </c>
      <c r="B57" s="3">
        <v>0</v>
      </c>
      <c r="C57" s="3">
        <v>0</v>
      </c>
      <c r="D57" s="3">
        <v>1</v>
      </c>
      <c r="E57" s="3">
        <v>1</v>
      </c>
      <c r="F57" s="2"/>
      <c r="G57" s="2"/>
      <c r="H57" s="2"/>
      <c r="I57" s="2"/>
      <c r="J57" s="2"/>
      <c r="K57" s="2"/>
      <c r="L57" s="2"/>
      <c r="M57" s="2"/>
      <c r="N57" s="2"/>
      <c r="O57" s="2"/>
      <c r="P57" s="2"/>
      <c r="Q57" s="2"/>
      <c r="R57" s="2"/>
      <c r="S57" s="2"/>
      <c r="T57" s="2"/>
      <c r="U57" s="2"/>
      <c r="V57" s="2"/>
      <c r="W57" s="2"/>
      <c r="X57" s="2"/>
      <c r="Y57" s="2"/>
      <c r="Z57" s="2"/>
    </row>
    <row r="58" spans="1:26">
      <c r="A58" s="2" t="s">
        <v>814</v>
      </c>
      <c r="B58" s="3">
        <v>0</v>
      </c>
      <c r="C58" s="3">
        <v>0</v>
      </c>
      <c r="D58" s="3">
        <v>1</v>
      </c>
      <c r="E58" s="3">
        <v>1</v>
      </c>
      <c r="F58" s="2"/>
      <c r="G58" s="2"/>
      <c r="H58" s="2"/>
      <c r="I58" s="2"/>
      <c r="J58" s="2"/>
      <c r="K58" s="2"/>
      <c r="L58" s="2"/>
      <c r="M58" s="2"/>
      <c r="N58" s="2"/>
      <c r="O58" s="2"/>
      <c r="P58" s="2"/>
      <c r="Q58" s="2"/>
      <c r="R58" s="2"/>
      <c r="S58" s="2"/>
      <c r="T58" s="2"/>
      <c r="U58" s="2"/>
      <c r="V58" s="2"/>
      <c r="W58" s="2"/>
      <c r="X58" s="2"/>
      <c r="Y58" s="2"/>
      <c r="Z58" s="2"/>
    </row>
    <row r="59" spans="1:26">
      <c r="A59" s="2" t="s">
        <v>816</v>
      </c>
      <c r="B59" s="3">
        <v>0</v>
      </c>
      <c r="C59" s="3">
        <v>0</v>
      </c>
      <c r="D59" s="3">
        <v>1</v>
      </c>
      <c r="E59" s="3">
        <v>1</v>
      </c>
      <c r="F59" s="2"/>
      <c r="G59" s="2"/>
      <c r="H59" s="2"/>
      <c r="I59" s="2"/>
      <c r="J59" s="2"/>
      <c r="K59" s="2"/>
      <c r="L59" s="2"/>
      <c r="M59" s="2"/>
      <c r="N59" s="2"/>
      <c r="O59" s="2"/>
      <c r="P59" s="2"/>
      <c r="Q59" s="2"/>
      <c r="R59" s="2"/>
      <c r="S59" s="2"/>
      <c r="T59" s="2"/>
      <c r="U59" s="2"/>
      <c r="V59" s="2"/>
      <c r="W59" s="2"/>
      <c r="X59" s="2"/>
      <c r="Y59" s="2"/>
      <c r="Z59" s="2"/>
    </row>
    <row r="60" spans="1:26">
      <c r="A60" s="2" t="s">
        <v>818</v>
      </c>
      <c r="B60" s="3">
        <v>0</v>
      </c>
      <c r="C60" s="3">
        <v>0</v>
      </c>
      <c r="D60" s="3">
        <v>1</v>
      </c>
      <c r="E60" s="3">
        <v>1</v>
      </c>
      <c r="F60" s="2"/>
      <c r="G60" s="2"/>
      <c r="H60" s="2"/>
      <c r="I60" s="2"/>
      <c r="J60" s="2"/>
      <c r="K60" s="2"/>
      <c r="L60" s="2"/>
      <c r="M60" s="2"/>
      <c r="N60" s="2"/>
      <c r="O60" s="2"/>
      <c r="P60" s="2"/>
      <c r="Q60" s="2"/>
      <c r="R60" s="2"/>
      <c r="S60" s="2"/>
      <c r="T60" s="2"/>
      <c r="U60" s="2"/>
      <c r="V60" s="2"/>
      <c r="W60" s="2"/>
      <c r="X60" s="2"/>
      <c r="Y60" s="2"/>
      <c r="Z60" s="2"/>
    </row>
    <row r="61" spans="1:26">
      <c r="A61" s="2" t="s">
        <v>820</v>
      </c>
      <c r="B61" s="3">
        <v>0</v>
      </c>
      <c r="C61" s="3">
        <v>0</v>
      </c>
      <c r="D61" s="3">
        <v>1</v>
      </c>
      <c r="E61" s="3">
        <v>1</v>
      </c>
      <c r="F61" s="2"/>
      <c r="G61" s="2"/>
      <c r="H61" s="2"/>
      <c r="I61" s="2"/>
      <c r="J61" s="2"/>
      <c r="K61" s="2"/>
      <c r="L61" s="2"/>
      <c r="M61" s="2"/>
      <c r="N61" s="2"/>
      <c r="O61" s="2"/>
      <c r="P61" s="2"/>
      <c r="Q61" s="2"/>
      <c r="R61" s="2"/>
      <c r="S61" s="2"/>
      <c r="T61" s="2"/>
      <c r="U61" s="2"/>
      <c r="V61" s="2"/>
      <c r="W61" s="2"/>
      <c r="X61" s="2"/>
      <c r="Y61" s="2"/>
      <c r="Z61" s="2"/>
    </row>
    <row r="62" spans="1:26">
      <c r="A62" s="2" t="s">
        <v>822</v>
      </c>
      <c r="B62" s="3">
        <v>0</v>
      </c>
      <c r="C62" s="3">
        <v>0</v>
      </c>
      <c r="D62" s="3">
        <v>1</v>
      </c>
      <c r="E62" s="3">
        <v>1</v>
      </c>
      <c r="F62" s="2"/>
      <c r="G62" s="2"/>
      <c r="H62" s="2"/>
      <c r="I62" s="2"/>
      <c r="J62" s="2"/>
      <c r="K62" s="2"/>
      <c r="L62" s="2"/>
      <c r="M62" s="2"/>
      <c r="N62" s="2"/>
      <c r="O62" s="2"/>
      <c r="P62" s="2"/>
      <c r="Q62" s="2"/>
      <c r="R62" s="2"/>
      <c r="S62" s="2"/>
      <c r="T62" s="2"/>
      <c r="U62" s="2"/>
      <c r="V62" s="2"/>
      <c r="W62" s="2"/>
      <c r="X62" s="2"/>
      <c r="Y62" s="2"/>
      <c r="Z62" s="2"/>
    </row>
    <row r="63" spans="1:26">
      <c r="A63" s="2" t="s">
        <v>824</v>
      </c>
      <c r="B63" s="3">
        <v>0</v>
      </c>
      <c r="C63" s="3">
        <v>0</v>
      </c>
      <c r="D63" s="3">
        <v>1</v>
      </c>
      <c r="E63" s="3">
        <v>1</v>
      </c>
      <c r="F63" s="2"/>
      <c r="G63" s="2"/>
      <c r="H63" s="2"/>
      <c r="I63" s="2"/>
      <c r="J63" s="2"/>
      <c r="K63" s="2"/>
      <c r="L63" s="2"/>
      <c r="M63" s="2"/>
      <c r="N63" s="2"/>
      <c r="O63" s="2"/>
      <c r="P63" s="2"/>
      <c r="Q63" s="2"/>
      <c r="R63" s="2"/>
      <c r="S63" s="2"/>
      <c r="T63" s="2"/>
      <c r="U63" s="2"/>
      <c r="V63" s="2"/>
      <c r="W63" s="2"/>
      <c r="X63" s="2"/>
      <c r="Y63" s="2"/>
      <c r="Z63" s="2"/>
    </row>
    <row r="64" spans="1:26">
      <c r="A64" s="2" t="s">
        <v>826</v>
      </c>
      <c r="B64" s="3">
        <v>0</v>
      </c>
      <c r="C64" s="3">
        <v>0</v>
      </c>
      <c r="D64" s="3">
        <v>1</v>
      </c>
      <c r="E64" s="3">
        <v>1</v>
      </c>
      <c r="F64" s="2"/>
      <c r="G64" s="2"/>
      <c r="H64" s="2"/>
      <c r="I64" s="2"/>
      <c r="J64" s="2"/>
      <c r="K64" s="2"/>
      <c r="L64" s="2"/>
      <c r="M64" s="2"/>
      <c r="N64" s="2"/>
      <c r="O64" s="2"/>
      <c r="P64" s="2"/>
      <c r="Q64" s="2"/>
      <c r="R64" s="2"/>
      <c r="S64" s="2"/>
      <c r="T64" s="2"/>
      <c r="U64" s="2"/>
      <c r="V64" s="2"/>
      <c r="W64" s="2"/>
      <c r="X64" s="2"/>
      <c r="Y64" s="2"/>
      <c r="Z64" s="2"/>
    </row>
    <row r="65" spans="1:26">
      <c r="A65" s="2" t="s">
        <v>828</v>
      </c>
      <c r="B65" s="3">
        <v>0</v>
      </c>
      <c r="C65" s="3">
        <v>0</v>
      </c>
      <c r="D65" s="3">
        <v>1</v>
      </c>
      <c r="E65" s="3">
        <v>1</v>
      </c>
      <c r="F65" s="2"/>
      <c r="G65" s="2"/>
      <c r="H65" s="2"/>
      <c r="I65" s="2"/>
      <c r="J65" s="2"/>
      <c r="K65" s="2"/>
      <c r="L65" s="2"/>
      <c r="M65" s="2"/>
      <c r="N65" s="2"/>
      <c r="O65" s="2"/>
      <c r="P65" s="2"/>
      <c r="Q65" s="2"/>
      <c r="R65" s="2"/>
      <c r="S65" s="2"/>
      <c r="T65" s="2"/>
      <c r="U65" s="2"/>
      <c r="V65" s="2"/>
      <c r="W65" s="2"/>
      <c r="X65" s="2"/>
      <c r="Y65" s="2"/>
      <c r="Z65" s="2"/>
    </row>
    <row r="66" spans="1:26">
      <c r="A66" s="2" t="s">
        <v>830</v>
      </c>
      <c r="B66" s="3">
        <v>0</v>
      </c>
      <c r="C66" s="3">
        <v>0</v>
      </c>
      <c r="D66" s="3">
        <v>1</v>
      </c>
      <c r="E66" s="3">
        <v>1</v>
      </c>
      <c r="F66" s="2"/>
      <c r="G66" s="2"/>
      <c r="H66" s="2"/>
      <c r="I66" s="2"/>
      <c r="J66" s="2"/>
      <c r="K66" s="2"/>
      <c r="L66" s="2"/>
      <c r="M66" s="2"/>
      <c r="N66" s="2"/>
      <c r="O66" s="2"/>
      <c r="P66" s="2"/>
      <c r="Q66" s="2"/>
      <c r="R66" s="2"/>
      <c r="S66" s="2"/>
      <c r="T66" s="2"/>
      <c r="U66" s="2"/>
      <c r="V66" s="2"/>
      <c r="W66" s="2"/>
      <c r="X66" s="2"/>
      <c r="Y66" s="2"/>
      <c r="Z66" s="2"/>
    </row>
    <row r="67" spans="1:26">
      <c r="A67" s="2" t="s">
        <v>832</v>
      </c>
      <c r="B67" s="3">
        <v>0</v>
      </c>
      <c r="C67" s="3">
        <v>0</v>
      </c>
      <c r="D67" s="3">
        <v>1</v>
      </c>
      <c r="E67" s="3">
        <v>1</v>
      </c>
      <c r="F67" s="2"/>
      <c r="G67" s="2"/>
      <c r="H67" s="2"/>
      <c r="I67" s="2"/>
      <c r="J67" s="2"/>
      <c r="K67" s="2"/>
      <c r="L67" s="2"/>
      <c r="M67" s="2"/>
      <c r="N67" s="2"/>
      <c r="O67" s="2"/>
      <c r="P67" s="2"/>
      <c r="Q67" s="2"/>
      <c r="R67" s="2"/>
      <c r="S67" s="2"/>
      <c r="T67" s="2"/>
      <c r="U67" s="2"/>
      <c r="V67" s="2"/>
      <c r="W67" s="2"/>
      <c r="X67" s="2"/>
      <c r="Y67" s="2"/>
      <c r="Z67" s="2"/>
    </row>
    <row r="68" spans="1:26">
      <c r="A68" s="2" t="s">
        <v>834</v>
      </c>
      <c r="B68" s="3">
        <v>0</v>
      </c>
      <c r="C68" s="3">
        <v>0</v>
      </c>
      <c r="D68" s="3">
        <v>1</v>
      </c>
      <c r="E68" s="3">
        <v>1</v>
      </c>
      <c r="F68" s="2"/>
      <c r="G68" s="2"/>
      <c r="H68" s="2"/>
      <c r="I68" s="2"/>
      <c r="J68" s="2"/>
      <c r="K68" s="2"/>
      <c r="L68" s="2"/>
      <c r="M68" s="2"/>
      <c r="N68" s="2"/>
      <c r="O68" s="2"/>
      <c r="P68" s="2"/>
      <c r="Q68" s="2"/>
      <c r="R68" s="2"/>
      <c r="S68" s="2"/>
      <c r="T68" s="2"/>
      <c r="U68" s="2"/>
      <c r="V68" s="2"/>
      <c r="W68" s="2"/>
      <c r="X68" s="2"/>
      <c r="Y68" s="2"/>
      <c r="Z68" s="2"/>
    </row>
    <row r="69" spans="1:26">
      <c r="A69" s="2" t="s">
        <v>836</v>
      </c>
      <c r="B69" s="3">
        <v>0</v>
      </c>
      <c r="C69" s="3">
        <v>0</v>
      </c>
      <c r="D69" s="3">
        <v>1</v>
      </c>
      <c r="E69" s="3">
        <v>1</v>
      </c>
      <c r="F69" s="2"/>
      <c r="G69" s="2"/>
      <c r="H69" s="2"/>
      <c r="I69" s="2"/>
      <c r="J69" s="2"/>
      <c r="K69" s="2"/>
      <c r="L69" s="2"/>
      <c r="M69" s="2"/>
      <c r="N69" s="2"/>
      <c r="O69" s="2"/>
      <c r="P69" s="2"/>
      <c r="Q69" s="2"/>
      <c r="R69" s="2"/>
      <c r="S69" s="2"/>
      <c r="T69" s="2"/>
      <c r="U69" s="2"/>
      <c r="V69" s="2"/>
      <c r="W69" s="2"/>
      <c r="X69" s="2"/>
      <c r="Y69" s="2"/>
      <c r="Z69" s="2"/>
    </row>
    <row r="70" spans="1:26">
      <c r="A70" s="2" t="s">
        <v>838</v>
      </c>
      <c r="B70" s="3">
        <v>0</v>
      </c>
      <c r="C70" s="3">
        <v>0</v>
      </c>
      <c r="D70" s="3">
        <v>1</v>
      </c>
      <c r="E70" s="3">
        <v>1</v>
      </c>
      <c r="F70" s="2"/>
      <c r="G70" s="2"/>
      <c r="H70" s="2"/>
      <c r="I70" s="2"/>
      <c r="J70" s="2"/>
      <c r="K70" s="2"/>
      <c r="L70" s="2"/>
      <c r="M70" s="2"/>
      <c r="N70" s="2"/>
      <c r="O70" s="2"/>
      <c r="P70" s="2"/>
      <c r="Q70" s="2"/>
      <c r="R70" s="2"/>
      <c r="S70" s="2"/>
      <c r="T70" s="2"/>
      <c r="U70" s="2"/>
      <c r="V70" s="2"/>
      <c r="W70" s="2"/>
      <c r="X70" s="2"/>
      <c r="Y70" s="2"/>
      <c r="Z70" s="2"/>
    </row>
    <row r="71" spans="1:26">
      <c r="A71" s="2" t="s">
        <v>791</v>
      </c>
      <c r="B71" s="3">
        <v>0</v>
      </c>
      <c r="C71" s="3">
        <v>0</v>
      </c>
      <c r="D71" s="3">
        <v>1</v>
      </c>
      <c r="E71" s="3">
        <v>1</v>
      </c>
      <c r="F71" s="2"/>
      <c r="G71" s="2"/>
      <c r="H71" s="2"/>
      <c r="I71" s="2"/>
      <c r="J71" s="2"/>
      <c r="K71" s="2"/>
      <c r="L71" s="2"/>
      <c r="M71" s="2"/>
      <c r="N71" s="2"/>
      <c r="O71" s="2"/>
      <c r="P71" s="2"/>
      <c r="Q71" s="2"/>
      <c r="R71" s="2"/>
      <c r="S71" s="2"/>
      <c r="T71" s="2"/>
      <c r="U71" s="2"/>
      <c r="V71" s="2"/>
      <c r="W71" s="2"/>
      <c r="X71" s="2"/>
      <c r="Y71" s="2"/>
      <c r="Z71" s="2"/>
    </row>
    <row r="72" spans="1:26">
      <c r="A72" s="2" t="s">
        <v>840</v>
      </c>
      <c r="B72" s="3">
        <v>0</v>
      </c>
      <c r="C72" s="3">
        <v>0</v>
      </c>
      <c r="D72" s="3">
        <v>1</v>
      </c>
      <c r="E72" s="3">
        <v>1</v>
      </c>
      <c r="F72" s="2"/>
      <c r="G72" s="2"/>
      <c r="H72" s="2"/>
      <c r="I72" s="2"/>
      <c r="J72" s="2"/>
      <c r="K72" s="2"/>
      <c r="L72" s="2"/>
      <c r="M72" s="2"/>
      <c r="N72" s="2"/>
      <c r="O72" s="2"/>
      <c r="P72" s="2"/>
      <c r="Q72" s="2"/>
      <c r="R72" s="2"/>
      <c r="S72" s="2"/>
      <c r="T72" s="2"/>
      <c r="U72" s="2"/>
      <c r="V72" s="2"/>
      <c r="W72" s="2"/>
      <c r="X72" s="2"/>
      <c r="Y72" s="2"/>
      <c r="Z72" s="2"/>
    </row>
    <row r="73" spans="1:26">
      <c r="A73" s="2" t="s">
        <v>842</v>
      </c>
      <c r="B73" s="3">
        <v>0</v>
      </c>
      <c r="C73" s="3">
        <v>0</v>
      </c>
      <c r="D73" s="3">
        <v>1</v>
      </c>
      <c r="E73" s="3">
        <v>1</v>
      </c>
      <c r="F73" s="2"/>
      <c r="G73" s="2"/>
      <c r="H73" s="2"/>
      <c r="I73" s="2"/>
      <c r="J73" s="2"/>
      <c r="K73" s="2"/>
      <c r="L73" s="2"/>
      <c r="M73" s="2"/>
      <c r="N73" s="2"/>
      <c r="O73" s="2"/>
      <c r="P73" s="2"/>
      <c r="Q73" s="2"/>
      <c r="R73" s="2"/>
      <c r="S73" s="2"/>
      <c r="T73" s="2"/>
      <c r="U73" s="2"/>
      <c r="V73" s="2"/>
      <c r="W73" s="2"/>
      <c r="X73" s="2"/>
      <c r="Y73" s="2"/>
      <c r="Z73" s="2"/>
    </row>
    <row r="74" spans="1:26">
      <c r="A74" s="2" t="s">
        <v>844</v>
      </c>
      <c r="B74" s="3">
        <v>0</v>
      </c>
      <c r="C74" s="3">
        <v>0</v>
      </c>
      <c r="D74" s="3">
        <v>1</v>
      </c>
      <c r="E74" s="3">
        <v>1</v>
      </c>
      <c r="F74" s="2"/>
      <c r="G74" s="2"/>
      <c r="H74" s="2"/>
      <c r="I74" s="2"/>
      <c r="J74" s="2"/>
      <c r="K74" s="2"/>
      <c r="L74" s="2"/>
      <c r="M74" s="2"/>
      <c r="N74" s="2"/>
      <c r="O74" s="2"/>
      <c r="P74" s="2"/>
      <c r="Q74" s="2"/>
      <c r="R74" s="2"/>
      <c r="S74" s="2"/>
      <c r="T74" s="2"/>
      <c r="U74" s="2"/>
      <c r="V74" s="2"/>
      <c r="W74" s="2"/>
      <c r="X74" s="2"/>
      <c r="Y74" s="2"/>
      <c r="Z74" s="2"/>
    </row>
    <row r="75" spans="1:26">
      <c r="A75" s="2" t="s">
        <v>846</v>
      </c>
      <c r="B75" s="3">
        <v>0</v>
      </c>
      <c r="C75" s="3">
        <v>0</v>
      </c>
      <c r="D75" s="3">
        <v>1</v>
      </c>
      <c r="E75" s="3">
        <v>1</v>
      </c>
      <c r="F75" s="2"/>
      <c r="G75" s="2"/>
      <c r="H75" s="2"/>
      <c r="I75" s="2"/>
      <c r="J75" s="2"/>
      <c r="K75" s="2"/>
      <c r="L75" s="2"/>
      <c r="M75" s="2"/>
      <c r="N75" s="2"/>
      <c r="O75" s="2"/>
      <c r="P75" s="2"/>
      <c r="Q75" s="2"/>
      <c r="R75" s="2"/>
      <c r="S75" s="2"/>
      <c r="T75" s="2"/>
      <c r="U75" s="2"/>
      <c r="V75" s="2"/>
      <c r="W75" s="2"/>
      <c r="X75" s="2"/>
      <c r="Y75" s="2"/>
      <c r="Z75" s="2"/>
    </row>
    <row r="76" spans="1:26">
      <c r="A76" s="2" t="s">
        <v>848</v>
      </c>
      <c r="B76" s="3">
        <v>0</v>
      </c>
      <c r="C76" s="3">
        <v>0</v>
      </c>
      <c r="D76" s="3">
        <v>1</v>
      </c>
      <c r="E76" s="3">
        <v>1</v>
      </c>
      <c r="F76" s="2"/>
      <c r="G76" s="2"/>
      <c r="H76" s="2"/>
      <c r="I76" s="2"/>
      <c r="J76" s="2"/>
      <c r="K76" s="2"/>
      <c r="L76" s="2"/>
      <c r="M76" s="2"/>
      <c r="N76" s="2"/>
      <c r="O76" s="2"/>
      <c r="P76" s="2"/>
      <c r="Q76" s="2"/>
      <c r="R76" s="2"/>
      <c r="S76" s="2"/>
      <c r="T76" s="2"/>
      <c r="U76" s="2"/>
      <c r="V76" s="2"/>
      <c r="W76" s="2"/>
      <c r="X76" s="2"/>
      <c r="Y76" s="2"/>
      <c r="Z76" s="2"/>
    </row>
    <row r="77" spans="1:26">
      <c r="A77" s="2" t="s">
        <v>850</v>
      </c>
      <c r="B77" s="3">
        <v>0</v>
      </c>
      <c r="C77" s="3">
        <v>0</v>
      </c>
      <c r="D77" s="3">
        <v>1</v>
      </c>
      <c r="E77" s="3">
        <v>1</v>
      </c>
      <c r="F77" s="2"/>
      <c r="G77" s="2"/>
      <c r="H77" s="2"/>
      <c r="I77" s="2"/>
      <c r="J77" s="2"/>
      <c r="K77" s="2"/>
      <c r="L77" s="2"/>
      <c r="M77" s="2"/>
      <c r="N77" s="2"/>
      <c r="O77" s="2"/>
      <c r="P77" s="2"/>
      <c r="Q77" s="2"/>
      <c r="R77" s="2"/>
      <c r="S77" s="2"/>
      <c r="T77" s="2"/>
      <c r="U77" s="2"/>
      <c r="V77" s="2"/>
      <c r="W77" s="2"/>
      <c r="X77" s="2"/>
      <c r="Y77" s="2"/>
      <c r="Z77" s="2"/>
    </row>
    <row r="78" spans="1:26">
      <c r="A78" s="2" t="s">
        <v>852</v>
      </c>
      <c r="B78" s="3">
        <v>0</v>
      </c>
      <c r="C78" s="3">
        <v>0</v>
      </c>
      <c r="D78" s="3">
        <v>1</v>
      </c>
      <c r="E78" s="3">
        <v>1</v>
      </c>
      <c r="F78" s="2"/>
      <c r="G78" s="2"/>
      <c r="H78" s="2"/>
      <c r="I78" s="2"/>
      <c r="J78" s="2"/>
      <c r="K78" s="2"/>
      <c r="L78" s="2"/>
      <c r="M78" s="2"/>
      <c r="N78" s="2"/>
      <c r="O78" s="2"/>
      <c r="P78" s="2"/>
      <c r="Q78" s="2"/>
      <c r="R78" s="2"/>
      <c r="S78" s="2"/>
      <c r="T78" s="2"/>
      <c r="U78" s="2"/>
      <c r="V78" s="2"/>
      <c r="W78" s="2"/>
      <c r="X78" s="2"/>
      <c r="Y78" s="2"/>
      <c r="Z78" s="2"/>
    </row>
    <row r="79" spans="1:26">
      <c r="A79" s="2" t="s">
        <v>854</v>
      </c>
      <c r="B79" s="3">
        <v>0</v>
      </c>
      <c r="C79" s="3">
        <v>0</v>
      </c>
      <c r="D79" s="3">
        <v>1</v>
      </c>
      <c r="E79" s="3">
        <v>1</v>
      </c>
      <c r="F79" s="2"/>
      <c r="G79" s="2"/>
      <c r="H79" s="2"/>
      <c r="I79" s="2"/>
      <c r="J79" s="2"/>
      <c r="K79" s="2"/>
      <c r="L79" s="2"/>
      <c r="M79" s="2"/>
      <c r="N79" s="2"/>
      <c r="O79" s="2"/>
      <c r="P79" s="2"/>
      <c r="Q79" s="2"/>
      <c r="R79" s="2"/>
      <c r="S79" s="2"/>
      <c r="T79" s="2"/>
      <c r="U79" s="2"/>
      <c r="V79" s="2"/>
      <c r="W79" s="2"/>
      <c r="X79" s="2"/>
      <c r="Y79" s="2"/>
      <c r="Z79" s="2"/>
    </row>
    <row r="80" spans="1:26">
      <c r="A80" s="2" t="s">
        <v>856</v>
      </c>
      <c r="B80" s="3">
        <v>0</v>
      </c>
      <c r="C80" s="3">
        <v>0</v>
      </c>
      <c r="D80" s="3">
        <v>1</v>
      </c>
      <c r="E80" s="3">
        <v>1</v>
      </c>
      <c r="F80" s="2"/>
      <c r="G80" s="2"/>
      <c r="H80" s="2"/>
      <c r="I80" s="2"/>
      <c r="J80" s="2"/>
      <c r="K80" s="2"/>
      <c r="L80" s="2"/>
      <c r="M80" s="2"/>
      <c r="N80" s="2"/>
      <c r="O80" s="2"/>
      <c r="P80" s="2"/>
      <c r="Q80" s="2"/>
      <c r="R80" s="2"/>
      <c r="S80" s="2"/>
      <c r="T80" s="2"/>
      <c r="U80" s="2"/>
      <c r="V80" s="2"/>
      <c r="W80" s="2"/>
      <c r="X80" s="2"/>
      <c r="Y80" s="2"/>
      <c r="Z80" s="2"/>
    </row>
    <row r="81" spans="1:26">
      <c r="A81" s="2" t="s">
        <v>858</v>
      </c>
      <c r="B81" s="3">
        <v>0</v>
      </c>
      <c r="C81" s="3">
        <v>0</v>
      </c>
      <c r="D81" s="3">
        <v>1</v>
      </c>
      <c r="E81" s="3">
        <v>1</v>
      </c>
      <c r="F81" s="2"/>
      <c r="G81" s="2"/>
      <c r="H81" s="2"/>
      <c r="I81" s="2"/>
      <c r="J81" s="2"/>
      <c r="K81" s="2"/>
      <c r="L81" s="2"/>
      <c r="M81" s="2"/>
      <c r="N81" s="2"/>
      <c r="O81" s="2"/>
      <c r="P81" s="2"/>
      <c r="Q81" s="2"/>
      <c r="R81" s="2"/>
      <c r="S81" s="2"/>
      <c r="T81" s="2"/>
      <c r="U81" s="2"/>
      <c r="V81" s="2"/>
      <c r="W81" s="2"/>
      <c r="X81" s="2"/>
      <c r="Y81" s="2"/>
      <c r="Z81" s="2"/>
    </row>
    <row r="82" spans="1:26">
      <c r="A82" s="2" t="s">
        <v>860</v>
      </c>
      <c r="B82" s="3">
        <v>0</v>
      </c>
      <c r="C82" s="3">
        <v>0</v>
      </c>
      <c r="D82" s="3">
        <v>1</v>
      </c>
      <c r="E82" s="3">
        <v>1</v>
      </c>
      <c r="F82" s="2"/>
      <c r="G82" s="2"/>
      <c r="H82" s="2"/>
      <c r="I82" s="2"/>
      <c r="J82" s="2"/>
      <c r="K82" s="2"/>
      <c r="L82" s="2"/>
      <c r="M82" s="2"/>
      <c r="N82" s="2"/>
      <c r="O82" s="2"/>
      <c r="P82" s="2"/>
      <c r="Q82" s="2"/>
      <c r="R82" s="2"/>
      <c r="S82" s="2"/>
      <c r="T82" s="2"/>
      <c r="U82" s="2"/>
      <c r="V82" s="2"/>
      <c r="W82" s="2"/>
      <c r="X82" s="2"/>
      <c r="Y82" s="2"/>
      <c r="Z82" s="2"/>
    </row>
    <row r="83" spans="1:26">
      <c r="A83" s="2" t="s">
        <v>862</v>
      </c>
      <c r="B83" s="3">
        <v>0</v>
      </c>
      <c r="C83" s="3">
        <v>0</v>
      </c>
      <c r="D83" s="3">
        <v>1</v>
      </c>
      <c r="E83" s="3">
        <v>1</v>
      </c>
      <c r="F83" s="2"/>
      <c r="G83" s="2"/>
      <c r="H83" s="2"/>
      <c r="I83" s="2"/>
      <c r="J83" s="2"/>
      <c r="K83" s="2"/>
      <c r="L83" s="2"/>
      <c r="M83" s="2"/>
      <c r="N83" s="2"/>
      <c r="O83" s="2"/>
      <c r="P83" s="2"/>
      <c r="Q83" s="2"/>
      <c r="R83" s="2"/>
      <c r="S83" s="2"/>
      <c r="T83" s="2"/>
      <c r="U83" s="2"/>
      <c r="V83" s="2"/>
      <c r="W83" s="2"/>
      <c r="X83" s="2"/>
      <c r="Y83" s="2"/>
      <c r="Z83" s="2"/>
    </row>
    <row r="84" spans="1:26">
      <c r="A84" s="2" t="s">
        <v>864</v>
      </c>
      <c r="B84" s="3">
        <v>0</v>
      </c>
      <c r="C84" s="3">
        <v>0</v>
      </c>
      <c r="D84" s="3">
        <v>1</v>
      </c>
      <c r="E84" s="3">
        <v>1</v>
      </c>
      <c r="F84" s="2"/>
      <c r="G84" s="2"/>
      <c r="H84" s="2"/>
      <c r="I84" s="2"/>
      <c r="J84" s="2"/>
      <c r="K84" s="2"/>
      <c r="L84" s="2"/>
      <c r="M84" s="2"/>
      <c r="N84" s="2"/>
      <c r="O84" s="2"/>
      <c r="P84" s="2"/>
      <c r="Q84" s="2"/>
      <c r="R84" s="2"/>
      <c r="S84" s="2"/>
      <c r="T84" s="2"/>
      <c r="U84" s="2"/>
      <c r="V84" s="2"/>
      <c r="W84" s="2"/>
      <c r="X84" s="2"/>
      <c r="Y84" s="2"/>
      <c r="Z84" s="2"/>
    </row>
    <row r="85" spans="1:26">
      <c r="A85" s="2" t="s">
        <v>866</v>
      </c>
      <c r="B85" s="3">
        <v>0</v>
      </c>
      <c r="C85" s="3">
        <v>0</v>
      </c>
      <c r="D85" s="3">
        <v>1</v>
      </c>
      <c r="E85" s="3">
        <v>1</v>
      </c>
      <c r="F85" s="2"/>
      <c r="G85" s="2"/>
      <c r="H85" s="2"/>
      <c r="I85" s="2"/>
      <c r="J85" s="2"/>
      <c r="K85" s="2"/>
      <c r="L85" s="2"/>
      <c r="M85" s="2"/>
      <c r="N85" s="2"/>
      <c r="O85" s="2"/>
      <c r="P85" s="2"/>
      <c r="Q85" s="2"/>
      <c r="R85" s="2"/>
      <c r="S85" s="2"/>
      <c r="T85" s="2"/>
      <c r="U85" s="2"/>
      <c r="V85" s="2"/>
      <c r="W85" s="2"/>
      <c r="X85" s="2"/>
      <c r="Y85" s="2"/>
      <c r="Z85" s="2"/>
    </row>
    <row r="86" spans="1:26">
      <c r="A86" s="2" t="s">
        <v>868</v>
      </c>
      <c r="B86" s="3">
        <v>0</v>
      </c>
      <c r="C86" s="3">
        <v>0</v>
      </c>
      <c r="D86" s="3">
        <v>1</v>
      </c>
      <c r="E86" s="3">
        <v>1</v>
      </c>
      <c r="F86" s="2"/>
      <c r="G86" s="2"/>
      <c r="H86" s="2"/>
      <c r="I86" s="2"/>
      <c r="J86" s="2"/>
      <c r="K86" s="2"/>
      <c r="L86" s="2"/>
      <c r="M86" s="2"/>
      <c r="N86" s="2"/>
      <c r="O86" s="2"/>
      <c r="P86" s="2"/>
      <c r="Q86" s="2"/>
      <c r="R86" s="2"/>
      <c r="S86" s="2"/>
      <c r="T86" s="2"/>
      <c r="U86" s="2"/>
      <c r="V86" s="2"/>
      <c r="W86" s="2"/>
      <c r="X86" s="2"/>
      <c r="Y86" s="2"/>
      <c r="Z86" s="2"/>
    </row>
    <row r="87" spans="1:26">
      <c r="A87" s="2" t="s">
        <v>870</v>
      </c>
      <c r="B87" s="3">
        <v>0</v>
      </c>
      <c r="C87" s="3">
        <v>0</v>
      </c>
      <c r="D87" s="3">
        <v>1</v>
      </c>
      <c r="E87" s="3">
        <v>1</v>
      </c>
      <c r="F87" s="2"/>
      <c r="G87" s="2"/>
      <c r="H87" s="2"/>
      <c r="I87" s="2"/>
      <c r="J87" s="2"/>
      <c r="K87" s="2"/>
      <c r="L87" s="2"/>
      <c r="M87" s="2"/>
      <c r="N87" s="2"/>
      <c r="O87" s="2"/>
      <c r="P87" s="2"/>
      <c r="Q87" s="2"/>
      <c r="R87" s="2"/>
      <c r="S87" s="2"/>
      <c r="T87" s="2"/>
      <c r="U87" s="2"/>
      <c r="V87" s="2"/>
      <c r="W87" s="2"/>
      <c r="X87" s="2"/>
      <c r="Y87" s="2"/>
      <c r="Z87" s="2"/>
    </row>
    <row r="88" spans="1:26">
      <c r="A88" s="2" t="s">
        <v>872</v>
      </c>
      <c r="B88" s="3">
        <v>0</v>
      </c>
      <c r="C88" s="3">
        <v>0</v>
      </c>
      <c r="D88" s="3">
        <v>1</v>
      </c>
      <c r="E88" s="3">
        <v>1</v>
      </c>
      <c r="F88" s="2"/>
      <c r="G88" s="2"/>
      <c r="H88" s="2"/>
      <c r="I88" s="2"/>
      <c r="J88" s="2"/>
      <c r="K88" s="2"/>
      <c r="L88" s="2"/>
      <c r="M88" s="2"/>
      <c r="N88" s="2"/>
      <c r="O88" s="2"/>
      <c r="P88" s="2"/>
      <c r="Q88" s="2"/>
      <c r="R88" s="2"/>
      <c r="S88" s="2"/>
      <c r="T88" s="2"/>
      <c r="U88" s="2"/>
      <c r="V88" s="2"/>
      <c r="W88" s="2"/>
      <c r="X88" s="2"/>
      <c r="Y88" s="2"/>
      <c r="Z88" s="2"/>
    </row>
    <row r="89" spans="1:26">
      <c r="A89" s="2" t="s">
        <v>874</v>
      </c>
      <c r="B89" s="3">
        <v>0</v>
      </c>
      <c r="C89" s="3">
        <v>0</v>
      </c>
      <c r="D89" s="3">
        <v>1</v>
      </c>
      <c r="E89" s="3">
        <v>1</v>
      </c>
      <c r="F89" s="2"/>
      <c r="G89" s="2"/>
      <c r="H89" s="2"/>
      <c r="I89" s="2"/>
      <c r="J89" s="2"/>
      <c r="K89" s="2"/>
      <c r="L89" s="2"/>
      <c r="M89" s="2"/>
      <c r="N89" s="2"/>
      <c r="O89" s="2"/>
      <c r="P89" s="2"/>
      <c r="Q89" s="2"/>
      <c r="R89" s="2"/>
      <c r="S89" s="2"/>
      <c r="T89" s="2"/>
      <c r="U89" s="2"/>
      <c r="V89" s="2"/>
      <c r="W89" s="2"/>
      <c r="X89" s="2"/>
      <c r="Y89" s="2"/>
      <c r="Z89" s="2"/>
    </row>
    <row r="90" spans="1:26">
      <c r="A90" s="2" t="s">
        <v>876</v>
      </c>
      <c r="B90" s="3">
        <v>0</v>
      </c>
      <c r="C90" s="3">
        <v>0</v>
      </c>
      <c r="D90" s="3">
        <v>1</v>
      </c>
      <c r="E90" s="3">
        <v>1</v>
      </c>
      <c r="F90" s="2"/>
      <c r="G90" s="2"/>
      <c r="H90" s="2"/>
      <c r="I90" s="2"/>
      <c r="J90" s="2"/>
      <c r="K90" s="2"/>
      <c r="L90" s="2"/>
      <c r="M90" s="2"/>
      <c r="N90" s="2"/>
      <c r="O90" s="2"/>
      <c r="P90" s="2"/>
      <c r="Q90" s="2"/>
      <c r="R90" s="2"/>
      <c r="S90" s="2"/>
      <c r="T90" s="2"/>
      <c r="U90" s="2"/>
      <c r="V90" s="2"/>
      <c r="W90" s="2"/>
      <c r="X90" s="2"/>
      <c r="Y90" s="2"/>
      <c r="Z90" s="2"/>
    </row>
    <row r="91" spans="1:26">
      <c r="A91" s="2" t="s">
        <v>878</v>
      </c>
      <c r="B91" s="3">
        <v>0</v>
      </c>
      <c r="C91" s="3">
        <v>0</v>
      </c>
      <c r="D91" s="3">
        <v>1</v>
      </c>
      <c r="E91" s="3">
        <v>1</v>
      </c>
      <c r="F91" s="2"/>
      <c r="G91" s="2"/>
      <c r="H91" s="2"/>
      <c r="I91" s="2"/>
      <c r="J91" s="2"/>
      <c r="K91" s="2"/>
      <c r="L91" s="2"/>
      <c r="M91" s="2"/>
      <c r="N91" s="2"/>
      <c r="O91" s="2"/>
      <c r="P91" s="2"/>
      <c r="Q91" s="2"/>
      <c r="R91" s="2"/>
      <c r="S91" s="2"/>
      <c r="T91" s="2"/>
      <c r="U91" s="2"/>
      <c r="V91" s="2"/>
      <c r="W91" s="2"/>
      <c r="X91" s="2"/>
      <c r="Y91" s="2"/>
      <c r="Z91" s="2"/>
    </row>
    <row r="92" spans="1:26">
      <c r="A92" s="2" t="s">
        <v>880</v>
      </c>
      <c r="B92" s="3">
        <v>0</v>
      </c>
      <c r="C92" s="3">
        <v>0</v>
      </c>
      <c r="D92" s="3">
        <v>1</v>
      </c>
      <c r="E92" s="3">
        <v>1</v>
      </c>
      <c r="F92" s="2"/>
      <c r="G92" s="2"/>
      <c r="H92" s="2"/>
      <c r="I92" s="2"/>
      <c r="J92" s="2"/>
      <c r="K92" s="2"/>
      <c r="L92" s="2"/>
      <c r="M92" s="2"/>
      <c r="N92" s="2"/>
      <c r="O92" s="2"/>
      <c r="P92" s="2"/>
      <c r="Q92" s="2"/>
      <c r="R92" s="2"/>
      <c r="S92" s="2"/>
      <c r="T92" s="2"/>
      <c r="U92" s="2"/>
      <c r="V92" s="2"/>
      <c r="W92" s="2"/>
      <c r="X92" s="2"/>
      <c r="Y92" s="2"/>
      <c r="Z92" s="2"/>
    </row>
    <row r="93" spans="1:26">
      <c r="A93" s="2" t="s">
        <v>882</v>
      </c>
      <c r="B93" s="3">
        <v>0</v>
      </c>
      <c r="C93" s="3">
        <v>0</v>
      </c>
      <c r="D93" s="3">
        <v>1</v>
      </c>
      <c r="E93" s="3">
        <v>0</v>
      </c>
      <c r="F93" s="2"/>
      <c r="G93" s="2"/>
      <c r="H93" s="2"/>
      <c r="I93" s="2"/>
      <c r="J93" s="2"/>
      <c r="K93" s="2"/>
      <c r="L93" s="2"/>
      <c r="M93" s="2"/>
      <c r="N93" s="2"/>
      <c r="O93" s="2"/>
      <c r="P93" s="2"/>
      <c r="Q93" s="2"/>
      <c r="R93" s="2"/>
      <c r="S93" s="2"/>
      <c r="T93" s="2"/>
      <c r="U93" s="2"/>
      <c r="V93" s="2"/>
      <c r="W93" s="2"/>
      <c r="X93" s="2"/>
      <c r="Y93" s="2"/>
      <c r="Z93" s="2"/>
    </row>
    <row r="94" spans="1:26">
      <c r="A94" s="2" t="s">
        <v>884</v>
      </c>
      <c r="B94" s="3">
        <v>0</v>
      </c>
      <c r="C94" s="3">
        <v>0</v>
      </c>
      <c r="D94" s="3">
        <v>1</v>
      </c>
      <c r="E94" s="3">
        <v>1</v>
      </c>
      <c r="F94" s="2"/>
      <c r="G94" s="2"/>
      <c r="H94" s="2"/>
      <c r="I94" s="2"/>
      <c r="J94" s="2"/>
      <c r="K94" s="2"/>
      <c r="L94" s="2"/>
      <c r="M94" s="2"/>
      <c r="N94" s="2"/>
      <c r="O94" s="2"/>
      <c r="P94" s="2"/>
      <c r="Q94" s="2"/>
      <c r="R94" s="2"/>
      <c r="S94" s="2"/>
      <c r="T94" s="2"/>
      <c r="U94" s="2"/>
      <c r="V94" s="2"/>
      <c r="W94" s="2"/>
      <c r="X94" s="2"/>
      <c r="Y94" s="2"/>
      <c r="Z94" s="2"/>
    </row>
    <row r="95" spans="1:26">
      <c r="A95" s="2" t="s">
        <v>886</v>
      </c>
      <c r="B95" s="3">
        <v>0</v>
      </c>
      <c r="C95" s="3">
        <v>0</v>
      </c>
      <c r="D95" s="3">
        <v>1</v>
      </c>
      <c r="E95" s="3">
        <v>1</v>
      </c>
      <c r="F95" s="2"/>
      <c r="G95" s="2"/>
      <c r="H95" s="2"/>
      <c r="I95" s="2"/>
      <c r="J95" s="2"/>
      <c r="K95" s="2"/>
      <c r="L95" s="2"/>
      <c r="M95" s="2"/>
      <c r="N95" s="2"/>
      <c r="O95" s="2"/>
      <c r="P95" s="2"/>
      <c r="Q95" s="2"/>
      <c r="R95" s="2"/>
      <c r="S95" s="2"/>
      <c r="T95" s="2"/>
      <c r="U95" s="2"/>
      <c r="V95" s="2"/>
      <c r="W95" s="2"/>
      <c r="X95" s="2"/>
      <c r="Y95" s="2"/>
      <c r="Z95" s="2"/>
    </row>
    <row r="96" spans="1:26">
      <c r="A96" s="2" t="s">
        <v>888</v>
      </c>
      <c r="B96" s="3">
        <v>0</v>
      </c>
      <c r="C96" s="3">
        <v>0</v>
      </c>
      <c r="D96" s="3">
        <v>1</v>
      </c>
      <c r="E96" s="3">
        <v>1</v>
      </c>
      <c r="F96" s="2"/>
      <c r="G96" s="2"/>
      <c r="H96" s="2"/>
      <c r="I96" s="2"/>
      <c r="J96" s="2"/>
      <c r="K96" s="2"/>
      <c r="L96" s="2"/>
      <c r="M96" s="2"/>
      <c r="N96" s="2"/>
      <c r="O96" s="2"/>
      <c r="P96" s="2"/>
      <c r="Q96" s="2"/>
      <c r="R96" s="2"/>
      <c r="S96" s="2"/>
      <c r="T96" s="2"/>
      <c r="U96" s="2"/>
      <c r="V96" s="2"/>
      <c r="W96" s="2"/>
      <c r="X96" s="2"/>
      <c r="Y96" s="2"/>
      <c r="Z96" s="2"/>
    </row>
    <row r="97" spans="1:26">
      <c r="A97" s="2" t="s">
        <v>890</v>
      </c>
      <c r="B97" s="3">
        <v>0</v>
      </c>
      <c r="C97" s="3">
        <v>0</v>
      </c>
      <c r="D97" s="3">
        <v>1</v>
      </c>
      <c r="E97" s="3">
        <v>1</v>
      </c>
      <c r="F97" s="2"/>
      <c r="G97" s="2"/>
      <c r="H97" s="2"/>
      <c r="I97" s="2"/>
      <c r="J97" s="2"/>
      <c r="K97" s="2"/>
      <c r="L97" s="2"/>
      <c r="M97" s="2"/>
      <c r="N97" s="2"/>
      <c r="O97" s="2"/>
      <c r="P97" s="2"/>
      <c r="Q97" s="2"/>
      <c r="R97" s="2"/>
      <c r="S97" s="2"/>
      <c r="T97" s="2"/>
      <c r="U97" s="2"/>
      <c r="V97" s="2"/>
      <c r="W97" s="2"/>
      <c r="X97" s="2"/>
      <c r="Y97" s="2"/>
      <c r="Z97" s="2"/>
    </row>
    <row r="98" spans="1:26">
      <c r="A98" s="2" t="s">
        <v>892</v>
      </c>
      <c r="B98" s="3">
        <v>0</v>
      </c>
      <c r="C98" s="3">
        <v>0</v>
      </c>
      <c r="D98" s="3">
        <v>1</v>
      </c>
      <c r="E98" s="3">
        <v>1</v>
      </c>
      <c r="F98" s="2"/>
      <c r="G98" s="2"/>
      <c r="H98" s="2"/>
      <c r="I98" s="2"/>
      <c r="J98" s="2"/>
      <c r="K98" s="2"/>
      <c r="L98" s="2"/>
      <c r="M98" s="2"/>
      <c r="N98" s="2"/>
      <c r="O98" s="2"/>
      <c r="P98" s="2"/>
      <c r="Q98" s="2"/>
      <c r="R98" s="2"/>
      <c r="S98" s="2"/>
      <c r="T98" s="2"/>
      <c r="U98" s="2"/>
      <c r="V98" s="2"/>
      <c r="W98" s="2"/>
      <c r="X98" s="2"/>
      <c r="Y98" s="2"/>
      <c r="Z98" s="2"/>
    </row>
    <row r="99" spans="1:26">
      <c r="A99" s="2" t="s">
        <v>894</v>
      </c>
      <c r="B99" s="3">
        <v>0</v>
      </c>
      <c r="C99" s="3">
        <v>0</v>
      </c>
      <c r="D99" s="3">
        <v>1</v>
      </c>
      <c r="E99" s="3">
        <v>1</v>
      </c>
      <c r="F99" s="2"/>
      <c r="G99" s="2"/>
      <c r="H99" s="2"/>
      <c r="I99" s="2"/>
      <c r="J99" s="2"/>
      <c r="K99" s="2"/>
      <c r="L99" s="2"/>
      <c r="M99" s="2"/>
      <c r="N99" s="2"/>
      <c r="O99" s="2"/>
      <c r="P99" s="2"/>
      <c r="Q99" s="2"/>
      <c r="R99" s="2"/>
      <c r="S99" s="2"/>
      <c r="T99" s="2"/>
      <c r="U99" s="2"/>
      <c r="V99" s="2"/>
      <c r="W99" s="2"/>
      <c r="X99" s="2"/>
      <c r="Y99" s="2"/>
      <c r="Z99" s="2"/>
    </row>
    <row r="100" spans="1:26">
      <c r="A100" s="2" t="s">
        <v>896</v>
      </c>
      <c r="B100" s="3">
        <v>0</v>
      </c>
      <c r="C100" s="3">
        <v>0</v>
      </c>
      <c r="D100" s="3">
        <v>1</v>
      </c>
      <c r="E100" s="3">
        <v>1</v>
      </c>
      <c r="F100" s="2"/>
      <c r="G100" s="2"/>
      <c r="H100" s="2"/>
      <c r="I100" s="2"/>
      <c r="J100" s="2"/>
      <c r="K100" s="2"/>
      <c r="L100" s="2"/>
      <c r="M100" s="2"/>
      <c r="N100" s="2"/>
      <c r="O100" s="2"/>
      <c r="P100" s="2"/>
      <c r="Q100" s="2"/>
      <c r="R100" s="2"/>
      <c r="S100" s="2"/>
      <c r="T100" s="2"/>
      <c r="U100" s="2"/>
      <c r="V100" s="2"/>
      <c r="W100" s="2"/>
      <c r="X100" s="2"/>
      <c r="Y100" s="2"/>
      <c r="Z100" s="2"/>
    </row>
    <row r="101" spans="1:26">
      <c r="A101" s="2" t="s">
        <v>898</v>
      </c>
      <c r="B101" s="3">
        <v>0</v>
      </c>
      <c r="C101" s="3">
        <v>0</v>
      </c>
      <c r="D101" s="3">
        <v>1</v>
      </c>
      <c r="E101" s="3">
        <v>1</v>
      </c>
      <c r="F101" s="2"/>
      <c r="G101" s="2"/>
      <c r="H101" s="2"/>
      <c r="I101" s="2"/>
      <c r="J101" s="2"/>
      <c r="K101" s="2"/>
      <c r="L101" s="2"/>
      <c r="M101" s="2"/>
      <c r="N101" s="2"/>
      <c r="O101" s="2"/>
      <c r="P101" s="2"/>
      <c r="Q101" s="2"/>
      <c r="R101" s="2"/>
      <c r="S101" s="2"/>
      <c r="T101" s="2"/>
      <c r="U101" s="2"/>
      <c r="V101" s="2"/>
      <c r="W101" s="2"/>
      <c r="X101" s="2"/>
      <c r="Y101" s="2"/>
      <c r="Z101" s="2"/>
    </row>
    <row r="102" spans="1:26">
      <c r="A102" s="2" t="s">
        <v>902</v>
      </c>
      <c r="B102" s="3">
        <v>0</v>
      </c>
      <c r="C102" s="3">
        <v>0</v>
      </c>
      <c r="D102" s="3">
        <v>1</v>
      </c>
      <c r="E102" s="3">
        <v>1</v>
      </c>
      <c r="F102" s="2"/>
      <c r="G102" s="2"/>
      <c r="H102" s="2"/>
      <c r="I102" s="2"/>
      <c r="J102" s="2"/>
      <c r="K102" s="2"/>
      <c r="L102" s="2"/>
      <c r="M102" s="2"/>
      <c r="N102" s="2"/>
      <c r="O102" s="2"/>
      <c r="P102" s="2"/>
      <c r="Q102" s="2"/>
      <c r="R102" s="2"/>
      <c r="S102" s="2"/>
      <c r="T102" s="2"/>
      <c r="U102" s="2"/>
      <c r="V102" s="2"/>
      <c r="W102" s="2"/>
      <c r="X102" s="2"/>
      <c r="Y102" s="2"/>
      <c r="Z102" s="2"/>
    </row>
    <row r="103" spans="1:26">
      <c r="A103" s="2" t="s">
        <v>904</v>
      </c>
      <c r="B103" s="3">
        <v>0</v>
      </c>
      <c r="C103" s="3">
        <v>0</v>
      </c>
      <c r="D103" s="3">
        <v>1</v>
      </c>
      <c r="E103" s="3">
        <v>1</v>
      </c>
      <c r="F103" s="2"/>
      <c r="G103" s="2"/>
      <c r="H103" s="2"/>
      <c r="I103" s="2"/>
      <c r="J103" s="2"/>
      <c r="K103" s="2"/>
      <c r="L103" s="2"/>
      <c r="M103" s="2"/>
      <c r="N103" s="2"/>
      <c r="O103" s="2"/>
      <c r="P103" s="2"/>
      <c r="Q103" s="2"/>
      <c r="R103" s="2"/>
      <c r="S103" s="2"/>
      <c r="T103" s="2"/>
      <c r="U103" s="2"/>
      <c r="V103" s="2"/>
      <c r="W103" s="2"/>
      <c r="X103" s="2"/>
      <c r="Y103" s="2"/>
      <c r="Z103" s="2"/>
    </row>
    <row r="104" spans="1:26">
      <c r="A104" s="2" t="s">
        <v>906</v>
      </c>
      <c r="B104" s="3">
        <v>0</v>
      </c>
      <c r="C104" s="3">
        <v>0</v>
      </c>
      <c r="D104" s="3">
        <v>1</v>
      </c>
      <c r="E104" s="3">
        <v>1</v>
      </c>
      <c r="F104" s="2"/>
      <c r="G104" s="2"/>
      <c r="H104" s="2"/>
      <c r="I104" s="2"/>
      <c r="J104" s="2"/>
      <c r="K104" s="2"/>
      <c r="L104" s="2"/>
      <c r="M104" s="2"/>
      <c r="N104" s="2"/>
      <c r="O104" s="2"/>
      <c r="P104" s="2"/>
      <c r="Q104" s="2"/>
      <c r="R104" s="2"/>
      <c r="S104" s="2"/>
      <c r="T104" s="2"/>
      <c r="U104" s="2"/>
      <c r="V104" s="2"/>
      <c r="W104" s="2"/>
      <c r="X104" s="2"/>
      <c r="Y104" s="2"/>
      <c r="Z104" s="2"/>
    </row>
    <row r="105" spans="1:26">
      <c r="A105" s="2" t="s">
        <v>908</v>
      </c>
      <c r="B105" s="3">
        <v>0</v>
      </c>
      <c r="C105" s="3">
        <v>0</v>
      </c>
      <c r="D105" s="3">
        <v>1</v>
      </c>
      <c r="E105" s="3">
        <v>1</v>
      </c>
      <c r="F105" s="2"/>
      <c r="G105" s="2"/>
      <c r="H105" s="2"/>
      <c r="I105" s="2"/>
      <c r="J105" s="2"/>
      <c r="K105" s="2"/>
      <c r="L105" s="2"/>
      <c r="M105" s="2"/>
      <c r="N105" s="2"/>
      <c r="O105" s="2"/>
      <c r="P105" s="2"/>
      <c r="Q105" s="2"/>
      <c r="R105" s="2"/>
      <c r="S105" s="2"/>
      <c r="T105" s="2"/>
      <c r="U105" s="2"/>
      <c r="V105" s="2"/>
      <c r="W105" s="2"/>
      <c r="X105" s="2"/>
      <c r="Y105" s="2"/>
      <c r="Z105" s="2"/>
    </row>
    <row r="106" spans="1:26">
      <c r="A106" s="2" t="s">
        <v>910</v>
      </c>
      <c r="B106" s="3">
        <v>0</v>
      </c>
      <c r="C106" s="3">
        <v>0</v>
      </c>
      <c r="D106" s="3">
        <v>1</v>
      </c>
      <c r="E106" s="3">
        <v>1</v>
      </c>
      <c r="F106" s="2"/>
      <c r="G106" s="2"/>
      <c r="H106" s="2"/>
      <c r="I106" s="2"/>
      <c r="J106" s="2"/>
      <c r="K106" s="2"/>
      <c r="L106" s="2"/>
      <c r="M106" s="2"/>
      <c r="N106" s="2"/>
      <c r="O106" s="2"/>
      <c r="P106" s="2"/>
      <c r="Q106" s="2"/>
      <c r="R106" s="2"/>
      <c r="S106" s="2"/>
      <c r="T106" s="2"/>
      <c r="U106" s="2"/>
      <c r="V106" s="2"/>
      <c r="W106" s="2"/>
      <c r="X106" s="2"/>
      <c r="Y106" s="2"/>
      <c r="Z106" s="2"/>
    </row>
    <row r="107" spans="1:26">
      <c r="A107" s="2" t="s">
        <v>912</v>
      </c>
      <c r="B107" s="3">
        <v>0</v>
      </c>
      <c r="C107" s="3">
        <v>0</v>
      </c>
      <c r="D107" s="3">
        <v>1</v>
      </c>
      <c r="E107" s="3">
        <v>0</v>
      </c>
      <c r="F107" s="2"/>
      <c r="G107" s="2"/>
      <c r="H107" s="2"/>
      <c r="I107" s="2"/>
      <c r="J107" s="2"/>
      <c r="K107" s="2"/>
      <c r="L107" s="2"/>
      <c r="M107" s="2"/>
      <c r="N107" s="2"/>
      <c r="O107" s="2"/>
      <c r="P107" s="2"/>
      <c r="Q107" s="2"/>
      <c r="R107" s="2"/>
      <c r="S107" s="2"/>
      <c r="T107" s="2"/>
      <c r="U107" s="2"/>
      <c r="V107" s="2"/>
      <c r="W107" s="2"/>
      <c r="X107" s="2"/>
      <c r="Y107" s="2"/>
      <c r="Z107" s="2"/>
    </row>
    <row r="108" spans="1:26">
      <c r="A108" s="2" t="s">
        <v>914</v>
      </c>
      <c r="B108" s="3">
        <v>0</v>
      </c>
      <c r="C108" s="3">
        <v>0</v>
      </c>
      <c r="D108" s="3">
        <v>1</v>
      </c>
      <c r="E108" s="3">
        <v>1</v>
      </c>
      <c r="F108" s="2"/>
      <c r="G108" s="2"/>
      <c r="H108" s="2"/>
      <c r="I108" s="2"/>
      <c r="J108" s="2"/>
      <c r="K108" s="2"/>
      <c r="L108" s="2"/>
      <c r="M108" s="2"/>
      <c r="N108" s="2"/>
      <c r="O108" s="2"/>
      <c r="P108" s="2"/>
      <c r="Q108" s="2"/>
      <c r="R108" s="2"/>
      <c r="S108" s="2"/>
      <c r="T108" s="2"/>
      <c r="U108" s="2"/>
      <c r="V108" s="2"/>
      <c r="W108" s="2"/>
      <c r="X108" s="2"/>
      <c r="Y108" s="2"/>
      <c r="Z108" s="2"/>
    </row>
    <row r="109" spans="1:26">
      <c r="A109" s="2" t="s">
        <v>916</v>
      </c>
      <c r="B109" s="3">
        <v>0</v>
      </c>
      <c r="C109" s="3">
        <v>0</v>
      </c>
      <c r="D109" s="3">
        <v>1</v>
      </c>
      <c r="E109" s="3">
        <v>1</v>
      </c>
      <c r="F109" s="2"/>
      <c r="G109" s="2"/>
      <c r="H109" s="2"/>
      <c r="I109" s="2"/>
      <c r="J109" s="2"/>
      <c r="K109" s="2"/>
      <c r="L109" s="2"/>
      <c r="M109" s="2"/>
      <c r="N109" s="2"/>
      <c r="O109" s="2"/>
      <c r="P109" s="2"/>
      <c r="Q109" s="2"/>
      <c r="R109" s="2"/>
      <c r="S109" s="2"/>
      <c r="T109" s="2"/>
      <c r="U109" s="2"/>
      <c r="V109" s="2"/>
      <c r="W109" s="2"/>
      <c r="X109" s="2"/>
      <c r="Y109" s="2"/>
      <c r="Z109" s="2"/>
    </row>
    <row r="110" spans="1:26">
      <c r="A110" s="2" t="s">
        <v>918</v>
      </c>
      <c r="B110" s="3">
        <v>0</v>
      </c>
      <c r="C110" s="3">
        <v>0</v>
      </c>
      <c r="D110" s="3">
        <v>1</v>
      </c>
      <c r="E110" s="3">
        <v>1</v>
      </c>
      <c r="F110" s="2"/>
      <c r="G110" s="2"/>
      <c r="H110" s="2"/>
      <c r="I110" s="2"/>
      <c r="J110" s="2"/>
      <c r="K110" s="2"/>
      <c r="L110" s="2"/>
      <c r="M110" s="2"/>
      <c r="N110" s="2"/>
      <c r="O110" s="2"/>
      <c r="P110" s="2"/>
      <c r="Q110" s="2"/>
      <c r="R110" s="2"/>
      <c r="S110" s="2"/>
      <c r="T110" s="2"/>
      <c r="U110" s="2"/>
      <c r="V110" s="2"/>
      <c r="W110" s="2"/>
      <c r="X110" s="2"/>
      <c r="Y110" s="2"/>
      <c r="Z110" s="2"/>
    </row>
    <row r="111" spans="1:26">
      <c r="A111" s="2" t="s">
        <v>920</v>
      </c>
      <c r="B111" s="3">
        <v>0</v>
      </c>
      <c r="C111" s="3">
        <v>0</v>
      </c>
      <c r="D111" s="3">
        <v>1</v>
      </c>
      <c r="E111" s="3">
        <v>1</v>
      </c>
      <c r="F111" s="2"/>
      <c r="G111" s="2"/>
      <c r="H111" s="2"/>
      <c r="I111" s="2"/>
      <c r="J111" s="2"/>
      <c r="K111" s="2"/>
      <c r="L111" s="2"/>
      <c r="M111" s="2"/>
      <c r="N111" s="2"/>
      <c r="O111" s="2"/>
      <c r="P111" s="2"/>
      <c r="Q111" s="2"/>
      <c r="R111" s="2"/>
      <c r="S111" s="2"/>
      <c r="T111" s="2"/>
      <c r="U111" s="2"/>
      <c r="V111" s="2"/>
      <c r="W111" s="2"/>
      <c r="X111" s="2"/>
      <c r="Y111" s="2"/>
      <c r="Z111" s="2"/>
    </row>
    <row r="112" spans="1:26">
      <c r="A112" s="2" t="s">
        <v>922</v>
      </c>
      <c r="B112" s="3">
        <v>0</v>
      </c>
      <c r="C112" s="3">
        <v>0</v>
      </c>
      <c r="D112" s="3">
        <v>1</v>
      </c>
      <c r="E112" s="3">
        <v>1</v>
      </c>
      <c r="F112" s="2"/>
      <c r="G112" s="2"/>
      <c r="H112" s="2"/>
      <c r="I112" s="2"/>
      <c r="J112" s="2"/>
      <c r="K112" s="2"/>
      <c r="L112" s="2"/>
      <c r="M112" s="2"/>
      <c r="N112" s="2"/>
      <c r="O112" s="2"/>
      <c r="P112" s="2"/>
      <c r="Q112" s="2"/>
      <c r="R112" s="2"/>
      <c r="S112" s="2"/>
      <c r="T112" s="2"/>
      <c r="U112" s="2"/>
      <c r="V112" s="2"/>
      <c r="W112" s="2"/>
      <c r="X112" s="2"/>
      <c r="Y112" s="2"/>
      <c r="Z112" s="2"/>
    </row>
    <row r="113" spans="1:26">
      <c r="A113" s="2" t="s">
        <v>924</v>
      </c>
      <c r="B113" s="3">
        <v>0</v>
      </c>
      <c r="C113" s="3">
        <v>0</v>
      </c>
      <c r="D113" s="3">
        <v>1</v>
      </c>
      <c r="E113" s="3">
        <v>1</v>
      </c>
      <c r="F113" s="2"/>
      <c r="G113" s="2"/>
      <c r="H113" s="2"/>
      <c r="I113" s="2"/>
      <c r="J113" s="2"/>
      <c r="K113" s="2"/>
      <c r="L113" s="2"/>
      <c r="M113" s="2"/>
      <c r="N113" s="2"/>
      <c r="O113" s="2"/>
      <c r="P113" s="2"/>
      <c r="Q113" s="2"/>
      <c r="R113" s="2"/>
      <c r="S113" s="2"/>
      <c r="T113" s="2"/>
      <c r="U113" s="2"/>
      <c r="V113" s="2"/>
      <c r="W113" s="2"/>
      <c r="X113" s="2"/>
      <c r="Y113" s="2"/>
      <c r="Z113" s="2"/>
    </row>
    <row r="114" spans="1:26">
      <c r="A114" s="2" t="s">
        <v>926</v>
      </c>
      <c r="B114" s="3">
        <v>0</v>
      </c>
      <c r="C114" s="3">
        <v>0</v>
      </c>
      <c r="D114" s="3">
        <v>1</v>
      </c>
      <c r="E114" s="3">
        <v>1</v>
      </c>
      <c r="F114" s="2"/>
      <c r="G114" s="2"/>
      <c r="H114" s="2"/>
      <c r="I114" s="2"/>
      <c r="J114" s="2"/>
      <c r="K114" s="2"/>
      <c r="L114" s="2"/>
      <c r="M114" s="2"/>
      <c r="N114" s="2"/>
      <c r="O114" s="2"/>
      <c r="P114" s="2"/>
      <c r="Q114" s="2"/>
      <c r="R114" s="2"/>
      <c r="S114" s="2"/>
      <c r="T114" s="2"/>
      <c r="U114" s="2"/>
      <c r="V114" s="2"/>
      <c r="W114" s="2"/>
      <c r="X114" s="2"/>
      <c r="Y114" s="2"/>
      <c r="Z114" s="2"/>
    </row>
    <row r="115" spans="1:26">
      <c r="A115" s="2" t="s">
        <v>785</v>
      </c>
      <c r="B115" s="3">
        <v>0</v>
      </c>
      <c r="C115" s="3">
        <v>0</v>
      </c>
      <c r="D115" s="3">
        <v>1</v>
      </c>
      <c r="E115" s="3">
        <v>1</v>
      </c>
      <c r="F115" s="2"/>
      <c r="G115" s="2"/>
      <c r="H115" s="2"/>
      <c r="I115" s="2"/>
      <c r="J115" s="2"/>
      <c r="K115" s="2"/>
      <c r="L115" s="2"/>
      <c r="M115" s="2"/>
      <c r="N115" s="2"/>
      <c r="O115" s="2"/>
      <c r="P115" s="2"/>
      <c r="Q115" s="2"/>
      <c r="R115" s="2"/>
      <c r="S115" s="2"/>
      <c r="T115" s="2"/>
      <c r="U115" s="2"/>
      <c r="V115" s="2"/>
      <c r="W115" s="2"/>
      <c r="X115" s="2"/>
      <c r="Y115" s="2"/>
      <c r="Z115" s="2"/>
    </row>
    <row r="116" spans="1:26">
      <c r="A116" s="2" t="s">
        <v>930</v>
      </c>
      <c r="B116" s="3">
        <v>0</v>
      </c>
      <c r="C116" s="3">
        <v>0</v>
      </c>
      <c r="D116" s="3">
        <v>1</v>
      </c>
      <c r="E116" s="3">
        <v>1</v>
      </c>
      <c r="F116" s="2"/>
      <c r="G116" s="2"/>
      <c r="H116" s="2"/>
      <c r="I116" s="2"/>
      <c r="J116" s="2"/>
      <c r="K116" s="2"/>
      <c r="L116" s="2"/>
      <c r="M116" s="2"/>
      <c r="N116" s="2"/>
      <c r="O116" s="2"/>
      <c r="P116" s="2"/>
      <c r="Q116" s="2"/>
      <c r="R116" s="2"/>
      <c r="S116" s="2"/>
      <c r="T116" s="2"/>
      <c r="U116" s="2"/>
      <c r="V116" s="2"/>
      <c r="W116" s="2"/>
      <c r="X116" s="2"/>
      <c r="Y116" s="2"/>
      <c r="Z116" s="2"/>
    </row>
    <row r="117" spans="1:26">
      <c r="A117" s="2" t="s">
        <v>932</v>
      </c>
      <c r="B117" s="3">
        <v>0</v>
      </c>
      <c r="C117" s="3">
        <v>0</v>
      </c>
      <c r="D117" s="3">
        <v>1</v>
      </c>
      <c r="E117" s="3">
        <v>1</v>
      </c>
      <c r="F117" s="2"/>
      <c r="G117" s="2"/>
      <c r="H117" s="2"/>
      <c r="I117" s="2"/>
      <c r="J117" s="2"/>
      <c r="K117" s="2"/>
      <c r="L117" s="2"/>
      <c r="M117" s="2"/>
      <c r="N117" s="2"/>
      <c r="O117" s="2"/>
      <c r="P117" s="2"/>
      <c r="Q117" s="2"/>
      <c r="R117" s="2"/>
      <c r="S117" s="2"/>
      <c r="T117" s="2"/>
      <c r="U117" s="2"/>
      <c r="V117" s="2"/>
      <c r="W117" s="2"/>
      <c r="X117" s="2"/>
      <c r="Y117" s="2"/>
      <c r="Z117" s="2"/>
    </row>
    <row r="118" spans="1:26">
      <c r="A118" s="2" t="s">
        <v>934</v>
      </c>
      <c r="B118" s="3">
        <v>0</v>
      </c>
      <c r="C118" s="3">
        <v>0</v>
      </c>
      <c r="D118" s="3">
        <v>1</v>
      </c>
      <c r="E118" s="3">
        <v>1</v>
      </c>
      <c r="F118" s="2"/>
      <c r="G118" s="2"/>
      <c r="H118" s="2"/>
      <c r="I118" s="2"/>
      <c r="J118" s="2"/>
      <c r="K118" s="2"/>
      <c r="L118" s="2"/>
      <c r="M118" s="2"/>
      <c r="N118" s="2"/>
      <c r="O118" s="2"/>
      <c r="P118" s="2"/>
      <c r="Q118" s="2"/>
      <c r="R118" s="2"/>
      <c r="S118" s="2"/>
      <c r="T118" s="2"/>
      <c r="U118" s="2"/>
      <c r="V118" s="2"/>
      <c r="W118" s="2"/>
      <c r="X118" s="2"/>
      <c r="Y118" s="2"/>
      <c r="Z118" s="2"/>
    </row>
    <row r="119" spans="1:26">
      <c r="A119" s="2" t="s">
        <v>936</v>
      </c>
      <c r="B119" s="3">
        <v>0</v>
      </c>
      <c r="C119" s="3">
        <v>0</v>
      </c>
      <c r="D119" s="3">
        <v>1</v>
      </c>
      <c r="E119" s="3">
        <v>1</v>
      </c>
      <c r="F119" s="2"/>
      <c r="G119" s="2"/>
      <c r="H119" s="2"/>
      <c r="I119" s="2"/>
      <c r="J119" s="2"/>
      <c r="K119" s="2"/>
      <c r="L119" s="2"/>
      <c r="M119" s="2"/>
      <c r="N119" s="2"/>
      <c r="O119" s="2"/>
      <c r="P119" s="2"/>
      <c r="Q119" s="2"/>
      <c r="R119" s="2"/>
      <c r="S119" s="2"/>
      <c r="T119" s="2"/>
      <c r="U119" s="2"/>
      <c r="V119" s="2"/>
      <c r="W119" s="2"/>
      <c r="X119" s="2"/>
      <c r="Y119" s="2"/>
      <c r="Z119" s="2"/>
    </row>
    <row r="120" spans="1:26">
      <c r="A120" s="2" t="s">
        <v>938</v>
      </c>
      <c r="B120" s="3">
        <v>0</v>
      </c>
      <c r="C120" s="3">
        <v>0</v>
      </c>
      <c r="D120" s="3">
        <v>1</v>
      </c>
      <c r="E120" s="3">
        <v>1</v>
      </c>
      <c r="F120" s="2"/>
      <c r="G120" s="2"/>
      <c r="H120" s="2"/>
      <c r="I120" s="2"/>
      <c r="J120" s="2"/>
      <c r="K120" s="2"/>
      <c r="L120" s="2"/>
      <c r="M120" s="2"/>
      <c r="N120" s="2"/>
      <c r="O120" s="2"/>
      <c r="P120" s="2"/>
      <c r="Q120" s="2"/>
      <c r="R120" s="2"/>
      <c r="S120" s="2"/>
      <c r="T120" s="2"/>
      <c r="U120" s="2"/>
      <c r="V120" s="2"/>
      <c r="W120" s="2"/>
      <c r="X120" s="2"/>
      <c r="Y120" s="2"/>
      <c r="Z120" s="2"/>
    </row>
    <row r="121" spans="1:26">
      <c r="A121" s="2" t="s">
        <v>940</v>
      </c>
      <c r="B121" s="3">
        <v>0</v>
      </c>
      <c r="C121" s="3">
        <v>0</v>
      </c>
      <c r="D121" s="3">
        <v>1</v>
      </c>
      <c r="E121" s="3">
        <v>1</v>
      </c>
      <c r="F121" s="2"/>
      <c r="G121" s="2"/>
      <c r="H121" s="2"/>
      <c r="I121" s="2"/>
      <c r="J121" s="2"/>
      <c r="K121" s="2"/>
      <c r="L121" s="2"/>
      <c r="M121" s="2"/>
      <c r="N121" s="2"/>
      <c r="O121" s="2"/>
      <c r="P121" s="2"/>
      <c r="Q121" s="2"/>
      <c r="R121" s="2"/>
      <c r="S121" s="2"/>
      <c r="T121" s="2"/>
      <c r="U121" s="2"/>
      <c r="V121" s="2"/>
      <c r="W121" s="2"/>
      <c r="X121" s="2"/>
      <c r="Y121" s="2"/>
      <c r="Z121" s="2"/>
    </row>
    <row r="122" spans="1:26">
      <c r="A122" s="2" t="s">
        <v>942</v>
      </c>
      <c r="B122" s="3">
        <v>0</v>
      </c>
      <c r="C122" s="3">
        <v>0</v>
      </c>
      <c r="D122" s="3">
        <v>1</v>
      </c>
      <c r="E122" s="3">
        <v>0</v>
      </c>
      <c r="F122" s="2"/>
      <c r="G122" s="2"/>
      <c r="H122" s="2"/>
      <c r="I122" s="2"/>
      <c r="J122" s="2"/>
      <c r="K122" s="2"/>
      <c r="L122" s="2"/>
      <c r="M122" s="2"/>
      <c r="N122" s="2"/>
      <c r="O122" s="2"/>
      <c r="P122" s="2"/>
      <c r="Q122" s="2"/>
      <c r="R122" s="2"/>
      <c r="S122" s="2"/>
      <c r="T122" s="2"/>
      <c r="U122" s="2"/>
      <c r="V122" s="2"/>
      <c r="W122" s="2"/>
      <c r="X122" s="2"/>
      <c r="Y122" s="2"/>
      <c r="Z122" s="2"/>
    </row>
    <row r="123" spans="1:26">
      <c r="A123" s="2" t="s">
        <v>944</v>
      </c>
      <c r="B123" s="3">
        <v>0</v>
      </c>
      <c r="C123" s="3">
        <v>0</v>
      </c>
      <c r="D123" s="3">
        <v>1</v>
      </c>
      <c r="E123" s="3">
        <v>1</v>
      </c>
      <c r="F123" s="2"/>
      <c r="G123" s="2"/>
      <c r="H123" s="2"/>
      <c r="I123" s="2"/>
      <c r="J123" s="2"/>
      <c r="K123" s="2"/>
      <c r="L123" s="2"/>
      <c r="M123" s="2"/>
      <c r="N123" s="2"/>
      <c r="O123" s="2"/>
      <c r="P123" s="2"/>
      <c r="Q123" s="2"/>
      <c r="R123" s="2"/>
      <c r="S123" s="2"/>
      <c r="T123" s="2"/>
      <c r="U123" s="2"/>
      <c r="V123" s="2"/>
      <c r="W123" s="2"/>
      <c r="X123" s="2"/>
      <c r="Y123" s="2"/>
      <c r="Z123" s="2"/>
    </row>
    <row r="124" spans="1:26">
      <c r="A124" s="2" t="s">
        <v>946</v>
      </c>
      <c r="B124" s="3">
        <v>0</v>
      </c>
      <c r="C124" s="3">
        <v>0</v>
      </c>
      <c r="D124" s="3">
        <v>1</v>
      </c>
      <c r="E124" s="3">
        <v>1</v>
      </c>
      <c r="F124" s="2"/>
      <c r="G124" s="2"/>
      <c r="H124" s="2"/>
      <c r="I124" s="2"/>
      <c r="J124" s="2"/>
      <c r="K124" s="2"/>
      <c r="L124" s="2"/>
      <c r="M124" s="2"/>
      <c r="N124" s="2"/>
      <c r="O124" s="2"/>
      <c r="P124" s="2"/>
      <c r="Q124" s="2"/>
      <c r="R124" s="2"/>
      <c r="S124" s="2"/>
      <c r="T124" s="2"/>
      <c r="U124" s="2"/>
      <c r="V124" s="2"/>
      <c r="W124" s="2"/>
      <c r="X124" s="2"/>
      <c r="Y124" s="2"/>
      <c r="Z124" s="2"/>
    </row>
    <row r="125" spans="1:26">
      <c r="A125" s="2" t="s">
        <v>950</v>
      </c>
      <c r="B125" s="3">
        <v>0</v>
      </c>
      <c r="C125" s="3">
        <v>0</v>
      </c>
      <c r="D125" s="3">
        <v>1</v>
      </c>
      <c r="E125" s="3">
        <v>1</v>
      </c>
      <c r="F125" s="2"/>
      <c r="G125" s="2"/>
      <c r="H125" s="2"/>
      <c r="I125" s="2"/>
      <c r="J125" s="2"/>
      <c r="K125" s="2"/>
      <c r="L125" s="2"/>
      <c r="M125" s="2"/>
      <c r="N125" s="2"/>
      <c r="O125" s="2"/>
      <c r="P125" s="2"/>
      <c r="Q125" s="2"/>
      <c r="R125" s="2"/>
      <c r="S125" s="2"/>
      <c r="T125" s="2"/>
      <c r="U125" s="2"/>
      <c r="V125" s="2"/>
      <c r="W125" s="2"/>
      <c r="X125" s="2"/>
      <c r="Y125" s="2"/>
      <c r="Z125" s="2"/>
    </row>
    <row r="126" spans="1:26">
      <c r="A126" s="2" t="s">
        <v>952</v>
      </c>
      <c r="B126" s="3">
        <v>0</v>
      </c>
      <c r="C126" s="3">
        <v>0</v>
      </c>
      <c r="D126" s="3">
        <v>1</v>
      </c>
      <c r="E126" s="3">
        <v>1</v>
      </c>
      <c r="F126" s="2"/>
      <c r="G126" s="2"/>
      <c r="H126" s="2"/>
      <c r="I126" s="2"/>
      <c r="J126" s="2"/>
      <c r="K126" s="2"/>
      <c r="L126" s="2"/>
      <c r="M126" s="2"/>
      <c r="N126" s="2"/>
      <c r="O126" s="2"/>
      <c r="P126" s="2"/>
      <c r="Q126" s="2"/>
      <c r="R126" s="2"/>
      <c r="S126" s="2"/>
      <c r="T126" s="2"/>
      <c r="U126" s="2"/>
      <c r="V126" s="2"/>
      <c r="W126" s="2"/>
      <c r="X126" s="2"/>
      <c r="Y126" s="2"/>
      <c r="Z126" s="2"/>
    </row>
    <row r="127" spans="1:26">
      <c r="A127" s="2" t="s">
        <v>954</v>
      </c>
      <c r="B127" s="3">
        <v>0</v>
      </c>
      <c r="C127" s="3">
        <v>0</v>
      </c>
      <c r="D127" s="3">
        <v>1</v>
      </c>
      <c r="E127" s="3">
        <v>1</v>
      </c>
      <c r="F127" s="2"/>
      <c r="G127" s="2"/>
      <c r="H127" s="2"/>
      <c r="I127" s="2"/>
      <c r="J127" s="2"/>
      <c r="K127" s="2"/>
      <c r="L127" s="2"/>
      <c r="M127" s="2"/>
      <c r="N127" s="2"/>
      <c r="O127" s="2"/>
      <c r="P127" s="2"/>
      <c r="Q127" s="2"/>
      <c r="R127" s="2"/>
      <c r="S127" s="2"/>
      <c r="T127" s="2"/>
      <c r="U127" s="2"/>
      <c r="V127" s="2"/>
      <c r="W127" s="2"/>
      <c r="X127" s="2"/>
      <c r="Y127" s="2"/>
      <c r="Z127" s="2"/>
    </row>
    <row r="128" spans="1:26">
      <c r="A128" s="2" t="s">
        <v>956</v>
      </c>
      <c r="B128" s="3">
        <v>0</v>
      </c>
      <c r="C128" s="3">
        <v>0</v>
      </c>
      <c r="D128" s="3">
        <v>1</v>
      </c>
      <c r="E128" s="3">
        <v>1</v>
      </c>
      <c r="F128" s="2"/>
      <c r="G128" s="2"/>
      <c r="H128" s="2"/>
      <c r="I128" s="2"/>
      <c r="J128" s="2"/>
      <c r="K128" s="2"/>
      <c r="L128" s="2"/>
      <c r="M128" s="2"/>
      <c r="N128" s="2"/>
      <c r="O128" s="2"/>
      <c r="P128" s="2"/>
      <c r="Q128" s="2"/>
      <c r="R128" s="2"/>
      <c r="S128" s="2"/>
      <c r="T128" s="2"/>
      <c r="U128" s="2"/>
      <c r="V128" s="2"/>
      <c r="W128" s="2"/>
      <c r="X128" s="2"/>
      <c r="Y128" s="2"/>
      <c r="Z128" s="2"/>
    </row>
    <row r="129" spans="1:26">
      <c r="A129" s="2" t="s">
        <v>958</v>
      </c>
      <c r="B129" s="3">
        <v>0</v>
      </c>
      <c r="C129" s="3">
        <v>0</v>
      </c>
      <c r="D129" s="3">
        <v>1</v>
      </c>
      <c r="E129" s="3">
        <v>1</v>
      </c>
      <c r="F129" s="2"/>
      <c r="G129" s="2"/>
      <c r="H129" s="2"/>
      <c r="I129" s="2"/>
      <c r="J129" s="2"/>
      <c r="K129" s="2"/>
      <c r="L129" s="2"/>
      <c r="M129" s="2"/>
      <c r="N129" s="2"/>
      <c r="O129" s="2"/>
      <c r="P129" s="2"/>
      <c r="Q129" s="2"/>
      <c r="R129" s="2"/>
      <c r="S129" s="2"/>
      <c r="T129" s="2"/>
      <c r="U129" s="2"/>
      <c r="V129" s="2"/>
      <c r="W129" s="2"/>
      <c r="X129" s="2"/>
      <c r="Y129" s="2"/>
      <c r="Z129" s="2"/>
    </row>
    <row r="130" spans="1:26">
      <c r="A130" s="2" t="s">
        <v>960</v>
      </c>
      <c r="B130" s="3">
        <v>0</v>
      </c>
      <c r="C130" s="3">
        <v>0</v>
      </c>
      <c r="D130" s="3">
        <v>1</v>
      </c>
      <c r="E130" s="3">
        <v>1</v>
      </c>
      <c r="F130" s="2"/>
      <c r="G130" s="2"/>
      <c r="H130" s="2"/>
      <c r="I130" s="2"/>
      <c r="J130" s="2"/>
      <c r="K130" s="2"/>
      <c r="L130" s="2"/>
      <c r="M130" s="2"/>
      <c r="N130" s="2"/>
      <c r="O130" s="2"/>
      <c r="P130" s="2"/>
      <c r="Q130" s="2"/>
      <c r="R130" s="2"/>
      <c r="S130" s="2"/>
      <c r="T130" s="2"/>
      <c r="U130" s="2"/>
      <c r="V130" s="2"/>
      <c r="W130" s="2"/>
      <c r="X130" s="2"/>
      <c r="Y130" s="2"/>
      <c r="Z130" s="2"/>
    </row>
    <row r="131" spans="1:26">
      <c r="A131" s="2" t="s">
        <v>962</v>
      </c>
      <c r="B131" s="3">
        <v>0</v>
      </c>
      <c r="C131" s="3">
        <v>0</v>
      </c>
      <c r="D131" s="3">
        <v>1</v>
      </c>
      <c r="E131" s="3">
        <v>1</v>
      </c>
      <c r="F131" s="2"/>
      <c r="G131" s="2"/>
      <c r="H131" s="2"/>
      <c r="I131" s="2"/>
      <c r="J131" s="2"/>
      <c r="K131" s="2"/>
      <c r="L131" s="2"/>
      <c r="M131" s="2"/>
      <c r="N131" s="2"/>
      <c r="O131" s="2"/>
      <c r="P131" s="2"/>
      <c r="Q131" s="2"/>
      <c r="R131" s="2"/>
      <c r="S131" s="2"/>
      <c r="T131" s="2"/>
      <c r="U131" s="2"/>
      <c r="V131" s="2"/>
      <c r="W131" s="2"/>
      <c r="X131" s="2"/>
      <c r="Y131" s="2"/>
      <c r="Z131" s="2"/>
    </row>
    <row r="132" spans="1:26">
      <c r="A132" s="2" t="s">
        <v>964</v>
      </c>
      <c r="B132" s="3">
        <v>0</v>
      </c>
      <c r="C132" s="3">
        <v>0</v>
      </c>
      <c r="D132" s="3">
        <v>1</v>
      </c>
      <c r="E132" s="3">
        <v>0</v>
      </c>
      <c r="F132" s="2"/>
      <c r="G132" s="2"/>
      <c r="H132" s="2"/>
      <c r="I132" s="2"/>
      <c r="J132" s="2"/>
      <c r="K132" s="2"/>
      <c r="L132" s="2"/>
      <c r="M132" s="2"/>
      <c r="N132" s="2"/>
      <c r="O132" s="2"/>
      <c r="P132" s="2"/>
      <c r="Q132" s="2"/>
      <c r="R132" s="2"/>
      <c r="S132" s="2"/>
      <c r="T132" s="2"/>
      <c r="U132" s="2"/>
      <c r="V132" s="2"/>
      <c r="W132" s="2"/>
      <c r="X132" s="2"/>
      <c r="Y132" s="2"/>
      <c r="Z132" s="2"/>
    </row>
    <row r="133" spans="1:26">
      <c r="A133" s="2" t="s">
        <v>777</v>
      </c>
      <c r="B133" s="3">
        <v>0</v>
      </c>
      <c r="C133" s="3">
        <v>0</v>
      </c>
      <c r="D133" s="3">
        <v>1</v>
      </c>
      <c r="E133" s="3">
        <v>1</v>
      </c>
      <c r="F133" s="2"/>
      <c r="G133" s="2"/>
      <c r="H133" s="2"/>
      <c r="I133" s="2"/>
      <c r="J133" s="2"/>
      <c r="K133" s="2"/>
      <c r="L133" s="2"/>
      <c r="M133" s="2"/>
      <c r="N133" s="2"/>
      <c r="O133" s="2"/>
      <c r="P133" s="2"/>
      <c r="Q133" s="2"/>
      <c r="R133" s="2"/>
      <c r="S133" s="2"/>
      <c r="T133" s="2"/>
      <c r="U133" s="2"/>
      <c r="V133" s="2"/>
      <c r="W133" s="2"/>
      <c r="X133" s="2"/>
      <c r="Y133" s="2"/>
      <c r="Z133" s="2"/>
    </row>
    <row r="134" spans="1:26">
      <c r="A134" s="2" t="s">
        <v>966</v>
      </c>
      <c r="B134" s="3">
        <v>0</v>
      </c>
      <c r="C134" s="3">
        <v>0</v>
      </c>
      <c r="D134" s="3">
        <v>1</v>
      </c>
      <c r="E134" s="3">
        <v>1</v>
      </c>
      <c r="F134" s="2"/>
      <c r="G134" s="2"/>
      <c r="H134" s="2"/>
      <c r="I134" s="2"/>
      <c r="J134" s="2"/>
      <c r="K134" s="2"/>
      <c r="L134" s="2"/>
      <c r="M134" s="2"/>
      <c r="N134" s="2"/>
      <c r="O134" s="2"/>
      <c r="P134" s="2"/>
      <c r="Q134" s="2"/>
      <c r="R134" s="2"/>
      <c r="S134" s="2"/>
      <c r="T134" s="2"/>
      <c r="U134" s="2"/>
      <c r="V134" s="2"/>
      <c r="W134" s="2"/>
      <c r="X134" s="2"/>
      <c r="Y134" s="2"/>
      <c r="Z134" s="2"/>
    </row>
    <row r="135" spans="1:26">
      <c r="A135" s="2" t="s">
        <v>968</v>
      </c>
      <c r="B135" s="3">
        <v>0</v>
      </c>
      <c r="C135" s="3">
        <v>0</v>
      </c>
      <c r="D135" s="3">
        <v>1</v>
      </c>
      <c r="E135" s="3">
        <v>1</v>
      </c>
      <c r="F135" s="2"/>
      <c r="G135" s="2"/>
      <c r="H135" s="2"/>
      <c r="I135" s="2"/>
      <c r="J135" s="2"/>
      <c r="K135" s="2"/>
      <c r="L135" s="2"/>
      <c r="M135" s="2"/>
      <c r="N135" s="2"/>
      <c r="O135" s="2"/>
      <c r="P135" s="2"/>
      <c r="Q135" s="2"/>
      <c r="R135" s="2"/>
      <c r="S135" s="2"/>
      <c r="T135" s="2"/>
      <c r="U135" s="2"/>
      <c r="V135" s="2"/>
      <c r="W135" s="2"/>
      <c r="X135" s="2"/>
      <c r="Y135" s="2"/>
      <c r="Z135" s="2"/>
    </row>
    <row r="136" spans="1:26">
      <c r="A136" s="2" t="s">
        <v>970</v>
      </c>
      <c r="B136" s="3">
        <v>0</v>
      </c>
      <c r="C136" s="3">
        <v>0</v>
      </c>
      <c r="D136" s="3">
        <v>1</v>
      </c>
      <c r="E136" s="3">
        <v>1</v>
      </c>
      <c r="F136" s="2"/>
      <c r="G136" s="2"/>
      <c r="H136" s="2"/>
      <c r="I136" s="2"/>
      <c r="J136" s="2"/>
      <c r="K136" s="2"/>
      <c r="L136" s="2"/>
      <c r="M136" s="2"/>
      <c r="N136" s="2"/>
      <c r="O136" s="2"/>
      <c r="P136" s="2"/>
      <c r="Q136" s="2"/>
      <c r="R136" s="2"/>
      <c r="S136" s="2"/>
      <c r="T136" s="2"/>
      <c r="U136" s="2"/>
      <c r="V136" s="2"/>
      <c r="W136" s="2"/>
      <c r="X136" s="2"/>
      <c r="Y136" s="2"/>
      <c r="Z136" s="2"/>
    </row>
    <row r="137" spans="1:26">
      <c r="A137" s="2" t="s">
        <v>972</v>
      </c>
      <c r="B137" s="3">
        <v>0</v>
      </c>
      <c r="C137" s="3">
        <v>0</v>
      </c>
      <c r="D137" s="3">
        <v>1</v>
      </c>
      <c r="E137" s="3">
        <v>1</v>
      </c>
      <c r="F137" s="2"/>
      <c r="G137" s="2"/>
      <c r="H137" s="2"/>
      <c r="I137" s="2"/>
      <c r="J137" s="2"/>
      <c r="K137" s="2"/>
      <c r="L137" s="2"/>
      <c r="M137" s="2"/>
      <c r="N137" s="2"/>
      <c r="O137" s="2"/>
      <c r="P137" s="2"/>
      <c r="Q137" s="2"/>
      <c r="R137" s="2"/>
      <c r="S137" s="2"/>
      <c r="T137" s="2"/>
      <c r="U137" s="2"/>
      <c r="V137" s="2"/>
      <c r="W137" s="2"/>
      <c r="X137" s="2"/>
      <c r="Y137" s="2"/>
      <c r="Z137" s="2"/>
    </row>
    <row r="138" spans="1:26">
      <c r="A138" s="1" t="s">
        <v>2441</v>
      </c>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t="s">
        <v>2520</v>
      </c>
      <c r="B139" s="2" t="s">
        <v>2514</v>
      </c>
      <c r="C139" s="2" t="s">
        <v>2511</v>
      </c>
      <c r="D139" s="2" t="s">
        <v>2512</v>
      </c>
      <c r="E139" s="2" t="s">
        <v>2513</v>
      </c>
      <c r="F139" s="2"/>
      <c r="G139" s="2"/>
      <c r="H139" s="2"/>
      <c r="I139" s="2"/>
      <c r="J139" s="2"/>
      <c r="K139" s="2"/>
      <c r="L139" s="2"/>
      <c r="M139" s="2"/>
      <c r="N139" s="2"/>
      <c r="O139" s="2"/>
      <c r="P139" s="2"/>
      <c r="Q139" s="2"/>
      <c r="R139" s="2"/>
      <c r="S139" s="2"/>
      <c r="T139" s="2"/>
      <c r="U139" s="2"/>
      <c r="V139" s="2"/>
      <c r="W139" s="2"/>
      <c r="X139" s="2"/>
      <c r="Y139" s="2"/>
      <c r="Z139" s="2"/>
    </row>
    <row r="140" spans="1:26">
      <c r="A140" s="2" t="s">
        <v>2557</v>
      </c>
      <c r="B140" s="3">
        <v>22.266666666666602</v>
      </c>
      <c r="C140" s="3">
        <v>11.6244952100677</v>
      </c>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t="s">
        <v>2558</v>
      </c>
      <c r="B141" s="3">
        <v>4.8333333333333304</v>
      </c>
      <c r="C141" s="3">
        <v>4.9266847090332604</v>
      </c>
      <c r="D141" s="3">
        <v>0</v>
      </c>
      <c r="E141" s="3">
        <v>0</v>
      </c>
      <c r="F141" s="2"/>
      <c r="G141" s="2"/>
      <c r="H141" s="2"/>
      <c r="I141" s="2"/>
      <c r="J141" s="2"/>
      <c r="K141" s="2"/>
      <c r="L141" s="2"/>
      <c r="M141" s="2"/>
      <c r="N141" s="2"/>
      <c r="O141" s="2"/>
      <c r="P141" s="2"/>
      <c r="Q141" s="2"/>
      <c r="R141" s="2"/>
      <c r="S141" s="2"/>
      <c r="T141" s="2"/>
      <c r="U141" s="2"/>
      <c r="V141" s="2"/>
      <c r="W141" s="2"/>
      <c r="X141" s="2"/>
      <c r="Y141" s="2"/>
      <c r="Z141" s="2"/>
    </row>
    <row r="142" spans="1:26">
      <c r="A142" s="2" t="s">
        <v>2559</v>
      </c>
      <c r="B142" s="3">
        <v>0</v>
      </c>
      <c r="C142" s="3">
        <v>0</v>
      </c>
      <c r="D142" s="3">
        <v>1</v>
      </c>
      <c r="E142" s="3">
        <v>1</v>
      </c>
      <c r="F142" s="2"/>
      <c r="G142" s="2"/>
      <c r="H142" s="2"/>
      <c r="I142" s="2"/>
      <c r="J142" s="2"/>
      <c r="K142" s="2"/>
      <c r="L142" s="2"/>
      <c r="M142" s="2"/>
      <c r="N142" s="2"/>
      <c r="O142" s="2"/>
      <c r="P142" s="2"/>
      <c r="Q142" s="2"/>
      <c r="R142" s="2"/>
      <c r="S142" s="2"/>
      <c r="T142" s="2"/>
      <c r="U142" s="2"/>
      <c r="V142" s="2"/>
      <c r="W142" s="2"/>
      <c r="X142" s="2"/>
      <c r="Y142" s="2"/>
      <c r="Z142" s="2"/>
    </row>
    <row r="143" spans="1:26">
      <c r="A143" s="2" t="s">
        <v>2560</v>
      </c>
      <c r="B143" s="3">
        <v>104.8</v>
      </c>
      <c r="C143" s="3">
        <v>5.8045958802773896</v>
      </c>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t="s">
        <v>2561</v>
      </c>
      <c r="B144" s="3">
        <v>12.1666666666666</v>
      </c>
      <c r="C144" s="3">
        <v>7.5502023519608699</v>
      </c>
      <c r="D144" s="3">
        <v>1</v>
      </c>
      <c r="E144" s="3">
        <v>1</v>
      </c>
      <c r="F144" s="2"/>
      <c r="G144" s="2"/>
      <c r="H144" s="2"/>
      <c r="I144" s="2"/>
      <c r="J144" s="2"/>
      <c r="K144" s="2"/>
      <c r="L144" s="2"/>
      <c r="M144" s="2"/>
      <c r="N144" s="2"/>
      <c r="O144" s="2"/>
      <c r="P144" s="2"/>
      <c r="Q144" s="2"/>
      <c r="R144" s="2"/>
      <c r="S144" s="2"/>
      <c r="T144" s="2"/>
      <c r="U144" s="2"/>
      <c r="V144" s="2"/>
      <c r="W144" s="2"/>
      <c r="X144" s="2"/>
      <c r="Y144" s="2"/>
      <c r="Z144" s="2"/>
    </row>
    <row r="145" spans="1:26">
      <c r="A145" s="2" t="s">
        <v>2562</v>
      </c>
      <c r="B145" s="3">
        <v>0</v>
      </c>
      <c r="C145" s="3">
        <v>0</v>
      </c>
      <c r="D145" s="3">
        <v>1</v>
      </c>
      <c r="E145" s="3">
        <v>1</v>
      </c>
      <c r="F145" s="2"/>
      <c r="G145" s="2"/>
      <c r="H145" s="2"/>
      <c r="I145" s="2"/>
      <c r="J145" s="2"/>
      <c r="K145" s="2"/>
      <c r="L145" s="2"/>
      <c r="M145" s="2"/>
      <c r="N145" s="2"/>
      <c r="O145" s="2"/>
      <c r="P145" s="2"/>
      <c r="Q145" s="2"/>
      <c r="R145" s="2"/>
      <c r="S145" s="2"/>
      <c r="T145" s="2"/>
      <c r="U145" s="2"/>
      <c r="V145" s="2"/>
      <c r="W145" s="2"/>
      <c r="X145" s="2"/>
      <c r="Y145" s="2"/>
      <c r="Z145" s="2"/>
    </row>
    <row r="146" spans="1:26">
      <c r="A146" s="21" t="s">
        <v>2444</v>
      </c>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t="s">
        <v>2527</v>
      </c>
      <c r="C147" s="2" t="s">
        <v>2514</v>
      </c>
      <c r="D147" s="2" t="s">
        <v>2511</v>
      </c>
      <c r="E147" s="2" t="s">
        <v>2512</v>
      </c>
      <c r="F147" s="2" t="s">
        <v>2513</v>
      </c>
      <c r="G147" s="2"/>
      <c r="H147" s="2"/>
      <c r="I147" s="2"/>
      <c r="J147" s="2"/>
      <c r="K147" s="2"/>
      <c r="L147" s="2"/>
      <c r="M147" s="2"/>
      <c r="N147" s="2"/>
      <c r="O147" s="2"/>
      <c r="P147" s="2"/>
      <c r="Q147" s="2"/>
      <c r="R147" s="2"/>
      <c r="S147" s="2"/>
      <c r="T147" s="2"/>
      <c r="U147" s="2"/>
      <c r="V147" s="2"/>
      <c r="W147" s="2"/>
      <c r="X147" s="2"/>
      <c r="Y147" s="2"/>
      <c r="Z147" s="2"/>
    </row>
    <row r="148" spans="1:26">
      <c r="A148" s="2" t="s">
        <v>92</v>
      </c>
      <c r="B148" s="2" t="s">
        <v>93</v>
      </c>
      <c r="C148" s="3">
        <v>98.233333333333306</v>
      </c>
      <c r="D148" s="3">
        <v>2.0442330808615901</v>
      </c>
      <c r="E148" s="3">
        <v>1</v>
      </c>
      <c r="F148" s="3">
        <v>1</v>
      </c>
      <c r="G148" s="2"/>
      <c r="H148" s="2"/>
      <c r="I148" s="2"/>
      <c r="J148" s="2"/>
      <c r="K148" s="2"/>
      <c r="L148" s="2"/>
      <c r="M148" s="2"/>
      <c r="N148" s="2"/>
      <c r="O148" s="2"/>
      <c r="P148" s="2"/>
      <c r="Q148" s="2"/>
      <c r="R148" s="2"/>
      <c r="S148" s="2"/>
      <c r="T148" s="2"/>
      <c r="U148" s="2"/>
      <c r="V148" s="2"/>
      <c r="W148" s="2"/>
      <c r="X148" s="2"/>
      <c r="Y148" s="2"/>
      <c r="Z148" s="2"/>
    </row>
    <row r="149" spans="1:26">
      <c r="A149" s="2" t="s">
        <v>66</v>
      </c>
      <c r="B149" s="2" t="s">
        <v>67</v>
      </c>
      <c r="C149" s="3">
        <v>85.4</v>
      </c>
      <c r="D149" s="3">
        <v>1.92527054375915</v>
      </c>
      <c r="E149" s="3">
        <v>1</v>
      </c>
      <c r="F149" s="3">
        <v>1</v>
      </c>
      <c r="G149" s="2"/>
      <c r="H149" s="2"/>
      <c r="I149" s="2"/>
      <c r="J149" s="2"/>
      <c r="K149" s="2"/>
      <c r="L149" s="2"/>
      <c r="M149" s="2"/>
      <c r="N149" s="2"/>
      <c r="O149" s="2"/>
      <c r="P149" s="2"/>
      <c r="Q149" s="2"/>
      <c r="R149" s="2"/>
      <c r="S149" s="2"/>
      <c r="T149" s="2"/>
      <c r="U149" s="2"/>
      <c r="V149" s="2"/>
      <c r="W149" s="2"/>
      <c r="X149" s="2"/>
      <c r="Y149" s="2"/>
      <c r="Z149" s="2"/>
    </row>
    <row r="150" spans="1:26">
      <c r="A150" s="2" t="s">
        <v>81</v>
      </c>
      <c r="B150" s="2" t="s">
        <v>82</v>
      </c>
      <c r="C150" s="3">
        <v>78.966666666666598</v>
      </c>
      <c r="D150" s="3">
        <v>2.0080393975772002</v>
      </c>
      <c r="E150" s="3">
        <v>1</v>
      </c>
      <c r="F150" s="3">
        <v>1</v>
      </c>
      <c r="G150" s="2"/>
      <c r="H150" s="2"/>
      <c r="I150" s="2"/>
      <c r="J150" s="2"/>
      <c r="K150" s="2"/>
      <c r="L150" s="2"/>
      <c r="M150" s="2"/>
      <c r="N150" s="2"/>
      <c r="O150" s="2"/>
      <c r="P150" s="2"/>
      <c r="Q150" s="2"/>
      <c r="R150" s="2"/>
      <c r="S150" s="2"/>
      <c r="T150" s="2"/>
      <c r="U150" s="2"/>
      <c r="V150" s="2"/>
      <c r="W150" s="2"/>
      <c r="X150" s="2"/>
      <c r="Y150" s="2"/>
      <c r="Z150" s="2"/>
    </row>
    <row r="151" spans="1:26">
      <c r="A151" s="2" t="s">
        <v>83</v>
      </c>
      <c r="B151" s="2" t="s">
        <v>84</v>
      </c>
      <c r="C151" s="3">
        <v>75.566666666666606</v>
      </c>
      <c r="D151" s="3">
        <v>1.8381754238616299</v>
      </c>
      <c r="E151" s="3">
        <v>1</v>
      </c>
      <c r="F151" s="3">
        <v>1</v>
      </c>
      <c r="G151" s="2"/>
      <c r="H151" s="2"/>
      <c r="I151" s="2"/>
      <c r="J151" s="2"/>
      <c r="K151" s="2"/>
      <c r="L151" s="2"/>
      <c r="M151" s="2"/>
      <c r="N151" s="2"/>
      <c r="O151" s="2"/>
      <c r="P151" s="2"/>
      <c r="Q151" s="2"/>
      <c r="R151" s="2"/>
      <c r="S151" s="2"/>
      <c r="T151" s="2"/>
      <c r="U151" s="2"/>
      <c r="V151" s="2"/>
      <c r="W151" s="2"/>
      <c r="X151" s="2"/>
      <c r="Y151" s="2"/>
      <c r="Z151" s="2"/>
    </row>
    <row r="152" spans="1:26">
      <c r="A152" s="2" t="s">
        <v>278</v>
      </c>
      <c r="B152" s="2" t="s">
        <v>716</v>
      </c>
      <c r="C152" s="3">
        <v>68.099999999999994</v>
      </c>
      <c r="D152" s="3">
        <v>2.1501937897160102</v>
      </c>
      <c r="E152" s="3">
        <v>1</v>
      </c>
      <c r="F152" s="3">
        <v>1</v>
      </c>
      <c r="G152" s="2"/>
      <c r="H152" s="2"/>
      <c r="I152" s="2"/>
      <c r="J152" s="2"/>
      <c r="K152" s="2"/>
      <c r="L152" s="2"/>
      <c r="M152" s="2"/>
      <c r="N152" s="2"/>
      <c r="O152" s="2"/>
      <c r="P152" s="2"/>
      <c r="Q152" s="2"/>
      <c r="R152" s="2"/>
      <c r="S152" s="2"/>
      <c r="T152" s="2"/>
      <c r="U152" s="2"/>
      <c r="V152" s="2"/>
      <c r="W152" s="2"/>
      <c r="X152" s="2"/>
      <c r="Y152" s="2"/>
      <c r="Z152" s="2"/>
    </row>
    <row r="153" spans="1:26">
      <c r="A153" s="2" t="s">
        <v>90</v>
      </c>
      <c r="B153" s="2" t="s">
        <v>91</v>
      </c>
      <c r="C153" s="3">
        <v>33.4</v>
      </c>
      <c r="D153" s="3">
        <v>16.924538398431999</v>
      </c>
      <c r="E153" s="3">
        <v>1</v>
      </c>
      <c r="F153" s="3">
        <v>1</v>
      </c>
      <c r="G153" s="2"/>
      <c r="H153" s="2"/>
      <c r="I153" s="2"/>
      <c r="J153" s="2"/>
      <c r="K153" s="2"/>
      <c r="L153" s="2"/>
      <c r="M153" s="2"/>
      <c r="N153" s="2"/>
      <c r="O153" s="2"/>
      <c r="P153" s="2"/>
      <c r="Q153" s="2"/>
      <c r="R153" s="2"/>
      <c r="S153" s="2"/>
      <c r="T153" s="2"/>
      <c r="U153" s="2"/>
      <c r="V153" s="2"/>
      <c r="W153" s="2"/>
      <c r="X153" s="2"/>
      <c r="Y153" s="2"/>
      <c r="Z153" s="2"/>
    </row>
    <row r="154" spans="1:26">
      <c r="A154" s="2" t="s">
        <v>112</v>
      </c>
      <c r="B154" s="2" t="s">
        <v>113</v>
      </c>
      <c r="C154" s="3">
        <v>24</v>
      </c>
      <c r="D154" s="3">
        <v>11.6933029266043</v>
      </c>
      <c r="E154" s="3">
        <v>1</v>
      </c>
      <c r="F154" s="3">
        <v>0</v>
      </c>
      <c r="G154" s="2"/>
      <c r="H154" s="2"/>
      <c r="I154" s="2"/>
      <c r="J154" s="2"/>
      <c r="K154" s="2"/>
      <c r="L154" s="2"/>
      <c r="M154" s="2"/>
      <c r="N154" s="2"/>
      <c r="O154" s="2"/>
      <c r="P154" s="2"/>
      <c r="Q154" s="2"/>
      <c r="R154" s="2"/>
      <c r="S154" s="2"/>
      <c r="T154" s="2"/>
      <c r="U154" s="2"/>
      <c r="V154" s="2"/>
      <c r="W154" s="2"/>
      <c r="X154" s="2"/>
      <c r="Y154" s="2"/>
      <c r="Z154" s="2"/>
    </row>
    <row r="155" spans="1:26">
      <c r="A155" s="2" t="s">
        <v>75</v>
      </c>
      <c r="B155" s="2" t="s">
        <v>76</v>
      </c>
      <c r="C155" s="3">
        <v>18.066666666666599</v>
      </c>
      <c r="D155" s="3">
        <v>1.99888858007532</v>
      </c>
      <c r="E155" s="3">
        <v>1</v>
      </c>
      <c r="F155" s="3">
        <v>0</v>
      </c>
      <c r="G155" s="2"/>
      <c r="H155" s="2"/>
      <c r="I155" s="2"/>
      <c r="J155" s="2"/>
      <c r="K155" s="2"/>
      <c r="L155" s="2"/>
      <c r="M155" s="2"/>
      <c r="N155" s="2"/>
      <c r="O155" s="2"/>
      <c r="P155" s="2"/>
      <c r="Q155" s="2"/>
      <c r="R155" s="2"/>
      <c r="S155" s="2"/>
      <c r="T155" s="2"/>
      <c r="U155" s="2"/>
      <c r="V155" s="2"/>
      <c r="W155" s="2"/>
      <c r="X155" s="2"/>
      <c r="Y155" s="2"/>
      <c r="Z155" s="2"/>
    </row>
    <row r="156" spans="1:26">
      <c r="A156" s="2" t="s">
        <v>221</v>
      </c>
      <c r="B156" s="2" t="s">
        <v>222</v>
      </c>
      <c r="C156" s="3">
        <v>17.321428571428498</v>
      </c>
      <c r="D156" s="3">
        <v>7.9239851600268896</v>
      </c>
      <c r="E156" s="3">
        <v>1</v>
      </c>
      <c r="F156" s="3">
        <v>1</v>
      </c>
      <c r="G156" s="2"/>
      <c r="H156" s="2"/>
      <c r="I156" s="2"/>
      <c r="J156" s="2"/>
      <c r="K156" s="2"/>
      <c r="L156" s="2"/>
      <c r="M156" s="2"/>
      <c r="N156" s="2"/>
      <c r="O156" s="2"/>
      <c r="P156" s="2"/>
      <c r="Q156" s="2"/>
      <c r="R156" s="2"/>
      <c r="S156" s="2"/>
      <c r="T156" s="2"/>
      <c r="U156" s="2"/>
      <c r="V156" s="2"/>
      <c r="W156" s="2"/>
      <c r="X156" s="2"/>
      <c r="Y156" s="2"/>
      <c r="Z156" s="2"/>
    </row>
    <row r="157" spans="1:26">
      <c r="A157" s="2" t="s">
        <v>77</v>
      </c>
      <c r="B157" s="2" t="s">
        <v>78</v>
      </c>
      <c r="C157" s="3">
        <v>10.033333333333299</v>
      </c>
      <c r="D157" s="3">
        <v>1.64282953738021</v>
      </c>
      <c r="E157" s="3">
        <v>1</v>
      </c>
      <c r="F157" s="3">
        <v>1</v>
      </c>
      <c r="G157" s="2"/>
      <c r="H157" s="2"/>
      <c r="I157" s="2"/>
      <c r="J157" s="2"/>
      <c r="K157" s="2"/>
      <c r="L157" s="2"/>
      <c r="M157" s="2"/>
      <c r="N157" s="2"/>
      <c r="O157" s="2"/>
      <c r="P157" s="2"/>
      <c r="Q157" s="2"/>
      <c r="R157" s="2"/>
      <c r="S157" s="2"/>
      <c r="T157" s="2"/>
      <c r="U157" s="2"/>
      <c r="V157" s="2"/>
      <c r="W157" s="2"/>
      <c r="X157" s="2"/>
      <c r="Y157" s="2"/>
      <c r="Z157" s="2"/>
    </row>
    <row r="158" spans="1:26">
      <c r="A158" s="2" t="s">
        <v>2551</v>
      </c>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t="s">
        <v>2315</v>
      </c>
      <c r="C159" s="2" t="s">
        <v>2514</v>
      </c>
      <c r="D159" s="2" t="s">
        <v>22</v>
      </c>
      <c r="E159" s="2"/>
      <c r="F159" s="2" t="s">
        <v>2512</v>
      </c>
      <c r="G159" s="2" t="s">
        <v>2513</v>
      </c>
      <c r="H159" s="2"/>
      <c r="I159" s="2"/>
      <c r="J159" s="2"/>
      <c r="K159" s="2"/>
      <c r="L159" s="2"/>
      <c r="M159" s="2"/>
      <c r="N159" s="2"/>
      <c r="O159" s="2"/>
      <c r="P159" s="2"/>
      <c r="Q159" s="2"/>
      <c r="R159" s="2"/>
      <c r="S159" s="2"/>
      <c r="T159" s="2"/>
      <c r="U159" s="2"/>
      <c r="V159" s="2"/>
      <c r="W159" s="2"/>
      <c r="X159" s="2"/>
      <c r="Y159" s="2"/>
      <c r="Z159" s="2"/>
    </row>
    <row r="160" spans="1:26">
      <c r="A160" s="12" t="s">
        <v>1089</v>
      </c>
      <c r="B160" s="2" t="s">
        <v>1291</v>
      </c>
      <c r="C160" s="3">
        <v>44.5</v>
      </c>
      <c r="D160" s="3">
        <v>16.117795548192401</v>
      </c>
      <c r="E160" s="3">
        <f t="shared" ref="E160:E170" si="1">C160/33.4</f>
        <v>1.3323353293413174</v>
      </c>
      <c r="F160" s="3">
        <v>1</v>
      </c>
      <c r="G160" s="3">
        <v>1</v>
      </c>
      <c r="H160" s="2"/>
      <c r="I160" s="2"/>
      <c r="J160" s="2"/>
      <c r="K160" s="2"/>
      <c r="L160" s="2"/>
      <c r="M160" s="2"/>
      <c r="N160" s="2"/>
      <c r="O160" s="2"/>
      <c r="P160" s="2"/>
      <c r="Q160" s="2"/>
      <c r="R160" s="2"/>
      <c r="S160" s="2"/>
      <c r="T160" s="2"/>
      <c r="U160" s="2"/>
      <c r="V160" s="2"/>
      <c r="W160" s="2"/>
      <c r="X160" s="2"/>
      <c r="Y160" s="2"/>
      <c r="Z160" s="2"/>
    </row>
    <row r="161" spans="1:26">
      <c r="A161" s="2" t="s">
        <v>92</v>
      </c>
      <c r="B161" s="2" t="s">
        <v>93</v>
      </c>
      <c r="C161" s="3">
        <v>40.6666666666666</v>
      </c>
      <c r="D161" s="3">
        <v>15.0783140820038</v>
      </c>
      <c r="E161" s="3">
        <f t="shared" si="1"/>
        <v>1.217564870259479</v>
      </c>
      <c r="F161" s="3">
        <v>1</v>
      </c>
      <c r="G161" s="3">
        <v>1</v>
      </c>
      <c r="H161" s="2"/>
      <c r="I161" s="2"/>
      <c r="J161" s="2"/>
      <c r="K161" s="2"/>
      <c r="L161" s="2"/>
      <c r="M161" s="2"/>
      <c r="N161" s="2"/>
      <c r="O161" s="2"/>
      <c r="P161" s="2"/>
      <c r="Q161" s="2"/>
      <c r="R161" s="2"/>
      <c r="S161" s="2"/>
      <c r="T161" s="2"/>
      <c r="U161" s="2"/>
      <c r="V161" s="2"/>
      <c r="W161" s="2"/>
      <c r="X161" s="2"/>
      <c r="Y161" s="2"/>
      <c r="Z161" s="2"/>
    </row>
    <row r="162" spans="1:26">
      <c r="A162" s="2" t="s">
        <v>81</v>
      </c>
      <c r="B162" s="2" t="s">
        <v>82</v>
      </c>
      <c r="C162" s="3">
        <v>33.266666666666602</v>
      </c>
      <c r="D162" s="3">
        <v>17.473662721046399</v>
      </c>
      <c r="E162" s="3">
        <f t="shared" si="1"/>
        <v>0.99600798403193425</v>
      </c>
      <c r="F162" s="3">
        <v>1</v>
      </c>
      <c r="G162" s="3">
        <v>0</v>
      </c>
      <c r="H162" s="2"/>
      <c r="I162" s="2"/>
      <c r="J162" s="2"/>
      <c r="K162" s="2"/>
      <c r="L162" s="2"/>
      <c r="M162" s="2"/>
      <c r="N162" s="2"/>
      <c r="O162" s="2"/>
      <c r="P162" s="2"/>
      <c r="Q162" s="2"/>
      <c r="R162" s="2"/>
      <c r="S162" s="2"/>
      <c r="T162" s="2"/>
      <c r="U162" s="2"/>
      <c r="V162" s="2"/>
      <c r="W162" s="2"/>
      <c r="X162" s="2"/>
      <c r="Y162" s="2"/>
      <c r="Z162" s="2"/>
    </row>
    <row r="163" spans="1:26">
      <c r="A163" s="12" t="s">
        <v>376</v>
      </c>
      <c r="B163" s="2" t="s">
        <v>725</v>
      </c>
      <c r="C163" s="3">
        <v>27.931034482758601</v>
      </c>
      <c r="D163" s="3">
        <v>15.745674905833299</v>
      </c>
      <c r="E163" s="3">
        <f t="shared" si="1"/>
        <v>0.83625851744786239</v>
      </c>
      <c r="F163" s="3">
        <v>0</v>
      </c>
      <c r="G163" s="3">
        <v>0</v>
      </c>
      <c r="H163" s="2"/>
      <c r="I163" s="2"/>
      <c r="J163" s="2"/>
      <c r="K163" s="2"/>
      <c r="L163" s="2"/>
      <c r="M163" s="2"/>
      <c r="N163" s="2"/>
      <c r="O163" s="2"/>
      <c r="P163" s="2"/>
      <c r="Q163" s="2"/>
      <c r="R163" s="2"/>
      <c r="S163" s="2"/>
      <c r="T163" s="2"/>
      <c r="U163" s="2"/>
      <c r="V163" s="2"/>
      <c r="W163" s="2"/>
      <c r="X163" s="2"/>
      <c r="Y163" s="2"/>
      <c r="Z163" s="2"/>
    </row>
    <row r="164" spans="1:26">
      <c r="A164" s="12" t="s">
        <v>1122</v>
      </c>
      <c r="B164" s="2" t="s">
        <v>1290</v>
      </c>
      <c r="C164" s="3">
        <v>27.066666666666599</v>
      </c>
      <c r="D164" s="3">
        <v>17.506062441971899</v>
      </c>
      <c r="E164" s="3">
        <f t="shared" si="1"/>
        <v>0.81037924151696406</v>
      </c>
      <c r="F164" s="3">
        <v>1</v>
      </c>
      <c r="G164" s="3">
        <v>1</v>
      </c>
      <c r="H164" s="2"/>
      <c r="I164" s="2"/>
      <c r="J164" s="2"/>
      <c r="K164" s="2"/>
      <c r="L164" s="2"/>
      <c r="M164" s="2"/>
      <c r="N164" s="2"/>
      <c r="O164" s="2"/>
      <c r="P164" s="2"/>
      <c r="Q164" s="2"/>
      <c r="R164" s="2"/>
      <c r="S164" s="2"/>
      <c r="T164" s="2"/>
      <c r="U164" s="2"/>
      <c r="V164" s="2"/>
      <c r="W164" s="2"/>
      <c r="X164" s="2"/>
      <c r="Y164" s="2"/>
      <c r="Z164" s="2"/>
    </row>
    <row r="165" spans="1:26">
      <c r="A165" s="2" t="s">
        <v>278</v>
      </c>
      <c r="B165" s="2" t="s">
        <v>716</v>
      </c>
      <c r="C165" s="3">
        <v>26.233333333333299</v>
      </c>
      <c r="D165" s="3">
        <v>18.322451315864399</v>
      </c>
      <c r="E165" s="3">
        <f t="shared" si="1"/>
        <v>0.78542914171656586</v>
      </c>
      <c r="F165" s="3">
        <v>0</v>
      </c>
      <c r="G165" s="3">
        <v>0</v>
      </c>
      <c r="H165" s="2"/>
      <c r="I165" s="2"/>
      <c r="J165" s="2"/>
      <c r="K165" s="2"/>
      <c r="L165" s="2"/>
      <c r="M165" s="2"/>
      <c r="N165" s="2"/>
      <c r="O165" s="2"/>
      <c r="P165" s="2"/>
      <c r="Q165" s="2"/>
      <c r="R165" s="2"/>
      <c r="S165" s="2"/>
      <c r="T165" s="2"/>
      <c r="U165" s="2"/>
      <c r="V165" s="2"/>
      <c r="W165" s="2"/>
      <c r="X165" s="2"/>
      <c r="Y165" s="2"/>
      <c r="Z165" s="2"/>
    </row>
    <row r="166" spans="1:26">
      <c r="A166" s="2" t="s">
        <v>75</v>
      </c>
      <c r="B166" s="2" t="s">
        <v>76</v>
      </c>
      <c r="C166" s="3">
        <v>21</v>
      </c>
      <c r="D166" s="3">
        <v>13.0247018062931</v>
      </c>
      <c r="E166" s="3">
        <f t="shared" si="1"/>
        <v>0.62874251497005995</v>
      </c>
      <c r="F166" s="3">
        <v>0</v>
      </c>
      <c r="G166" s="3">
        <v>0</v>
      </c>
      <c r="H166" s="2"/>
      <c r="I166" s="2"/>
      <c r="J166" s="2"/>
      <c r="K166" s="2"/>
      <c r="L166" s="2"/>
      <c r="M166" s="2"/>
      <c r="N166" s="2"/>
      <c r="O166" s="2"/>
      <c r="P166" s="2"/>
      <c r="Q166" s="2"/>
      <c r="R166" s="2"/>
      <c r="S166" s="2"/>
      <c r="T166" s="2"/>
      <c r="U166" s="2"/>
      <c r="V166" s="2"/>
      <c r="W166" s="2"/>
      <c r="X166" s="2"/>
      <c r="Y166" s="2"/>
      <c r="Z166" s="2"/>
    </row>
    <row r="167" spans="1:26">
      <c r="A167" s="2" t="s">
        <v>77</v>
      </c>
      <c r="B167" s="2" t="s">
        <v>78</v>
      </c>
      <c r="C167" s="3">
        <v>13.3928571428571</v>
      </c>
      <c r="D167" s="3">
        <v>10.431200744861099</v>
      </c>
      <c r="E167" s="3">
        <f t="shared" si="1"/>
        <v>0.40098374679212873</v>
      </c>
      <c r="F167" s="3">
        <v>1</v>
      </c>
      <c r="G167" s="3">
        <v>1</v>
      </c>
      <c r="H167" s="2"/>
      <c r="I167" s="2"/>
      <c r="J167" s="2"/>
      <c r="K167" s="2"/>
      <c r="L167" s="2"/>
      <c r="M167" s="2"/>
      <c r="N167" s="2"/>
      <c r="O167" s="2"/>
      <c r="P167" s="2"/>
      <c r="Q167" s="2"/>
      <c r="R167" s="2"/>
      <c r="S167" s="2"/>
      <c r="T167" s="2"/>
      <c r="U167" s="2"/>
      <c r="V167" s="2"/>
      <c r="W167" s="2"/>
      <c r="X167" s="2"/>
      <c r="Y167" s="2"/>
      <c r="Z167" s="2"/>
    </row>
    <row r="168" spans="1:26">
      <c r="A168" s="2" t="s">
        <v>83</v>
      </c>
      <c r="B168" s="2" t="s">
        <v>84</v>
      </c>
      <c r="C168" s="3">
        <v>8.75</v>
      </c>
      <c r="D168" s="3">
        <v>5.3560713214071303</v>
      </c>
      <c r="E168" s="3">
        <f t="shared" si="1"/>
        <v>0.2619760479041916</v>
      </c>
      <c r="F168" s="3">
        <v>1</v>
      </c>
      <c r="G168" s="3">
        <v>1</v>
      </c>
      <c r="H168" s="2"/>
      <c r="I168" s="2"/>
      <c r="J168" s="2"/>
      <c r="K168" s="2"/>
      <c r="L168" s="2"/>
      <c r="M168" s="2"/>
      <c r="N168" s="2"/>
      <c r="O168" s="2"/>
      <c r="P168" s="2"/>
      <c r="Q168" s="2"/>
      <c r="R168" s="2"/>
      <c r="S168" s="2"/>
      <c r="T168" s="2"/>
      <c r="U168" s="2"/>
      <c r="V168" s="2"/>
      <c r="W168" s="2"/>
      <c r="X168" s="2"/>
      <c r="Y168" s="2"/>
      <c r="Z168" s="2"/>
    </row>
    <row r="169" spans="1:26">
      <c r="A169" s="2" t="s">
        <v>66</v>
      </c>
      <c r="B169" s="2" t="s">
        <v>67</v>
      </c>
      <c r="C169" s="3">
        <v>8.2758620689655107</v>
      </c>
      <c r="D169" s="3">
        <v>11.3042456220847</v>
      </c>
      <c r="E169" s="3">
        <f t="shared" si="1"/>
        <v>0.24778030146603328</v>
      </c>
      <c r="F169" s="3">
        <v>1</v>
      </c>
      <c r="G169" s="3">
        <v>1</v>
      </c>
      <c r="H169" s="2"/>
      <c r="I169" s="2"/>
      <c r="J169" s="2"/>
      <c r="K169" s="2"/>
      <c r="L169" s="2"/>
      <c r="M169" s="2"/>
      <c r="N169" s="2"/>
      <c r="O169" s="2"/>
      <c r="P169" s="2"/>
      <c r="Q169" s="2"/>
      <c r="R169" s="2"/>
      <c r="S169" s="2"/>
      <c r="T169" s="2"/>
      <c r="U169" s="2"/>
      <c r="V169" s="2"/>
      <c r="W169" s="2"/>
      <c r="X169" s="2"/>
      <c r="Y169" s="2"/>
      <c r="Z169" s="2"/>
    </row>
    <row r="170" spans="1:26">
      <c r="A170" s="2" t="s">
        <v>112</v>
      </c>
      <c r="B170" s="2" t="s">
        <v>113</v>
      </c>
      <c r="C170" s="3">
        <v>3.21428571428571</v>
      </c>
      <c r="D170" s="3">
        <v>2.1771072363040198</v>
      </c>
      <c r="E170" s="3">
        <f t="shared" si="1"/>
        <v>9.6236099230111075E-2</v>
      </c>
      <c r="F170" s="3">
        <v>1</v>
      </c>
      <c r="G170" s="3">
        <v>1</v>
      </c>
      <c r="H170" s="2"/>
      <c r="I170" s="2"/>
      <c r="J170" s="2"/>
      <c r="K170" s="2"/>
      <c r="L170" s="2"/>
      <c r="M170" s="2"/>
      <c r="N170" s="2"/>
      <c r="O170" s="2"/>
      <c r="P170" s="2"/>
      <c r="Q170" s="2"/>
      <c r="R170" s="2"/>
      <c r="S170" s="2"/>
      <c r="T170" s="2"/>
      <c r="U170" s="2"/>
      <c r="V170" s="2"/>
      <c r="W170" s="2"/>
      <c r="X170" s="2"/>
      <c r="Y170" s="2"/>
      <c r="Z170" s="2"/>
    </row>
    <row r="171" spans="1:26">
      <c r="A171" s="1" t="s">
        <v>2530</v>
      </c>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t="s">
        <v>2514</v>
      </c>
      <c r="D172" s="2" t="s">
        <v>2511</v>
      </c>
      <c r="E172" s="2" t="s">
        <v>2512</v>
      </c>
      <c r="F172" s="2" t="s">
        <v>2513</v>
      </c>
      <c r="G172" s="2"/>
      <c r="H172" s="2"/>
      <c r="I172" s="2"/>
      <c r="J172" s="2"/>
      <c r="K172" s="2"/>
      <c r="L172" s="2"/>
      <c r="M172" s="2"/>
      <c r="N172" s="2"/>
      <c r="O172" s="2"/>
      <c r="P172" s="2"/>
      <c r="Q172" s="2"/>
      <c r="R172" s="2"/>
      <c r="S172" s="2"/>
      <c r="T172" s="2"/>
      <c r="U172" s="2"/>
      <c r="V172" s="2"/>
      <c r="W172" s="2"/>
      <c r="X172" s="2"/>
      <c r="Y172" s="2"/>
      <c r="Z172" s="2"/>
    </row>
    <row r="173" spans="1:26">
      <c r="A173" s="2" t="s">
        <v>1668</v>
      </c>
      <c r="B173" s="2" t="s">
        <v>1669</v>
      </c>
      <c r="C173" s="3">
        <v>40.5</v>
      </c>
      <c r="D173" s="3">
        <v>2.2022715545545202</v>
      </c>
      <c r="E173" s="3">
        <v>1</v>
      </c>
      <c r="F173" s="3">
        <v>1</v>
      </c>
      <c r="G173" s="2"/>
      <c r="H173" s="2"/>
      <c r="I173" s="2"/>
      <c r="J173" s="2"/>
      <c r="K173" s="2"/>
      <c r="L173" s="2"/>
      <c r="M173" s="2"/>
      <c r="N173" s="2"/>
      <c r="O173" s="2"/>
      <c r="P173" s="2"/>
      <c r="Q173" s="2"/>
      <c r="R173" s="2"/>
      <c r="S173" s="2"/>
      <c r="T173" s="2"/>
      <c r="U173" s="2"/>
      <c r="V173" s="2"/>
      <c r="W173" s="2"/>
      <c r="X173" s="2"/>
      <c r="Y173" s="2"/>
      <c r="Z173" s="2"/>
    </row>
    <row r="174" spans="1:26">
      <c r="A174" s="2" t="s">
        <v>1752</v>
      </c>
      <c r="B174" s="2" t="s">
        <v>2531</v>
      </c>
      <c r="C174" s="3">
        <v>13.3</v>
      </c>
      <c r="D174" s="3">
        <v>2.2970996205360001</v>
      </c>
      <c r="E174" s="3">
        <v>1</v>
      </c>
      <c r="F174" s="3">
        <v>1</v>
      </c>
      <c r="G174" s="2"/>
      <c r="H174" s="2"/>
      <c r="I174" s="2"/>
      <c r="J174" s="2"/>
      <c r="K174" s="2"/>
      <c r="L174" s="2"/>
      <c r="M174" s="2"/>
      <c r="N174" s="2"/>
      <c r="O174" s="2"/>
      <c r="P174" s="2"/>
      <c r="Q174" s="2"/>
      <c r="R174" s="2"/>
      <c r="S174" s="2"/>
      <c r="T174" s="2"/>
      <c r="U174" s="2"/>
      <c r="V174" s="2"/>
      <c r="W174" s="2"/>
      <c r="X174" s="2"/>
      <c r="Y174" s="2"/>
      <c r="Z174" s="2"/>
    </row>
    <row r="175" spans="1:26">
      <c r="A175" s="2" t="s">
        <v>1750</v>
      </c>
      <c r="B175" s="2" t="s">
        <v>2532</v>
      </c>
      <c r="C175" s="3">
        <v>12.1666666666666</v>
      </c>
      <c r="D175" s="3">
        <v>2.1304668241699698</v>
      </c>
      <c r="E175" s="3">
        <v>1</v>
      </c>
      <c r="F175" s="3">
        <v>1</v>
      </c>
      <c r="G175" s="2"/>
      <c r="H175" s="2"/>
      <c r="I175" s="2"/>
      <c r="J175" s="2"/>
      <c r="K175" s="2"/>
      <c r="L175" s="2"/>
      <c r="M175" s="2"/>
      <c r="N175" s="2"/>
      <c r="O175" s="2"/>
      <c r="P175" s="2"/>
      <c r="Q175" s="2"/>
      <c r="R175" s="2"/>
      <c r="S175" s="2"/>
      <c r="T175" s="2"/>
      <c r="U175" s="2"/>
      <c r="V175" s="2"/>
      <c r="W175" s="2"/>
      <c r="X175" s="2"/>
      <c r="Y175" s="2"/>
      <c r="Z175" s="2"/>
    </row>
    <row r="176" spans="1:26">
      <c r="A176" s="1" t="s">
        <v>2533</v>
      </c>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t="s">
        <v>2534</v>
      </c>
      <c r="C177" s="2" t="s">
        <v>2535</v>
      </c>
      <c r="D177" s="2" t="s">
        <v>2536</v>
      </c>
      <c r="E177" s="2" t="s">
        <v>2537</v>
      </c>
      <c r="F177" s="2" t="s">
        <v>2512</v>
      </c>
      <c r="G177" s="2" t="s">
        <v>2513</v>
      </c>
      <c r="H177" s="2"/>
      <c r="I177" s="2"/>
      <c r="J177" s="2"/>
      <c r="K177" s="2"/>
      <c r="L177" s="2"/>
      <c r="M177" s="2"/>
      <c r="N177" s="2"/>
      <c r="O177" s="2"/>
      <c r="P177" s="2"/>
      <c r="Q177" s="2"/>
      <c r="R177" s="2"/>
      <c r="S177" s="2"/>
      <c r="T177" s="2"/>
      <c r="U177" s="2"/>
      <c r="V177" s="2"/>
      <c r="W177" s="2"/>
      <c r="X177" s="2"/>
      <c r="Y177" s="2"/>
      <c r="Z177" s="2"/>
    </row>
    <row r="178" spans="1:26">
      <c r="A178" s="2" t="s">
        <v>1668</v>
      </c>
      <c r="B178" s="2" t="s">
        <v>1669</v>
      </c>
      <c r="C178" s="3">
        <v>0</v>
      </c>
      <c r="D178" s="3">
        <v>0</v>
      </c>
      <c r="E178" s="3">
        <f t="shared" ref="E178:E179" si="2">C178/13.3</f>
        <v>0</v>
      </c>
      <c r="F178" s="3">
        <v>1</v>
      </c>
      <c r="G178" s="3">
        <v>1</v>
      </c>
      <c r="H178" s="2"/>
      <c r="I178" s="2"/>
      <c r="J178" s="2"/>
      <c r="K178" s="2"/>
      <c r="L178" s="2"/>
      <c r="M178" s="2"/>
      <c r="N178" s="2"/>
      <c r="O178" s="2"/>
      <c r="P178" s="2"/>
      <c r="Q178" s="2"/>
      <c r="R178" s="2"/>
      <c r="S178" s="2"/>
      <c r="T178" s="2"/>
      <c r="U178" s="2"/>
      <c r="V178" s="2"/>
      <c r="W178" s="2"/>
      <c r="X178" s="2"/>
      <c r="Y178" s="2"/>
      <c r="Z178" s="2"/>
    </row>
    <row r="179" spans="1:26">
      <c r="A179" s="2" t="s">
        <v>1648</v>
      </c>
      <c r="B179" s="2" t="s">
        <v>2538</v>
      </c>
      <c r="C179" s="3">
        <v>12.1</v>
      </c>
      <c r="D179" s="3">
        <v>1.5351438586225901</v>
      </c>
      <c r="E179" s="3">
        <f t="shared" si="2"/>
        <v>0.90977443609022546</v>
      </c>
      <c r="F179" s="3">
        <v>0</v>
      </c>
      <c r="G179" s="3">
        <v>0</v>
      </c>
      <c r="H179" s="2"/>
      <c r="I179" s="2"/>
      <c r="J179" s="2"/>
      <c r="K179" s="2"/>
      <c r="L179" s="2"/>
      <c r="M179" s="2"/>
      <c r="N179" s="2"/>
      <c r="O179" s="2"/>
      <c r="P179" s="2"/>
      <c r="Q179" s="2"/>
      <c r="R179" s="2"/>
      <c r="S179" s="2"/>
      <c r="T179" s="2"/>
      <c r="U179" s="2"/>
      <c r="V179" s="2"/>
      <c r="W179" s="2"/>
      <c r="X179" s="2"/>
      <c r="Y179" s="2"/>
      <c r="Z179" s="2"/>
    </row>
    <row r="180" spans="1:26">
      <c r="A180" s="1" t="s">
        <v>2539</v>
      </c>
      <c r="B180" s="3" t="s">
        <v>2535</v>
      </c>
      <c r="C180" s="3" t="s">
        <v>2511</v>
      </c>
      <c r="D180" s="2" t="s">
        <v>2512</v>
      </c>
      <c r="E180" s="2" t="s">
        <v>2513</v>
      </c>
      <c r="F180" s="2"/>
      <c r="G180" s="2"/>
      <c r="H180" s="2"/>
      <c r="I180" s="2"/>
      <c r="J180" s="2"/>
      <c r="K180" s="2"/>
      <c r="L180" s="2"/>
      <c r="M180" s="2"/>
      <c r="N180" s="2"/>
      <c r="O180" s="2"/>
      <c r="P180" s="2"/>
      <c r="Q180" s="2"/>
      <c r="R180" s="2"/>
      <c r="S180" s="2"/>
      <c r="T180" s="2"/>
      <c r="U180" s="2"/>
      <c r="V180" s="2"/>
      <c r="W180" s="2"/>
      <c r="X180" s="2"/>
      <c r="Y180" s="2"/>
      <c r="Z180" s="2"/>
    </row>
    <row r="181" spans="1:26">
      <c r="A181" s="2" t="s">
        <v>2540</v>
      </c>
      <c r="B181" s="3">
        <v>29.233333333333299</v>
      </c>
      <c r="C181" s="3">
        <v>1.47610598836563</v>
      </c>
      <c r="D181" s="3">
        <v>1</v>
      </c>
      <c r="E181" s="3">
        <v>1</v>
      </c>
      <c r="F181" s="2"/>
      <c r="G181" s="2"/>
      <c r="H181" s="2"/>
      <c r="I181" s="2"/>
      <c r="J181" s="2"/>
      <c r="K181" s="2"/>
      <c r="L181" s="2"/>
      <c r="M181" s="2"/>
      <c r="N181" s="2"/>
      <c r="O181" s="2"/>
      <c r="P181" s="2"/>
      <c r="Q181" s="2"/>
      <c r="R181" s="2"/>
      <c r="S181" s="2"/>
      <c r="T181" s="2"/>
      <c r="U181" s="2"/>
      <c r="V181" s="2"/>
      <c r="W181" s="2"/>
      <c r="X181" s="2"/>
      <c r="Y181" s="2"/>
      <c r="Z181" s="2"/>
    </row>
    <row r="182" spans="1:26">
      <c r="A182" s="2" t="s">
        <v>2541</v>
      </c>
      <c r="B182" s="22">
        <v>1.4</v>
      </c>
      <c r="C182" s="22">
        <v>1.331666</v>
      </c>
      <c r="D182" s="3">
        <v>1</v>
      </c>
      <c r="E182" s="3">
        <v>1</v>
      </c>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G183"/>
  <sheetViews>
    <sheetView workbookViewId="0"/>
  </sheetViews>
  <sheetFormatPr defaultColWidth="12.6640625" defaultRowHeight="15.75" customHeight="1"/>
  <sheetData>
    <row r="1" spans="1:7">
      <c r="A1" s="21" t="s">
        <v>2508</v>
      </c>
      <c r="B1" s="2"/>
      <c r="C1" s="2"/>
      <c r="D1" s="2"/>
      <c r="E1" s="2"/>
      <c r="F1" s="2"/>
      <c r="G1" s="2"/>
    </row>
    <row r="2" spans="1:7">
      <c r="A2" s="2" t="s">
        <v>1339</v>
      </c>
      <c r="B2" s="2" t="s">
        <v>2509</v>
      </c>
      <c r="C2" s="2" t="s">
        <v>2510</v>
      </c>
      <c r="D2" s="2" t="s">
        <v>2511</v>
      </c>
      <c r="E2" s="2" t="s">
        <v>2512</v>
      </c>
      <c r="F2" s="2" t="s">
        <v>2513</v>
      </c>
      <c r="G2" s="2"/>
    </row>
    <row r="3" spans="1:7">
      <c r="A3" s="2" t="s">
        <v>66</v>
      </c>
      <c r="B3" s="2" t="s">
        <v>67</v>
      </c>
      <c r="C3" s="3">
        <v>91.133333333333297</v>
      </c>
      <c r="D3" s="3">
        <v>2.4594488994262198</v>
      </c>
      <c r="E3" s="3">
        <v>1</v>
      </c>
      <c r="F3" s="3">
        <v>1</v>
      </c>
      <c r="G3" s="2"/>
    </row>
    <row r="4" spans="1:7">
      <c r="A4" s="2" t="s">
        <v>81</v>
      </c>
      <c r="B4" s="2" t="s">
        <v>82</v>
      </c>
      <c r="C4" s="3">
        <v>71.6666666666666</v>
      </c>
      <c r="D4" s="3">
        <v>1.6193277068654801</v>
      </c>
      <c r="E4" s="3">
        <v>1</v>
      </c>
      <c r="F4" s="3">
        <v>0</v>
      </c>
      <c r="G4" s="2"/>
    </row>
    <row r="5" spans="1:7">
      <c r="A5" s="2" t="s">
        <v>77</v>
      </c>
      <c r="B5" s="2" t="s">
        <v>78</v>
      </c>
      <c r="C5" s="3">
        <v>66.766666666666595</v>
      </c>
      <c r="D5" s="3">
        <v>2.3900255693657799</v>
      </c>
      <c r="E5" s="3">
        <v>1</v>
      </c>
      <c r="F5" s="3">
        <v>1</v>
      </c>
      <c r="G5" s="2"/>
    </row>
    <row r="6" spans="1:7">
      <c r="A6" s="2" t="s">
        <v>92</v>
      </c>
      <c r="B6" s="2" t="s">
        <v>93</v>
      </c>
      <c r="C6" s="3">
        <v>57.366666666666603</v>
      </c>
      <c r="D6" s="3">
        <v>1.32874209519965</v>
      </c>
      <c r="E6" s="3">
        <v>1</v>
      </c>
      <c r="F6" s="3">
        <v>1</v>
      </c>
      <c r="G6" s="2"/>
    </row>
    <row r="7" spans="1:7">
      <c r="A7" s="2" t="s">
        <v>75</v>
      </c>
      <c r="B7" s="2" t="s">
        <v>76</v>
      </c>
      <c r="C7" s="3">
        <v>55.3333333333333</v>
      </c>
      <c r="D7" s="3">
        <v>3.52451730343634</v>
      </c>
      <c r="E7" s="3">
        <v>1</v>
      </c>
      <c r="F7" s="3">
        <v>1</v>
      </c>
      <c r="G7" s="2"/>
    </row>
    <row r="8" spans="1:7">
      <c r="A8" s="2" t="s">
        <v>87</v>
      </c>
      <c r="B8" s="2" t="s">
        <v>88</v>
      </c>
      <c r="C8" s="3">
        <v>49.733333333333299</v>
      </c>
      <c r="D8" s="3">
        <v>2.7438820836342201</v>
      </c>
      <c r="E8" s="3">
        <v>1</v>
      </c>
      <c r="F8" s="3">
        <v>1</v>
      </c>
      <c r="G8" s="2"/>
    </row>
    <row r="9" spans="1:7">
      <c r="A9" s="2" t="s">
        <v>83</v>
      </c>
      <c r="B9" s="2" t="s">
        <v>84</v>
      </c>
      <c r="C9" s="3">
        <v>37.033333333333303</v>
      </c>
      <c r="D9" s="3">
        <v>2.9942537560393099</v>
      </c>
      <c r="E9" s="3">
        <v>1</v>
      </c>
      <c r="F9" s="3">
        <v>1</v>
      </c>
      <c r="G9" s="2"/>
    </row>
    <row r="10" spans="1:7">
      <c r="A10" s="2" t="s">
        <v>172</v>
      </c>
      <c r="B10" s="2" t="s">
        <v>173</v>
      </c>
      <c r="C10" s="3">
        <v>35.066666666666599</v>
      </c>
      <c r="D10" s="3">
        <v>2.7317068331397101</v>
      </c>
      <c r="E10" s="3">
        <v>1</v>
      </c>
      <c r="F10" s="3">
        <v>1</v>
      </c>
      <c r="G10" s="2"/>
    </row>
    <row r="11" spans="1:7">
      <c r="A11" s="2" t="s">
        <v>90</v>
      </c>
      <c r="B11" s="2" t="s">
        <v>91</v>
      </c>
      <c r="C11" s="3">
        <v>19.066666666666599</v>
      </c>
      <c r="D11" s="3">
        <v>5.1376605138482496</v>
      </c>
      <c r="E11" s="3">
        <v>1</v>
      </c>
      <c r="F11" s="3">
        <v>1</v>
      </c>
      <c r="G11" s="2"/>
    </row>
    <row r="12" spans="1:7">
      <c r="A12" s="2" t="s">
        <v>150</v>
      </c>
      <c r="B12" s="2" t="s">
        <v>151</v>
      </c>
      <c r="C12" s="3">
        <v>10.8333333333333</v>
      </c>
      <c r="D12" s="3">
        <v>3.1946135220955201</v>
      </c>
      <c r="E12" s="3">
        <v>1</v>
      </c>
      <c r="F12" s="3">
        <v>1</v>
      </c>
      <c r="G12" s="2"/>
    </row>
    <row r="13" spans="1:7">
      <c r="A13" s="2" t="s">
        <v>112</v>
      </c>
      <c r="B13" s="2" t="s">
        <v>113</v>
      </c>
      <c r="C13" s="3">
        <v>7.1333333333333302</v>
      </c>
      <c r="D13" s="3">
        <v>3.09551647099837</v>
      </c>
      <c r="E13" s="3">
        <v>1</v>
      </c>
      <c r="F13" s="3">
        <v>1</v>
      </c>
      <c r="G13" s="2"/>
    </row>
    <row r="14" spans="1:7">
      <c r="A14" s="2" t="s">
        <v>221</v>
      </c>
      <c r="B14" s="2" t="s">
        <v>222</v>
      </c>
      <c r="C14" s="3">
        <v>4.36666666666666</v>
      </c>
      <c r="D14" s="3">
        <v>2.0245712852080202</v>
      </c>
      <c r="E14" s="3">
        <v>1</v>
      </c>
      <c r="F14" s="3">
        <v>1</v>
      </c>
      <c r="G14" s="2"/>
    </row>
    <row r="15" spans="1:7">
      <c r="A15" s="2" t="s">
        <v>376</v>
      </c>
      <c r="B15" s="2" t="s">
        <v>717</v>
      </c>
      <c r="C15" s="3">
        <v>3.4074074074073999</v>
      </c>
      <c r="D15" s="3">
        <v>1.7268952928703301</v>
      </c>
      <c r="E15" s="3">
        <v>1</v>
      </c>
      <c r="F15" s="3">
        <v>1</v>
      </c>
      <c r="G15" s="2"/>
    </row>
    <row r="16" spans="1:7">
      <c r="A16" s="2" t="s">
        <v>168</v>
      </c>
      <c r="B16" s="2" t="s">
        <v>718</v>
      </c>
      <c r="C16" s="3">
        <v>3.3103448275862002</v>
      </c>
      <c r="D16" s="3">
        <v>1.8023633579823399</v>
      </c>
      <c r="E16" s="3">
        <v>1</v>
      </c>
      <c r="F16" s="3">
        <v>0</v>
      </c>
      <c r="G16" s="2"/>
    </row>
    <row r="17" spans="1:7">
      <c r="A17" s="2" t="s">
        <v>278</v>
      </c>
      <c r="B17" s="2" t="s">
        <v>716</v>
      </c>
      <c r="C17" s="3">
        <v>0.16666700000000001</v>
      </c>
      <c r="D17" s="3">
        <v>0.37267800000000001</v>
      </c>
      <c r="E17" s="3">
        <v>1</v>
      </c>
      <c r="F17" s="3">
        <v>1</v>
      </c>
      <c r="G17" s="2"/>
    </row>
    <row r="18" spans="1:7">
      <c r="A18" s="1" t="s">
        <v>2434</v>
      </c>
      <c r="B18" s="2"/>
      <c r="C18" s="2"/>
      <c r="D18" s="2"/>
      <c r="E18" s="2"/>
      <c r="F18" s="2"/>
      <c r="G18" s="2"/>
    </row>
    <row r="19" spans="1:7">
      <c r="A19" s="2"/>
      <c r="B19" s="2" t="s">
        <v>2315</v>
      </c>
      <c r="C19" s="2" t="s">
        <v>2510</v>
      </c>
      <c r="D19" s="2" t="s">
        <v>2511</v>
      </c>
      <c r="E19" s="2" t="s">
        <v>2515</v>
      </c>
      <c r="F19" s="2" t="s">
        <v>2512</v>
      </c>
      <c r="G19" s="2" t="s">
        <v>2513</v>
      </c>
    </row>
    <row r="20" spans="1:7">
      <c r="A20" s="2" t="s">
        <v>87</v>
      </c>
      <c r="B20" s="2" t="s">
        <v>88</v>
      </c>
      <c r="C20" s="3">
        <v>31.533333333333299</v>
      </c>
      <c r="D20" s="3">
        <v>4.9848659850480299</v>
      </c>
      <c r="E20" s="3">
        <f t="shared" ref="E20:E29" si="0">C20/19.666666666</f>
        <v>1.6033898305628249</v>
      </c>
      <c r="F20" s="3">
        <v>1</v>
      </c>
      <c r="G20" s="3">
        <v>0</v>
      </c>
    </row>
    <row r="21" spans="1:7">
      <c r="A21" s="2" t="s">
        <v>81</v>
      </c>
      <c r="B21" s="2" t="s">
        <v>82</v>
      </c>
      <c r="C21" s="3">
        <v>24.3333333333333</v>
      </c>
      <c r="D21" s="3">
        <v>6.2200392996257499</v>
      </c>
      <c r="E21" s="3">
        <f t="shared" si="0"/>
        <v>1.2372881356351606</v>
      </c>
      <c r="F21" s="3">
        <v>1</v>
      </c>
      <c r="G21" s="3">
        <v>0</v>
      </c>
    </row>
    <row r="22" spans="1:7">
      <c r="A22" s="2" t="s">
        <v>92</v>
      </c>
      <c r="B22" s="2" t="s">
        <v>93</v>
      </c>
      <c r="C22" s="3">
        <v>23.1</v>
      </c>
      <c r="D22" s="3">
        <v>3.9017090272511701</v>
      </c>
      <c r="E22" s="3">
        <f t="shared" si="0"/>
        <v>1.1745762712262569</v>
      </c>
      <c r="F22" s="3">
        <v>1</v>
      </c>
      <c r="G22" s="3">
        <v>1</v>
      </c>
    </row>
    <row r="23" spans="1:7">
      <c r="A23" s="2" t="s">
        <v>376</v>
      </c>
      <c r="B23" s="2" t="s">
        <v>717</v>
      </c>
      <c r="C23" s="3">
        <v>17.899999999999999</v>
      </c>
      <c r="D23" s="3">
        <v>5.5278084867935302</v>
      </c>
      <c r="E23" s="3">
        <f t="shared" si="0"/>
        <v>0.9101694915562768</v>
      </c>
      <c r="F23" s="3">
        <v>1</v>
      </c>
      <c r="G23" s="3">
        <v>1</v>
      </c>
    </row>
    <row r="24" spans="1:7">
      <c r="A24" s="2" t="s">
        <v>66</v>
      </c>
      <c r="B24" s="2" t="s">
        <v>67</v>
      </c>
      <c r="C24" s="3">
        <v>16.566666666666599</v>
      </c>
      <c r="D24" s="3">
        <v>4.8763602090994898</v>
      </c>
      <c r="E24" s="3">
        <f t="shared" si="0"/>
        <v>0.84237288138448374</v>
      </c>
      <c r="F24" s="3">
        <v>0</v>
      </c>
      <c r="G24" s="3">
        <v>0</v>
      </c>
    </row>
    <row r="25" spans="1:7">
      <c r="A25" s="2" t="s">
        <v>172</v>
      </c>
      <c r="B25" s="2" t="s">
        <v>173</v>
      </c>
      <c r="C25" s="3">
        <v>15.233333333333301</v>
      </c>
      <c r="D25" s="3">
        <v>4.6524784314981504</v>
      </c>
      <c r="E25" s="3">
        <f t="shared" si="0"/>
        <v>0.77457627121269579</v>
      </c>
      <c r="F25" s="3">
        <v>0</v>
      </c>
      <c r="G25" s="3">
        <v>0</v>
      </c>
    </row>
    <row r="26" spans="1:7">
      <c r="A26" s="2" t="s">
        <v>77</v>
      </c>
      <c r="B26" s="2" t="s">
        <v>78</v>
      </c>
      <c r="C26" s="3">
        <v>15.1666666666666</v>
      </c>
      <c r="D26" s="3">
        <v>4.8172145017173102</v>
      </c>
      <c r="E26" s="3">
        <f t="shared" si="0"/>
        <v>0.77118644070410458</v>
      </c>
      <c r="F26" s="3">
        <v>0</v>
      </c>
      <c r="G26" s="3">
        <v>1</v>
      </c>
    </row>
    <row r="27" spans="1:7">
      <c r="A27" s="2" t="s">
        <v>83</v>
      </c>
      <c r="B27" s="2" t="s">
        <v>84</v>
      </c>
      <c r="C27" s="3">
        <v>15</v>
      </c>
      <c r="D27" s="3">
        <v>3.2863353450309898</v>
      </c>
      <c r="E27" s="3">
        <f t="shared" si="0"/>
        <v>0.76271186443263428</v>
      </c>
      <c r="F27" s="3">
        <v>1</v>
      </c>
      <c r="G27" s="3">
        <v>1</v>
      </c>
    </row>
    <row r="28" spans="1:7">
      <c r="A28" s="2" t="s">
        <v>112</v>
      </c>
      <c r="B28" s="2" t="s">
        <v>113</v>
      </c>
      <c r="C28" s="3">
        <v>14</v>
      </c>
      <c r="D28" s="3">
        <v>2.73252020425589</v>
      </c>
      <c r="E28" s="3">
        <f t="shared" si="0"/>
        <v>0.71186440680379193</v>
      </c>
      <c r="F28" s="3">
        <v>1</v>
      </c>
      <c r="G28" s="3">
        <v>0</v>
      </c>
    </row>
    <row r="29" spans="1:7">
      <c r="A29" s="2" t="s">
        <v>75</v>
      </c>
      <c r="B29" s="2" t="s">
        <v>76</v>
      </c>
      <c r="C29" s="3">
        <v>13.466666666666599</v>
      </c>
      <c r="D29" s="3">
        <v>3.79239004088743</v>
      </c>
      <c r="E29" s="3">
        <f t="shared" si="0"/>
        <v>0.6847457627350727</v>
      </c>
      <c r="F29" s="3">
        <v>1</v>
      </c>
      <c r="G29" s="3">
        <v>1</v>
      </c>
    </row>
    <row r="30" spans="1:7">
      <c r="A30" s="1" t="s">
        <v>2438</v>
      </c>
      <c r="B30" s="2"/>
      <c r="C30" s="2"/>
      <c r="D30" s="2"/>
      <c r="E30" s="2"/>
      <c r="F30" s="2"/>
      <c r="G30" s="2"/>
    </row>
    <row r="31" spans="1:7">
      <c r="A31" s="2" t="s">
        <v>2518</v>
      </c>
      <c r="B31" s="1" t="s">
        <v>2556</v>
      </c>
      <c r="C31" s="1" t="s">
        <v>2511</v>
      </c>
      <c r="D31" s="2" t="s">
        <v>2512</v>
      </c>
      <c r="E31" s="2" t="s">
        <v>2513</v>
      </c>
      <c r="F31" s="2"/>
      <c r="G31" s="2"/>
    </row>
    <row r="32" spans="1:7">
      <c r="A32" s="2" t="s">
        <v>764</v>
      </c>
      <c r="B32" s="3">
        <v>68.533333333333303</v>
      </c>
      <c r="C32" s="3">
        <v>4.6456670373824904</v>
      </c>
      <c r="D32" s="3">
        <v>1</v>
      </c>
      <c r="E32" s="3">
        <v>1</v>
      </c>
      <c r="F32" s="2"/>
      <c r="G32" s="2"/>
    </row>
    <row r="33" spans="1:7">
      <c r="A33" s="2" t="s">
        <v>775</v>
      </c>
      <c r="B33" s="3">
        <v>25.066666666666599</v>
      </c>
      <c r="C33" s="3">
        <v>4.9728149863924003</v>
      </c>
      <c r="D33" s="3">
        <v>1</v>
      </c>
      <c r="E33" s="3">
        <v>1</v>
      </c>
      <c r="F33" s="2"/>
      <c r="G33" s="2"/>
    </row>
    <row r="34" spans="1:7">
      <c r="A34" s="2" t="s">
        <v>766</v>
      </c>
      <c r="B34" s="3">
        <v>17.433333333333302</v>
      </c>
      <c r="C34" s="3">
        <v>24.4399718130406</v>
      </c>
      <c r="D34" s="3">
        <v>1</v>
      </c>
      <c r="E34" s="3">
        <v>1</v>
      </c>
      <c r="F34" s="2"/>
      <c r="G34" s="2"/>
    </row>
    <row r="35" spans="1:7">
      <c r="A35" s="2" t="s">
        <v>768</v>
      </c>
      <c r="B35" s="3">
        <v>16.933333333333302</v>
      </c>
      <c r="C35" s="3">
        <v>4.4191502451137401</v>
      </c>
      <c r="D35" s="3">
        <v>1</v>
      </c>
      <c r="E35" s="3">
        <v>1</v>
      </c>
      <c r="F35" s="2"/>
      <c r="G35" s="2"/>
    </row>
    <row r="36" spans="1:7">
      <c r="A36" s="2" t="s">
        <v>731</v>
      </c>
      <c r="B36" s="3">
        <v>11.033333333333299</v>
      </c>
      <c r="C36" s="3">
        <v>3.47834571152565</v>
      </c>
      <c r="D36" s="3">
        <v>1</v>
      </c>
      <c r="E36" s="3">
        <v>1</v>
      </c>
      <c r="F36" s="2"/>
      <c r="G36" s="2"/>
    </row>
    <row r="37" spans="1:7">
      <c r="A37" s="2" t="s">
        <v>772</v>
      </c>
      <c r="B37" s="3">
        <v>9.1999999999999993</v>
      </c>
      <c r="C37" s="3">
        <v>3.62767142944341</v>
      </c>
      <c r="D37" s="3">
        <v>1</v>
      </c>
      <c r="E37" s="3">
        <v>1</v>
      </c>
      <c r="F37" s="2"/>
      <c r="G37" s="2"/>
    </row>
    <row r="38" spans="1:7">
      <c r="A38" s="2" t="s">
        <v>770</v>
      </c>
      <c r="B38" s="3">
        <v>7.86666666666666</v>
      </c>
      <c r="C38" s="3">
        <v>3.14889751429854</v>
      </c>
      <c r="D38" s="3">
        <v>1</v>
      </c>
      <c r="E38" s="3">
        <v>0</v>
      </c>
      <c r="F38" s="2"/>
      <c r="G38" s="2"/>
    </row>
    <row r="39" spans="1:7">
      <c r="A39" s="2" t="s">
        <v>789</v>
      </c>
      <c r="B39" s="3">
        <v>4.2333333333333298</v>
      </c>
      <c r="C39" s="3">
        <v>1.9947152400502901</v>
      </c>
      <c r="D39" s="3">
        <v>1</v>
      </c>
      <c r="E39" s="3">
        <v>1</v>
      </c>
      <c r="F39" s="2"/>
      <c r="G39" s="2"/>
    </row>
    <row r="40" spans="1:7">
      <c r="A40" s="2" t="s">
        <v>779</v>
      </c>
      <c r="B40" s="3">
        <v>0.36666666666666597</v>
      </c>
      <c r="C40" s="3">
        <v>0.60461190490723504</v>
      </c>
      <c r="D40" s="3">
        <v>1</v>
      </c>
      <c r="E40" s="3">
        <v>1</v>
      </c>
      <c r="F40" s="2"/>
      <c r="G40" s="2"/>
    </row>
    <row r="41" spans="1:7">
      <c r="A41" s="2" t="s">
        <v>734</v>
      </c>
      <c r="B41" s="3">
        <v>3.3333333333333298E-2</v>
      </c>
      <c r="C41" s="3">
        <v>0.17950549357115</v>
      </c>
      <c r="D41" s="3">
        <v>1</v>
      </c>
      <c r="E41" s="3">
        <v>0</v>
      </c>
      <c r="F41" s="2"/>
      <c r="G41" s="2"/>
    </row>
    <row r="42" spans="1:7">
      <c r="A42" s="2" t="s">
        <v>718</v>
      </c>
      <c r="B42" s="3">
        <v>3.3333333333333298E-2</v>
      </c>
      <c r="C42" s="3">
        <v>0.17950549357115</v>
      </c>
      <c r="D42" s="3">
        <v>1</v>
      </c>
      <c r="E42" s="3">
        <v>1</v>
      </c>
      <c r="F42" s="2"/>
      <c r="G42" s="2"/>
    </row>
    <row r="43" spans="1:7">
      <c r="A43" s="2" t="s">
        <v>777</v>
      </c>
      <c r="B43" s="3">
        <v>3.3333333333333298E-2</v>
      </c>
      <c r="C43" s="3">
        <v>0.17950549357115</v>
      </c>
      <c r="D43" s="3">
        <v>0</v>
      </c>
      <c r="E43" s="3">
        <v>1</v>
      </c>
      <c r="F43" s="2"/>
      <c r="G43" s="2"/>
    </row>
    <row r="44" spans="1:7">
      <c r="A44" s="2" t="s">
        <v>2519</v>
      </c>
      <c r="B44" s="3">
        <v>0</v>
      </c>
      <c r="C44" s="3">
        <v>0</v>
      </c>
      <c r="D44" s="3">
        <v>1</v>
      </c>
      <c r="E44" s="3">
        <v>1</v>
      </c>
      <c r="F44" s="2"/>
      <c r="G44" s="2"/>
    </row>
    <row r="45" spans="1:7">
      <c r="A45" s="2" t="s">
        <v>900</v>
      </c>
      <c r="B45" s="3">
        <v>0</v>
      </c>
      <c r="C45" s="3">
        <v>0</v>
      </c>
      <c r="D45" s="3">
        <v>1</v>
      </c>
      <c r="E45" s="3">
        <v>1</v>
      </c>
      <c r="F45" s="2"/>
      <c r="G45" s="2"/>
    </row>
    <row r="46" spans="1:7">
      <c r="A46" s="2" t="s">
        <v>928</v>
      </c>
      <c r="B46" s="3">
        <v>0</v>
      </c>
      <c r="C46" s="3">
        <v>0</v>
      </c>
      <c r="D46" s="3">
        <v>1</v>
      </c>
      <c r="E46" s="3">
        <v>1</v>
      </c>
      <c r="F46" s="2"/>
      <c r="G46" s="2"/>
    </row>
    <row r="47" spans="1:7">
      <c r="A47" s="2" t="s">
        <v>948</v>
      </c>
      <c r="B47" s="3">
        <v>0</v>
      </c>
      <c r="C47" s="3">
        <v>0</v>
      </c>
      <c r="D47" s="3">
        <v>1</v>
      </c>
      <c r="E47" s="3">
        <v>1</v>
      </c>
      <c r="F47" s="2"/>
      <c r="G47" s="2"/>
    </row>
    <row r="48" spans="1:7">
      <c r="A48" s="2" t="s">
        <v>793</v>
      </c>
      <c r="B48" s="3">
        <v>0</v>
      </c>
      <c r="C48" s="3">
        <v>0</v>
      </c>
      <c r="D48" s="3">
        <v>1</v>
      </c>
      <c r="E48" s="3">
        <v>1</v>
      </c>
      <c r="F48" s="2"/>
      <c r="G48" s="2"/>
    </row>
    <row r="49" spans="1:7">
      <c r="A49" s="2" t="s">
        <v>795</v>
      </c>
      <c r="B49" s="3">
        <v>0</v>
      </c>
      <c r="C49" s="3">
        <v>0</v>
      </c>
      <c r="D49" s="3">
        <v>1</v>
      </c>
      <c r="E49" s="3">
        <v>1</v>
      </c>
      <c r="F49" s="2"/>
      <c r="G49" s="2"/>
    </row>
    <row r="50" spans="1:7">
      <c r="A50" s="2" t="s">
        <v>798</v>
      </c>
      <c r="B50" s="3">
        <v>0</v>
      </c>
      <c r="C50" s="3">
        <v>0</v>
      </c>
      <c r="D50" s="3">
        <v>1</v>
      </c>
      <c r="E50" s="3">
        <v>1</v>
      </c>
      <c r="F50" s="2"/>
      <c r="G50" s="2"/>
    </row>
    <row r="51" spans="1:7">
      <c r="A51" s="2" t="s">
        <v>800</v>
      </c>
      <c r="B51" s="3">
        <v>0</v>
      </c>
      <c r="C51" s="3">
        <v>0</v>
      </c>
      <c r="D51" s="3">
        <v>1</v>
      </c>
      <c r="E51" s="3">
        <v>1</v>
      </c>
      <c r="F51" s="2"/>
      <c r="G51" s="2"/>
    </row>
    <row r="52" spans="1:7">
      <c r="A52" s="2" t="s">
        <v>783</v>
      </c>
      <c r="B52" s="3">
        <v>0</v>
      </c>
      <c r="C52" s="3">
        <v>0</v>
      </c>
      <c r="D52" s="3">
        <v>1</v>
      </c>
      <c r="E52" s="3">
        <v>1</v>
      </c>
      <c r="F52" s="2"/>
      <c r="G52" s="2"/>
    </row>
    <row r="53" spans="1:7">
      <c r="A53" s="2" t="s">
        <v>804</v>
      </c>
      <c r="B53" s="3">
        <v>0</v>
      </c>
      <c r="C53" s="3">
        <v>0</v>
      </c>
      <c r="D53" s="3">
        <v>1</v>
      </c>
      <c r="E53" s="3">
        <v>1</v>
      </c>
      <c r="F53" s="2"/>
      <c r="G53" s="2"/>
    </row>
    <row r="54" spans="1:7">
      <c r="A54" s="2" t="s">
        <v>806</v>
      </c>
      <c r="B54" s="3">
        <v>0</v>
      </c>
      <c r="C54" s="3">
        <v>0</v>
      </c>
      <c r="D54" s="3">
        <v>1</v>
      </c>
      <c r="E54" s="3">
        <v>1</v>
      </c>
      <c r="F54" s="2"/>
      <c r="G54" s="2"/>
    </row>
    <row r="55" spans="1:7">
      <c r="A55" s="2" t="s">
        <v>808</v>
      </c>
      <c r="B55" s="3">
        <v>0</v>
      </c>
      <c r="C55" s="3">
        <v>0</v>
      </c>
      <c r="D55" s="3">
        <v>1</v>
      </c>
      <c r="E55" s="3">
        <v>1</v>
      </c>
      <c r="F55" s="2"/>
      <c r="G55" s="2"/>
    </row>
    <row r="56" spans="1:7">
      <c r="A56" s="2" t="s">
        <v>810</v>
      </c>
      <c r="B56" s="3">
        <v>0</v>
      </c>
      <c r="C56" s="3">
        <v>0</v>
      </c>
      <c r="D56" s="3">
        <v>1</v>
      </c>
      <c r="E56" s="3">
        <v>1</v>
      </c>
      <c r="F56" s="2"/>
      <c r="G56" s="2"/>
    </row>
    <row r="57" spans="1:7">
      <c r="A57" s="2" t="s">
        <v>812</v>
      </c>
      <c r="B57" s="3">
        <v>0</v>
      </c>
      <c r="C57" s="3">
        <v>0</v>
      </c>
      <c r="D57" s="3">
        <v>1</v>
      </c>
      <c r="E57" s="3">
        <v>1</v>
      </c>
      <c r="F57" s="2"/>
      <c r="G57" s="2"/>
    </row>
    <row r="58" spans="1:7">
      <c r="A58" s="2" t="s">
        <v>814</v>
      </c>
      <c r="B58" s="3">
        <v>0</v>
      </c>
      <c r="C58" s="3">
        <v>0</v>
      </c>
      <c r="D58" s="3">
        <v>1</v>
      </c>
      <c r="E58" s="3">
        <v>1</v>
      </c>
      <c r="F58" s="2"/>
      <c r="G58" s="2"/>
    </row>
    <row r="59" spans="1:7">
      <c r="A59" s="2" t="s">
        <v>816</v>
      </c>
      <c r="B59" s="3">
        <v>0</v>
      </c>
      <c r="C59" s="3">
        <v>0</v>
      </c>
      <c r="D59" s="3">
        <v>1</v>
      </c>
      <c r="E59" s="3">
        <v>1</v>
      </c>
      <c r="F59" s="2"/>
      <c r="G59" s="2"/>
    </row>
    <row r="60" spans="1:7">
      <c r="A60" s="2" t="s">
        <v>818</v>
      </c>
      <c r="B60" s="3">
        <v>0</v>
      </c>
      <c r="C60" s="3">
        <v>0</v>
      </c>
      <c r="D60" s="3">
        <v>1</v>
      </c>
      <c r="E60" s="3">
        <v>1</v>
      </c>
      <c r="F60" s="2"/>
      <c r="G60" s="2"/>
    </row>
    <row r="61" spans="1:7">
      <c r="A61" s="2" t="s">
        <v>820</v>
      </c>
      <c r="B61" s="3">
        <v>0</v>
      </c>
      <c r="C61" s="3">
        <v>0</v>
      </c>
      <c r="D61" s="3">
        <v>1</v>
      </c>
      <c r="E61" s="3">
        <v>1</v>
      </c>
      <c r="F61" s="2"/>
      <c r="G61" s="2"/>
    </row>
    <row r="62" spans="1:7">
      <c r="A62" s="2" t="s">
        <v>822</v>
      </c>
      <c r="B62" s="3">
        <v>0</v>
      </c>
      <c r="C62" s="3">
        <v>0</v>
      </c>
      <c r="D62" s="3">
        <v>1</v>
      </c>
      <c r="E62" s="3">
        <v>1</v>
      </c>
      <c r="F62" s="2"/>
      <c r="G62" s="2"/>
    </row>
    <row r="63" spans="1:7">
      <c r="A63" s="2" t="s">
        <v>824</v>
      </c>
      <c r="B63" s="3">
        <v>0</v>
      </c>
      <c r="C63" s="3">
        <v>0</v>
      </c>
      <c r="D63" s="3">
        <v>1</v>
      </c>
      <c r="E63" s="3">
        <v>1</v>
      </c>
      <c r="F63" s="2"/>
      <c r="G63" s="2"/>
    </row>
    <row r="64" spans="1:7">
      <c r="A64" s="2" t="s">
        <v>826</v>
      </c>
      <c r="B64" s="3">
        <v>0</v>
      </c>
      <c r="C64" s="3">
        <v>0</v>
      </c>
      <c r="D64" s="3">
        <v>1</v>
      </c>
      <c r="E64" s="3">
        <v>1</v>
      </c>
      <c r="F64" s="2"/>
      <c r="G64" s="2"/>
    </row>
    <row r="65" spans="1:7">
      <c r="A65" s="2" t="s">
        <v>828</v>
      </c>
      <c r="B65" s="3">
        <v>0</v>
      </c>
      <c r="C65" s="3">
        <v>0</v>
      </c>
      <c r="D65" s="3">
        <v>1</v>
      </c>
      <c r="E65" s="3">
        <v>1</v>
      </c>
      <c r="F65" s="2"/>
      <c r="G65" s="2"/>
    </row>
    <row r="66" spans="1:7">
      <c r="A66" s="2" t="s">
        <v>830</v>
      </c>
      <c r="B66" s="3">
        <v>0</v>
      </c>
      <c r="C66" s="3">
        <v>0</v>
      </c>
      <c r="D66" s="3">
        <v>1</v>
      </c>
      <c r="E66" s="3">
        <v>1</v>
      </c>
      <c r="F66" s="2"/>
      <c r="G66" s="2"/>
    </row>
    <row r="67" spans="1:7">
      <c r="A67" s="2" t="s">
        <v>832</v>
      </c>
      <c r="B67" s="3">
        <v>0</v>
      </c>
      <c r="C67" s="3">
        <v>0</v>
      </c>
      <c r="D67" s="3">
        <v>1</v>
      </c>
      <c r="E67" s="3">
        <v>1</v>
      </c>
      <c r="F67" s="2"/>
      <c r="G67" s="2"/>
    </row>
    <row r="68" spans="1:7">
      <c r="A68" s="2" t="s">
        <v>834</v>
      </c>
      <c r="B68" s="3">
        <v>0</v>
      </c>
      <c r="C68" s="3">
        <v>0</v>
      </c>
      <c r="D68" s="3">
        <v>1</v>
      </c>
      <c r="E68" s="3">
        <v>1</v>
      </c>
      <c r="F68" s="2"/>
      <c r="G68" s="2"/>
    </row>
    <row r="69" spans="1:7">
      <c r="A69" s="2" t="s">
        <v>836</v>
      </c>
      <c r="B69" s="3">
        <v>0</v>
      </c>
      <c r="C69" s="3">
        <v>0</v>
      </c>
      <c r="D69" s="3">
        <v>1</v>
      </c>
      <c r="E69" s="3">
        <v>1</v>
      </c>
      <c r="F69" s="2"/>
      <c r="G69" s="2"/>
    </row>
    <row r="70" spans="1:7">
      <c r="A70" s="2" t="s">
        <v>838</v>
      </c>
      <c r="B70" s="3">
        <v>0</v>
      </c>
      <c r="C70" s="3">
        <v>0</v>
      </c>
      <c r="D70" s="3">
        <v>1</v>
      </c>
      <c r="E70" s="3">
        <v>1</v>
      </c>
      <c r="F70" s="2"/>
      <c r="G70" s="2"/>
    </row>
    <row r="71" spans="1:7">
      <c r="A71" s="2" t="s">
        <v>791</v>
      </c>
      <c r="B71" s="3">
        <v>0</v>
      </c>
      <c r="C71" s="3">
        <v>0</v>
      </c>
      <c r="D71" s="3">
        <v>1</v>
      </c>
      <c r="E71" s="3">
        <v>1</v>
      </c>
      <c r="F71" s="2"/>
      <c r="G71" s="2"/>
    </row>
    <row r="72" spans="1:7">
      <c r="A72" s="2" t="s">
        <v>840</v>
      </c>
      <c r="B72" s="3">
        <v>0</v>
      </c>
      <c r="C72" s="3">
        <v>0</v>
      </c>
      <c r="D72" s="3">
        <v>1</v>
      </c>
      <c r="E72" s="3">
        <v>1</v>
      </c>
      <c r="F72" s="2"/>
      <c r="G72" s="2"/>
    </row>
    <row r="73" spans="1:7">
      <c r="A73" s="2" t="s">
        <v>842</v>
      </c>
      <c r="B73" s="3">
        <v>0</v>
      </c>
      <c r="C73" s="3">
        <v>0</v>
      </c>
      <c r="D73" s="3">
        <v>1</v>
      </c>
      <c r="E73" s="3">
        <v>1</v>
      </c>
      <c r="F73" s="2"/>
      <c r="G73" s="2"/>
    </row>
    <row r="74" spans="1:7">
      <c r="A74" s="2" t="s">
        <v>844</v>
      </c>
      <c r="B74" s="3">
        <v>0</v>
      </c>
      <c r="C74" s="3">
        <v>0</v>
      </c>
      <c r="D74" s="3">
        <v>1</v>
      </c>
      <c r="E74" s="3">
        <v>1</v>
      </c>
      <c r="F74" s="2"/>
      <c r="G74" s="2"/>
    </row>
    <row r="75" spans="1:7">
      <c r="A75" s="2" t="s">
        <v>846</v>
      </c>
      <c r="B75" s="3">
        <v>0</v>
      </c>
      <c r="C75" s="3">
        <v>0</v>
      </c>
      <c r="D75" s="3">
        <v>1</v>
      </c>
      <c r="E75" s="3">
        <v>1</v>
      </c>
      <c r="F75" s="2"/>
      <c r="G75" s="2"/>
    </row>
    <row r="76" spans="1:7">
      <c r="A76" s="2" t="s">
        <v>848</v>
      </c>
      <c r="B76" s="3">
        <v>0</v>
      </c>
      <c r="C76" s="3">
        <v>0</v>
      </c>
      <c r="D76" s="3">
        <v>1</v>
      </c>
      <c r="E76" s="3">
        <v>1</v>
      </c>
      <c r="F76" s="2"/>
      <c r="G76" s="2"/>
    </row>
    <row r="77" spans="1:7">
      <c r="A77" s="2" t="s">
        <v>850</v>
      </c>
      <c r="B77" s="3">
        <v>0</v>
      </c>
      <c r="C77" s="3">
        <v>0</v>
      </c>
      <c r="D77" s="3">
        <v>1</v>
      </c>
      <c r="E77" s="3">
        <v>1</v>
      </c>
      <c r="F77" s="2"/>
      <c r="G77" s="2"/>
    </row>
    <row r="78" spans="1:7">
      <c r="A78" s="2" t="s">
        <v>852</v>
      </c>
      <c r="B78" s="3">
        <v>0</v>
      </c>
      <c r="C78" s="3">
        <v>0</v>
      </c>
      <c r="D78" s="3">
        <v>1</v>
      </c>
      <c r="E78" s="3">
        <v>1</v>
      </c>
      <c r="F78" s="2"/>
      <c r="G78" s="2"/>
    </row>
    <row r="79" spans="1:7">
      <c r="A79" s="2" t="s">
        <v>854</v>
      </c>
      <c r="B79" s="3">
        <v>0</v>
      </c>
      <c r="C79" s="3">
        <v>0</v>
      </c>
      <c r="D79" s="3">
        <v>1</v>
      </c>
      <c r="E79" s="3">
        <v>1</v>
      </c>
      <c r="F79" s="2"/>
      <c r="G79" s="2"/>
    </row>
    <row r="80" spans="1:7">
      <c r="A80" s="2" t="s">
        <v>856</v>
      </c>
      <c r="B80" s="3">
        <v>0</v>
      </c>
      <c r="C80" s="3">
        <v>0</v>
      </c>
      <c r="D80" s="3">
        <v>1</v>
      </c>
      <c r="E80" s="3">
        <v>1</v>
      </c>
      <c r="F80" s="2"/>
      <c r="G80" s="2"/>
    </row>
    <row r="81" spans="1:7">
      <c r="A81" s="2" t="s">
        <v>858</v>
      </c>
      <c r="B81" s="3">
        <v>0</v>
      </c>
      <c r="C81" s="3">
        <v>0</v>
      </c>
      <c r="D81" s="3">
        <v>1</v>
      </c>
      <c r="E81" s="3">
        <v>1</v>
      </c>
      <c r="F81" s="2"/>
      <c r="G81" s="2"/>
    </row>
    <row r="82" spans="1:7">
      <c r="A82" s="2" t="s">
        <v>860</v>
      </c>
      <c r="B82" s="3">
        <v>0</v>
      </c>
      <c r="C82" s="3">
        <v>0</v>
      </c>
      <c r="D82" s="3">
        <v>1</v>
      </c>
      <c r="E82" s="3">
        <v>1</v>
      </c>
      <c r="F82" s="2"/>
      <c r="G82" s="2"/>
    </row>
    <row r="83" spans="1:7">
      <c r="A83" s="2" t="s">
        <v>862</v>
      </c>
      <c r="B83" s="3">
        <v>0</v>
      </c>
      <c r="C83" s="3">
        <v>0</v>
      </c>
      <c r="D83" s="3">
        <v>1</v>
      </c>
      <c r="E83" s="3">
        <v>1</v>
      </c>
      <c r="F83" s="2"/>
      <c r="G83" s="2"/>
    </row>
    <row r="84" spans="1:7">
      <c r="A84" s="2" t="s">
        <v>864</v>
      </c>
      <c r="B84" s="3">
        <v>0</v>
      </c>
      <c r="C84" s="3">
        <v>0</v>
      </c>
      <c r="D84" s="3">
        <v>1</v>
      </c>
      <c r="E84" s="3">
        <v>1</v>
      </c>
      <c r="F84" s="2"/>
      <c r="G84" s="2"/>
    </row>
    <row r="85" spans="1:7">
      <c r="A85" s="2" t="s">
        <v>866</v>
      </c>
      <c r="B85" s="3">
        <v>0</v>
      </c>
      <c r="C85" s="3">
        <v>0</v>
      </c>
      <c r="D85" s="3">
        <v>1</v>
      </c>
      <c r="E85" s="3">
        <v>1</v>
      </c>
      <c r="F85" s="2"/>
      <c r="G85" s="2"/>
    </row>
    <row r="86" spans="1:7">
      <c r="A86" s="2" t="s">
        <v>868</v>
      </c>
      <c r="B86" s="3">
        <v>0</v>
      </c>
      <c r="C86" s="3">
        <v>0</v>
      </c>
      <c r="D86" s="3">
        <v>1</v>
      </c>
      <c r="E86" s="3">
        <v>1</v>
      </c>
      <c r="F86" s="2"/>
      <c r="G86" s="2"/>
    </row>
    <row r="87" spans="1:7">
      <c r="A87" s="2" t="s">
        <v>870</v>
      </c>
      <c r="B87" s="3">
        <v>0</v>
      </c>
      <c r="C87" s="3">
        <v>0</v>
      </c>
      <c r="D87" s="3">
        <v>1</v>
      </c>
      <c r="E87" s="3">
        <v>1</v>
      </c>
      <c r="F87" s="2"/>
      <c r="G87" s="2"/>
    </row>
    <row r="88" spans="1:7">
      <c r="A88" s="2" t="s">
        <v>872</v>
      </c>
      <c r="B88" s="3">
        <v>0</v>
      </c>
      <c r="C88" s="3">
        <v>0</v>
      </c>
      <c r="D88" s="3">
        <v>1</v>
      </c>
      <c r="E88" s="3">
        <v>1</v>
      </c>
      <c r="F88" s="2"/>
      <c r="G88" s="2"/>
    </row>
    <row r="89" spans="1:7">
      <c r="A89" s="2" t="s">
        <v>874</v>
      </c>
      <c r="B89" s="3">
        <v>0</v>
      </c>
      <c r="C89" s="3">
        <v>0</v>
      </c>
      <c r="D89" s="3">
        <v>1</v>
      </c>
      <c r="E89" s="3">
        <v>1</v>
      </c>
      <c r="F89" s="2"/>
      <c r="G89" s="2"/>
    </row>
    <row r="90" spans="1:7">
      <c r="A90" s="2" t="s">
        <v>876</v>
      </c>
      <c r="B90" s="3">
        <v>0</v>
      </c>
      <c r="C90" s="3">
        <v>0</v>
      </c>
      <c r="D90" s="3">
        <v>1</v>
      </c>
      <c r="E90" s="3">
        <v>1</v>
      </c>
      <c r="F90" s="2"/>
      <c r="G90" s="2"/>
    </row>
    <row r="91" spans="1:7">
      <c r="A91" s="2" t="s">
        <v>878</v>
      </c>
      <c r="B91" s="3">
        <v>0</v>
      </c>
      <c r="C91" s="3">
        <v>0</v>
      </c>
      <c r="D91" s="3">
        <v>1</v>
      </c>
      <c r="E91" s="3">
        <v>1</v>
      </c>
      <c r="F91" s="2"/>
      <c r="G91" s="2"/>
    </row>
    <row r="92" spans="1:7">
      <c r="A92" s="2" t="s">
        <v>880</v>
      </c>
      <c r="B92" s="3">
        <v>0</v>
      </c>
      <c r="C92" s="3">
        <v>0</v>
      </c>
      <c r="D92" s="3">
        <v>1</v>
      </c>
      <c r="E92" s="3">
        <v>1</v>
      </c>
      <c r="F92" s="2"/>
      <c r="G92" s="2"/>
    </row>
    <row r="93" spans="1:7">
      <c r="A93" s="2" t="s">
        <v>882</v>
      </c>
      <c r="B93" s="3">
        <v>0</v>
      </c>
      <c r="C93" s="3">
        <v>0</v>
      </c>
      <c r="D93" s="3">
        <v>1</v>
      </c>
      <c r="E93" s="3">
        <v>0</v>
      </c>
      <c r="F93" s="2"/>
      <c r="G93" s="2"/>
    </row>
    <row r="94" spans="1:7">
      <c r="A94" s="2" t="s">
        <v>884</v>
      </c>
      <c r="B94" s="3">
        <v>0</v>
      </c>
      <c r="C94" s="3">
        <v>0</v>
      </c>
      <c r="D94" s="3">
        <v>1</v>
      </c>
      <c r="E94" s="3">
        <v>1</v>
      </c>
      <c r="F94" s="2"/>
      <c r="G94" s="2"/>
    </row>
    <row r="95" spans="1:7">
      <c r="A95" s="2" t="s">
        <v>886</v>
      </c>
      <c r="B95" s="3">
        <v>0</v>
      </c>
      <c r="C95" s="3">
        <v>0</v>
      </c>
      <c r="D95" s="3">
        <v>1</v>
      </c>
      <c r="E95" s="3">
        <v>1</v>
      </c>
      <c r="F95" s="2"/>
      <c r="G95" s="2"/>
    </row>
    <row r="96" spans="1:7">
      <c r="A96" s="2" t="s">
        <v>787</v>
      </c>
      <c r="B96" s="3">
        <v>0</v>
      </c>
      <c r="C96" s="3">
        <v>0</v>
      </c>
      <c r="D96" s="3">
        <v>1</v>
      </c>
      <c r="E96" s="3">
        <v>1</v>
      </c>
      <c r="F96" s="2"/>
      <c r="G96" s="2"/>
    </row>
    <row r="97" spans="1:7">
      <c r="A97" s="2" t="s">
        <v>888</v>
      </c>
      <c r="B97" s="3">
        <v>0</v>
      </c>
      <c r="C97" s="3">
        <v>0</v>
      </c>
      <c r="D97" s="3">
        <v>1</v>
      </c>
      <c r="E97" s="3">
        <v>1</v>
      </c>
      <c r="F97" s="2"/>
      <c r="G97" s="2"/>
    </row>
    <row r="98" spans="1:7">
      <c r="A98" s="2" t="s">
        <v>890</v>
      </c>
      <c r="B98" s="3">
        <v>0</v>
      </c>
      <c r="C98" s="3">
        <v>0</v>
      </c>
      <c r="D98" s="3">
        <v>1</v>
      </c>
      <c r="E98" s="3">
        <v>1</v>
      </c>
      <c r="F98" s="2"/>
      <c r="G98" s="2"/>
    </row>
    <row r="99" spans="1:7">
      <c r="A99" s="2" t="s">
        <v>892</v>
      </c>
      <c r="B99" s="3">
        <v>0</v>
      </c>
      <c r="C99" s="3">
        <v>0</v>
      </c>
      <c r="D99" s="3">
        <v>1</v>
      </c>
      <c r="E99" s="3">
        <v>1</v>
      </c>
      <c r="F99" s="2"/>
      <c r="G99" s="2"/>
    </row>
    <row r="100" spans="1:7">
      <c r="A100" s="2" t="s">
        <v>894</v>
      </c>
      <c r="B100" s="3">
        <v>0</v>
      </c>
      <c r="C100" s="3">
        <v>0</v>
      </c>
      <c r="D100" s="3">
        <v>1</v>
      </c>
      <c r="E100" s="3">
        <v>1</v>
      </c>
      <c r="F100" s="2"/>
      <c r="G100" s="2"/>
    </row>
    <row r="101" spans="1:7">
      <c r="A101" s="2" t="s">
        <v>896</v>
      </c>
      <c r="B101" s="3">
        <v>0</v>
      </c>
      <c r="C101" s="3">
        <v>0</v>
      </c>
      <c r="D101" s="3">
        <v>1</v>
      </c>
      <c r="E101" s="3">
        <v>1</v>
      </c>
      <c r="F101" s="2"/>
      <c r="G101" s="2"/>
    </row>
    <row r="102" spans="1:7">
      <c r="A102" s="2" t="s">
        <v>898</v>
      </c>
      <c r="B102" s="3">
        <v>0</v>
      </c>
      <c r="C102" s="3">
        <v>0</v>
      </c>
      <c r="D102" s="3">
        <v>1</v>
      </c>
      <c r="E102" s="3">
        <v>1</v>
      </c>
      <c r="F102" s="2"/>
      <c r="G102" s="2"/>
    </row>
    <row r="103" spans="1:7">
      <c r="A103" s="2" t="s">
        <v>902</v>
      </c>
      <c r="B103" s="3">
        <v>0</v>
      </c>
      <c r="C103" s="3">
        <v>0</v>
      </c>
      <c r="D103" s="3">
        <v>1</v>
      </c>
      <c r="E103" s="3">
        <v>1</v>
      </c>
      <c r="F103" s="2"/>
      <c r="G103" s="2"/>
    </row>
    <row r="104" spans="1:7">
      <c r="A104" s="2" t="s">
        <v>904</v>
      </c>
      <c r="B104" s="3">
        <v>0</v>
      </c>
      <c r="C104" s="3">
        <v>0</v>
      </c>
      <c r="D104" s="3">
        <v>1</v>
      </c>
      <c r="E104" s="3">
        <v>1</v>
      </c>
      <c r="F104" s="2"/>
      <c r="G104" s="2"/>
    </row>
    <row r="105" spans="1:7">
      <c r="A105" s="2" t="s">
        <v>906</v>
      </c>
      <c r="B105" s="3">
        <v>0</v>
      </c>
      <c r="C105" s="3">
        <v>0</v>
      </c>
      <c r="D105" s="3">
        <v>1</v>
      </c>
      <c r="E105" s="3">
        <v>1</v>
      </c>
      <c r="F105" s="2"/>
      <c r="G105" s="2"/>
    </row>
    <row r="106" spans="1:7">
      <c r="A106" s="2" t="s">
        <v>908</v>
      </c>
      <c r="B106" s="3">
        <v>0</v>
      </c>
      <c r="C106" s="3">
        <v>0</v>
      </c>
      <c r="D106" s="3">
        <v>1</v>
      </c>
      <c r="E106" s="3">
        <v>1</v>
      </c>
      <c r="F106" s="2"/>
      <c r="G106" s="2"/>
    </row>
    <row r="107" spans="1:7">
      <c r="A107" s="2" t="s">
        <v>910</v>
      </c>
      <c r="B107" s="3">
        <v>0</v>
      </c>
      <c r="C107" s="3">
        <v>0</v>
      </c>
      <c r="D107" s="3">
        <v>1</v>
      </c>
      <c r="E107" s="3">
        <v>1</v>
      </c>
      <c r="F107" s="2"/>
      <c r="G107" s="2"/>
    </row>
    <row r="108" spans="1:7">
      <c r="A108" s="2" t="s">
        <v>912</v>
      </c>
      <c r="B108" s="3">
        <v>0</v>
      </c>
      <c r="C108" s="3">
        <v>0</v>
      </c>
      <c r="D108" s="3">
        <v>1</v>
      </c>
      <c r="E108" s="3">
        <v>0</v>
      </c>
      <c r="F108" s="2"/>
      <c r="G108" s="2"/>
    </row>
    <row r="109" spans="1:7">
      <c r="A109" s="2" t="s">
        <v>914</v>
      </c>
      <c r="B109" s="3">
        <v>0</v>
      </c>
      <c r="C109" s="3">
        <v>0</v>
      </c>
      <c r="D109" s="3">
        <v>1</v>
      </c>
      <c r="E109" s="3">
        <v>1</v>
      </c>
      <c r="F109" s="2"/>
      <c r="G109" s="2"/>
    </row>
    <row r="110" spans="1:7">
      <c r="A110" s="2" t="s">
        <v>916</v>
      </c>
      <c r="B110" s="3">
        <v>0</v>
      </c>
      <c r="C110" s="3">
        <v>0</v>
      </c>
      <c r="D110" s="3">
        <v>1</v>
      </c>
      <c r="E110" s="3">
        <v>1</v>
      </c>
      <c r="F110" s="2"/>
      <c r="G110" s="2"/>
    </row>
    <row r="111" spans="1:7">
      <c r="A111" s="2" t="s">
        <v>918</v>
      </c>
      <c r="B111" s="3">
        <v>0</v>
      </c>
      <c r="C111" s="3">
        <v>0</v>
      </c>
      <c r="D111" s="3">
        <v>1</v>
      </c>
      <c r="E111" s="3">
        <v>1</v>
      </c>
      <c r="F111" s="2"/>
      <c r="G111" s="2"/>
    </row>
    <row r="112" spans="1:7">
      <c r="A112" s="2" t="s">
        <v>920</v>
      </c>
      <c r="B112" s="3">
        <v>0</v>
      </c>
      <c r="C112" s="3">
        <v>0</v>
      </c>
      <c r="D112" s="3">
        <v>1</v>
      </c>
      <c r="E112" s="3">
        <v>1</v>
      </c>
      <c r="F112" s="2"/>
      <c r="G112" s="2"/>
    </row>
    <row r="113" spans="1:7">
      <c r="A113" s="2" t="s">
        <v>922</v>
      </c>
      <c r="B113" s="3">
        <v>0</v>
      </c>
      <c r="C113" s="3">
        <v>0</v>
      </c>
      <c r="D113" s="3">
        <v>1</v>
      </c>
      <c r="E113" s="3">
        <v>1</v>
      </c>
      <c r="F113" s="2"/>
      <c r="G113" s="2"/>
    </row>
    <row r="114" spans="1:7">
      <c r="A114" s="2" t="s">
        <v>924</v>
      </c>
      <c r="B114" s="3">
        <v>0</v>
      </c>
      <c r="C114" s="3">
        <v>0</v>
      </c>
      <c r="D114" s="3">
        <v>1</v>
      </c>
      <c r="E114" s="3">
        <v>1</v>
      </c>
      <c r="F114" s="2"/>
      <c r="G114" s="2"/>
    </row>
    <row r="115" spans="1:7">
      <c r="A115" s="2" t="s">
        <v>926</v>
      </c>
      <c r="B115" s="3">
        <v>0</v>
      </c>
      <c r="C115" s="3">
        <v>0</v>
      </c>
      <c r="D115" s="3">
        <v>1</v>
      </c>
      <c r="E115" s="3">
        <v>1</v>
      </c>
      <c r="F115" s="2"/>
      <c r="G115" s="2"/>
    </row>
    <row r="116" spans="1:7">
      <c r="A116" s="2" t="s">
        <v>785</v>
      </c>
      <c r="B116" s="3">
        <v>0</v>
      </c>
      <c r="C116" s="3">
        <v>0</v>
      </c>
      <c r="D116" s="3">
        <v>1</v>
      </c>
      <c r="E116" s="3">
        <v>1</v>
      </c>
      <c r="F116" s="2"/>
      <c r="G116" s="2"/>
    </row>
    <row r="117" spans="1:7">
      <c r="A117" s="2" t="s">
        <v>930</v>
      </c>
      <c r="B117" s="3">
        <v>0</v>
      </c>
      <c r="C117" s="3">
        <v>0</v>
      </c>
      <c r="D117" s="3">
        <v>1</v>
      </c>
      <c r="E117" s="3">
        <v>1</v>
      </c>
      <c r="F117" s="2"/>
      <c r="G117" s="2"/>
    </row>
    <row r="118" spans="1:7">
      <c r="A118" s="2" t="s">
        <v>932</v>
      </c>
      <c r="B118" s="3">
        <v>0</v>
      </c>
      <c r="C118" s="3">
        <v>0</v>
      </c>
      <c r="D118" s="3">
        <v>1</v>
      </c>
      <c r="E118" s="3">
        <v>1</v>
      </c>
      <c r="F118" s="2"/>
      <c r="G118" s="2"/>
    </row>
    <row r="119" spans="1:7">
      <c r="A119" s="2" t="s">
        <v>934</v>
      </c>
      <c r="B119" s="3">
        <v>0</v>
      </c>
      <c r="C119" s="3">
        <v>0</v>
      </c>
      <c r="D119" s="3">
        <v>1</v>
      </c>
      <c r="E119" s="3">
        <v>1</v>
      </c>
      <c r="F119" s="2"/>
      <c r="G119" s="2"/>
    </row>
    <row r="120" spans="1:7">
      <c r="A120" s="2" t="s">
        <v>936</v>
      </c>
      <c r="B120" s="3">
        <v>0</v>
      </c>
      <c r="C120" s="3">
        <v>0</v>
      </c>
      <c r="D120" s="3">
        <v>1</v>
      </c>
      <c r="E120" s="3">
        <v>1</v>
      </c>
      <c r="F120" s="2"/>
      <c r="G120" s="2"/>
    </row>
    <row r="121" spans="1:7">
      <c r="A121" s="2" t="s">
        <v>938</v>
      </c>
      <c r="B121" s="3">
        <v>0</v>
      </c>
      <c r="C121" s="3">
        <v>0</v>
      </c>
      <c r="D121" s="3">
        <v>1</v>
      </c>
      <c r="E121" s="3">
        <v>1</v>
      </c>
      <c r="F121" s="2"/>
      <c r="G121" s="2"/>
    </row>
    <row r="122" spans="1:7">
      <c r="A122" s="2" t="s">
        <v>940</v>
      </c>
      <c r="B122" s="3">
        <v>0</v>
      </c>
      <c r="C122" s="3">
        <v>0</v>
      </c>
      <c r="D122" s="3">
        <v>1</v>
      </c>
      <c r="E122" s="3">
        <v>1</v>
      </c>
      <c r="F122" s="2"/>
      <c r="G122" s="2"/>
    </row>
    <row r="123" spans="1:7">
      <c r="A123" s="2" t="s">
        <v>942</v>
      </c>
      <c r="B123" s="3">
        <v>0</v>
      </c>
      <c r="C123" s="3">
        <v>0</v>
      </c>
      <c r="D123" s="3">
        <v>1</v>
      </c>
      <c r="E123" s="3">
        <v>0</v>
      </c>
      <c r="F123" s="2"/>
      <c r="G123" s="2"/>
    </row>
    <row r="124" spans="1:7">
      <c r="A124" s="2" t="s">
        <v>944</v>
      </c>
      <c r="B124" s="3">
        <v>0</v>
      </c>
      <c r="C124" s="3">
        <v>0</v>
      </c>
      <c r="D124" s="3">
        <v>1</v>
      </c>
      <c r="E124" s="3">
        <v>1</v>
      </c>
      <c r="F124" s="2"/>
      <c r="G124" s="2"/>
    </row>
    <row r="125" spans="1:7">
      <c r="A125" s="2" t="s">
        <v>946</v>
      </c>
      <c r="B125" s="3">
        <v>0</v>
      </c>
      <c r="C125" s="3">
        <v>0</v>
      </c>
      <c r="D125" s="3">
        <v>1</v>
      </c>
      <c r="E125" s="3">
        <v>1</v>
      </c>
      <c r="F125" s="2"/>
      <c r="G125" s="2"/>
    </row>
    <row r="126" spans="1:7">
      <c r="A126" s="2" t="s">
        <v>950</v>
      </c>
      <c r="B126" s="3">
        <v>0</v>
      </c>
      <c r="C126" s="3">
        <v>0</v>
      </c>
      <c r="D126" s="3">
        <v>1</v>
      </c>
      <c r="E126" s="3">
        <v>1</v>
      </c>
      <c r="F126" s="2"/>
      <c r="G126" s="2"/>
    </row>
    <row r="127" spans="1:7">
      <c r="A127" s="2" t="s">
        <v>952</v>
      </c>
      <c r="B127" s="3">
        <v>0</v>
      </c>
      <c r="C127" s="3">
        <v>0</v>
      </c>
      <c r="D127" s="3">
        <v>1</v>
      </c>
      <c r="E127" s="3">
        <v>1</v>
      </c>
      <c r="F127" s="2"/>
      <c r="G127" s="2"/>
    </row>
    <row r="128" spans="1:7">
      <c r="A128" s="2" t="s">
        <v>954</v>
      </c>
      <c r="B128" s="3">
        <v>0</v>
      </c>
      <c r="C128" s="3">
        <v>0</v>
      </c>
      <c r="D128" s="3">
        <v>1</v>
      </c>
      <c r="E128" s="3">
        <v>1</v>
      </c>
      <c r="F128" s="2"/>
      <c r="G128" s="2"/>
    </row>
    <row r="129" spans="1:7">
      <c r="A129" s="2" t="s">
        <v>956</v>
      </c>
      <c r="B129" s="3">
        <v>0</v>
      </c>
      <c r="C129" s="3">
        <v>0</v>
      </c>
      <c r="D129" s="3">
        <v>1</v>
      </c>
      <c r="E129" s="3">
        <v>1</v>
      </c>
      <c r="F129" s="2"/>
      <c r="G129" s="2"/>
    </row>
    <row r="130" spans="1:7">
      <c r="A130" s="2" t="s">
        <v>958</v>
      </c>
      <c r="B130" s="3">
        <v>0</v>
      </c>
      <c r="C130" s="3">
        <v>0</v>
      </c>
      <c r="D130" s="3">
        <v>1</v>
      </c>
      <c r="E130" s="3">
        <v>1</v>
      </c>
      <c r="F130" s="2"/>
      <c r="G130" s="2"/>
    </row>
    <row r="131" spans="1:7">
      <c r="A131" s="2" t="s">
        <v>960</v>
      </c>
      <c r="B131" s="3">
        <v>0</v>
      </c>
      <c r="C131" s="3">
        <v>0</v>
      </c>
      <c r="D131" s="3">
        <v>1</v>
      </c>
      <c r="E131" s="3">
        <v>1</v>
      </c>
      <c r="F131" s="2"/>
      <c r="G131" s="2"/>
    </row>
    <row r="132" spans="1:7">
      <c r="A132" s="2" t="s">
        <v>962</v>
      </c>
      <c r="B132" s="3">
        <v>0</v>
      </c>
      <c r="C132" s="3">
        <v>0</v>
      </c>
      <c r="D132" s="3">
        <v>1</v>
      </c>
      <c r="E132" s="3">
        <v>1</v>
      </c>
      <c r="F132" s="2"/>
      <c r="G132" s="2"/>
    </row>
    <row r="133" spans="1:7">
      <c r="A133" s="2" t="s">
        <v>964</v>
      </c>
      <c r="B133" s="3">
        <v>0</v>
      </c>
      <c r="C133" s="3">
        <v>0</v>
      </c>
      <c r="D133" s="3">
        <v>1</v>
      </c>
      <c r="E133" s="3">
        <v>0</v>
      </c>
      <c r="F133" s="2"/>
      <c r="G133" s="2"/>
    </row>
    <row r="134" spans="1:7">
      <c r="A134" s="2" t="s">
        <v>966</v>
      </c>
      <c r="B134" s="3">
        <v>0</v>
      </c>
      <c r="C134" s="3">
        <v>0</v>
      </c>
      <c r="D134" s="3">
        <v>1</v>
      </c>
      <c r="E134" s="3">
        <v>1</v>
      </c>
      <c r="F134" s="2"/>
      <c r="G134" s="2"/>
    </row>
    <row r="135" spans="1:7">
      <c r="A135" s="2" t="s">
        <v>968</v>
      </c>
      <c r="B135" s="3">
        <v>0</v>
      </c>
      <c r="C135" s="3">
        <v>0</v>
      </c>
      <c r="D135" s="3">
        <v>1</v>
      </c>
      <c r="E135" s="3">
        <v>1</v>
      </c>
      <c r="F135" s="2"/>
      <c r="G135" s="2"/>
    </row>
    <row r="136" spans="1:7">
      <c r="A136" s="2" t="s">
        <v>970</v>
      </c>
      <c r="B136" s="3">
        <v>0</v>
      </c>
      <c r="C136" s="3">
        <v>0</v>
      </c>
      <c r="D136" s="3">
        <v>1</v>
      </c>
      <c r="E136" s="3">
        <v>1</v>
      </c>
      <c r="F136" s="2"/>
      <c r="G136" s="2"/>
    </row>
    <row r="137" spans="1:7">
      <c r="A137" s="2" t="s">
        <v>972</v>
      </c>
      <c r="B137" s="3">
        <v>0</v>
      </c>
      <c r="C137" s="3">
        <v>0</v>
      </c>
      <c r="D137" s="3">
        <v>1</v>
      </c>
      <c r="E137" s="3">
        <v>1</v>
      </c>
      <c r="F137" s="2"/>
      <c r="G137" s="2"/>
    </row>
    <row r="138" spans="1:7">
      <c r="A138" s="1" t="s">
        <v>2441</v>
      </c>
      <c r="B138" s="2"/>
      <c r="C138" s="2"/>
      <c r="D138" s="2"/>
      <c r="E138" s="2"/>
      <c r="F138" s="2"/>
      <c r="G138" s="2"/>
    </row>
    <row r="139" spans="1:7">
      <c r="A139" s="2" t="s">
        <v>2520</v>
      </c>
      <c r="B139" s="2" t="s">
        <v>2514</v>
      </c>
      <c r="C139" s="2" t="s">
        <v>2511</v>
      </c>
      <c r="D139" s="2" t="s">
        <v>2512</v>
      </c>
      <c r="E139" s="2" t="s">
        <v>2513</v>
      </c>
      <c r="F139" s="2"/>
      <c r="G139" s="2"/>
    </row>
    <row r="140" spans="1:7">
      <c r="A140" s="2" t="s">
        <v>2563</v>
      </c>
      <c r="B140" s="3">
        <v>18.033333333333299</v>
      </c>
      <c r="C140" s="3">
        <v>5.3509085417545803</v>
      </c>
      <c r="D140" s="2"/>
      <c r="E140" s="2"/>
      <c r="F140" s="2"/>
      <c r="G140" s="2"/>
    </row>
    <row r="141" spans="1:7">
      <c r="A141" s="2" t="s">
        <v>2564</v>
      </c>
      <c r="B141" s="3">
        <v>0</v>
      </c>
      <c r="C141" s="3">
        <v>0</v>
      </c>
      <c r="D141" s="3">
        <v>1</v>
      </c>
      <c r="E141" s="3">
        <v>1</v>
      </c>
      <c r="F141" s="2"/>
      <c r="G141" s="2"/>
    </row>
    <row r="142" spans="1:7">
      <c r="A142" s="2" t="s">
        <v>2565</v>
      </c>
      <c r="B142" s="3">
        <v>0</v>
      </c>
      <c r="C142" s="3">
        <v>0</v>
      </c>
      <c r="D142" s="3">
        <v>1</v>
      </c>
      <c r="E142" s="3">
        <v>1</v>
      </c>
      <c r="F142" s="2"/>
      <c r="G142" s="2"/>
    </row>
    <row r="143" spans="1:7">
      <c r="A143" s="2" t="s">
        <v>2566</v>
      </c>
      <c r="B143" s="3">
        <v>48.1</v>
      </c>
      <c r="C143" s="3">
        <v>5.0751026262201497</v>
      </c>
      <c r="D143" s="2"/>
      <c r="E143" s="2"/>
      <c r="F143" s="2"/>
      <c r="G143" s="2"/>
    </row>
    <row r="144" spans="1:7">
      <c r="A144" s="2" t="s">
        <v>2567</v>
      </c>
      <c r="B144" s="3">
        <v>0.33333299999999999</v>
      </c>
      <c r="C144" s="3">
        <v>0.59628499999999995</v>
      </c>
      <c r="D144" s="3">
        <v>0</v>
      </c>
      <c r="E144" s="3">
        <v>0</v>
      </c>
      <c r="F144" s="2"/>
      <c r="G144" s="2"/>
    </row>
    <row r="145" spans="1:7">
      <c r="A145" s="2" t="s">
        <v>2568</v>
      </c>
      <c r="B145" s="3">
        <v>0.1</v>
      </c>
      <c r="C145" s="3">
        <v>0.3</v>
      </c>
      <c r="D145" s="3">
        <v>1</v>
      </c>
      <c r="E145" s="3">
        <v>1</v>
      </c>
      <c r="F145" s="2"/>
      <c r="G145" s="2"/>
    </row>
    <row r="146" spans="1:7">
      <c r="A146" s="21" t="s">
        <v>2444</v>
      </c>
      <c r="B146" s="2"/>
      <c r="C146" s="2"/>
      <c r="D146" s="2"/>
      <c r="E146" s="2"/>
      <c r="F146" s="2"/>
      <c r="G146" s="2"/>
    </row>
    <row r="147" spans="1:7">
      <c r="A147" s="2"/>
      <c r="B147" s="2" t="s">
        <v>2527</v>
      </c>
      <c r="C147" s="2" t="s">
        <v>2514</v>
      </c>
      <c r="D147" s="2" t="s">
        <v>2511</v>
      </c>
      <c r="E147" s="2" t="s">
        <v>2512</v>
      </c>
      <c r="F147" s="2" t="s">
        <v>2513</v>
      </c>
      <c r="G147" s="2"/>
    </row>
    <row r="148" spans="1:7">
      <c r="A148" s="2" t="s">
        <v>92</v>
      </c>
      <c r="B148" s="2" t="s">
        <v>93</v>
      </c>
      <c r="C148" s="3">
        <v>156.73333333333301</v>
      </c>
      <c r="D148" s="3">
        <v>1.23648246606609</v>
      </c>
      <c r="E148" s="3">
        <v>1</v>
      </c>
      <c r="F148" s="3">
        <v>1</v>
      </c>
      <c r="G148" s="2"/>
    </row>
    <row r="149" spans="1:7">
      <c r="A149" s="2" t="s">
        <v>81</v>
      </c>
      <c r="B149" s="2" t="s">
        <v>82</v>
      </c>
      <c r="C149" s="3">
        <v>130.5</v>
      </c>
      <c r="D149" s="3">
        <v>0.88506120315678305</v>
      </c>
      <c r="E149" s="3">
        <v>1</v>
      </c>
      <c r="F149" s="3">
        <v>1</v>
      </c>
      <c r="G149" s="2"/>
    </row>
    <row r="150" spans="1:7">
      <c r="A150" s="2" t="s">
        <v>66</v>
      </c>
      <c r="B150" s="2" t="s">
        <v>67</v>
      </c>
      <c r="C150" s="3">
        <v>127.933333333333</v>
      </c>
      <c r="D150" s="3">
        <v>2.1592179654268802</v>
      </c>
      <c r="E150" s="3">
        <v>1</v>
      </c>
      <c r="F150" s="3">
        <v>1</v>
      </c>
      <c r="G150" s="2"/>
    </row>
    <row r="151" spans="1:7">
      <c r="A151" s="2" t="s">
        <v>278</v>
      </c>
      <c r="B151" s="2" t="s">
        <v>716</v>
      </c>
      <c r="C151" s="3">
        <v>121.06666666666599</v>
      </c>
      <c r="D151" s="3">
        <v>1.23648246606609</v>
      </c>
      <c r="E151" s="3">
        <v>1</v>
      </c>
      <c r="F151" s="3">
        <v>1</v>
      </c>
      <c r="G151" s="2"/>
    </row>
    <row r="152" spans="1:7">
      <c r="A152" s="2" t="s">
        <v>83</v>
      </c>
      <c r="B152" s="2" t="s">
        <v>84</v>
      </c>
      <c r="C152" s="3">
        <v>117.2</v>
      </c>
      <c r="D152" s="3">
        <v>2.00665559243898</v>
      </c>
      <c r="E152" s="3">
        <v>1</v>
      </c>
      <c r="F152" s="3">
        <v>1</v>
      </c>
      <c r="G152" s="2"/>
    </row>
    <row r="153" spans="1:7">
      <c r="A153" s="2" t="s">
        <v>77</v>
      </c>
      <c r="B153" s="2" t="s">
        <v>78</v>
      </c>
      <c r="C153" s="3">
        <v>45.766666666666602</v>
      </c>
      <c r="D153" s="3">
        <v>1.2297244497131099</v>
      </c>
      <c r="E153" s="3">
        <v>1</v>
      </c>
      <c r="F153" s="3">
        <v>1</v>
      </c>
      <c r="G153" s="2"/>
    </row>
    <row r="154" spans="1:7">
      <c r="A154" s="2" t="s">
        <v>75</v>
      </c>
      <c r="B154" s="2" t="s">
        <v>76</v>
      </c>
      <c r="C154" s="3">
        <v>24.8666666666666</v>
      </c>
      <c r="D154" s="3">
        <v>2.2020192753218302</v>
      </c>
      <c r="E154" s="3">
        <v>1</v>
      </c>
      <c r="F154" s="3">
        <v>0</v>
      </c>
      <c r="G154" s="2"/>
    </row>
    <row r="155" spans="1:7">
      <c r="A155" s="2" t="s">
        <v>90</v>
      </c>
      <c r="B155" s="2" t="s">
        <v>91</v>
      </c>
      <c r="C155" s="3">
        <v>20.233333333333299</v>
      </c>
      <c r="D155" s="3">
        <v>3.38312807259133</v>
      </c>
      <c r="E155" s="3">
        <v>1</v>
      </c>
      <c r="F155" s="3">
        <v>1</v>
      </c>
      <c r="G155" s="2"/>
    </row>
    <row r="156" spans="1:7">
      <c r="A156" s="2" t="s">
        <v>112</v>
      </c>
      <c r="B156" s="2" t="s">
        <v>113</v>
      </c>
      <c r="C156" s="3">
        <v>18.8666666666666</v>
      </c>
      <c r="D156" s="3">
        <v>2.7776888874666201</v>
      </c>
      <c r="E156" s="3">
        <v>1</v>
      </c>
      <c r="F156" s="3">
        <v>0</v>
      </c>
      <c r="G156" s="2"/>
    </row>
    <row r="157" spans="1:7">
      <c r="A157" s="2" t="s">
        <v>221</v>
      </c>
      <c r="B157" s="2" t="s">
        <v>222</v>
      </c>
      <c r="C157" s="3">
        <v>0.2</v>
      </c>
      <c r="D157" s="3">
        <v>0.4</v>
      </c>
      <c r="E157" s="3">
        <v>0</v>
      </c>
      <c r="F157" s="3">
        <v>0</v>
      </c>
      <c r="G157" s="2"/>
    </row>
    <row r="158" spans="1:7">
      <c r="A158" s="1" t="s">
        <v>2551</v>
      </c>
      <c r="B158" s="2"/>
      <c r="C158" s="2"/>
      <c r="D158" s="2"/>
      <c r="E158" s="2"/>
      <c r="F158" s="2"/>
      <c r="G158" s="2"/>
    </row>
    <row r="159" spans="1:7">
      <c r="A159" s="2"/>
      <c r="B159" s="2" t="s">
        <v>2315</v>
      </c>
      <c r="C159" s="2" t="s">
        <v>2514</v>
      </c>
      <c r="D159" s="2" t="s">
        <v>22</v>
      </c>
      <c r="E159" s="2"/>
      <c r="F159" s="2" t="s">
        <v>2512</v>
      </c>
      <c r="G159" s="2" t="s">
        <v>2513</v>
      </c>
    </row>
    <row r="160" spans="1:7">
      <c r="A160" s="12" t="s">
        <v>1089</v>
      </c>
      <c r="B160" s="2" t="s">
        <v>1291</v>
      </c>
      <c r="C160" s="3">
        <v>35.633333333333297</v>
      </c>
      <c r="D160" s="3">
        <v>4.1990739719874197</v>
      </c>
      <c r="E160" s="3">
        <f t="shared" ref="E160:E170" si="1">C160/20.233333</f>
        <v>1.7611202926049456</v>
      </c>
      <c r="F160" s="3">
        <v>1</v>
      </c>
      <c r="G160" s="3">
        <v>1</v>
      </c>
    </row>
    <row r="161" spans="1:7">
      <c r="A161" s="2" t="s">
        <v>92</v>
      </c>
      <c r="B161" s="2" t="s">
        <v>93</v>
      </c>
      <c r="C161" s="3">
        <v>34.433333333333302</v>
      </c>
      <c r="D161" s="3">
        <v>3.0841890704400998</v>
      </c>
      <c r="E161" s="3">
        <f t="shared" si="1"/>
        <v>1.7018122191402327</v>
      </c>
      <c r="F161" s="3">
        <v>1</v>
      </c>
      <c r="G161" s="3">
        <v>1</v>
      </c>
    </row>
    <row r="162" spans="1:7">
      <c r="A162" s="2" t="s">
        <v>81</v>
      </c>
      <c r="B162" s="2" t="s">
        <v>82</v>
      </c>
      <c r="C162" s="3">
        <v>26.133333333333301</v>
      </c>
      <c r="D162" s="3">
        <v>3.9977771601506502</v>
      </c>
      <c r="E162" s="3">
        <f t="shared" si="1"/>
        <v>1.2915980443426351</v>
      </c>
      <c r="F162" s="3">
        <v>1</v>
      </c>
      <c r="G162" s="3">
        <v>0</v>
      </c>
    </row>
    <row r="163" spans="1:7">
      <c r="A163" s="2" t="s">
        <v>278</v>
      </c>
      <c r="B163" s="2" t="s">
        <v>716</v>
      </c>
      <c r="C163" s="3">
        <v>19.5</v>
      </c>
      <c r="D163" s="3">
        <v>3.9895697345286001</v>
      </c>
      <c r="E163" s="3">
        <f t="shared" si="1"/>
        <v>0.96375619380158484</v>
      </c>
      <c r="F163" s="3">
        <v>1</v>
      </c>
      <c r="G163" s="3">
        <v>1</v>
      </c>
    </row>
    <row r="164" spans="1:7">
      <c r="A164" s="12" t="s">
        <v>1122</v>
      </c>
      <c r="B164" s="2" t="s">
        <v>1290</v>
      </c>
      <c r="C164" s="3">
        <v>18.6666666666666</v>
      </c>
      <c r="D164" s="3">
        <v>3.2180049029725701</v>
      </c>
      <c r="E164" s="3">
        <f t="shared" si="1"/>
        <v>0.92257003167330864</v>
      </c>
      <c r="F164" s="3">
        <v>1</v>
      </c>
      <c r="G164" s="3">
        <v>1</v>
      </c>
    </row>
    <row r="165" spans="1:7">
      <c r="A165" s="2" t="s">
        <v>75</v>
      </c>
      <c r="B165" s="2" t="s">
        <v>76</v>
      </c>
      <c r="C165" s="3">
        <v>16.3333333333333</v>
      </c>
      <c r="D165" s="3">
        <v>2.76083723211315</v>
      </c>
      <c r="E165" s="3">
        <f t="shared" si="1"/>
        <v>0.80724877771414638</v>
      </c>
      <c r="F165" s="3">
        <v>1</v>
      </c>
      <c r="G165" s="3">
        <v>1</v>
      </c>
    </row>
    <row r="166" spans="1:7">
      <c r="A166" s="2" t="s">
        <v>77</v>
      </c>
      <c r="B166" s="2" t="s">
        <v>78</v>
      </c>
      <c r="C166" s="3">
        <v>16.100000000000001</v>
      </c>
      <c r="D166" s="3">
        <v>2.68762596604016</v>
      </c>
      <c r="E166" s="3">
        <f t="shared" si="1"/>
        <v>0.79571665231823163</v>
      </c>
      <c r="F166" s="3">
        <v>1</v>
      </c>
      <c r="G166" s="3">
        <v>1</v>
      </c>
    </row>
    <row r="167" spans="1:7">
      <c r="A167" s="2" t="s">
        <v>66</v>
      </c>
      <c r="B167" s="2" t="s">
        <v>67</v>
      </c>
      <c r="C167" s="3">
        <v>11.9333333333333</v>
      </c>
      <c r="D167" s="3">
        <v>2.4485823562942599</v>
      </c>
      <c r="E167" s="3">
        <f t="shared" si="1"/>
        <v>0.58978584167686565</v>
      </c>
      <c r="F167" s="3">
        <v>1</v>
      </c>
      <c r="G167" s="3">
        <v>1</v>
      </c>
    </row>
    <row r="168" spans="1:7">
      <c r="A168" s="12" t="s">
        <v>376</v>
      </c>
      <c r="B168" s="2" t="s">
        <v>725</v>
      </c>
      <c r="C168" s="3">
        <v>11.7666666666666</v>
      </c>
      <c r="D168" s="3">
        <v>1.68687745718399</v>
      </c>
      <c r="E168" s="3">
        <f t="shared" si="1"/>
        <v>0.58154860925120944</v>
      </c>
      <c r="F168" s="3">
        <v>1</v>
      </c>
      <c r="G168" s="3">
        <v>1</v>
      </c>
    </row>
    <row r="169" spans="1:7">
      <c r="A169" s="2" t="s">
        <v>83</v>
      </c>
      <c r="B169" s="2" t="s">
        <v>84</v>
      </c>
      <c r="C169" s="3">
        <v>3.5666669999999998</v>
      </c>
      <c r="D169" s="3">
        <v>1.542365</v>
      </c>
      <c r="E169" s="3">
        <f t="shared" si="1"/>
        <v>0.17627679038347266</v>
      </c>
      <c r="F169" s="3">
        <v>1</v>
      </c>
      <c r="G169" s="3">
        <v>1</v>
      </c>
    </row>
    <row r="170" spans="1:7">
      <c r="A170" s="2" t="s">
        <v>112</v>
      </c>
      <c r="B170" s="2" t="s">
        <v>113</v>
      </c>
      <c r="C170" s="3">
        <v>0.13333300000000001</v>
      </c>
      <c r="D170" s="22">
        <v>0.33993499999999999</v>
      </c>
      <c r="E170" s="3">
        <f t="shared" si="1"/>
        <v>6.5897694660588058E-3</v>
      </c>
      <c r="F170" s="3">
        <v>1</v>
      </c>
      <c r="G170" s="3">
        <v>1</v>
      </c>
    </row>
    <row r="171" spans="1:7">
      <c r="A171" s="1" t="s">
        <v>2530</v>
      </c>
      <c r="B171" s="2"/>
      <c r="C171" s="2"/>
      <c r="D171" s="2"/>
      <c r="E171" s="2"/>
      <c r="F171" s="2"/>
      <c r="G171" s="2"/>
    </row>
    <row r="172" spans="1:7">
      <c r="A172" s="1" t="s">
        <v>2530</v>
      </c>
      <c r="B172" s="2"/>
      <c r="C172" s="2"/>
      <c r="D172" s="2"/>
      <c r="E172" s="2"/>
      <c r="F172" s="2"/>
      <c r="G172" s="2"/>
    </row>
    <row r="173" spans="1:7">
      <c r="A173" s="2"/>
      <c r="B173" s="2"/>
      <c r="C173" s="2" t="s">
        <v>2514</v>
      </c>
      <c r="D173" s="2" t="s">
        <v>2511</v>
      </c>
      <c r="E173" s="2" t="s">
        <v>2512</v>
      </c>
      <c r="F173" s="2" t="s">
        <v>2513</v>
      </c>
      <c r="G173" s="2"/>
    </row>
    <row r="174" spans="1:7">
      <c r="A174" s="2" t="s">
        <v>1668</v>
      </c>
      <c r="B174" s="2" t="s">
        <v>1669</v>
      </c>
      <c r="C174" s="3">
        <v>55.733333333333299</v>
      </c>
      <c r="D174" s="3">
        <v>2.80396544597507</v>
      </c>
      <c r="E174" s="3">
        <v>1</v>
      </c>
      <c r="F174" s="3">
        <v>1</v>
      </c>
      <c r="G174" s="2"/>
    </row>
    <row r="175" spans="1:7">
      <c r="A175" s="2" t="s">
        <v>1752</v>
      </c>
      <c r="B175" s="2" t="s">
        <v>2531</v>
      </c>
      <c r="C175" s="3">
        <v>24.266666666666602</v>
      </c>
      <c r="D175" s="3">
        <v>2.0645150089602602</v>
      </c>
      <c r="E175" s="3">
        <v>1</v>
      </c>
      <c r="F175" s="3">
        <v>1</v>
      </c>
      <c r="G175" s="2"/>
    </row>
    <row r="176" spans="1:7">
      <c r="A176" s="2" t="s">
        <v>1750</v>
      </c>
      <c r="B176" s="2" t="s">
        <v>2532</v>
      </c>
      <c r="C176" s="3">
        <v>25.433333333333302</v>
      </c>
      <c r="D176" s="3">
        <v>2.0278614899006802</v>
      </c>
      <c r="E176" s="3">
        <v>1</v>
      </c>
      <c r="F176" s="3">
        <v>1</v>
      </c>
      <c r="G176" s="2"/>
    </row>
    <row r="177" spans="1:7">
      <c r="A177" s="1" t="s">
        <v>2533</v>
      </c>
      <c r="B177" s="2"/>
      <c r="C177" s="2"/>
      <c r="D177" s="2"/>
      <c r="E177" s="2"/>
      <c r="F177" s="2"/>
      <c r="G177" s="2"/>
    </row>
    <row r="178" spans="1:7">
      <c r="A178" s="2"/>
      <c r="B178" s="2" t="s">
        <v>2534</v>
      </c>
      <c r="C178" s="2" t="s">
        <v>2535</v>
      </c>
      <c r="D178" s="2" t="s">
        <v>2536</v>
      </c>
      <c r="E178" s="2" t="s">
        <v>2515</v>
      </c>
      <c r="F178" s="2" t="s">
        <v>2512</v>
      </c>
      <c r="G178" s="2" t="s">
        <v>2513</v>
      </c>
    </row>
    <row r="179" spans="1:7">
      <c r="A179" s="2" t="s">
        <v>1668</v>
      </c>
      <c r="B179" s="2" t="s">
        <v>1669</v>
      </c>
      <c r="C179" s="3">
        <v>0</v>
      </c>
      <c r="D179" s="3">
        <v>0</v>
      </c>
      <c r="E179" s="3">
        <v>0</v>
      </c>
      <c r="F179" s="3">
        <v>1</v>
      </c>
      <c r="G179" s="3">
        <v>1</v>
      </c>
    </row>
    <row r="180" spans="1:7">
      <c r="A180" s="2" t="s">
        <v>1648</v>
      </c>
      <c r="B180" s="2" t="s">
        <v>2538</v>
      </c>
      <c r="C180" s="3">
        <v>18.533333330000001</v>
      </c>
      <c r="D180" s="3">
        <v>2.3055488620000002</v>
      </c>
      <c r="E180" s="3">
        <v>0.76373628469999999</v>
      </c>
      <c r="F180" s="3">
        <v>1</v>
      </c>
      <c r="G180" s="3">
        <v>1</v>
      </c>
    </row>
    <row r="181" spans="1:7">
      <c r="A181" s="2" t="s">
        <v>2539</v>
      </c>
      <c r="B181" s="2" t="s">
        <v>2535</v>
      </c>
      <c r="C181" s="2" t="s">
        <v>2511</v>
      </c>
      <c r="D181" s="2" t="s">
        <v>2512</v>
      </c>
      <c r="E181" s="2" t="s">
        <v>2513</v>
      </c>
      <c r="F181" s="2"/>
      <c r="G181" s="2"/>
    </row>
    <row r="182" spans="1:7">
      <c r="A182" s="2" t="s">
        <v>2540</v>
      </c>
      <c r="B182" s="3">
        <v>28.833333329999999</v>
      </c>
      <c r="C182" s="3">
        <v>1.392439905</v>
      </c>
      <c r="D182" s="3">
        <v>1</v>
      </c>
      <c r="E182" s="3">
        <v>1</v>
      </c>
      <c r="F182" s="2"/>
      <c r="G182" s="2"/>
    </row>
    <row r="183" spans="1:7">
      <c r="A183" s="2" t="s">
        <v>2541</v>
      </c>
      <c r="B183" s="3">
        <v>0</v>
      </c>
      <c r="C183" s="3">
        <v>0</v>
      </c>
      <c r="D183" s="3">
        <v>1</v>
      </c>
      <c r="E183" s="3">
        <v>1</v>
      </c>
      <c r="F183" s="2"/>
      <c r="G183" s="2"/>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U188"/>
  <sheetViews>
    <sheetView workbookViewId="0"/>
  </sheetViews>
  <sheetFormatPr defaultColWidth="12.6640625" defaultRowHeight="15.75" customHeight="1"/>
  <cols>
    <col min="1" max="1" width="24.33203125" customWidth="1"/>
    <col min="10" max="10" width="19.33203125" customWidth="1"/>
  </cols>
  <sheetData>
    <row r="1" spans="1:13">
      <c r="A1" s="21" t="s">
        <v>2508</v>
      </c>
      <c r="B1" s="2"/>
      <c r="C1" s="2"/>
      <c r="D1" s="2"/>
      <c r="E1" s="2"/>
      <c r="F1" s="2"/>
      <c r="G1" s="2"/>
    </row>
    <row r="2" spans="1:13">
      <c r="A2" s="2" t="s">
        <v>1339</v>
      </c>
      <c r="B2" s="2" t="s">
        <v>2509</v>
      </c>
      <c r="C2" s="2" t="s">
        <v>2510</v>
      </c>
      <c r="D2" s="2" t="s">
        <v>2511</v>
      </c>
      <c r="E2" s="2" t="s">
        <v>2512</v>
      </c>
      <c r="F2" s="2" t="s">
        <v>2513</v>
      </c>
      <c r="G2" s="2"/>
    </row>
    <row r="3" spans="1:13">
      <c r="A3" s="2" t="s">
        <v>66</v>
      </c>
      <c r="B3" s="2" t="s">
        <v>67</v>
      </c>
      <c r="C3" s="3">
        <v>59.866666666666603</v>
      </c>
      <c r="D3" s="3">
        <v>3.0847294136691299</v>
      </c>
      <c r="E3" s="3">
        <v>1</v>
      </c>
      <c r="F3" s="3">
        <v>1</v>
      </c>
      <c r="G3" s="2"/>
      <c r="J3" s="2"/>
      <c r="K3" s="2"/>
      <c r="L3" s="3"/>
      <c r="M3" s="3"/>
    </row>
    <row r="4" spans="1:13">
      <c r="A4" s="2" t="s">
        <v>75</v>
      </c>
      <c r="B4" s="2" t="s">
        <v>76</v>
      </c>
      <c r="C4" s="3">
        <v>33.6</v>
      </c>
      <c r="D4" s="3">
        <v>3.3025242870668801</v>
      </c>
      <c r="E4" s="3">
        <v>1</v>
      </c>
      <c r="F4" s="3">
        <v>1</v>
      </c>
      <c r="G4" s="2"/>
      <c r="J4" s="2"/>
      <c r="K4" s="2"/>
      <c r="L4" s="3"/>
      <c r="M4" s="3"/>
    </row>
    <row r="5" spans="1:13">
      <c r="A5" s="2" t="s">
        <v>77</v>
      </c>
      <c r="B5" s="2" t="s">
        <v>78</v>
      </c>
      <c r="C5" s="3">
        <v>38.766666666666602</v>
      </c>
      <c r="D5" s="3">
        <v>6.8053083855342003</v>
      </c>
      <c r="E5" s="3">
        <v>1</v>
      </c>
      <c r="F5" s="3">
        <v>1</v>
      </c>
      <c r="G5" s="2"/>
      <c r="J5" s="2"/>
      <c r="K5" s="2"/>
      <c r="L5" s="3"/>
      <c r="M5" s="3"/>
    </row>
    <row r="6" spans="1:13">
      <c r="A6" s="2" t="s">
        <v>81</v>
      </c>
      <c r="B6" s="2" t="s">
        <v>82</v>
      </c>
      <c r="C6" s="3">
        <v>34.866666666666603</v>
      </c>
      <c r="D6" s="3">
        <v>1.97877627728744</v>
      </c>
      <c r="E6" s="3">
        <v>1</v>
      </c>
      <c r="F6" s="3">
        <v>0</v>
      </c>
      <c r="G6" s="2"/>
      <c r="J6" s="2"/>
      <c r="K6" s="2"/>
      <c r="L6" s="3"/>
      <c r="M6" s="3"/>
    </row>
    <row r="7" spans="1:13">
      <c r="A7" s="2" t="s">
        <v>83</v>
      </c>
      <c r="B7" s="2" t="s">
        <v>84</v>
      </c>
      <c r="C7" s="3">
        <v>22.533333333333299</v>
      </c>
      <c r="D7" s="3">
        <v>3.74818474583215</v>
      </c>
      <c r="E7" s="3">
        <v>1</v>
      </c>
      <c r="F7" s="3">
        <v>1</v>
      </c>
      <c r="G7" s="2"/>
      <c r="J7" s="2"/>
      <c r="K7" s="2"/>
      <c r="L7" s="3"/>
      <c r="M7" s="3"/>
    </row>
    <row r="8" spans="1:13">
      <c r="A8" s="2" t="s">
        <v>87</v>
      </c>
      <c r="B8" s="2" t="s">
        <v>88</v>
      </c>
      <c r="C8" s="3">
        <v>30.266666666666602</v>
      </c>
      <c r="D8" s="3">
        <v>3.47307100736829</v>
      </c>
      <c r="E8" s="3">
        <v>1</v>
      </c>
      <c r="F8" s="3">
        <v>1</v>
      </c>
      <c r="G8" s="2"/>
      <c r="J8" s="2"/>
      <c r="K8" s="2"/>
      <c r="L8" s="3"/>
      <c r="M8" s="3"/>
    </row>
    <row r="9" spans="1:13">
      <c r="A9" s="2" t="s">
        <v>90</v>
      </c>
      <c r="B9" s="2" t="s">
        <v>91</v>
      </c>
      <c r="C9" s="3">
        <v>28.3666666666666</v>
      </c>
      <c r="D9" s="3">
        <v>14.974385537384199</v>
      </c>
      <c r="E9" s="3">
        <v>1</v>
      </c>
      <c r="F9" s="3">
        <v>1</v>
      </c>
      <c r="G9" s="2"/>
      <c r="J9" s="2"/>
      <c r="K9" s="2"/>
      <c r="L9" s="3"/>
      <c r="M9" s="3"/>
    </row>
    <row r="10" spans="1:13">
      <c r="A10" s="2" t="s">
        <v>92</v>
      </c>
      <c r="B10" s="2" t="s">
        <v>93</v>
      </c>
      <c r="C10" s="3">
        <v>21.033333333333299</v>
      </c>
      <c r="D10" s="3">
        <v>1.8526257642120301</v>
      </c>
      <c r="E10" s="3">
        <v>1</v>
      </c>
      <c r="F10" s="3">
        <v>1</v>
      </c>
      <c r="G10" s="2"/>
      <c r="J10" s="2"/>
      <c r="K10" s="2"/>
      <c r="L10" s="3"/>
      <c r="M10" s="3"/>
    </row>
    <row r="11" spans="1:13">
      <c r="A11" s="2" t="s">
        <v>112</v>
      </c>
      <c r="B11" s="2" t="s">
        <v>113</v>
      </c>
      <c r="C11" s="3">
        <v>19.233333333333299</v>
      </c>
      <c r="D11" s="3">
        <v>13.343371221530001</v>
      </c>
      <c r="E11" s="3">
        <v>1</v>
      </c>
      <c r="F11" s="3">
        <v>1</v>
      </c>
      <c r="G11" s="2"/>
      <c r="J11" s="2"/>
      <c r="K11" s="2"/>
      <c r="L11" s="3"/>
      <c r="M11" s="3"/>
    </row>
    <row r="12" spans="1:13">
      <c r="A12" s="2" t="s">
        <v>150</v>
      </c>
      <c r="B12" s="2" t="s">
        <v>151</v>
      </c>
      <c r="C12" s="3">
        <v>25.5</v>
      </c>
      <c r="D12" s="3">
        <v>15.0016665740843</v>
      </c>
      <c r="E12" s="3">
        <v>1</v>
      </c>
      <c r="F12" s="3">
        <v>1</v>
      </c>
      <c r="G12" s="2"/>
      <c r="J12" s="2"/>
      <c r="K12" s="2"/>
      <c r="L12" s="3"/>
      <c r="M12" s="3"/>
    </row>
    <row r="13" spans="1:13">
      <c r="A13" s="2" t="s">
        <v>172</v>
      </c>
      <c r="B13" s="2" t="s">
        <v>173</v>
      </c>
      <c r="C13" s="3">
        <v>18.633333333333301</v>
      </c>
      <c r="D13" s="3">
        <v>9.7381837229650898</v>
      </c>
      <c r="E13" s="3">
        <v>1</v>
      </c>
      <c r="F13" s="3">
        <v>1</v>
      </c>
      <c r="G13" s="2"/>
      <c r="J13" s="2"/>
      <c r="K13" s="2"/>
      <c r="L13" s="3"/>
      <c r="M13" s="3"/>
    </row>
    <row r="14" spans="1:13">
      <c r="A14" s="2" t="s">
        <v>221</v>
      </c>
      <c r="B14" s="2" t="s">
        <v>222</v>
      </c>
      <c r="C14" s="3">
        <v>28.6666666666666</v>
      </c>
      <c r="D14" s="3">
        <v>18.0376150184983</v>
      </c>
      <c r="E14" s="3">
        <v>1</v>
      </c>
      <c r="F14" s="3">
        <v>1</v>
      </c>
      <c r="G14" s="2"/>
      <c r="J14" s="2"/>
      <c r="K14" s="2"/>
      <c r="L14" s="3"/>
      <c r="M14" s="3"/>
    </row>
    <row r="15" spans="1:13">
      <c r="A15" s="2" t="s">
        <v>376</v>
      </c>
      <c r="B15" s="2" t="s">
        <v>717</v>
      </c>
      <c r="C15" s="3">
        <v>4.86666666666666</v>
      </c>
      <c r="D15" s="3">
        <v>3.5565276448930998</v>
      </c>
      <c r="E15" s="3">
        <v>1</v>
      </c>
      <c r="F15" s="3">
        <v>1</v>
      </c>
      <c r="G15" s="2"/>
      <c r="J15" s="2"/>
      <c r="K15" s="2"/>
      <c r="L15" s="3"/>
      <c r="M15" s="3"/>
    </row>
    <row r="16" spans="1:13">
      <c r="A16" s="2" t="s">
        <v>168</v>
      </c>
      <c r="B16" s="2" t="s">
        <v>718</v>
      </c>
      <c r="C16" s="3">
        <v>17.133333333333301</v>
      </c>
      <c r="D16" s="3">
        <v>10.210234516840799</v>
      </c>
      <c r="E16" s="3">
        <v>1</v>
      </c>
      <c r="F16" s="3">
        <v>0</v>
      </c>
      <c r="G16" s="2"/>
      <c r="J16" s="2"/>
      <c r="K16" s="2"/>
      <c r="L16" s="3"/>
      <c r="M16" s="3"/>
    </row>
    <row r="17" spans="1:21">
      <c r="A17" s="2" t="s">
        <v>278</v>
      </c>
      <c r="B17" s="2" t="s">
        <v>716</v>
      </c>
      <c r="C17" s="3">
        <v>0</v>
      </c>
      <c r="D17" s="3">
        <v>0</v>
      </c>
      <c r="E17" s="3">
        <v>1</v>
      </c>
      <c r="F17" s="3">
        <v>1</v>
      </c>
      <c r="G17" s="2"/>
    </row>
    <row r="18" spans="1:21">
      <c r="A18" s="1" t="s">
        <v>2434</v>
      </c>
      <c r="B18" s="2"/>
      <c r="C18" s="2"/>
      <c r="D18" s="2"/>
      <c r="E18" s="2"/>
      <c r="F18" s="2"/>
      <c r="G18" s="2"/>
    </row>
    <row r="19" spans="1:21">
      <c r="A19" s="2"/>
      <c r="B19" s="2" t="s">
        <v>2315</v>
      </c>
      <c r="C19" s="2" t="s">
        <v>2510</v>
      </c>
      <c r="D19" s="2" t="s">
        <v>2511</v>
      </c>
      <c r="E19" s="2" t="s">
        <v>2515</v>
      </c>
      <c r="F19" s="2" t="s">
        <v>2512</v>
      </c>
      <c r="G19" s="2" t="s">
        <v>2513</v>
      </c>
    </row>
    <row r="20" spans="1:21">
      <c r="A20" s="2" t="s">
        <v>87</v>
      </c>
      <c r="B20" s="2" t="s">
        <v>88</v>
      </c>
      <c r="C20" s="3">
        <v>32.700000000000003</v>
      </c>
      <c r="D20" s="3">
        <v>18.9070533575876</v>
      </c>
      <c r="E20" s="3">
        <f t="shared" ref="E20:E29" si="0">C20/28.366666</f>
        <v>1.1527614842012102</v>
      </c>
      <c r="F20" s="3">
        <v>1</v>
      </c>
      <c r="G20" s="3">
        <v>0</v>
      </c>
      <c r="T20" s="3"/>
      <c r="U20" s="3"/>
    </row>
    <row r="21" spans="1:21">
      <c r="A21" s="2" t="s">
        <v>81</v>
      </c>
      <c r="B21" s="2" t="s">
        <v>82</v>
      </c>
      <c r="C21" s="3">
        <v>42.033333333333303</v>
      </c>
      <c r="D21" s="3">
        <v>22.990553615682099</v>
      </c>
      <c r="E21" s="3">
        <f t="shared" si="0"/>
        <v>1.4817861687846328</v>
      </c>
      <c r="F21" s="3">
        <v>1</v>
      </c>
      <c r="G21" s="3">
        <v>0</v>
      </c>
      <c r="T21" s="3"/>
      <c r="U21" s="3"/>
    </row>
    <row r="22" spans="1:21">
      <c r="A22" s="2" t="s">
        <v>92</v>
      </c>
      <c r="B22" s="2" t="s">
        <v>93</v>
      </c>
      <c r="C22" s="3">
        <v>37.5</v>
      </c>
      <c r="D22" s="3">
        <v>24.849882628830699</v>
      </c>
      <c r="E22" s="3">
        <f t="shared" si="0"/>
        <v>1.3219741791298281</v>
      </c>
      <c r="F22" s="3">
        <v>1</v>
      </c>
      <c r="G22" s="3">
        <v>1</v>
      </c>
      <c r="T22" s="3"/>
      <c r="U22" s="3"/>
    </row>
    <row r="23" spans="1:21">
      <c r="A23" s="2" t="s">
        <v>376</v>
      </c>
      <c r="B23" s="2" t="s">
        <v>2569</v>
      </c>
      <c r="C23" s="3">
        <v>25.8666666666666</v>
      </c>
      <c r="D23" s="3">
        <v>19.015315464704202</v>
      </c>
      <c r="E23" s="3">
        <f t="shared" si="0"/>
        <v>0.91186841155977238</v>
      </c>
      <c r="F23" s="3">
        <v>1</v>
      </c>
      <c r="G23" s="3">
        <v>1</v>
      </c>
      <c r="T23" s="3"/>
      <c r="U23" s="3"/>
    </row>
    <row r="24" spans="1:21">
      <c r="A24" s="2" t="s">
        <v>66</v>
      </c>
      <c r="B24" s="2" t="s">
        <v>67</v>
      </c>
      <c r="C24" s="3">
        <v>25.433333333333302</v>
      </c>
      <c r="D24" s="3">
        <v>25.967522450596199</v>
      </c>
      <c r="E24" s="3">
        <f t="shared" si="0"/>
        <v>0.89659226548982895</v>
      </c>
      <c r="F24" s="3">
        <v>0</v>
      </c>
      <c r="G24" s="3">
        <v>0</v>
      </c>
      <c r="T24" s="3"/>
      <c r="U24" s="3"/>
    </row>
    <row r="25" spans="1:21">
      <c r="A25" s="2" t="s">
        <v>172</v>
      </c>
      <c r="B25" s="2" t="s">
        <v>173</v>
      </c>
      <c r="C25" s="3">
        <v>21.633333333333301</v>
      </c>
      <c r="D25" s="3">
        <v>15.2435414374598</v>
      </c>
      <c r="E25" s="3">
        <f t="shared" si="0"/>
        <v>0.76263221533800629</v>
      </c>
      <c r="F25" s="3">
        <v>0</v>
      </c>
      <c r="G25" s="3">
        <v>0</v>
      </c>
      <c r="Q25" s="2"/>
      <c r="R25" s="2"/>
      <c r="S25" s="2"/>
      <c r="T25" s="2"/>
      <c r="U25" s="2"/>
    </row>
    <row r="26" spans="1:21">
      <c r="A26" s="2" t="s">
        <v>77</v>
      </c>
      <c r="B26" s="2" t="s">
        <v>78</v>
      </c>
      <c r="C26" s="3">
        <v>22.566666666666599</v>
      </c>
      <c r="D26" s="3">
        <v>20.2742584465019</v>
      </c>
      <c r="E26" s="3">
        <f t="shared" si="0"/>
        <v>0.7955346837963474</v>
      </c>
      <c r="F26" s="3">
        <v>0</v>
      </c>
      <c r="G26" s="3">
        <v>1</v>
      </c>
      <c r="Q26" s="2"/>
      <c r="R26" s="2"/>
      <c r="S26" s="2"/>
      <c r="T26" s="2"/>
      <c r="U26" s="2"/>
    </row>
    <row r="27" spans="1:21">
      <c r="A27" s="2" t="s">
        <v>83</v>
      </c>
      <c r="B27" s="2" t="s">
        <v>84</v>
      </c>
      <c r="C27" s="3">
        <v>19.5</v>
      </c>
      <c r="D27" s="3">
        <v>18.407878747970901</v>
      </c>
      <c r="E27" s="3">
        <f t="shared" si="0"/>
        <v>0.68742657314751054</v>
      </c>
      <c r="F27" s="3">
        <v>1</v>
      </c>
      <c r="G27" s="3">
        <v>1</v>
      </c>
      <c r="Q27" s="2"/>
      <c r="R27" s="2"/>
      <c r="S27" s="2"/>
      <c r="T27" s="2"/>
      <c r="U27" s="2"/>
    </row>
    <row r="28" spans="1:21">
      <c r="A28" s="2" t="s">
        <v>112</v>
      </c>
      <c r="B28" s="2" t="s">
        <v>113</v>
      </c>
      <c r="C28" s="3">
        <v>8.8333333333333304</v>
      </c>
      <c r="D28" s="3">
        <v>3.0340658456196201</v>
      </c>
      <c r="E28" s="3">
        <f t="shared" si="0"/>
        <v>0.31139836219502603</v>
      </c>
      <c r="F28" s="3">
        <v>1</v>
      </c>
      <c r="G28" s="3">
        <v>0</v>
      </c>
      <c r="Q28" s="2"/>
      <c r="R28" s="2"/>
      <c r="S28" s="2"/>
      <c r="T28" s="2"/>
      <c r="U28" s="2"/>
    </row>
    <row r="29" spans="1:21">
      <c r="A29" s="2" t="s">
        <v>75</v>
      </c>
      <c r="B29" s="2" t="s">
        <v>76</v>
      </c>
      <c r="C29" s="3">
        <v>16.066666666666599</v>
      </c>
      <c r="D29" s="3">
        <v>18.029482028672401</v>
      </c>
      <c r="E29" s="3">
        <f t="shared" si="0"/>
        <v>0.56639249274717729</v>
      </c>
      <c r="F29" s="3">
        <v>1</v>
      </c>
      <c r="G29" s="3">
        <v>1</v>
      </c>
      <c r="Q29" s="2"/>
      <c r="R29" s="2"/>
      <c r="S29" s="2"/>
      <c r="T29" s="2"/>
      <c r="U29" s="2"/>
    </row>
    <row r="30" spans="1:21">
      <c r="A30" s="1" t="s">
        <v>2438</v>
      </c>
      <c r="B30" s="2"/>
      <c r="C30" s="2"/>
      <c r="D30" s="2"/>
      <c r="E30" s="2"/>
      <c r="F30" s="2"/>
      <c r="G30" s="2"/>
      <c r="Q30" s="2"/>
      <c r="R30" s="2"/>
      <c r="S30" s="2"/>
      <c r="T30" s="2"/>
      <c r="U30" s="2"/>
    </row>
    <row r="31" spans="1:21">
      <c r="A31" s="2" t="s">
        <v>2518</v>
      </c>
      <c r="B31" s="1" t="s">
        <v>2556</v>
      </c>
      <c r="C31" s="1" t="s">
        <v>2511</v>
      </c>
      <c r="D31" s="2" t="s">
        <v>2512</v>
      </c>
      <c r="E31" s="2" t="s">
        <v>2513</v>
      </c>
      <c r="F31" s="2"/>
      <c r="G31" s="2"/>
      <c r="Q31" s="2"/>
      <c r="R31" s="2"/>
      <c r="S31" s="2"/>
      <c r="T31" s="2"/>
      <c r="U31" s="2"/>
    </row>
    <row r="32" spans="1:21">
      <c r="A32" s="2" t="s">
        <v>846</v>
      </c>
      <c r="B32" s="3">
        <v>97.1666666666666</v>
      </c>
      <c r="C32" s="3">
        <v>16.7910359683043</v>
      </c>
      <c r="D32" s="3">
        <v>0</v>
      </c>
      <c r="E32" s="3">
        <v>0</v>
      </c>
      <c r="F32" s="2"/>
      <c r="G32" s="2"/>
      <c r="Q32" s="2"/>
      <c r="R32" s="2"/>
      <c r="S32" s="2"/>
      <c r="T32" s="2"/>
      <c r="U32" s="2"/>
    </row>
    <row r="33" spans="1:21">
      <c r="A33" s="2" t="s">
        <v>764</v>
      </c>
      <c r="B33" s="3">
        <v>90.8333333333333</v>
      </c>
      <c r="C33" s="3">
        <v>26.5356154797451</v>
      </c>
      <c r="D33" s="3">
        <v>1</v>
      </c>
      <c r="E33" s="3">
        <v>1</v>
      </c>
      <c r="F33" s="2"/>
      <c r="G33" s="2"/>
      <c r="Q33" s="2"/>
      <c r="R33" s="2"/>
      <c r="S33" s="2"/>
      <c r="T33" s="2"/>
      <c r="U33" s="2"/>
    </row>
    <row r="34" spans="1:21">
      <c r="A34" s="2" t="s">
        <v>886</v>
      </c>
      <c r="B34" s="3">
        <v>79.6666666666666</v>
      </c>
      <c r="C34" s="3">
        <v>21.070252859316899</v>
      </c>
      <c r="D34" s="3">
        <v>0</v>
      </c>
      <c r="E34" s="3">
        <v>0</v>
      </c>
      <c r="F34" s="2"/>
      <c r="G34" s="2"/>
    </row>
    <row r="35" spans="1:21">
      <c r="A35" s="2" t="s">
        <v>731</v>
      </c>
      <c r="B35" s="3">
        <v>63.6</v>
      </c>
      <c r="C35" s="3">
        <v>21.9402218159555</v>
      </c>
      <c r="D35" s="3">
        <v>1</v>
      </c>
      <c r="E35" s="3">
        <v>1</v>
      </c>
      <c r="F35" s="2"/>
      <c r="G35" s="2"/>
    </row>
    <row r="36" spans="1:21">
      <c r="A36" s="2" t="s">
        <v>954</v>
      </c>
      <c r="B36" s="3">
        <v>52.7</v>
      </c>
      <c r="C36" s="3">
        <v>20.1397616669115</v>
      </c>
      <c r="D36" s="3">
        <v>0</v>
      </c>
      <c r="E36" s="3">
        <v>0</v>
      </c>
      <c r="F36" s="2"/>
      <c r="G36" s="2"/>
    </row>
    <row r="37" spans="1:21">
      <c r="A37" s="2" t="s">
        <v>956</v>
      </c>
      <c r="B37" s="3">
        <v>24.7</v>
      </c>
      <c r="C37" s="3">
        <v>11.0759499216395</v>
      </c>
      <c r="D37" s="3">
        <v>0</v>
      </c>
      <c r="E37" s="3">
        <v>0</v>
      </c>
      <c r="F37" s="2"/>
      <c r="G37" s="2"/>
    </row>
    <row r="38" spans="1:21">
      <c r="A38" s="2" t="s">
        <v>766</v>
      </c>
      <c r="B38" s="3">
        <v>22.933333333333302</v>
      </c>
      <c r="C38" s="3">
        <v>30.589685988726401</v>
      </c>
      <c r="D38" s="3">
        <v>1</v>
      </c>
      <c r="E38" s="3">
        <v>1</v>
      </c>
      <c r="F38" s="2"/>
      <c r="G38" s="2"/>
    </row>
    <row r="39" spans="1:21">
      <c r="A39" s="2" t="s">
        <v>775</v>
      </c>
      <c r="B39" s="3">
        <v>22.7</v>
      </c>
      <c r="C39" s="3">
        <v>5.16494595002374</v>
      </c>
      <c r="D39" s="3">
        <v>1</v>
      </c>
      <c r="E39" s="3">
        <v>1</v>
      </c>
      <c r="F39" s="2"/>
      <c r="G39" s="2"/>
    </row>
    <row r="40" spans="1:21">
      <c r="A40" s="2" t="s">
        <v>768</v>
      </c>
      <c r="B40" s="3">
        <v>22</v>
      </c>
      <c r="C40" s="3">
        <v>12.3450394896087</v>
      </c>
      <c r="D40" s="3">
        <v>1</v>
      </c>
      <c r="E40" s="3">
        <v>1</v>
      </c>
      <c r="F40" s="2"/>
      <c r="G40" s="2"/>
    </row>
    <row r="41" spans="1:21">
      <c r="A41" s="2" t="s">
        <v>882</v>
      </c>
      <c r="B41" s="3">
        <v>21.133333333333301</v>
      </c>
      <c r="C41" s="3">
        <v>9.7321917138718295</v>
      </c>
      <c r="D41" s="3">
        <v>0</v>
      </c>
      <c r="E41" s="3">
        <v>0</v>
      </c>
      <c r="F41" s="2"/>
      <c r="G41" s="2"/>
    </row>
    <row r="42" spans="1:21">
      <c r="A42" s="2" t="s">
        <v>918</v>
      </c>
      <c r="B42" s="3">
        <v>21.033333333333299</v>
      </c>
      <c r="C42" s="3">
        <v>9.9849330938614091</v>
      </c>
      <c r="D42" s="3">
        <v>0</v>
      </c>
      <c r="E42" s="3">
        <v>0</v>
      </c>
      <c r="F42" s="2"/>
      <c r="G42" s="2"/>
    </row>
    <row r="43" spans="1:21">
      <c r="A43" s="2" t="s">
        <v>866</v>
      </c>
      <c r="B43" s="3">
        <v>11.2666666666666</v>
      </c>
      <c r="C43" s="3">
        <v>10.4337060636296</v>
      </c>
      <c r="D43" s="3">
        <v>0</v>
      </c>
      <c r="E43" s="3">
        <v>0</v>
      </c>
      <c r="F43" s="2"/>
      <c r="G43" s="2"/>
    </row>
    <row r="44" spans="1:21">
      <c r="A44" s="2" t="s">
        <v>789</v>
      </c>
      <c r="B44" s="3">
        <v>7.4666666666666597</v>
      </c>
      <c r="C44" s="3">
        <v>2.1715329966536401</v>
      </c>
      <c r="D44" s="3">
        <v>1</v>
      </c>
      <c r="E44" s="3">
        <v>0</v>
      </c>
      <c r="F44" s="2"/>
      <c r="G44" s="2"/>
    </row>
    <row r="45" spans="1:21">
      <c r="A45" s="2" t="s">
        <v>772</v>
      </c>
      <c r="B45" s="3">
        <v>6.86666666666666</v>
      </c>
      <c r="C45" s="3">
        <v>2.5130769099961001</v>
      </c>
      <c r="D45" s="3">
        <v>1</v>
      </c>
      <c r="E45" s="3">
        <v>1</v>
      </c>
      <c r="F45" s="2"/>
      <c r="G45" s="2"/>
    </row>
    <row r="46" spans="1:21">
      <c r="A46" s="2" t="s">
        <v>770</v>
      </c>
      <c r="B46" s="3">
        <v>6.6333333333333302</v>
      </c>
      <c r="C46" s="3">
        <v>4.1108258159266304</v>
      </c>
      <c r="D46" s="3">
        <v>1</v>
      </c>
      <c r="E46" s="3">
        <v>1</v>
      </c>
      <c r="F46" s="2"/>
      <c r="G46" s="2"/>
    </row>
    <row r="47" spans="1:21">
      <c r="A47" s="2" t="s">
        <v>787</v>
      </c>
      <c r="B47" s="3">
        <v>6.1666666666666599</v>
      </c>
      <c r="C47" s="3">
        <v>7.2529687408367796</v>
      </c>
      <c r="D47" s="3">
        <v>0</v>
      </c>
      <c r="E47" s="3">
        <v>0</v>
      </c>
      <c r="F47" s="2"/>
      <c r="G47" s="2"/>
    </row>
    <row r="48" spans="1:21">
      <c r="A48" s="2" t="s">
        <v>791</v>
      </c>
      <c r="B48" s="3">
        <v>2.2666666666666599</v>
      </c>
      <c r="C48" s="3">
        <v>5.5313249367177404</v>
      </c>
      <c r="D48" s="3">
        <v>1</v>
      </c>
      <c r="E48" s="3">
        <v>0</v>
      </c>
      <c r="F48" s="2"/>
      <c r="G48" s="2"/>
    </row>
    <row r="49" spans="1:7">
      <c r="A49" s="2" t="s">
        <v>779</v>
      </c>
      <c r="B49" s="3">
        <v>2.1666666666666599</v>
      </c>
      <c r="C49" s="3">
        <v>2.4506235034283699</v>
      </c>
      <c r="D49" s="3">
        <v>1</v>
      </c>
      <c r="E49" s="3">
        <v>1</v>
      </c>
      <c r="F49" s="2"/>
      <c r="G49" s="2"/>
    </row>
    <row r="50" spans="1:7">
      <c r="A50" s="2" t="s">
        <v>842</v>
      </c>
      <c r="B50" s="3">
        <v>1.1666666666666601</v>
      </c>
      <c r="C50" s="3">
        <v>4.1479579982872901</v>
      </c>
      <c r="D50" s="3">
        <v>0</v>
      </c>
      <c r="E50" s="3">
        <v>0</v>
      </c>
      <c r="F50" s="2"/>
      <c r="G50" s="2"/>
    </row>
    <row r="51" spans="1:7">
      <c r="A51" s="2" t="s">
        <v>910</v>
      </c>
      <c r="B51" s="3">
        <v>1.0333333333333301</v>
      </c>
      <c r="C51" s="3">
        <v>1.7792008193443301</v>
      </c>
      <c r="D51" s="3">
        <v>0</v>
      </c>
      <c r="E51" s="3">
        <v>0</v>
      </c>
      <c r="F51" s="2"/>
      <c r="G51" s="2"/>
    </row>
    <row r="52" spans="1:7">
      <c r="A52" s="2" t="s">
        <v>948</v>
      </c>
      <c r="B52" s="3">
        <v>0.93333333333333302</v>
      </c>
      <c r="C52" s="3">
        <v>3.1615748537011599</v>
      </c>
      <c r="D52" s="3">
        <v>0</v>
      </c>
      <c r="E52" s="3">
        <v>0</v>
      </c>
      <c r="F52" s="2"/>
      <c r="G52" s="2"/>
    </row>
    <row r="53" spans="1:7">
      <c r="A53" s="2" t="s">
        <v>856</v>
      </c>
      <c r="B53" s="3">
        <v>0.76666666666666605</v>
      </c>
      <c r="C53" s="3">
        <v>1.72594579546661</v>
      </c>
      <c r="D53" s="3">
        <v>0</v>
      </c>
      <c r="E53" s="3">
        <v>0</v>
      </c>
      <c r="F53" s="2"/>
      <c r="G53" s="2"/>
    </row>
    <row r="54" spans="1:7">
      <c r="A54" s="2" t="s">
        <v>906</v>
      </c>
      <c r="B54" s="3">
        <v>0.6</v>
      </c>
      <c r="C54" s="3">
        <v>2.1694853460363901</v>
      </c>
      <c r="D54" s="3">
        <v>0</v>
      </c>
      <c r="E54" s="3">
        <v>0</v>
      </c>
      <c r="F54" s="2"/>
      <c r="G54" s="2"/>
    </row>
    <row r="55" spans="1:7">
      <c r="A55" s="2" t="s">
        <v>934</v>
      </c>
      <c r="B55" s="3">
        <v>0.53333333333333299</v>
      </c>
      <c r="C55" s="3">
        <v>1.8749814813900301</v>
      </c>
      <c r="D55" s="3">
        <v>0</v>
      </c>
      <c r="E55" s="3">
        <v>0</v>
      </c>
      <c r="F55" s="2"/>
      <c r="G55" s="2"/>
    </row>
    <row r="56" spans="1:7">
      <c r="A56" s="2" t="s">
        <v>816</v>
      </c>
      <c r="B56" s="3">
        <v>0.33333333333333298</v>
      </c>
      <c r="C56" s="3">
        <v>0.69920589878010098</v>
      </c>
      <c r="D56" s="3">
        <v>0</v>
      </c>
      <c r="E56" s="3">
        <v>0</v>
      </c>
      <c r="F56" s="2"/>
      <c r="G56" s="2"/>
    </row>
    <row r="57" spans="1:7">
      <c r="A57" s="2" t="s">
        <v>734</v>
      </c>
      <c r="B57" s="3">
        <v>0.266666666666666</v>
      </c>
      <c r="C57" s="3">
        <v>0.51207638319124005</v>
      </c>
      <c r="D57" s="3">
        <v>1</v>
      </c>
      <c r="E57" s="3">
        <v>1</v>
      </c>
      <c r="F57" s="2"/>
      <c r="G57" s="2"/>
    </row>
    <row r="58" spans="1:7">
      <c r="A58" s="2" t="s">
        <v>914</v>
      </c>
      <c r="B58" s="3">
        <v>6.6666666666666596E-2</v>
      </c>
      <c r="C58" s="3">
        <v>0.35901098714230001</v>
      </c>
      <c r="D58" s="3">
        <v>0</v>
      </c>
      <c r="E58" s="3">
        <v>0</v>
      </c>
      <c r="F58" s="2"/>
      <c r="G58" s="2"/>
    </row>
    <row r="59" spans="1:7">
      <c r="A59" s="2" t="s">
        <v>718</v>
      </c>
      <c r="B59" s="3">
        <v>3.3333333333333298E-2</v>
      </c>
      <c r="C59" s="3">
        <v>0.17950549357115</v>
      </c>
      <c r="D59" s="3">
        <v>1</v>
      </c>
      <c r="E59" s="3">
        <v>1</v>
      </c>
      <c r="F59" s="2"/>
      <c r="G59" s="2"/>
    </row>
    <row r="60" spans="1:7">
      <c r="A60" s="2" t="s">
        <v>777</v>
      </c>
      <c r="B60" s="3">
        <v>3.3333333333333298E-2</v>
      </c>
      <c r="C60" s="3">
        <v>0.17950549357115</v>
      </c>
      <c r="D60" s="3">
        <v>0</v>
      </c>
      <c r="E60" s="3">
        <v>0</v>
      </c>
      <c r="F60" s="2"/>
      <c r="G60" s="2"/>
    </row>
    <row r="61" spans="1:7">
      <c r="A61" s="2" t="s">
        <v>2519</v>
      </c>
      <c r="B61" s="3">
        <v>0</v>
      </c>
      <c r="C61" s="3">
        <v>0</v>
      </c>
      <c r="D61" s="3">
        <v>1</v>
      </c>
      <c r="E61" s="3">
        <v>1</v>
      </c>
      <c r="F61" s="2"/>
      <c r="G61" s="2"/>
    </row>
    <row r="62" spans="1:7">
      <c r="A62" s="2" t="s">
        <v>900</v>
      </c>
      <c r="B62" s="3">
        <v>0</v>
      </c>
      <c r="C62" s="3">
        <v>0</v>
      </c>
      <c r="D62" s="3">
        <v>1</v>
      </c>
      <c r="E62" s="3">
        <v>1</v>
      </c>
      <c r="F62" s="2"/>
      <c r="G62" s="2"/>
    </row>
    <row r="63" spans="1:7">
      <c r="A63" s="2" t="s">
        <v>928</v>
      </c>
      <c r="B63" s="3">
        <v>0</v>
      </c>
      <c r="C63" s="3">
        <v>0</v>
      </c>
      <c r="D63" s="3">
        <v>1</v>
      </c>
      <c r="E63" s="3">
        <v>1</v>
      </c>
      <c r="F63" s="2"/>
      <c r="G63" s="2"/>
    </row>
    <row r="64" spans="1:7">
      <c r="A64" s="2" t="s">
        <v>793</v>
      </c>
      <c r="B64" s="3">
        <v>0</v>
      </c>
      <c r="C64" s="3">
        <v>0</v>
      </c>
      <c r="D64" s="3">
        <v>1</v>
      </c>
      <c r="E64" s="3">
        <v>1</v>
      </c>
      <c r="F64" s="2"/>
      <c r="G64" s="2"/>
    </row>
    <row r="65" spans="1:7">
      <c r="A65" s="2" t="s">
        <v>795</v>
      </c>
      <c r="B65" s="3">
        <v>0</v>
      </c>
      <c r="C65" s="3">
        <v>0</v>
      </c>
      <c r="D65" s="3">
        <v>1</v>
      </c>
      <c r="E65" s="3">
        <v>1</v>
      </c>
      <c r="F65" s="2"/>
      <c r="G65" s="2"/>
    </row>
    <row r="66" spans="1:7">
      <c r="A66" s="2" t="s">
        <v>798</v>
      </c>
      <c r="B66" s="3">
        <v>0</v>
      </c>
      <c r="C66" s="3">
        <v>0</v>
      </c>
      <c r="D66" s="3">
        <v>1</v>
      </c>
      <c r="E66" s="3">
        <v>1</v>
      </c>
      <c r="F66" s="2"/>
      <c r="G66" s="2"/>
    </row>
    <row r="67" spans="1:7">
      <c r="A67" s="2" t="s">
        <v>800</v>
      </c>
      <c r="B67" s="3">
        <v>0</v>
      </c>
      <c r="C67" s="3">
        <v>0</v>
      </c>
      <c r="D67" s="3">
        <v>1</v>
      </c>
      <c r="E67" s="3">
        <v>1</v>
      </c>
      <c r="F67" s="2"/>
      <c r="G67" s="2"/>
    </row>
    <row r="68" spans="1:7">
      <c r="A68" s="2" t="s">
        <v>783</v>
      </c>
      <c r="B68" s="3">
        <v>0</v>
      </c>
      <c r="C68" s="3">
        <v>0</v>
      </c>
      <c r="D68" s="3">
        <v>1</v>
      </c>
      <c r="E68" s="3">
        <v>1</v>
      </c>
      <c r="F68" s="2"/>
      <c r="G68" s="2"/>
    </row>
    <row r="69" spans="1:7">
      <c r="A69" s="2" t="s">
        <v>804</v>
      </c>
      <c r="B69" s="3">
        <v>0</v>
      </c>
      <c r="C69" s="3">
        <v>0</v>
      </c>
      <c r="D69" s="3">
        <v>1</v>
      </c>
      <c r="E69" s="3">
        <v>1</v>
      </c>
      <c r="F69" s="2"/>
      <c r="G69" s="2"/>
    </row>
    <row r="70" spans="1:7">
      <c r="A70" s="2" t="s">
        <v>806</v>
      </c>
      <c r="B70" s="3">
        <v>0</v>
      </c>
      <c r="C70" s="3">
        <v>0</v>
      </c>
      <c r="D70" s="3">
        <v>1</v>
      </c>
      <c r="E70" s="3">
        <v>1</v>
      </c>
      <c r="F70" s="2"/>
      <c r="G70" s="2"/>
    </row>
    <row r="71" spans="1:7">
      <c r="A71" s="2" t="s">
        <v>808</v>
      </c>
      <c r="B71" s="3">
        <v>0</v>
      </c>
      <c r="C71" s="3">
        <v>0</v>
      </c>
      <c r="D71" s="3">
        <v>1</v>
      </c>
      <c r="E71" s="3">
        <v>1</v>
      </c>
      <c r="F71" s="2"/>
      <c r="G71" s="2"/>
    </row>
    <row r="72" spans="1:7">
      <c r="A72" s="2" t="s">
        <v>810</v>
      </c>
      <c r="B72" s="3">
        <v>0</v>
      </c>
      <c r="C72" s="3">
        <v>0</v>
      </c>
      <c r="D72" s="3">
        <v>1</v>
      </c>
      <c r="E72" s="3">
        <v>1</v>
      </c>
      <c r="F72" s="2"/>
      <c r="G72" s="2"/>
    </row>
    <row r="73" spans="1:7">
      <c r="A73" s="2" t="s">
        <v>812</v>
      </c>
      <c r="B73" s="3">
        <v>0</v>
      </c>
      <c r="C73" s="3">
        <v>0</v>
      </c>
      <c r="D73" s="3">
        <v>1</v>
      </c>
      <c r="E73" s="3">
        <v>1</v>
      </c>
      <c r="F73" s="2"/>
      <c r="G73" s="2"/>
    </row>
    <row r="74" spans="1:7">
      <c r="A74" s="2" t="s">
        <v>814</v>
      </c>
      <c r="B74" s="3">
        <v>0</v>
      </c>
      <c r="C74" s="3">
        <v>0</v>
      </c>
      <c r="D74" s="3">
        <v>1</v>
      </c>
      <c r="E74" s="3">
        <v>1</v>
      </c>
      <c r="F74" s="2"/>
      <c r="G74" s="2"/>
    </row>
    <row r="75" spans="1:7">
      <c r="A75" s="2" t="s">
        <v>818</v>
      </c>
      <c r="B75" s="3">
        <v>0</v>
      </c>
      <c r="C75" s="3">
        <v>0</v>
      </c>
      <c r="D75" s="3">
        <v>1</v>
      </c>
      <c r="E75" s="3">
        <v>1</v>
      </c>
      <c r="F75" s="2"/>
      <c r="G75" s="2"/>
    </row>
    <row r="76" spans="1:7">
      <c r="A76" s="2" t="s">
        <v>820</v>
      </c>
      <c r="B76" s="3">
        <v>0</v>
      </c>
      <c r="C76" s="3">
        <v>0</v>
      </c>
      <c r="D76" s="3">
        <v>1</v>
      </c>
      <c r="E76" s="3">
        <v>1</v>
      </c>
      <c r="F76" s="2"/>
      <c r="G76" s="2"/>
    </row>
    <row r="77" spans="1:7">
      <c r="A77" s="2" t="s">
        <v>822</v>
      </c>
      <c r="B77" s="3">
        <v>0</v>
      </c>
      <c r="C77" s="3">
        <v>0</v>
      </c>
      <c r="D77" s="3">
        <v>1</v>
      </c>
      <c r="E77" s="3">
        <v>1</v>
      </c>
      <c r="F77" s="2"/>
      <c r="G77" s="2"/>
    </row>
    <row r="78" spans="1:7">
      <c r="A78" s="2" t="s">
        <v>824</v>
      </c>
      <c r="B78" s="3">
        <v>0</v>
      </c>
      <c r="C78" s="3">
        <v>0</v>
      </c>
      <c r="D78" s="3">
        <v>1</v>
      </c>
      <c r="E78" s="3">
        <v>1</v>
      </c>
      <c r="F78" s="2"/>
      <c r="G78" s="2"/>
    </row>
    <row r="79" spans="1:7">
      <c r="A79" s="2" t="s">
        <v>826</v>
      </c>
      <c r="B79" s="3">
        <v>0</v>
      </c>
      <c r="C79" s="3">
        <v>0</v>
      </c>
      <c r="D79" s="3">
        <v>1</v>
      </c>
      <c r="E79" s="3">
        <v>1</v>
      </c>
      <c r="F79" s="2"/>
      <c r="G79" s="2"/>
    </row>
    <row r="80" spans="1:7">
      <c r="A80" s="2" t="s">
        <v>828</v>
      </c>
      <c r="B80" s="3">
        <v>0</v>
      </c>
      <c r="C80" s="3">
        <v>0</v>
      </c>
      <c r="D80" s="3">
        <v>1</v>
      </c>
      <c r="E80" s="3">
        <v>1</v>
      </c>
      <c r="F80" s="2"/>
      <c r="G80" s="2"/>
    </row>
    <row r="81" spans="1:7">
      <c r="A81" s="2" t="s">
        <v>830</v>
      </c>
      <c r="B81" s="3">
        <v>0</v>
      </c>
      <c r="C81" s="3">
        <v>0</v>
      </c>
      <c r="D81" s="3">
        <v>1</v>
      </c>
      <c r="E81" s="3">
        <v>1</v>
      </c>
      <c r="F81" s="2"/>
      <c r="G81" s="2"/>
    </row>
    <row r="82" spans="1:7">
      <c r="A82" s="2" t="s">
        <v>832</v>
      </c>
      <c r="B82" s="3">
        <v>0</v>
      </c>
      <c r="C82" s="3">
        <v>0</v>
      </c>
      <c r="D82" s="3">
        <v>1</v>
      </c>
      <c r="E82" s="3">
        <v>1</v>
      </c>
      <c r="F82" s="2"/>
      <c r="G82" s="2"/>
    </row>
    <row r="83" spans="1:7">
      <c r="A83" s="2" t="s">
        <v>834</v>
      </c>
      <c r="B83" s="3">
        <v>0</v>
      </c>
      <c r="C83" s="3">
        <v>0</v>
      </c>
      <c r="D83" s="3">
        <v>1</v>
      </c>
      <c r="E83" s="3">
        <v>1</v>
      </c>
      <c r="F83" s="2"/>
      <c r="G83" s="2"/>
    </row>
    <row r="84" spans="1:7">
      <c r="A84" s="2" t="s">
        <v>836</v>
      </c>
      <c r="B84" s="3">
        <v>0</v>
      </c>
      <c r="C84" s="3">
        <v>0</v>
      </c>
      <c r="D84" s="3">
        <v>1</v>
      </c>
      <c r="E84" s="3">
        <v>1</v>
      </c>
      <c r="F84" s="2"/>
      <c r="G84" s="2"/>
    </row>
    <row r="85" spans="1:7">
      <c r="A85" s="2" t="s">
        <v>838</v>
      </c>
      <c r="B85" s="3">
        <v>0</v>
      </c>
      <c r="C85" s="3">
        <v>0</v>
      </c>
      <c r="D85" s="3">
        <v>1</v>
      </c>
      <c r="E85" s="3">
        <v>1</v>
      </c>
      <c r="F85" s="2"/>
      <c r="G85" s="2"/>
    </row>
    <row r="86" spans="1:7">
      <c r="A86" s="2" t="s">
        <v>840</v>
      </c>
      <c r="B86" s="3">
        <v>0</v>
      </c>
      <c r="C86" s="3">
        <v>0</v>
      </c>
      <c r="D86" s="3">
        <v>1</v>
      </c>
      <c r="E86" s="3">
        <v>1</v>
      </c>
      <c r="F86" s="2"/>
      <c r="G86" s="2"/>
    </row>
    <row r="87" spans="1:7">
      <c r="A87" s="2" t="s">
        <v>844</v>
      </c>
      <c r="B87" s="3">
        <v>0</v>
      </c>
      <c r="C87" s="3">
        <v>0</v>
      </c>
      <c r="D87" s="3">
        <v>1</v>
      </c>
      <c r="E87" s="3">
        <v>1</v>
      </c>
      <c r="F87" s="2"/>
      <c r="G87" s="2"/>
    </row>
    <row r="88" spans="1:7">
      <c r="A88" s="2" t="s">
        <v>848</v>
      </c>
      <c r="B88" s="3">
        <v>0</v>
      </c>
      <c r="C88" s="3">
        <v>0</v>
      </c>
      <c r="D88" s="3">
        <v>1</v>
      </c>
      <c r="E88" s="3">
        <v>1</v>
      </c>
      <c r="F88" s="2"/>
      <c r="G88" s="2"/>
    </row>
    <row r="89" spans="1:7">
      <c r="A89" s="2" t="s">
        <v>850</v>
      </c>
      <c r="B89" s="3">
        <v>0</v>
      </c>
      <c r="C89" s="3">
        <v>0</v>
      </c>
      <c r="D89" s="3">
        <v>1</v>
      </c>
      <c r="E89" s="3">
        <v>1</v>
      </c>
      <c r="F89" s="2"/>
      <c r="G89" s="2"/>
    </row>
    <row r="90" spans="1:7">
      <c r="A90" s="2" t="s">
        <v>852</v>
      </c>
      <c r="B90" s="3">
        <v>0</v>
      </c>
      <c r="C90" s="3">
        <v>0</v>
      </c>
      <c r="D90" s="3">
        <v>1</v>
      </c>
      <c r="E90" s="3">
        <v>1</v>
      </c>
      <c r="F90" s="2"/>
      <c r="G90" s="2"/>
    </row>
    <row r="91" spans="1:7">
      <c r="A91" s="2" t="s">
        <v>854</v>
      </c>
      <c r="B91" s="3">
        <v>0</v>
      </c>
      <c r="C91" s="3">
        <v>0</v>
      </c>
      <c r="D91" s="3">
        <v>1</v>
      </c>
      <c r="E91" s="3">
        <v>1</v>
      </c>
      <c r="F91" s="2"/>
      <c r="G91" s="2"/>
    </row>
    <row r="92" spans="1:7">
      <c r="A92" s="2" t="s">
        <v>858</v>
      </c>
      <c r="B92" s="3">
        <v>0</v>
      </c>
      <c r="C92" s="3">
        <v>0</v>
      </c>
      <c r="D92" s="3">
        <v>1</v>
      </c>
      <c r="E92" s="3">
        <v>1</v>
      </c>
      <c r="F92" s="2"/>
      <c r="G92" s="2"/>
    </row>
    <row r="93" spans="1:7">
      <c r="A93" s="2" t="s">
        <v>860</v>
      </c>
      <c r="B93" s="3">
        <v>0</v>
      </c>
      <c r="C93" s="3">
        <v>0</v>
      </c>
      <c r="D93" s="3">
        <v>1</v>
      </c>
      <c r="E93" s="3">
        <v>0</v>
      </c>
      <c r="F93" s="2"/>
      <c r="G93" s="2"/>
    </row>
    <row r="94" spans="1:7">
      <c r="A94" s="2" t="s">
        <v>862</v>
      </c>
      <c r="B94" s="3">
        <v>0</v>
      </c>
      <c r="C94" s="3">
        <v>0</v>
      </c>
      <c r="D94" s="3">
        <v>1</v>
      </c>
      <c r="E94" s="3">
        <v>1</v>
      </c>
      <c r="F94" s="2"/>
      <c r="G94" s="2"/>
    </row>
    <row r="95" spans="1:7">
      <c r="A95" s="2" t="s">
        <v>864</v>
      </c>
      <c r="B95" s="3">
        <v>0</v>
      </c>
      <c r="C95" s="3">
        <v>0</v>
      </c>
      <c r="D95" s="3">
        <v>1</v>
      </c>
      <c r="E95" s="3">
        <v>1</v>
      </c>
      <c r="F95" s="2"/>
      <c r="G95" s="2"/>
    </row>
    <row r="96" spans="1:7">
      <c r="A96" s="2" t="s">
        <v>868</v>
      </c>
      <c r="B96" s="3">
        <v>0</v>
      </c>
      <c r="C96" s="3">
        <v>0</v>
      </c>
      <c r="D96" s="3">
        <v>1</v>
      </c>
      <c r="E96" s="3">
        <v>1</v>
      </c>
      <c r="F96" s="2"/>
      <c r="G96" s="2"/>
    </row>
    <row r="97" spans="1:7">
      <c r="A97" s="2" t="s">
        <v>870</v>
      </c>
      <c r="B97" s="3">
        <v>0</v>
      </c>
      <c r="C97" s="3">
        <v>0</v>
      </c>
      <c r="D97" s="3">
        <v>1</v>
      </c>
      <c r="E97" s="3">
        <v>1</v>
      </c>
      <c r="F97" s="2"/>
      <c r="G97" s="2"/>
    </row>
    <row r="98" spans="1:7">
      <c r="A98" s="2" t="s">
        <v>872</v>
      </c>
      <c r="B98" s="3">
        <v>0</v>
      </c>
      <c r="C98" s="3">
        <v>0</v>
      </c>
      <c r="D98" s="3">
        <v>1</v>
      </c>
      <c r="E98" s="3">
        <v>1</v>
      </c>
      <c r="F98" s="2"/>
      <c r="G98" s="2"/>
    </row>
    <row r="99" spans="1:7">
      <c r="A99" s="2" t="s">
        <v>874</v>
      </c>
      <c r="B99" s="3">
        <v>0</v>
      </c>
      <c r="C99" s="3">
        <v>0</v>
      </c>
      <c r="D99" s="3">
        <v>1</v>
      </c>
      <c r="E99" s="3">
        <v>1</v>
      </c>
      <c r="F99" s="2"/>
      <c r="G99" s="2"/>
    </row>
    <row r="100" spans="1:7">
      <c r="A100" s="2" t="s">
        <v>876</v>
      </c>
      <c r="B100" s="3">
        <v>0</v>
      </c>
      <c r="C100" s="3">
        <v>0</v>
      </c>
      <c r="D100" s="3">
        <v>1</v>
      </c>
      <c r="E100" s="3">
        <v>1</v>
      </c>
      <c r="F100" s="2"/>
      <c r="G100" s="2"/>
    </row>
    <row r="101" spans="1:7">
      <c r="A101" s="2" t="s">
        <v>878</v>
      </c>
      <c r="B101" s="3">
        <v>0</v>
      </c>
      <c r="C101" s="3">
        <v>0</v>
      </c>
      <c r="D101" s="3">
        <v>1</v>
      </c>
      <c r="E101" s="3">
        <v>1</v>
      </c>
      <c r="F101" s="2"/>
      <c r="G101" s="2"/>
    </row>
    <row r="102" spans="1:7">
      <c r="A102" s="2" t="s">
        <v>880</v>
      </c>
      <c r="B102" s="3">
        <v>0</v>
      </c>
      <c r="C102" s="3">
        <v>0</v>
      </c>
      <c r="D102" s="3">
        <v>1</v>
      </c>
      <c r="E102" s="3">
        <v>1</v>
      </c>
      <c r="F102" s="2"/>
      <c r="G102" s="2"/>
    </row>
    <row r="103" spans="1:7">
      <c r="A103" s="2" t="s">
        <v>884</v>
      </c>
      <c r="B103" s="3">
        <v>0</v>
      </c>
      <c r="C103" s="3">
        <v>0</v>
      </c>
      <c r="D103" s="3">
        <v>1</v>
      </c>
      <c r="E103" s="3">
        <v>1</v>
      </c>
      <c r="F103" s="2"/>
      <c r="G103" s="2"/>
    </row>
    <row r="104" spans="1:7">
      <c r="A104" s="2" t="s">
        <v>888</v>
      </c>
      <c r="B104" s="3">
        <v>0</v>
      </c>
      <c r="C104" s="3">
        <v>0</v>
      </c>
      <c r="D104" s="3">
        <v>1</v>
      </c>
      <c r="E104" s="3">
        <v>1</v>
      </c>
      <c r="F104" s="2"/>
      <c r="G104" s="2"/>
    </row>
    <row r="105" spans="1:7">
      <c r="A105" s="2" t="s">
        <v>890</v>
      </c>
      <c r="B105" s="3">
        <v>0</v>
      </c>
      <c r="C105" s="3">
        <v>0</v>
      </c>
      <c r="D105" s="3">
        <v>1</v>
      </c>
      <c r="E105" s="3">
        <v>1</v>
      </c>
      <c r="F105" s="2"/>
      <c r="G105" s="2"/>
    </row>
    <row r="106" spans="1:7">
      <c r="A106" s="2" t="s">
        <v>892</v>
      </c>
      <c r="B106" s="3">
        <v>0</v>
      </c>
      <c r="C106" s="3">
        <v>0</v>
      </c>
      <c r="D106" s="3">
        <v>1</v>
      </c>
      <c r="E106" s="3">
        <v>1</v>
      </c>
      <c r="F106" s="2"/>
      <c r="G106" s="2"/>
    </row>
    <row r="107" spans="1:7">
      <c r="A107" s="2" t="s">
        <v>894</v>
      </c>
      <c r="B107" s="3">
        <v>0</v>
      </c>
      <c r="C107" s="3">
        <v>0</v>
      </c>
      <c r="D107" s="3">
        <v>1</v>
      </c>
      <c r="E107" s="3">
        <v>1</v>
      </c>
      <c r="F107" s="2"/>
      <c r="G107" s="2"/>
    </row>
    <row r="108" spans="1:7">
      <c r="A108" s="2" t="s">
        <v>896</v>
      </c>
      <c r="B108" s="3">
        <v>0</v>
      </c>
      <c r="C108" s="3">
        <v>0</v>
      </c>
      <c r="D108" s="3">
        <v>1</v>
      </c>
      <c r="E108" s="3">
        <v>1</v>
      </c>
      <c r="F108" s="2"/>
      <c r="G108" s="2"/>
    </row>
    <row r="109" spans="1:7">
      <c r="A109" s="2" t="s">
        <v>898</v>
      </c>
      <c r="B109" s="3">
        <v>0</v>
      </c>
      <c r="C109" s="3">
        <v>0</v>
      </c>
      <c r="D109" s="3">
        <v>1</v>
      </c>
      <c r="E109" s="3">
        <v>1</v>
      </c>
      <c r="F109" s="2"/>
      <c r="G109" s="2"/>
    </row>
    <row r="110" spans="1:7">
      <c r="A110" s="2" t="s">
        <v>902</v>
      </c>
      <c r="B110" s="3">
        <v>0</v>
      </c>
      <c r="C110" s="3">
        <v>0</v>
      </c>
      <c r="D110" s="3">
        <v>1</v>
      </c>
      <c r="E110" s="3">
        <v>1</v>
      </c>
      <c r="F110" s="2"/>
      <c r="G110" s="2"/>
    </row>
    <row r="111" spans="1:7">
      <c r="A111" s="2" t="s">
        <v>904</v>
      </c>
      <c r="B111" s="3">
        <v>0</v>
      </c>
      <c r="C111" s="3">
        <v>0</v>
      </c>
      <c r="D111" s="3">
        <v>1</v>
      </c>
      <c r="E111" s="3">
        <v>1</v>
      </c>
      <c r="F111" s="2"/>
      <c r="G111" s="2"/>
    </row>
    <row r="112" spans="1:7">
      <c r="A112" s="2" t="s">
        <v>908</v>
      </c>
      <c r="B112" s="3">
        <v>0</v>
      </c>
      <c r="C112" s="3">
        <v>0</v>
      </c>
      <c r="D112" s="3">
        <v>1</v>
      </c>
      <c r="E112" s="3">
        <v>1</v>
      </c>
      <c r="F112" s="2"/>
      <c r="G112" s="2"/>
    </row>
    <row r="113" spans="1:7">
      <c r="A113" s="2" t="s">
        <v>912</v>
      </c>
      <c r="B113" s="3">
        <v>0</v>
      </c>
      <c r="C113" s="3">
        <v>0</v>
      </c>
      <c r="D113" s="3">
        <v>1</v>
      </c>
      <c r="E113" s="3">
        <v>0</v>
      </c>
      <c r="F113" s="2"/>
      <c r="G113" s="2"/>
    </row>
    <row r="114" spans="1:7">
      <c r="A114" s="2" t="s">
        <v>916</v>
      </c>
      <c r="B114" s="3">
        <v>0</v>
      </c>
      <c r="C114" s="3">
        <v>0</v>
      </c>
      <c r="D114" s="3">
        <v>1</v>
      </c>
      <c r="E114" s="3">
        <v>1</v>
      </c>
      <c r="F114" s="2"/>
      <c r="G114" s="2"/>
    </row>
    <row r="115" spans="1:7">
      <c r="A115" s="2" t="s">
        <v>920</v>
      </c>
      <c r="B115" s="3">
        <v>0</v>
      </c>
      <c r="C115" s="3">
        <v>0</v>
      </c>
      <c r="D115" s="3">
        <v>1</v>
      </c>
      <c r="E115" s="3">
        <v>1</v>
      </c>
      <c r="F115" s="2"/>
      <c r="G115" s="2"/>
    </row>
    <row r="116" spans="1:7">
      <c r="A116" s="2" t="s">
        <v>922</v>
      </c>
      <c r="B116" s="3">
        <v>0</v>
      </c>
      <c r="C116" s="3">
        <v>0</v>
      </c>
      <c r="D116" s="3">
        <v>1</v>
      </c>
      <c r="E116" s="3">
        <v>1</v>
      </c>
      <c r="F116" s="2"/>
      <c r="G116" s="2"/>
    </row>
    <row r="117" spans="1:7">
      <c r="A117" s="2" t="s">
        <v>924</v>
      </c>
      <c r="B117" s="3">
        <v>0</v>
      </c>
      <c r="C117" s="3">
        <v>0</v>
      </c>
      <c r="D117" s="3">
        <v>1</v>
      </c>
      <c r="E117" s="3">
        <v>1</v>
      </c>
      <c r="F117" s="2"/>
      <c r="G117" s="2"/>
    </row>
    <row r="118" spans="1:7">
      <c r="A118" s="2" t="s">
        <v>926</v>
      </c>
      <c r="B118" s="3">
        <v>0</v>
      </c>
      <c r="C118" s="3">
        <v>0</v>
      </c>
      <c r="D118" s="3">
        <v>1</v>
      </c>
      <c r="E118" s="3">
        <v>1</v>
      </c>
      <c r="F118" s="2"/>
      <c r="G118" s="2"/>
    </row>
    <row r="119" spans="1:7">
      <c r="A119" s="2" t="s">
        <v>785</v>
      </c>
      <c r="B119" s="3">
        <v>0</v>
      </c>
      <c r="C119" s="3">
        <v>0</v>
      </c>
      <c r="D119" s="3">
        <v>1</v>
      </c>
      <c r="E119" s="3">
        <v>1</v>
      </c>
      <c r="F119" s="2"/>
      <c r="G119" s="2"/>
    </row>
    <row r="120" spans="1:7">
      <c r="A120" s="2" t="s">
        <v>930</v>
      </c>
      <c r="B120" s="3">
        <v>0</v>
      </c>
      <c r="C120" s="3">
        <v>0</v>
      </c>
      <c r="D120" s="3">
        <v>1</v>
      </c>
      <c r="E120" s="3">
        <v>1</v>
      </c>
      <c r="F120" s="2"/>
      <c r="G120" s="2"/>
    </row>
    <row r="121" spans="1:7">
      <c r="A121" s="2" t="s">
        <v>932</v>
      </c>
      <c r="B121" s="3">
        <v>0</v>
      </c>
      <c r="C121" s="3">
        <v>0</v>
      </c>
      <c r="D121" s="3">
        <v>1</v>
      </c>
      <c r="E121" s="3">
        <v>1</v>
      </c>
      <c r="F121" s="2"/>
      <c r="G121" s="2"/>
    </row>
    <row r="122" spans="1:7">
      <c r="A122" s="2" t="s">
        <v>936</v>
      </c>
      <c r="B122" s="3">
        <v>0</v>
      </c>
      <c r="C122" s="3">
        <v>0</v>
      </c>
      <c r="D122" s="3">
        <v>1</v>
      </c>
      <c r="E122" s="3">
        <v>1</v>
      </c>
      <c r="F122" s="2"/>
      <c r="G122" s="2"/>
    </row>
    <row r="123" spans="1:7">
      <c r="A123" s="2" t="s">
        <v>938</v>
      </c>
      <c r="B123" s="3">
        <v>0</v>
      </c>
      <c r="C123" s="3">
        <v>0</v>
      </c>
      <c r="D123" s="3">
        <v>1</v>
      </c>
      <c r="E123" s="3">
        <v>1</v>
      </c>
      <c r="F123" s="2"/>
      <c r="G123" s="2"/>
    </row>
    <row r="124" spans="1:7">
      <c r="A124" s="2" t="s">
        <v>940</v>
      </c>
      <c r="B124" s="3">
        <v>0</v>
      </c>
      <c r="C124" s="3">
        <v>0</v>
      </c>
      <c r="D124" s="3">
        <v>1</v>
      </c>
      <c r="E124" s="3">
        <v>1</v>
      </c>
      <c r="F124" s="2"/>
      <c r="G124" s="2"/>
    </row>
    <row r="125" spans="1:7">
      <c r="A125" s="2" t="s">
        <v>942</v>
      </c>
      <c r="B125" s="3">
        <v>0</v>
      </c>
      <c r="C125" s="3">
        <v>0</v>
      </c>
      <c r="D125" s="3">
        <v>1</v>
      </c>
      <c r="E125" s="3">
        <v>1</v>
      </c>
      <c r="F125" s="2"/>
      <c r="G125" s="2"/>
    </row>
    <row r="126" spans="1:7">
      <c r="A126" s="2" t="s">
        <v>944</v>
      </c>
      <c r="B126" s="3">
        <v>0</v>
      </c>
      <c r="C126" s="3">
        <v>0</v>
      </c>
      <c r="D126" s="3">
        <v>1</v>
      </c>
      <c r="E126" s="3">
        <v>1</v>
      </c>
      <c r="F126" s="2"/>
      <c r="G126" s="2"/>
    </row>
    <row r="127" spans="1:7">
      <c r="A127" s="2" t="s">
        <v>946</v>
      </c>
      <c r="B127" s="3">
        <v>0</v>
      </c>
      <c r="C127" s="3">
        <v>0</v>
      </c>
      <c r="D127" s="3">
        <v>1</v>
      </c>
      <c r="E127" s="3">
        <v>1</v>
      </c>
      <c r="F127" s="2"/>
      <c r="G127" s="2"/>
    </row>
    <row r="128" spans="1:7">
      <c r="A128" s="2" t="s">
        <v>950</v>
      </c>
      <c r="B128" s="3">
        <v>0</v>
      </c>
      <c r="C128" s="3">
        <v>0</v>
      </c>
      <c r="D128" s="3">
        <v>1</v>
      </c>
      <c r="E128" s="3">
        <v>1</v>
      </c>
      <c r="F128" s="2"/>
      <c r="G128" s="2"/>
    </row>
    <row r="129" spans="1:8">
      <c r="A129" s="2" t="s">
        <v>952</v>
      </c>
      <c r="B129" s="3">
        <v>0</v>
      </c>
      <c r="C129" s="3">
        <v>0</v>
      </c>
      <c r="D129" s="3">
        <v>1</v>
      </c>
      <c r="E129" s="3">
        <v>1</v>
      </c>
      <c r="F129" s="2"/>
      <c r="G129" s="2"/>
    </row>
    <row r="130" spans="1:8">
      <c r="A130" s="2" t="s">
        <v>958</v>
      </c>
      <c r="B130" s="3">
        <v>0</v>
      </c>
      <c r="C130" s="3">
        <v>0</v>
      </c>
      <c r="D130" s="3">
        <v>1</v>
      </c>
      <c r="E130" s="3">
        <v>1</v>
      </c>
      <c r="F130" s="2"/>
      <c r="G130" s="2"/>
    </row>
    <row r="131" spans="1:8">
      <c r="A131" s="2" t="s">
        <v>960</v>
      </c>
      <c r="B131" s="3">
        <v>0</v>
      </c>
      <c r="C131" s="3">
        <v>0</v>
      </c>
      <c r="D131" s="3">
        <v>1</v>
      </c>
      <c r="E131" s="3">
        <v>1</v>
      </c>
      <c r="F131" s="2"/>
      <c r="G131" s="2"/>
    </row>
    <row r="132" spans="1:8">
      <c r="A132" s="2" t="s">
        <v>962</v>
      </c>
      <c r="B132" s="3">
        <v>0</v>
      </c>
      <c r="C132" s="3">
        <v>0</v>
      </c>
      <c r="D132" s="3">
        <v>1</v>
      </c>
      <c r="E132" s="3">
        <v>1</v>
      </c>
      <c r="F132" s="2"/>
      <c r="G132" s="2"/>
    </row>
    <row r="133" spans="1:8">
      <c r="A133" s="2" t="s">
        <v>964</v>
      </c>
      <c r="B133" s="3">
        <v>0</v>
      </c>
      <c r="C133" s="3">
        <v>0</v>
      </c>
      <c r="D133" s="3">
        <v>1</v>
      </c>
      <c r="E133" s="3">
        <v>0</v>
      </c>
      <c r="F133" s="2"/>
      <c r="G133" s="2"/>
    </row>
    <row r="134" spans="1:8">
      <c r="A134" s="2" t="s">
        <v>966</v>
      </c>
      <c r="B134" s="3">
        <v>0</v>
      </c>
      <c r="C134" s="3">
        <v>0</v>
      </c>
      <c r="D134" s="3">
        <v>1</v>
      </c>
      <c r="E134" s="3">
        <v>1</v>
      </c>
      <c r="F134" s="2"/>
      <c r="G134" s="2"/>
    </row>
    <row r="135" spans="1:8">
      <c r="A135" s="2" t="s">
        <v>968</v>
      </c>
      <c r="B135" s="3">
        <v>0</v>
      </c>
      <c r="C135" s="3">
        <v>0</v>
      </c>
      <c r="D135" s="3">
        <v>1</v>
      </c>
      <c r="E135" s="3">
        <v>1</v>
      </c>
      <c r="F135" s="2"/>
      <c r="G135" s="2"/>
    </row>
    <row r="136" spans="1:8">
      <c r="A136" s="2" t="s">
        <v>970</v>
      </c>
      <c r="B136" s="3">
        <v>0</v>
      </c>
      <c r="C136" s="3">
        <v>0</v>
      </c>
      <c r="D136" s="3">
        <v>1</v>
      </c>
      <c r="E136" s="3">
        <v>1</v>
      </c>
      <c r="F136" s="2"/>
      <c r="G136" s="2"/>
    </row>
    <row r="137" spans="1:8">
      <c r="A137" s="2" t="s">
        <v>972</v>
      </c>
      <c r="B137" s="3">
        <v>0</v>
      </c>
      <c r="C137" s="3">
        <v>0</v>
      </c>
      <c r="D137" s="3">
        <v>1</v>
      </c>
      <c r="E137" s="3">
        <v>1</v>
      </c>
      <c r="F137" s="2"/>
      <c r="G137" s="2"/>
    </row>
    <row r="138" spans="1:8">
      <c r="A138" s="1" t="s">
        <v>2441</v>
      </c>
      <c r="B138" s="2"/>
      <c r="C138" s="2"/>
      <c r="D138" s="2"/>
      <c r="E138" s="2"/>
      <c r="F138" s="2"/>
      <c r="G138" s="2"/>
    </row>
    <row r="139" spans="1:8">
      <c r="A139" s="2" t="s">
        <v>2520</v>
      </c>
      <c r="B139" s="2" t="s">
        <v>2514</v>
      </c>
      <c r="C139" s="2" t="s">
        <v>2511</v>
      </c>
      <c r="D139" s="2" t="s">
        <v>2512</v>
      </c>
      <c r="E139" s="2" t="s">
        <v>2513</v>
      </c>
      <c r="F139" s="2"/>
      <c r="G139" s="2"/>
    </row>
    <row r="140" spans="1:8">
      <c r="A140" s="2" t="s">
        <v>2570</v>
      </c>
      <c r="B140" s="3">
        <v>44.566666666666599</v>
      </c>
      <c r="C140" s="3">
        <v>15.4416824068996</v>
      </c>
      <c r="D140" s="2"/>
      <c r="E140" s="2"/>
      <c r="F140" s="2"/>
      <c r="G140" s="2"/>
      <c r="H140" s="2"/>
    </row>
    <row r="141" spans="1:8">
      <c r="A141" s="2" t="s">
        <v>2571</v>
      </c>
      <c r="B141" s="3">
        <v>148.06666666666601</v>
      </c>
      <c r="C141" s="3">
        <v>4.8712307365684104</v>
      </c>
      <c r="D141" s="3">
        <v>0</v>
      </c>
      <c r="E141" s="3">
        <v>0</v>
      </c>
      <c r="F141" s="2"/>
      <c r="G141" s="2"/>
      <c r="H141" s="2"/>
    </row>
    <row r="142" spans="1:8">
      <c r="A142" s="2" t="s">
        <v>2572</v>
      </c>
      <c r="B142" s="3">
        <v>134.6</v>
      </c>
      <c r="C142" s="3">
        <v>8.7162683146707494</v>
      </c>
      <c r="D142" s="3">
        <v>0</v>
      </c>
      <c r="E142" s="3">
        <v>0</v>
      </c>
      <c r="F142" s="2"/>
      <c r="G142" s="2"/>
      <c r="H142" s="2"/>
    </row>
    <row r="143" spans="1:8">
      <c r="A143" s="2" t="s">
        <v>2521</v>
      </c>
      <c r="B143" s="3">
        <v>130.86666666666599</v>
      </c>
      <c r="C143" s="3">
        <v>14.4400677129837</v>
      </c>
      <c r="D143" s="2"/>
      <c r="E143" s="2"/>
      <c r="F143" s="2"/>
      <c r="G143" s="2"/>
      <c r="H143" s="2"/>
    </row>
    <row r="144" spans="1:8">
      <c r="A144" s="2" t="s">
        <v>2573</v>
      </c>
      <c r="B144" s="3">
        <v>152.36666666666599</v>
      </c>
      <c r="C144" s="3">
        <v>4.5422706020471901</v>
      </c>
      <c r="D144" s="3">
        <v>0</v>
      </c>
      <c r="E144" s="3">
        <v>0</v>
      </c>
      <c r="F144" s="2"/>
      <c r="G144" s="2"/>
      <c r="H144" s="2"/>
    </row>
    <row r="145" spans="1:20">
      <c r="A145" s="2" t="s">
        <v>2574</v>
      </c>
      <c r="B145" s="3">
        <v>145.53333333333299</v>
      </c>
      <c r="C145" s="3">
        <v>5.0314566037635204</v>
      </c>
      <c r="D145" s="3">
        <v>0</v>
      </c>
      <c r="E145" s="3">
        <v>0</v>
      </c>
      <c r="F145" s="2"/>
      <c r="G145" s="2"/>
      <c r="H145" s="2"/>
    </row>
    <row r="146" spans="1:20">
      <c r="A146" s="21" t="s">
        <v>2444</v>
      </c>
      <c r="B146" s="2"/>
      <c r="C146" s="2"/>
      <c r="D146" s="2"/>
      <c r="E146" s="2"/>
      <c r="F146" s="2"/>
      <c r="G146" s="2"/>
    </row>
    <row r="147" spans="1:20">
      <c r="A147" s="2"/>
      <c r="B147" s="2" t="s">
        <v>2527</v>
      </c>
      <c r="C147" s="2" t="s">
        <v>2514</v>
      </c>
      <c r="D147" s="2" t="s">
        <v>2511</v>
      </c>
      <c r="E147" s="2" t="s">
        <v>2512</v>
      </c>
      <c r="F147" s="2" t="s">
        <v>2513</v>
      </c>
      <c r="G147" s="2"/>
    </row>
    <row r="148" spans="1:20">
      <c r="A148" s="2" t="s">
        <v>92</v>
      </c>
      <c r="B148" s="2" t="s">
        <v>93</v>
      </c>
      <c r="C148" s="3">
        <v>117.266666666666</v>
      </c>
      <c r="D148" s="3">
        <v>1.4126413400278</v>
      </c>
      <c r="E148" s="3">
        <v>1</v>
      </c>
      <c r="F148" s="3">
        <v>1</v>
      </c>
      <c r="G148" s="2"/>
      <c r="Q148" s="3"/>
    </row>
    <row r="149" spans="1:20">
      <c r="A149" s="2" t="s">
        <v>81</v>
      </c>
      <c r="B149" s="2" t="s">
        <v>82</v>
      </c>
      <c r="C149" s="3">
        <v>96.3</v>
      </c>
      <c r="D149" s="3">
        <v>1.2948616399703301</v>
      </c>
      <c r="E149" s="3">
        <v>1</v>
      </c>
      <c r="F149" s="3">
        <v>1</v>
      </c>
      <c r="G149" s="2"/>
      <c r="Q149" s="3"/>
    </row>
    <row r="150" spans="1:20">
      <c r="A150" s="2" t="s">
        <v>66</v>
      </c>
      <c r="B150" s="2" t="s">
        <v>67</v>
      </c>
      <c r="C150" s="3">
        <v>91.733333333333306</v>
      </c>
      <c r="D150" s="3">
        <v>2.0319667538837498</v>
      </c>
      <c r="E150" s="3">
        <v>1</v>
      </c>
      <c r="F150" s="3">
        <v>1</v>
      </c>
      <c r="G150" s="2"/>
      <c r="Q150" s="3"/>
    </row>
    <row r="151" spans="1:20">
      <c r="A151" s="2" t="s">
        <v>278</v>
      </c>
      <c r="B151" s="2" t="s">
        <v>716</v>
      </c>
      <c r="C151" s="3">
        <v>85.6</v>
      </c>
      <c r="D151" s="3">
        <v>1.3316656236958699</v>
      </c>
      <c r="E151" s="3">
        <v>1</v>
      </c>
      <c r="F151" s="3">
        <v>1</v>
      </c>
      <c r="G151" s="2"/>
      <c r="Q151" s="3"/>
    </row>
    <row r="152" spans="1:20">
      <c r="A152" s="2" t="s">
        <v>83</v>
      </c>
      <c r="B152" s="2" t="s">
        <v>84</v>
      </c>
      <c r="C152" s="3">
        <v>79.033333333333303</v>
      </c>
      <c r="D152" s="3">
        <v>2.6518337470931699</v>
      </c>
      <c r="E152" s="3">
        <v>1</v>
      </c>
      <c r="F152" s="3">
        <v>1</v>
      </c>
      <c r="G152" s="2"/>
      <c r="Q152" s="3"/>
    </row>
    <row r="153" spans="1:20">
      <c r="A153" s="2" t="s">
        <v>77</v>
      </c>
      <c r="B153" s="2" t="s">
        <v>78</v>
      </c>
      <c r="C153" s="3">
        <v>48.3333333333333</v>
      </c>
      <c r="D153" s="3">
        <v>4.3153472887152597</v>
      </c>
      <c r="E153" s="3">
        <v>1</v>
      </c>
      <c r="F153" s="3">
        <v>1</v>
      </c>
      <c r="G153" s="2"/>
      <c r="Q153" s="3"/>
    </row>
    <row r="154" spans="1:20">
      <c r="A154" s="2" t="s">
        <v>75</v>
      </c>
      <c r="B154" s="2" t="s">
        <v>76</v>
      </c>
      <c r="C154" s="3">
        <v>10.7</v>
      </c>
      <c r="D154" s="3">
        <v>1.8284784202536599</v>
      </c>
      <c r="E154" s="3">
        <v>1</v>
      </c>
      <c r="F154" s="3">
        <v>0</v>
      </c>
      <c r="G154" s="2"/>
      <c r="Q154" s="3"/>
    </row>
    <row r="155" spans="1:20">
      <c r="A155" s="2" t="s">
        <v>90</v>
      </c>
      <c r="B155" s="2" t="s">
        <v>91</v>
      </c>
      <c r="C155" s="3">
        <v>43.566666666666599</v>
      </c>
      <c r="D155" s="3">
        <v>15.670956859390801</v>
      </c>
      <c r="E155" s="3">
        <v>1</v>
      </c>
      <c r="F155" s="3">
        <v>1</v>
      </c>
      <c r="G155" s="2"/>
      <c r="Q155" s="3"/>
    </row>
    <row r="156" spans="1:20">
      <c r="A156" s="2" t="s">
        <v>112</v>
      </c>
      <c r="B156" s="2" t="s">
        <v>113</v>
      </c>
      <c r="C156" s="3">
        <v>37.299999999999997</v>
      </c>
      <c r="D156" s="3">
        <v>13.379461872586599</v>
      </c>
      <c r="E156" s="3">
        <v>1</v>
      </c>
      <c r="F156" s="3">
        <v>0</v>
      </c>
      <c r="G156" s="2"/>
      <c r="Q156" s="3"/>
    </row>
    <row r="157" spans="1:20">
      <c r="A157" s="2" t="s">
        <v>221</v>
      </c>
      <c r="B157" s="2" t="s">
        <v>222</v>
      </c>
      <c r="C157" s="3">
        <v>71.3</v>
      </c>
      <c r="D157" s="3">
        <v>8.0670110119341398</v>
      </c>
      <c r="E157" s="3">
        <v>1</v>
      </c>
      <c r="F157" s="3">
        <v>1</v>
      </c>
      <c r="G157" s="2"/>
      <c r="Q157" s="3"/>
    </row>
    <row r="158" spans="1:20">
      <c r="A158" s="1" t="s">
        <v>2551</v>
      </c>
      <c r="B158" s="2"/>
      <c r="C158" s="2"/>
      <c r="D158" s="2"/>
      <c r="E158" s="2"/>
      <c r="F158" s="2"/>
      <c r="G158" s="2"/>
    </row>
    <row r="159" spans="1:20">
      <c r="A159" s="2"/>
      <c r="B159" s="2" t="s">
        <v>2315</v>
      </c>
      <c r="C159" s="2" t="s">
        <v>2514</v>
      </c>
      <c r="D159" s="2" t="s">
        <v>22</v>
      </c>
      <c r="E159" s="2"/>
      <c r="F159" s="2" t="s">
        <v>2512</v>
      </c>
      <c r="G159" s="2" t="s">
        <v>2513</v>
      </c>
      <c r="J159" s="2"/>
      <c r="O159" s="2"/>
      <c r="P159" s="3"/>
    </row>
    <row r="160" spans="1:20">
      <c r="A160" s="2" t="s">
        <v>278</v>
      </c>
      <c r="B160" s="2" t="s">
        <v>279</v>
      </c>
      <c r="C160" s="3">
        <v>46.033333333333303</v>
      </c>
      <c r="D160" s="3">
        <v>18.425495621254999</v>
      </c>
      <c r="E160" s="3">
        <f t="shared" ref="E160:E170" si="1">C160/28.66666</f>
        <v>1.6058143269335634</v>
      </c>
      <c r="F160" s="3">
        <v>1</v>
      </c>
      <c r="G160" s="3">
        <v>1</v>
      </c>
      <c r="J160" s="2"/>
      <c r="O160" s="2"/>
      <c r="P160" s="3"/>
      <c r="T160" s="2"/>
    </row>
    <row r="161" spans="1:20">
      <c r="A161" s="2" t="s">
        <v>92</v>
      </c>
      <c r="B161" s="2" t="s">
        <v>93</v>
      </c>
      <c r="C161" s="3">
        <v>42.5</v>
      </c>
      <c r="D161" s="3">
        <v>15.8634800721657</v>
      </c>
      <c r="E161" s="3">
        <f t="shared" si="1"/>
        <v>1.4825584843159265</v>
      </c>
      <c r="F161" s="3">
        <v>1</v>
      </c>
      <c r="G161" s="3">
        <v>1</v>
      </c>
      <c r="J161" s="2"/>
      <c r="O161" s="2"/>
      <c r="P161" s="3"/>
      <c r="T161" s="2"/>
    </row>
    <row r="162" spans="1:20">
      <c r="A162" s="2" t="s">
        <v>81</v>
      </c>
      <c r="B162" s="2" t="s">
        <v>82</v>
      </c>
      <c r="C162" s="3">
        <v>35.5</v>
      </c>
      <c r="D162" s="3">
        <v>16.7724973294577</v>
      </c>
      <c r="E162" s="3">
        <f t="shared" si="1"/>
        <v>1.2383723810168328</v>
      </c>
      <c r="F162" s="3">
        <v>1</v>
      </c>
      <c r="G162" s="3">
        <v>0</v>
      </c>
      <c r="J162" s="2"/>
      <c r="O162" s="2"/>
      <c r="P162" s="3"/>
      <c r="T162" s="2"/>
    </row>
    <row r="163" spans="1:20">
      <c r="A163" s="2" t="s">
        <v>75</v>
      </c>
      <c r="B163" s="2" t="s">
        <v>76</v>
      </c>
      <c r="C163" s="3">
        <v>28.4</v>
      </c>
      <c r="D163" s="3">
        <v>12.2653984851695</v>
      </c>
      <c r="E163" s="3">
        <f t="shared" si="1"/>
        <v>0.9906979048134662</v>
      </c>
      <c r="F163" s="3">
        <v>1</v>
      </c>
      <c r="G163" s="3">
        <v>1</v>
      </c>
      <c r="J163" s="2"/>
      <c r="O163" s="2"/>
      <c r="P163" s="3"/>
      <c r="T163" s="2"/>
    </row>
    <row r="164" spans="1:20">
      <c r="A164" s="2" t="s">
        <v>83</v>
      </c>
      <c r="B164" s="2" t="s">
        <v>84</v>
      </c>
      <c r="C164" s="3">
        <v>27.433333333333302</v>
      </c>
      <c r="D164" s="3">
        <v>12.156434053162499</v>
      </c>
      <c r="E164" s="3">
        <f t="shared" si="1"/>
        <v>0.95697696673882837</v>
      </c>
      <c r="F164" s="3">
        <v>0</v>
      </c>
      <c r="G164" s="3">
        <v>0</v>
      </c>
      <c r="J164" s="2"/>
      <c r="K164" s="2"/>
      <c r="L164" s="3"/>
      <c r="M164" s="3"/>
      <c r="O164" s="2"/>
      <c r="P164" s="3"/>
      <c r="T164" s="2"/>
    </row>
    <row r="165" spans="1:20">
      <c r="A165" s="12" t="s">
        <v>1122</v>
      </c>
      <c r="B165" s="2" t="s">
        <v>946</v>
      </c>
      <c r="C165" s="3">
        <v>26.3333333333333</v>
      </c>
      <c r="D165" s="3">
        <v>9.9777530313971692</v>
      </c>
      <c r="E165" s="3">
        <f t="shared" si="1"/>
        <v>0.9186048647918279</v>
      </c>
      <c r="F165" s="3">
        <v>1</v>
      </c>
      <c r="G165" s="3">
        <v>1</v>
      </c>
      <c r="J165" s="2"/>
      <c r="O165" s="2"/>
      <c r="P165" s="3"/>
      <c r="T165" s="2"/>
    </row>
    <row r="166" spans="1:20">
      <c r="A166" s="2" t="s">
        <v>66</v>
      </c>
      <c r="B166" s="2" t="s">
        <v>67</v>
      </c>
      <c r="C166" s="3">
        <v>25.533333333333299</v>
      </c>
      <c r="D166" s="3">
        <v>11.077705337999999</v>
      </c>
      <c r="E166" s="3">
        <f t="shared" si="1"/>
        <v>0.89069788155764573</v>
      </c>
      <c r="F166" s="3">
        <v>0</v>
      </c>
      <c r="G166" s="3">
        <v>0</v>
      </c>
      <c r="J166" s="2"/>
      <c r="O166" s="2"/>
      <c r="P166" s="3"/>
      <c r="T166" s="2"/>
    </row>
    <row r="167" spans="1:20">
      <c r="A167" s="2" t="s">
        <v>77</v>
      </c>
      <c r="B167" s="2" t="s">
        <v>78</v>
      </c>
      <c r="C167" s="3">
        <v>24.6666666666666</v>
      </c>
      <c r="D167" s="3">
        <v>10.9949483349804</v>
      </c>
      <c r="E167" s="3">
        <f t="shared" si="1"/>
        <v>0.86046531638728052</v>
      </c>
      <c r="F167" s="3">
        <v>0</v>
      </c>
      <c r="G167" s="3">
        <v>0</v>
      </c>
      <c r="T167" s="2"/>
    </row>
    <row r="168" spans="1:20">
      <c r="A168" s="12" t="s">
        <v>1089</v>
      </c>
      <c r="B168" s="2" t="s">
        <v>1090</v>
      </c>
      <c r="C168" s="3">
        <v>22.433333333333302</v>
      </c>
      <c r="D168" s="3">
        <v>11.1046036499382</v>
      </c>
      <c r="E168" s="3">
        <f t="shared" si="1"/>
        <v>0.78255832152518989</v>
      </c>
      <c r="F168" s="3">
        <v>0</v>
      </c>
      <c r="G168" s="3">
        <v>0</v>
      </c>
      <c r="J168" s="2"/>
      <c r="K168" s="2"/>
      <c r="L168" s="3"/>
      <c r="M168" s="3"/>
      <c r="O168" s="2"/>
      <c r="P168" s="3"/>
      <c r="T168" s="2"/>
    </row>
    <row r="169" spans="1:20">
      <c r="A169" s="12" t="s">
        <v>376</v>
      </c>
      <c r="B169" s="2" t="s">
        <v>2569</v>
      </c>
      <c r="C169" s="3">
        <v>22.3</v>
      </c>
      <c r="D169" s="3">
        <v>10.841740327702601</v>
      </c>
      <c r="E169" s="3">
        <f t="shared" si="1"/>
        <v>0.77790715765282736</v>
      </c>
      <c r="F169" s="3">
        <v>1</v>
      </c>
      <c r="G169" s="3">
        <v>1</v>
      </c>
      <c r="J169" s="2"/>
      <c r="K169" s="2"/>
      <c r="L169" s="3"/>
      <c r="M169" s="3"/>
      <c r="T169" s="2"/>
    </row>
    <row r="170" spans="1:20">
      <c r="A170" s="2" t="s">
        <v>112</v>
      </c>
      <c r="B170" s="2" t="s">
        <v>113</v>
      </c>
      <c r="C170" s="3">
        <v>13.5</v>
      </c>
      <c r="D170" s="3">
        <v>10.926268042352399</v>
      </c>
      <c r="E170" s="3">
        <f t="shared" si="1"/>
        <v>0.47093034207682372</v>
      </c>
      <c r="F170" s="3">
        <v>1</v>
      </c>
      <c r="G170" s="3">
        <v>1</v>
      </c>
      <c r="J170" s="2"/>
      <c r="O170" s="2"/>
      <c r="P170" s="3"/>
      <c r="T170" s="2"/>
    </row>
    <row r="171" spans="1:20">
      <c r="A171" s="1" t="s">
        <v>2530</v>
      </c>
      <c r="B171" s="2"/>
      <c r="C171" s="2"/>
      <c r="D171" s="2"/>
      <c r="E171" s="2"/>
      <c r="F171" s="2"/>
      <c r="G171" s="2"/>
      <c r="L171" s="2"/>
      <c r="M171" s="3"/>
      <c r="N171" s="3"/>
    </row>
    <row r="172" spans="1:20">
      <c r="A172" s="2"/>
      <c r="B172" s="2"/>
      <c r="C172" s="2" t="s">
        <v>2514</v>
      </c>
      <c r="D172" s="2" t="s">
        <v>2511</v>
      </c>
      <c r="E172" s="2" t="s">
        <v>2512</v>
      </c>
      <c r="F172" s="2" t="s">
        <v>2513</v>
      </c>
      <c r="G172" s="2"/>
    </row>
    <row r="173" spans="1:20">
      <c r="A173" s="2" t="s">
        <v>1668</v>
      </c>
      <c r="B173" s="2" t="s">
        <v>1669</v>
      </c>
      <c r="C173" s="3">
        <v>57.566666666666599</v>
      </c>
      <c r="D173" s="3">
        <v>3.5840696917827302</v>
      </c>
      <c r="E173" s="3">
        <v>1</v>
      </c>
      <c r="F173" s="3">
        <v>1</v>
      </c>
      <c r="G173" s="2"/>
      <c r="J173" s="2"/>
    </row>
    <row r="174" spans="1:20">
      <c r="A174" s="2" t="s">
        <v>1752</v>
      </c>
      <c r="B174" s="2" t="s">
        <v>2531</v>
      </c>
      <c r="C174" s="3">
        <v>15.6</v>
      </c>
      <c r="D174" s="3">
        <v>6.5350337923125199</v>
      </c>
      <c r="E174" s="3">
        <v>1</v>
      </c>
      <c r="F174" s="3">
        <v>1</v>
      </c>
      <c r="G174" s="2"/>
      <c r="J174" s="2"/>
      <c r="K174" s="3"/>
      <c r="L174" s="3"/>
    </row>
    <row r="175" spans="1:20">
      <c r="A175" s="2" t="s">
        <v>1750</v>
      </c>
      <c r="B175" s="2" t="s">
        <v>2532</v>
      </c>
      <c r="C175" s="3">
        <v>19.5</v>
      </c>
      <c r="D175" s="3">
        <v>3.6674241641784402</v>
      </c>
      <c r="E175" s="3">
        <v>1</v>
      </c>
      <c r="F175" s="3">
        <v>1</v>
      </c>
      <c r="G175" s="2"/>
      <c r="J175" s="2"/>
    </row>
    <row r="176" spans="1:20">
      <c r="A176" s="1" t="s">
        <v>2533</v>
      </c>
      <c r="B176" s="2"/>
      <c r="C176" s="2"/>
      <c r="D176" s="2"/>
      <c r="E176" s="2"/>
      <c r="F176" s="2"/>
      <c r="G176" s="2"/>
      <c r="J176" s="2"/>
    </row>
    <row r="177" spans="1:11">
      <c r="A177" s="2"/>
      <c r="B177" s="2" t="s">
        <v>2534</v>
      </c>
      <c r="C177" s="2" t="s">
        <v>2535</v>
      </c>
      <c r="D177" s="2" t="s">
        <v>2536</v>
      </c>
      <c r="E177" s="2" t="s">
        <v>2515</v>
      </c>
      <c r="F177" s="2" t="s">
        <v>2512</v>
      </c>
      <c r="G177" s="2" t="s">
        <v>2513</v>
      </c>
    </row>
    <row r="178" spans="1:11">
      <c r="A178" s="2" t="s">
        <v>1668</v>
      </c>
      <c r="B178" s="2" t="s">
        <v>1669</v>
      </c>
      <c r="C178" s="3">
        <v>0</v>
      </c>
      <c r="D178" s="3">
        <v>0</v>
      </c>
      <c r="E178" s="3">
        <v>0</v>
      </c>
      <c r="F178" s="3">
        <v>1</v>
      </c>
      <c r="G178" s="3">
        <v>1</v>
      </c>
    </row>
    <row r="179" spans="1:11">
      <c r="A179" s="2" t="s">
        <v>1648</v>
      </c>
      <c r="B179" s="2" t="s">
        <v>2538</v>
      </c>
      <c r="C179" s="3">
        <v>14</v>
      </c>
      <c r="D179" s="3">
        <v>6.1644140029689698</v>
      </c>
      <c r="E179" s="3">
        <f>C179/15.6</f>
        <v>0.89743589743589747</v>
      </c>
      <c r="F179" s="3">
        <v>0</v>
      </c>
      <c r="G179" s="3">
        <v>0</v>
      </c>
    </row>
    <row r="180" spans="1:11">
      <c r="A180" s="1" t="s">
        <v>2539</v>
      </c>
      <c r="B180" s="2" t="s">
        <v>2535</v>
      </c>
      <c r="C180" s="2" t="s">
        <v>2511</v>
      </c>
      <c r="D180" s="2" t="s">
        <v>2512</v>
      </c>
      <c r="E180" s="2" t="s">
        <v>2513</v>
      </c>
      <c r="F180" s="2"/>
      <c r="G180" s="2"/>
    </row>
    <row r="181" spans="1:11">
      <c r="A181" s="2" t="s">
        <v>2540</v>
      </c>
      <c r="B181" s="3">
        <v>12.5</v>
      </c>
      <c r="C181" s="3">
        <v>8.4212033977731799</v>
      </c>
      <c r="D181" s="3">
        <v>1</v>
      </c>
      <c r="E181" s="3">
        <v>1</v>
      </c>
      <c r="F181" s="2"/>
      <c r="G181" s="2"/>
    </row>
    <row r="182" spans="1:11">
      <c r="A182" s="2" t="s">
        <v>2541</v>
      </c>
      <c r="B182" s="3">
        <v>0.266666666666666</v>
      </c>
      <c r="C182" s="3">
        <v>0.51207638319124005</v>
      </c>
      <c r="D182" s="3">
        <v>1</v>
      </c>
      <c r="E182" s="3">
        <v>1</v>
      </c>
      <c r="F182" s="2"/>
      <c r="G182" s="2"/>
    </row>
    <row r="185" spans="1:11">
      <c r="G185" s="2"/>
      <c r="H185" s="3"/>
      <c r="I185" s="3"/>
    </row>
    <row r="186" spans="1:11">
      <c r="G186" s="2"/>
      <c r="H186" s="3"/>
      <c r="I186" s="3"/>
      <c r="J186" s="3"/>
      <c r="K186" s="3"/>
    </row>
    <row r="187" spans="1:11">
      <c r="I187" s="2"/>
      <c r="J187" s="3"/>
      <c r="K187" s="3"/>
    </row>
    <row r="188" spans="1:11">
      <c r="I188" s="2"/>
      <c r="J188" s="3"/>
      <c r="K188" s="3"/>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Z975"/>
  <sheetViews>
    <sheetView workbookViewId="0"/>
  </sheetViews>
  <sheetFormatPr defaultColWidth="12.6640625" defaultRowHeight="15.75" customHeight="1"/>
  <cols>
    <col min="1" max="1" width="44.6640625" customWidth="1"/>
    <col min="2" max="2" width="34.44140625" customWidth="1"/>
  </cols>
  <sheetData>
    <row r="1" spans="1:26">
      <c r="A1" s="21" t="s">
        <v>2575</v>
      </c>
      <c r="B1" s="12"/>
      <c r="C1" s="12"/>
      <c r="D1" s="2"/>
      <c r="E1" s="2"/>
      <c r="F1" s="2"/>
      <c r="G1" s="2"/>
      <c r="H1" s="2"/>
      <c r="I1" s="2"/>
      <c r="J1" s="2"/>
      <c r="K1" s="2"/>
      <c r="L1" s="2"/>
      <c r="M1" s="2"/>
      <c r="N1" s="2"/>
      <c r="O1" s="2"/>
      <c r="P1" s="2"/>
      <c r="Q1" s="2"/>
      <c r="R1" s="2"/>
      <c r="S1" s="2"/>
      <c r="T1" s="2"/>
      <c r="U1" s="2"/>
      <c r="V1" s="2"/>
      <c r="W1" s="2"/>
      <c r="X1" s="2"/>
      <c r="Y1" s="2"/>
      <c r="Z1" s="2"/>
    </row>
    <row r="2" spans="1:26">
      <c r="A2" s="21" t="s">
        <v>2576</v>
      </c>
      <c r="B2" s="21" t="s">
        <v>2577</v>
      </c>
      <c r="C2" s="21" t="s">
        <v>2578</v>
      </c>
      <c r="D2" s="2"/>
      <c r="E2" s="2"/>
      <c r="F2" s="2"/>
      <c r="G2" s="2"/>
      <c r="H2" s="2"/>
      <c r="I2" s="2"/>
      <c r="J2" s="2"/>
      <c r="K2" s="2"/>
      <c r="L2" s="2"/>
      <c r="M2" s="2"/>
      <c r="N2" s="2"/>
      <c r="O2" s="2"/>
      <c r="P2" s="2"/>
      <c r="Q2" s="2"/>
      <c r="R2" s="2"/>
      <c r="S2" s="2"/>
      <c r="T2" s="2"/>
      <c r="U2" s="2"/>
      <c r="V2" s="2"/>
      <c r="W2" s="2"/>
      <c r="X2" s="2"/>
      <c r="Y2" s="2"/>
      <c r="Z2" s="2"/>
    </row>
    <row r="3" spans="1:26">
      <c r="A3" s="23" t="s">
        <v>2579</v>
      </c>
      <c r="B3" s="12"/>
      <c r="C3" s="12"/>
      <c r="D3" s="2"/>
      <c r="E3" s="2"/>
      <c r="F3" s="2"/>
      <c r="G3" s="2"/>
      <c r="H3" s="2"/>
      <c r="I3" s="2"/>
      <c r="J3" s="2"/>
      <c r="K3" s="2"/>
      <c r="L3" s="2"/>
      <c r="M3" s="2"/>
      <c r="N3" s="2"/>
      <c r="O3" s="2"/>
      <c r="P3" s="2"/>
      <c r="Q3" s="2"/>
      <c r="R3" s="2"/>
      <c r="S3" s="2"/>
      <c r="T3" s="2"/>
      <c r="U3" s="2"/>
      <c r="V3" s="2"/>
      <c r="W3" s="2"/>
      <c r="X3" s="2"/>
      <c r="Y3" s="2"/>
      <c r="Z3" s="2"/>
    </row>
    <row r="4" spans="1:26">
      <c r="A4" s="12" t="s">
        <v>2580</v>
      </c>
      <c r="B4" s="12" t="s">
        <v>2581</v>
      </c>
      <c r="C4" s="12" t="s">
        <v>2582</v>
      </c>
      <c r="D4" s="2"/>
      <c r="E4" s="2"/>
      <c r="F4" s="2"/>
      <c r="G4" s="2"/>
      <c r="H4" s="2"/>
      <c r="I4" s="2"/>
      <c r="J4" s="2"/>
      <c r="K4" s="2"/>
      <c r="L4" s="2"/>
      <c r="M4" s="2"/>
      <c r="N4" s="2"/>
      <c r="O4" s="2"/>
      <c r="P4" s="2"/>
      <c r="Q4" s="2"/>
      <c r="R4" s="2"/>
      <c r="S4" s="2"/>
      <c r="T4" s="2"/>
      <c r="U4" s="2"/>
      <c r="V4" s="2"/>
      <c r="W4" s="2"/>
      <c r="X4" s="2"/>
      <c r="Y4" s="2"/>
      <c r="Z4" s="2"/>
    </row>
    <row r="5" spans="1:26">
      <c r="A5" s="23" t="s">
        <v>2583</v>
      </c>
      <c r="B5" s="12"/>
      <c r="C5" s="12"/>
      <c r="D5" s="2"/>
      <c r="E5" s="2"/>
      <c r="F5" s="2"/>
      <c r="G5" s="2"/>
      <c r="H5" s="2"/>
      <c r="I5" s="2"/>
      <c r="J5" s="2"/>
      <c r="K5" s="2"/>
      <c r="L5" s="2"/>
      <c r="M5" s="2"/>
      <c r="N5" s="2"/>
      <c r="O5" s="2"/>
      <c r="P5" s="2"/>
      <c r="Q5" s="2"/>
      <c r="R5" s="2"/>
      <c r="S5" s="2"/>
      <c r="T5" s="2"/>
      <c r="U5" s="2"/>
      <c r="V5" s="2"/>
      <c r="W5" s="2"/>
      <c r="X5" s="2"/>
      <c r="Y5" s="2"/>
      <c r="Z5" s="2"/>
    </row>
    <row r="6" spans="1:26">
      <c r="A6" s="12" t="s">
        <v>2584</v>
      </c>
      <c r="B6" s="12" t="s">
        <v>2585</v>
      </c>
      <c r="C6" s="12" t="s">
        <v>2586</v>
      </c>
      <c r="D6" s="2"/>
      <c r="E6" s="2"/>
      <c r="F6" s="2"/>
      <c r="G6" s="2"/>
      <c r="H6" s="2"/>
      <c r="I6" s="2"/>
      <c r="J6" s="2"/>
      <c r="K6" s="2"/>
      <c r="L6" s="2"/>
      <c r="M6" s="2"/>
      <c r="N6" s="2"/>
      <c r="O6" s="2"/>
      <c r="P6" s="2"/>
      <c r="Q6" s="2"/>
      <c r="R6" s="2"/>
      <c r="S6" s="2"/>
      <c r="T6" s="2"/>
      <c r="U6" s="2"/>
      <c r="V6" s="2"/>
      <c r="W6" s="2"/>
      <c r="X6" s="2"/>
      <c r="Y6" s="2"/>
      <c r="Z6" s="2"/>
    </row>
    <row r="7" spans="1:26">
      <c r="A7" s="12" t="s">
        <v>2587</v>
      </c>
      <c r="B7" s="12" t="s">
        <v>2588</v>
      </c>
      <c r="C7" s="12" t="s">
        <v>2589</v>
      </c>
      <c r="D7" s="2"/>
      <c r="E7" s="2"/>
      <c r="F7" s="2"/>
      <c r="G7" s="2"/>
      <c r="H7" s="2"/>
      <c r="I7" s="2"/>
      <c r="J7" s="2"/>
      <c r="K7" s="2"/>
      <c r="L7" s="2"/>
      <c r="M7" s="2"/>
      <c r="N7" s="2"/>
      <c r="O7" s="2"/>
      <c r="P7" s="2"/>
      <c r="Q7" s="2"/>
      <c r="R7" s="2"/>
      <c r="S7" s="2"/>
      <c r="T7" s="2"/>
      <c r="U7" s="2"/>
      <c r="V7" s="2"/>
      <c r="W7" s="2"/>
      <c r="X7" s="2"/>
      <c r="Y7" s="2"/>
      <c r="Z7" s="2"/>
    </row>
    <row r="8" spans="1:26">
      <c r="A8" s="12" t="s">
        <v>2590</v>
      </c>
      <c r="B8" s="24" t="s">
        <v>2591</v>
      </c>
      <c r="C8" s="12" t="s">
        <v>2592</v>
      </c>
      <c r="D8" s="2"/>
      <c r="E8" s="2"/>
      <c r="F8" s="2"/>
      <c r="G8" s="2"/>
      <c r="H8" s="2"/>
      <c r="I8" s="2"/>
      <c r="J8" s="2"/>
      <c r="K8" s="2"/>
      <c r="L8" s="2"/>
      <c r="M8" s="2"/>
      <c r="N8" s="2"/>
      <c r="O8" s="2"/>
      <c r="P8" s="2"/>
      <c r="Q8" s="2"/>
      <c r="R8" s="2"/>
      <c r="S8" s="2"/>
      <c r="T8" s="2"/>
      <c r="U8" s="2"/>
      <c r="V8" s="2"/>
      <c r="W8" s="2"/>
      <c r="X8" s="2"/>
      <c r="Y8" s="2"/>
      <c r="Z8" s="2"/>
    </row>
    <row r="9" spans="1:26">
      <c r="A9" s="12" t="s">
        <v>2593</v>
      </c>
      <c r="B9" s="24" t="s">
        <v>2594</v>
      </c>
      <c r="C9" s="12" t="s">
        <v>2592</v>
      </c>
      <c r="D9" s="2"/>
      <c r="E9" s="2"/>
      <c r="F9" s="2"/>
      <c r="G9" s="2"/>
      <c r="H9" s="2"/>
      <c r="I9" s="2"/>
      <c r="J9" s="2"/>
      <c r="K9" s="2"/>
      <c r="L9" s="2"/>
      <c r="M9" s="2"/>
      <c r="N9" s="2"/>
      <c r="O9" s="2"/>
      <c r="P9" s="2"/>
      <c r="Q9" s="2"/>
      <c r="R9" s="2"/>
      <c r="S9" s="2"/>
      <c r="T9" s="2"/>
      <c r="U9" s="2"/>
      <c r="V9" s="2"/>
      <c r="W9" s="2"/>
      <c r="X9" s="2"/>
      <c r="Y9" s="2"/>
      <c r="Z9" s="2"/>
    </row>
    <row r="10" spans="1:26">
      <c r="A10" s="12" t="s">
        <v>2595</v>
      </c>
      <c r="B10" s="24" t="s">
        <v>2596</v>
      </c>
      <c r="C10" s="12" t="s">
        <v>2592</v>
      </c>
      <c r="D10" s="2"/>
      <c r="E10" s="2"/>
      <c r="F10" s="2"/>
      <c r="G10" s="2"/>
      <c r="H10" s="2"/>
      <c r="I10" s="2"/>
      <c r="J10" s="2"/>
      <c r="K10" s="2"/>
      <c r="L10" s="2"/>
      <c r="M10" s="2"/>
      <c r="N10" s="2"/>
      <c r="O10" s="2"/>
      <c r="P10" s="2"/>
      <c r="Q10" s="2"/>
      <c r="R10" s="2"/>
      <c r="S10" s="2"/>
      <c r="T10" s="2"/>
      <c r="U10" s="2"/>
      <c r="V10" s="2"/>
      <c r="W10" s="2"/>
      <c r="X10" s="2"/>
      <c r="Y10" s="2"/>
      <c r="Z10" s="2"/>
    </row>
    <row r="11" spans="1:26">
      <c r="A11" s="12" t="s">
        <v>2597</v>
      </c>
      <c r="B11" s="24" t="s">
        <v>2598</v>
      </c>
      <c r="C11" s="12" t="s">
        <v>2592</v>
      </c>
      <c r="D11" s="2"/>
      <c r="E11" s="2"/>
      <c r="F11" s="2"/>
      <c r="G11" s="2"/>
      <c r="H11" s="2"/>
      <c r="I11" s="2"/>
      <c r="J11" s="2"/>
      <c r="K11" s="2"/>
      <c r="L11" s="2"/>
      <c r="M11" s="2"/>
      <c r="N11" s="2"/>
      <c r="O11" s="2"/>
      <c r="P11" s="2"/>
      <c r="Q11" s="2"/>
      <c r="R11" s="2"/>
      <c r="S11" s="2"/>
      <c r="T11" s="2"/>
      <c r="U11" s="2"/>
      <c r="V11" s="2"/>
      <c r="W11" s="2"/>
      <c r="X11" s="2"/>
      <c r="Y11" s="2"/>
      <c r="Z11" s="2"/>
    </row>
    <row r="12" spans="1:26">
      <c r="A12" s="12" t="s">
        <v>2599</v>
      </c>
      <c r="B12" s="24" t="s">
        <v>2600</v>
      </c>
      <c r="C12" s="12" t="s">
        <v>2592</v>
      </c>
      <c r="D12" s="2"/>
      <c r="E12" s="2"/>
      <c r="F12" s="2"/>
      <c r="G12" s="2"/>
      <c r="H12" s="2"/>
      <c r="I12" s="2"/>
      <c r="J12" s="2"/>
      <c r="K12" s="2"/>
      <c r="L12" s="2"/>
      <c r="M12" s="2"/>
      <c r="N12" s="2"/>
      <c r="O12" s="2"/>
      <c r="P12" s="2"/>
      <c r="Q12" s="2"/>
      <c r="R12" s="2"/>
      <c r="S12" s="2"/>
      <c r="T12" s="2"/>
      <c r="U12" s="2"/>
      <c r="V12" s="2"/>
      <c r="W12" s="2"/>
      <c r="X12" s="2"/>
      <c r="Y12" s="2"/>
      <c r="Z12" s="2"/>
    </row>
    <row r="13" spans="1:26">
      <c r="A13" s="12" t="s">
        <v>2601</v>
      </c>
      <c r="B13" s="24" t="s">
        <v>2602</v>
      </c>
      <c r="C13" s="12" t="s">
        <v>2592</v>
      </c>
      <c r="D13" s="2"/>
      <c r="E13" s="2"/>
      <c r="F13" s="2"/>
      <c r="G13" s="2"/>
      <c r="H13" s="2"/>
      <c r="I13" s="2"/>
      <c r="J13" s="2"/>
      <c r="K13" s="2"/>
      <c r="L13" s="2"/>
      <c r="M13" s="2"/>
      <c r="N13" s="2"/>
      <c r="O13" s="2"/>
      <c r="P13" s="2"/>
      <c r="Q13" s="2"/>
      <c r="R13" s="2"/>
      <c r="S13" s="2"/>
      <c r="T13" s="2"/>
      <c r="U13" s="2"/>
      <c r="V13" s="2"/>
      <c r="W13" s="2"/>
      <c r="X13" s="2"/>
      <c r="Y13" s="2"/>
      <c r="Z13" s="2"/>
    </row>
    <row r="14" spans="1:26">
      <c r="A14" s="12" t="s">
        <v>2603</v>
      </c>
      <c r="B14" s="24" t="s">
        <v>2604</v>
      </c>
      <c r="C14" s="12" t="s">
        <v>2592</v>
      </c>
      <c r="D14" s="2"/>
      <c r="E14" s="2"/>
      <c r="F14" s="2"/>
      <c r="G14" s="2"/>
      <c r="H14" s="2"/>
      <c r="I14" s="2"/>
      <c r="J14" s="2"/>
      <c r="K14" s="2"/>
      <c r="L14" s="2"/>
      <c r="M14" s="2"/>
      <c r="N14" s="2"/>
      <c r="O14" s="2"/>
      <c r="P14" s="2"/>
      <c r="Q14" s="2"/>
      <c r="R14" s="2"/>
      <c r="S14" s="2"/>
      <c r="T14" s="2"/>
      <c r="U14" s="2"/>
      <c r="V14" s="2"/>
      <c r="W14" s="2"/>
      <c r="X14" s="2"/>
      <c r="Y14" s="2"/>
      <c r="Z14" s="2"/>
    </row>
    <row r="15" spans="1:26">
      <c r="A15" s="12" t="s">
        <v>2605</v>
      </c>
      <c r="B15" s="24" t="s">
        <v>2606</v>
      </c>
      <c r="C15" s="12" t="s">
        <v>2592</v>
      </c>
      <c r="D15" s="2"/>
      <c r="E15" s="2"/>
      <c r="F15" s="2"/>
      <c r="G15" s="2"/>
      <c r="H15" s="2"/>
      <c r="I15" s="2"/>
      <c r="J15" s="2"/>
      <c r="K15" s="2"/>
      <c r="L15" s="2"/>
      <c r="M15" s="2"/>
      <c r="N15" s="2"/>
      <c r="O15" s="2"/>
      <c r="P15" s="2"/>
      <c r="Q15" s="2"/>
      <c r="R15" s="2"/>
      <c r="S15" s="2"/>
      <c r="T15" s="2"/>
      <c r="U15" s="2"/>
      <c r="V15" s="2"/>
      <c r="W15" s="2"/>
      <c r="X15" s="2"/>
      <c r="Y15" s="2"/>
      <c r="Z15" s="2"/>
    </row>
    <row r="16" spans="1:26">
      <c r="A16" s="12" t="s">
        <v>2607</v>
      </c>
      <c r="B16" s="24" t="s">
        <v>2608</v>
      </c>
      <c r="C16" s="12" t="s">
        <v>2592</v>
      </c>
      <c r="D16" s="2"/>
      <c r="E16" s="2"/>
      <c r="F16" s="2"/>
      <c r="G16" s="2"/>
      <c r="H16" s="2"/>
      <c r="I16" s="2"/>
      <c r="J16" s="2"/>
      <c r="K16" s="2"/>
      <c r="L16" s="2"/>
      <c r="M16" s="2"/>
      <c r="N16" s="2"/>
      <c r="O16" s="2"/>
      <c r="P16" s="2"/>
      <c r="Q16" s="2"/>
      <c r="R16" s="2"/>
      <c r="S16" s="2"/>
      <c r="T16" s="2"/>
      <c r="U16" s="2"/>
      <c r="V16" s="2"/>
      <c r="W16" s="2"/>
      <c r="X16" s="2"/>
      <c r="Y16" s="2"/>
      <c r="Z16" s="2"/>
    </row>
    <row r="17" spans="1:26">
      <c r="A17" s="12" t="s">
        <v>2609</v>
      </c>
      <c r="B17" s="24" t="s">
        <v>2610</v>
      </c>
      <c r="C17" s="12" t="s">
        <v>2592</v>
      </c>
      <c r="D17" s="2"/>
      <c r="E17" s="2"/>
      <c r="F17" s="2"/>
      <c r="G17" s="2"/>
      <c r="H17" s="2"/>
      <c r="I17" s="2"/>
      <c r="J17" s="2"/>
      <c r="K17" s="2"/>
      <c r="L17" s="2"/>
      <c r="M17" s="2"/>
      <c r="N17" s="2"/>
      <c r="O17" s="2"/>
      <c r="P17" s="2"/>
      <c r="Q17" s="2"/>
      <c r="R17" s="2"/>
      <c r="S17" s="2"/>
      <c r="T17" s="2"/>
      <c r="U17" s="2"/>
      <c r="V17" s="2"/>
      <c r="W17" s="2"/>
      <c r="X17" s="2"/>
      <c r="Y17" s="2"/>
      <c r="Z17" s="2"/>
    </row>
    <row r="18" spans="1:26">
      <c r="A18" s="12" t="s">
        <v>2611</v>
      </c>
      <c r="B18" s="24" t="s">
        <v>2612</v>
      </c>
      <c r="C18" s="12" t="s">
        <v>2592</v>
      </c>
      <c r="D18" s="2"/>
      <c r="E18" s="2"/>
      <c r="F18" s="2"/>
      <c r="G18" s="2"/>
      <c r="H18" s="2"/>
      <c r="I18" s="2"/>
      <c r="J18" s="2"/>
      <c r="K18" s="2"/>
      <c r="L18" s="2"/>
      <c r="M18" s="2"/>
      <c r="N18" s="2"/>
      <c r="O18" s="2"/>
      <c r="P18" s="2"/>
      <c r="Q18" s="2"/>
      <c r="R18" s="2"/>
      <c r="S18" s="2"/>
      <c r="T18" s="2"/>
      <c r="U18" s="2"/>
      <c r="V18" s="2"/>
      <c r="W18" s="2"/>
      <c r="X18" s="2"/>
      <c r="Y18" s="2"/>
      <c r="Z18" s="2"/>
    </row>
    <row r="19" spans="1:26">
      <c r="A19" s="12" t="s">
        <v>2613</v>
      </c>
      <c r="B19" s="12" t="s">
        <v>2588</v>
      </c>
      <c r="C19" s="12" t="s">
        <v>2614</v>
      </c>
      <c r="D19" s="2"/>
      <c r="E19" s="2"/>
      <c r="F19" s="2"/>
      <c r="G19" s="2"/>
      <c r="H19" s="2"/>
      <c r="I19" s="2"/>
      <c r="J19" s="2"/>
      <c r="K19" s="2"/>
      <c r="L19" s="2"/>
      <c r="M19" s="2"/>
      <c r="N19" s="2"/>
      <c r="O19" s="2"/>
      <c r="P19" s="2"/>
      <c r="Q19" s="2"/>
      <c r="R19" s="2"/>
      <c r="S19" s="2"/>
      <c r="T19" s="2"/>
      <c r="U19" s="2"/>
      <c r="V19" s="2"/>
      <c r="W19" s="2"/>
      <c r="X19" s="2"/>
      <c r="Y19" s="2"/>
      <c r="Z19" s="2"/>
    </row>
    <row r="20" spans="1:26">
      <c r="A20" s="12" t="s">
        <v>2615</v>
      </c>
      <c r="B20" s="12" t="s">
        <v>2616</v>
      </c>
      <c r="C20" s="12"/>
      <c r="D20" s="2"/>
      <c r="E20" s="2"/>
      <c r="F20" s="2"/>
      <c r="G20" s="2"/>
      <c r="H20" s="2"/>
      <c r="I20" s="2"/>
      <c r="J20" s="2"/>
      <c r="K20" s="2"/>
      <c r="L20" s="2"/>
      <c r="M20" s="2"/>
      <c r="N20" s="2"/>
      <c r="O20" s="2"/>
      <c r="P20" s="2"/>
      <c r="Q20" s="2"/>
      <c r="R20" s="2"/>
      <c r="S20" s="2"/>
      <c r="T20" s="2"/>
      <c r="U20" s="2"/>
      <c r="V20" s="2"/>
      <c r="W20" s="2"/>
      <c r="X20" s="2"/>
      <c r="Y20" s="2"/>
      <c r="Z20" s="2"/>
    </row>
    <row r="21" spans="1:26">
      <c r="A21" s="12" t="s">
        <v>2617</v>
      </c>
      <c r="B21" s="12" t="s">
        <v>2618</v>
      </c>
      <c r="C21" s="12"/>
      <c r="D21" s="2"/>
      <c r="E21" s="2"/>
      <c r="F21" s="2"/>
      <c r="G21" s="2"/>
      <c r="H21" s="2"/>
      <c r="I21" s="2"/>
      <c r="J21" s="2"/>
      <c r="K21" s="2"/>
      <c r="L21" s="2"/>
      <c r="M21" s="2"/>
      <c r="N21" s="2"/>
      <c r="O21" s="2"/>
      <c r="P21" s="2"/>
      <c r="Q21" s="2"/>
      <c r="R21" s="2"/>
      <c r="S21" s="2"/>
      <c r="T21" s="2"/>
      <c r="U21" s="2"/>
      <c r="V21" s="2"/>
      <c r="W21" s="2"/>
      <c r="X21" s="2"/>
      <c r="Y21" s="2"/>
      <c r="Z21" s="2"/>
    </row>
    <row r="22" spans="1:26">
      <c r="A22" s="12" t="s">
        <v>2619</v>
      </c>
      <c r="B22" s="12" t="s">
        <v>2620</v>
      </c>
      <c r="C22" s="12" t="s">
        <v>2621</v>
      </c>
      <c r="D22" s="2"/>
      <c r="E22" s="2"/>
      <c r="F22" s="2"/>
      <c r="G22" s="2"/>
      <c r="H22" s="2"/>
      <c r="I22" s="2"/>
      <c r="J22" s="2"/>
      <c r="K22" s="2"/>
      <c r="L22" s="2"/>
      <c r="M22" s="2"/>
      <c r="N22" s="2"/>
      <c r="O22" s="2"/>
      <c r="P22" s="2"/>
      <c r="Q22" s="2"/>
      <c r="R22" s="2"/>
      <c r="S22" s="2"/>
      <c r="T22" s="2"/>
      <c r="U22" s="2"/>
      <c r="V22" s="2"/>
      <c r="W22" s="2"/>
      <c r="X22" s="2"/>
      <c r="Y22" s="2"/>
      <c r="Z22" s="2"/>
    </row>
    <row r="23" spans="1:26">
      <c r="A23" s="2" t="s">
        <v>2622</v>
      </c>
      <c r="B23" s="25" t="s">
        <v>2623</v>
      </c>
      <c r="C23" s="12"/>
      <c r="D23" s="2"/>
      <c r="E23" s="2"/>
      <c r="F23" s="2"/>
      <c r="G23" s="2"/>
      <c r="H23" s="2"/>
      <c r="I23" s="2"/>
      <c r="J23" s="2"/>
      <c r="K23" s="2"/>
      <c r="L23" s="2"/>
      <c r="M23" s="2"/>
      <c r="N23" s="2"/>
      <c r="O23" s="2"/>
      <c r="P23" s="2"/>
      <c r="Q23" s="2"/>
      <c r="R23" s="2"/>
      <c r="S23" s="2"/>
      <c r="T23" s="2"/>
      <c r="U23" s="2"/>
      <c r="V23" s="2"/>
      <c r="W23" s="2"/>
      <c r="X23" s="2"/>
      <c r="Y23" s="2"/>
      <c r="Z23" s="2"/>
    </row>
    <row r="24" spans="1:26">
      <c r="A24" s="25" t="s">
        <v>2624</v>
      </c>
      <c r="B24" s="25" t="s">
        <v>2625</v>
      </c>
      <c r="C24" s="25" t="s">
        <v>2614</v>
      </c>
      <c r="D24" s="2"/>
      <c r="E24" s="2"/>
      <c r="F24" s="2"/>
      <c r="G24" s="2"/>
      <c r="H24" s="2"/>
      <c r="I24" s="2"/>
      <c r="J24" s="2"/>
      <c r="K24" s="2"/>
      <c r="L24" s="2"/>
      <c r="M24" s="2"/>
      <c r="N24" s="2"/>
      <c r="O24" s="2"/>
      <c r="P24" s="2"/>
      <c r="Q24" s="2"/>
      <c r="R24" s="2"/>
      <c r="S24" s="2"/>
      <c r="T24" s="2"/>
      <c r="U24" s="2"/>
      <c r="V24" s="2"/>
      <c r="W24" s="2"/>
      <c r="X24" s="2"/>
      <c r="Y24" s="2"/>
      <c r="Z24" s="2"/>
    </row>
    <row r="25" spans="1:26">
      <c r="A25" s="25" t="s">
        <v>2626</v>
      </c>
      <c r="B25" s="25" t="s">
        <v>2625</v>
      </c>
      <c r="C25" s="25" t="s">
        <v>2627</v>
      </c>
      <c r="D25" s="2"/>
      <c r="E25" s="2"/>
      <c r="F25" s="2"/>
      <c r="G25" s="2"/>
      <c r="H25" s="2"/>
      <c r="I25" s="2"/>
      <c r="J25" s="2"/>
      <c r="K25" s="2"/>
      <c r="L25" s="2"/>
      <c r="M25" s="2"/>
      <c r="N25" s="2"/>
      <c r="O25" s="2"/>
      <c r="P25" s="2"/>
      <c r="Q25" s="2"/>
      <c r="R25" s="2"/>
      <c r="S25" s="2"/>
      <c r="T25" s="2"/>
      <c r="U25" s="2"/>
      <c r="V25" s="2"/>
      <c r="W25" s="2"/>
      <c r="X25" s="2"/>
      <c r="Y25" s="2"/>
      <c r="Z25" s="2"/>
    </row>
    <row r="26" spans="1:26">
      <c r="A26" s="2" t="s">
        <v>2628</v>
      </c>
      <c r="B26" s="12" t="s">
        <v>2588</v>
      </c>
      <c r="C26" s="2" t="s">
        <v>2629</v>
      </c>
      <c r="D26" s="2"/>
      <c r="E26" s="2"/>
      <c r="F26" s="2"/>
      <c r="G26" s="2"/>
      <c r="H26" s="2"/>
      <c r="I26" s="2"/>
      <c r="J26" s="2"/>
      <c r="K26" s="2"/>
      <c r="L26" s="2"/>
      <c r="M26" s="2"/>
      <c r="N26" s="2"/>
      <c r="O26" s="2"/>
      <c r="P26" s="2"/>
      <c r="Q26" s="2"/>
      <c r="R26" s="2"/>
      <c r="S26" s="2"/>
      <c r="T26" s="2"/>
      <c r="U26" s="2"/>
      <c r="V26" s="2"/>
      <c r="W26" s="2"/>
      <c r="X26" s="2"/>
      <c r="Y26" s="2"/>
      <c r="Z26" s="2"/>
    </row>
    <row r="27" spans="1:26">
      <c r="A27" s="2" t="s">
        <v>2630</v>
      </c>
      <c r="B27" s="12" t="s">
        <v>2631</v>
      </c>
      <c r="C27" s="26" t="s">
        <v>2632</v>
      </c>
      <c r="D27" s="2"/>
      <c r="E27" s="2"/>
      <c r="F27" s="2"/>
      <c r="G27" s="2"/>
      <c r="H27" s="2"/>
      <c r="I27" s="2"/>
      <c r="J27" s="2"/>
      <c r="K27" s="2"/>
      <c r="L27" s="2"/>
      <c r="M27" s="2"/>
      <c r="N27" s="2"/>
      <c r="O27" s="2"/>
      <c r="P27" s="2"/>
      <c r="Q27" s="2"/>
      <c r="R27" s="2"/>
      <c r="S27" s="2"/>
      <c r="T27" s="2"/>
      <c r="U27" s="2"/>
      <c r="V27" s="2"/>
      <c r="W27" s="2"/>
      <c r="X27" s="2"/>
      <c r="Y27" s="2"/>
      <c r="Z27" s="2"/>
    </row>
    <row r="28" spans="1:26">
      <c r="A28" s="2" t="s">
        <v>2633</v>
      </c>
      <c r="B28" s="12" t="s">
        <v>2588</v>
      </c>
      <c r="C28" s="2" t="s">
        <v>2634</v>
      </c>
      <c r="D28" s="2"/>
      <c r="E28" s="2"/>
      <c r="F28" s="2"/>
      <c r="G28" s="2"/>
      <c r="H28" s="2"/>
      <c r="I28" s="2"/>
      <c r="J28" s="2"/>
      <c r="K28" s="2"/>
      <c r="L28" s="2"/>
      <c r="M28" s="2"/>
      <c r="N28" s="2"/>
      <c r="O28" s="2"/>
      <c r="P28" s="2"/>
      <c r="Q28" s="2"/>
      <c r="R28" s="2"/>
      <c r="S28" s="2"/>
      <c r="T28" s="2"/>
      <c r="U28" s="2"/>
      <c r="V28" s="2"/>
      <c r="W28" s="2"/>
      <c r="X28" s="2"/>
      <c r="Y28" s="2"/>
      <c r="Z28" s="2"/>
    </row>
    <row r="29" spans="1:26">
      <c r="A29" s="21" t="s">
        <v>2635</v>
      </c>
      <c r="B29" s="12"/>
      <c r="C29" s="12"/>
      <c r="D29" s="2"/>
      <c r="E29" s="2"/>
      <c r="F29" s="2"/>
      <c r="G29" s="2"/>
      <c r="H29" s="2"/>
      <c r="I29" s="2"/>
      <c r="J29" s="2"/>
      <c r="K29" s="2"/>
      <c r="L29" s="2"/>
      <c r="M29" s="2"/>
      <c r="N29" s="2"/>
      <c r="O29" s="2"/>
      <c r="P29" s="2"/>
      <c r="Q29" s="2"/>
      <c r="R29" s="2"/>
      <c r="S29" s="2"/>
      <c r="T29" s="2"/>
      <c r="U29" s="2"/>
      <c r="V29" s="2"/>
      <c r="W29" s="2"/>
      <c r="X29" s="2"/>
      <c r="Y29" s="2"/>
      <c r="Z29" s="2"/>
    </row>
    <row r="30" spans="1:26">
      <c r="A30" s="12" t="s">
        <v>2636</v>
      </c>
      <c r="B30" s="27" t="s">
        <v>2637</v>
      </c>
      <c r="C30" s="28" t="s">
        <v>2638</v>
      </c>
      <c r="D30" s="2"/>
      <c r="E30" s="2"/>
      <c r="F30" s="2"/>
      <c r="G30" s="2"/>
      <c r="H30" s="2"/>
      <c r="I30" s="2"/>
      <c r="J30" s="2"/>
      <c r="K30" s="2"/>
      <c r="L30" s="2"/>
      <c r="M30" s="2"/>
      <c r="N30" s="2"/>
      <c r="O30" s="2"/>
      <c r="P30" s="2"/>
      <c r="Q30" s="2"/>
      <c r="R30" s="2"/>
      <c r="S30" s="2"/>
      <c r="T30" s="2"/>
      <c r="U30" s="2"/>
      <c r="V30" s="2"/>
      <c r="W30" s="2"/>
      <c r="X30" s="2"/>
      <c r="Y30" s="2"/>
      <c r="Z30" s="2"/>
    </row>
    <row r="31" spans="1:26">
      <c r="A31" s="12" t="s">
        <v>2639</v>
      </c>
      <c r="B31" s="12" t="s">
        <v>2640</v>
      </c>
      <c r="C31" s="12"/>
      <c r="D31" s="2"/>
      <c r="E31" s="2"/>
      <c r="F31" s="2"/>
      <c r="G31" s="2"/>
      <c r="H31" s="2"/>
      <c r="I31" s="2"/>
      <c r="J31" s="2"/>
      <c r="K31" s="2"/>
      <c r="L31" s="2"/>
      <c r="M31" s="2"/>
      <c r="N31" s="2"/>
      <c r="O31" s="2"/>
      <c r="P31" s="2"/>
      <c r="Q31" s="2"/>
      <c r="R31" s="2"/>
      <c r="S31" s="2"/>
      <c r="T31" s="2"/>
      <c r="U31" s="2"/>
      <c r="V31" s="2"/>
      <c r="W31" s="2"/>
      <c r="X31" s="2"/>
      <c r="Y31" s="2"/>
      <c r="Z31" s="2"/>
    </row>
    <row r="32" spans="1:26">
      <c r="A32" s="12" t="s">
        <v>2641</v>
      </c>
      <c r="B32" s="29" t="s">
        <v>2642</v>
      </c>
      <c r="C32" s="12"/>
      <c r="D32" s="2"/>
      <c r="E32" s="2"/>
      <c r="F32" s="2"/>
      <c r="G32" s="2"/>
      <c r="H32" s="2"/>
      <c r="I32" s="2"/>
      <c r="J32" s="2"/>
      <c r="K32" s="2"/>
      <c r="L32" s="2"/>
      <c r="M32" s="2"/>
      <c r="N32" s="2"/>
      <c r="O32" s="2"/>
      <c r="P32" s="2"/>
      <c r="Q32" s="2"/>
      <c r="R32" s="2"/>
      <c r="S32" s="2"/>
      <c r="T32" s="2"/>
      <c r="U32" s="2"/>
      <c r="V32" s="2"/>
      <c r="W32" s="2"/>
      <c r="X32" s="2"/>
      <c r="Y32" s="2"/>
      <c r="Z32" s="2"/>
    </row>
    <row r="33" spans="1:26">
      <c r="A33" s="12" t="s">
        <v>2643</v>
      </c>
      <c r="B33" s="24" t="s">
        <v>2644</v>
      </c>
      <c r="C33" s="12"/>
      <c r="D33" s="2"/>
      <c r="E33" s="2"/>
      <c r="F33" s="2"/>
      <c r="G33" s="2"/>
      <c r="H33" s="2"/>
      <c r="I33" s="2"/>
      <c r="J33" s="2"/>
      <c r="K33" s="2"/>
      <c r="L33" s="2"/>
      <c r="M33" s="2"/>
      <c r="N33" s="2"/>
      <c r="O33" s="2"/>
      <c r="P33" s="2"/>
      <c r="Q33" s="2"/>
      <c r="R33" s="2"/>
      <c r="S33" s="2"/>
      <c r="T33" s="2"/>
      <c r="U33" s="2"/>
      <c r="V33" s="2"/>
      <c r="W33" s="2"/>
      <c r="X33" s="2"/>
      <c r="Y33" s="2"/>
      <c r="Z33" s="2"/>
    </row>
    <row r="34" spans="1:26">
      <c r="A34" s="12" t="s">
        <v>2645</v>
      </c>
      <c r="B34" s="12" t="s">
        <v>2646</v>
      </c>
      <c r="C34" s="12" t="s">
        <v>2647</v>
      </c>
      <c r="D34" s="2"/>
      <c r="E34" s="2"/>
      <c r="F34" s="2"/>
      <c r="G34" s="2"/>
      <c r="H34" s="2"/>
      <c r="I34" s="2"/>
      <c r="J34" s="2"/>
      <c r="K34" s="2"/>
      <c r="L34" s="2"/>
      <c r="M34" s="2"/>
      <c r="N34" s="2"/>
      <c r="O34" s="2"/>
      <c r="P34" s="2"/>
      <c r="Q34" s="2"/>
      <c r="R34" s="2"/>
      <c r="S34" s="2"/>
      <c r="T34" s="2"/>
      <c r="U34" s="2"/>
      <c r="V34" s="2"/>
      <c r="W34" s="2"/>
      <c r="X34" s="2"/>
      <c r="Y34" s="2"/>
      <c r="Z34" s="2"/>
    </row>
    <row r="35" spans="1:26">
      <c r="A35" s="12" t="s">
        <v>2648</v>
      </c>
      <c r="B35" s="12" t="s">
        <v>2649</v>
      </c>
      <c r="C35" s="24" t="s">
        <v>2650</v>
      </c>
      <c r="D35" s="2"/>
      <c r="E35" s="2"/>
      <c r="F35" s="2"/>
      <c r="G35" s="2"/>
      <c r="H35" s="2"/>
      <c r="I35" s="2"/>
      <c r="J35" s="2"/>
      <c r="K35" s="2"/>
      <c r="L35" s="2"/>
      <c r="M35" s="2"/>
      <c r="N35" s="2"/>
      <c r="O35" s="2"/>
      <c r="P35" s="2"/>
      <c r="Q35" s="2"/>
      <c r="R35" s="2"/>
      <c r="S35" s="2"/>
      <c r="T35" s="2"/>
      <c r="U35" s="2"/>
      <c r="V35" s="2"/>
      <c r="W35" s="2"/>
      <c r="X35" s="2"/>
      <c r="Y35" s="2"/>
      <c r="Z35" s="2"/>
    </row>
    <row r="36" spans="1:26">
      <c r="A36" s="12" t="s">
        <v>2651</v>
      </c>
      <c r="B36" s="12" t="s">
        <v>2651</v>
      </c>
      <c r="C36" s="24" t="s">
        <v>2652</v>
      </c>
      <c r="D36" s="2"/>
      <c r="E36" s="2"/>
      <c r="F36" s="2"/>
      <c r="G36" s="2"/>
      <c r="H36" s="2"/>
      <c r="I36" s="2"/>
      <c r="J36" s="2"/>
      <c r="K36" s="2"/>
      <c r="L36" s="2"/>
      <c r="M36" s="2"/>
      <c r="N36" s="2"/>
      <c r="O36" s="2"/>
      <c r="P36" s="2"/>
      <c r="Q36" s="2"/>
      <c r="R36" s="2"/>
      <c r="S36" s="2"/>
      <c r="T36" s="2"/>
      <c r="U36" s="2"/>
      <c r="V36" s="2"/>
      <c r="W36" s="2"/>
      <c r="X36" s="2"/>
      <c r="Y36" s="2"/>
      <c r="Z36" s="2"/>
    </row>
    <row r="37" spans="1:26">
      <c r="A37" s="12" t="s">
        <v>2653</v>
      </c>
      <c r="B37" s="12" t="s">
        <v>2654</v>
      </c>
      <c r="C37" s="12" t="s">
        <v>2655</v>
      </c>
      <c r="D37" s="2"/>
      <c r="E37" s="2"/>
      <c r="F37" s="2"/>
      <c r="G37" s="2"/>
      <c r="H37" s="2"/>
      <c r="I37" s="2"/>
      <c r="J37" s="2"/>
      <c r="K37" s="2"/>
      <c r="L37" s="2"/>
      <c r="M37" s="2"/>
      <c r="N37" s="2"/>
      <c r="O37" s="2"/>
      <c r="P37" s="2"/>
      <c r="Q37" s="2"/>
      <c r="R37" s="2"/>
      <c r="S37" s="2"/>
      <c r="T37" s="2"/>
      <c r="U37" s="2"/>
      <c r="V37" s="2"/>
      <c r="W37" s="2"/>
      <c r="X37" s="2"/>
      <c r="Y37" s="2"/>
      <c r="Z37" s="2"/>
    </row>
    <row r="38" spans="1:26">
      <c r="A38" s="12" t="s">
        <v>2656</v>
      </c>
      <c r="B38" s="12" t="s">
        <v>2657</v>
      </c>
      <c r="C38" s="12"/>
      <c r="D38" s="2"/>
      <c r="E38" s="2"/>
      <c r="F38" s="2"/>
      <c r="G38" s="2"/>
      <c r="H38" s="2"/>
      <c r="I38" s="2"/>
      <c r="J38" s="2"/>
      <c r="K38" s="2"/>
      <c r="L38" s="2"/>
      <c r="M38" s="2"/>
      <c r="N38" s="2"/>
      <c r="O38" s="2"/>
      <c r="P38" s="2"/>
      <c r="Q38" s="2"/>
      <c r="R38" s="2"/>
      <c r="S38" s="2"/>
      <c r="T38" s="2"/>
      <c r="U38" s="2"/>
      <c r="V38" s="2"/>
      <c r="W38" s="2"/>
      <c r="X38" s="2"/>
      <c r="Y38" s="2"/>
      <c r="Z38" s="2"/>
    </row>
    <row r="39" spans="1:26">
      <c r="A39" s="12" t="s">
        <v>2658</v>
      </c>
      <c r="B39" s="12" t="s">
        <v>2659</v>
      </c>
      <c r="C39" s="24" t="s">
        <v>2660</v>
      </c>
      <c r="D39" s="2"/>
      <c r="E39" s="2"/>
      <c r="F39" s="2"/>
      <c r="G39" s="2"/>
      <c r="H39" s="2"/>
      <c r="I39" s="2"/>
      <c r="J39" s="2"/>
      <c r="K39" s="2"/>
      <c r="L39" s="2"/>
      <c r="M39" s="2"/>
      <c r="N39" s="2"/>
      <c r="O39" s="2"/>
      <c r="P39" s="2"/>
      <c r="Q39" s="2"/>
      <c r="R39" s="2"/>
      <c r="S39" s="2"/>
      <c r="T39" s="2"/>
      <c r="U39" s="2"/>
      <c r="V39" s="2"/>
      <c r="W39" s="2"/>
      <c r="X39" s="2"/>
      <c r="Y39" s="2"/>
      <c r="Z39" s="2"/>
    </row>
    <row r="40" spans="1:26">
      <c r="A40" s="12" t="s">
        <v>2661</v>
      </c>
      <c r="B40" s="12"/>
      <c r="C40" s="30" t="s">
        <v>2662</v>
      </c>
      <c r="D40" s="2"/>
      <c r="E40" s="2"/>
      <c r="F40" s="2"/>
      <c r="G40" s="2"/>
      <c r="H40" s="2"/>
      <c r="I40" s="2"/>
      <c r="J40" s="2"/>
      <c r="K40" s="2"/>
      <c r="L40" s="2"/>
      <c r="M40" s="2"/>
      <c r="N40" s="2"/>
      <c r="O40" s="2"/>
      <c r="P40" s="2"/>
      <c r="Q40" s="2"/>
      <c r="R40" s="2"/>
      <c r="S40" s="2"/>
      <c r="T40" s="2"/>
      <c r="U40" s="2"/>
      <c r="V40" s="2"/>
      <c r="W40" s="2"/>
      <c r="X40" s="2"/>
      <c r="Y40" s="2"/>
      <c r="Z40" s="2"/>
    </row>
    <row r="41" spans="1:26">
      <c r="A41" s="12" t="s">
        <v>2663</v>
      </c>
      <c r="B41" s="12" t="s">
        <v>2664</v>
      </c>
      <c r="C41" s="12" t="s">
        <v>2665</v>
      </c>
      <c r="D41" s="2"/>
      <c r="E41" s="2"/>
      <c r="F41" s="2"/>
      <c r="G41" s="2"/>
      <c r="H41" s="2"/>
      <c r="I41" s="2"/>
      <c r="J41" s="2"/>
      <c r="K41" s="2"/>
      <c r="L41" s="2"/>
      <c r="M41" s="2"/>
      <c r="N41" s="2"/>
      <c r="O41" s="2"/>
      <c r="P41" s="2"/>
      <c r="Q41" s="2"/>
      <c r="R41" s="2"/>
      <c r="S41" s="2"/>
      <c r="T41" s="2"/>
      <c r="U41" s="2"/>
      <c r="V41" s="2"/>
      <c r="W41" s="2"/>
      <c r="X41" s="2"/>
      <c r="Y41" s="2"/>
      <c r="Z41" s="2"/>
    </row>
    <row r="42" spans="1:26">
      <c r="A42" s="12" t="s">
        <v>2666</v>
      </c>
      <c r="B42" s="12" t="s">
        <v>2667</v>
      </c>
      <c r="C42" s="24" t="s">
        <v>2668</v>
      </c>
      <c r="D42" s="2"/>
      <c r="E42" s="2"/>
      <c r="F42" s="2"/>
      <c r="G42" s="2"/>
      <c r="H42" s="2"/>
      <c r="I42" s="2"/>
      <c r="J42" s="2"/>
      <c r="K42" s="2"/>
      <c r="L42" s="2"/>
      <c r="M42" s="2"/>
      <c r="N42" s="2"/>
      <c r="O42" s="2"/>
      <c r="P42" s="2"/>
      <c r="Q42" s="2"/>
      <c r="R42" s="2"/>
      <c r="S42" s="2"/>
      <c r="T42" s="2"/>
      <c r="U42" s="2"/>
      <c r="V42" s="2"/>
      <c r="W42" s="2"/>
      <c r="X42" s="2"/>
      <c r="Y42" s="2"/>
      <c r="Z42" s="2"/>
    </row>
    <row r="43" spans="1:26">
      <c r="A43" s="12" t="s">
        <v>2669</v>
      </c>
      <c r="B43" s="12" t="s">
        <v>2670</v>
      </c>
      <c r="C43" s="24" t="s">
        <v>2671</v>
      </c>
      <c r="D43" s="2"/>
      <c r="E43" s="2"/>
      <c r="F43" s="2"/>
      <c r="G43" s="2"/>
      <c r="H43" s="2"/>
      <c r="I43" s="2"/>
      <c r="J43" s="2"/>
      <c r="K43" s="2"/>
      <c r="L43" s="2"/>
      <c r="M43" s="2"/>
      <c r="N43" s="2"/>
      <c r="O43" s="2"/>
      <c r="P43" s="2"/>
      <c r="Q43" s="2"/>
      <c r="R43" s="2"/>
      <c r="S43" s="2"/>
      <c r="T43" s="2"/>
      <c r="U43" s="2"/>
      <c r="V43" s="2"/>
      <c r="W43" s="2"/>
      <c r="X43" s="2"/>
      <c r="Y43" s="2"/>
      <c r="Z43" s="2"/>
    </row>
    <row r="44" spans="1:26">
      <c r="A44" s="12" t="s">
        <v>2672</v>
      </c>
      <c r="B44" s="12" t="s">
        <v>2673</v>
      </c>
      <c r="C44" s="24" t="s">
        <v>2674</v>
      </c>
      <c r="D44" s="2"/>
      <c r="E44" s="2"/>
      <c r="F44" s="2"/>
      <c r="G44" s="2"/>
      <c r="H44" s="2"/>
      <c r="I44" s="2"/>
      <c r="J44" s="2"/>
      <c r="K44" s="2"/>
      <c r="L44" s="2"/>
      <c r="M44" s="2"/>
      <c r="N44" s="2"/>
      <c r="O44" s="2"/>
      <c r="P44" s="2"/>
      <c r="Q44" s="2"/>
      <c r="R44" s="2"/>
      <c r="S44" s="2"/>
      <c r="T44" s="2"/>
      <c r="U44" s="2"/>
      <c r="V44" s="2"/>
      <c r="W44" s="2"/>
      <c r="X44" s="2"/>
      <c r="Y44" s="2"/>
      <c r="Z44" s="2"/>
    </row>
    <row r="45" spans="1:26">
      <c r="A45" s="12" t="s">
        <v>2675</v>
      </c>
      <c r="B45" s="12" t="s">
        <v>2676</v>
      </c>
      <c r="C45" s="31" t="s">
        <v>2677</v>
      </c>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sheetData>
  <hyperlinks>
    <hyperlink ref="B8" r:id="rId1" xr:uid="{00000000-0004-0000-1A00-000000000000}"/>
    <hyperlink ref="B9" r:id="rId2" xr:uid="{00000000-0004-0000-1A00-000001000000}"/>
    <hyperlink ref="B10" r:id="rId3" xr:uid="{00000000-0004-0000-1A00-000002000000}"/>
    <hyperlink ref="B11" r:id="rId4" xr:uid="{00000000-0004-0000-1A00-000003000000}"/>
    <hyperlink ref="B12" r:id="rId5" xr:uid="{00000000-0004-0000-1A00-000004000000}"/>
    <hyperlink ref="B13" r:id="rId6" xr:uid="{00000000-0004-0000-1A00-000005000000}"/>
    <hyperlink ref="B14" r:id="rId7" xr:uid="{00000000-0004-0000-1A00-000006000000}"/>
    <hyperlink ref="B15" r:id="rId8" xr:uid="{00000000-0004-0000-1A00-000007000000}"/>
    <hyperlink ref="B16" r:id="rId9" xr:uid="{00000000-0004-0000-1A00-000008000000}"/>
    <hyperlink ref="B17" r:id="rId10" xr:uid="{00000000-0004-0000-1A00-000009000000}"/>
    <hyperlink ref="B18" r:id="rId11" xr:uid="{00000000-0004-0000-1A00-00000A000000}"/>
    <hyperlink ref="B30" r:id="rId12" xr:uid="{00000000-0004-0000-1A00-00000B000000}"/>
    <hyperlink ref="B32" r:id="rId13" xr:uid="{00000000-0004-0000-1A00-00000C000000}"/>
    <hyperlink ref="B33" r:id="rId14" xr:uid="{00000000-0004-0000-1A00-00000D000000}"/>
    <hyperlink ref="C35" r:id="rId15" xr:uid="{00000000-0004-0000-1A00-00000E000000}"/>
    <hyperlink ref="C36" r:id="rId16" xr:uid="{00000000-0004-0000-1A00-00000F000000}"/>
    <hyperlink ref="C39" r:id="rId17" xr:uid="{00000000-0004-0000-1A00-000010000000}"/>
    <hyperlink ref="C40" r:id="rId18" xr:uid="{00000000-0004-0000-1A00-000011000000}"/>
    <hyperlink ref="C42" r:id="rId19" xr:uid="{00000000-0004-0000-1A00-000012000000}"/>
    <hyperlink ref="C43" r:id="rId20" xr:uid="{00000000-0004-0000-1A00-000013000000}"/>
    <hyperlink ref="C44" r:id="rId21" xr:uid="{00000000-0004-0000-1A00-000014000000}"/>
    <hyperlink ref="C45" r:id="rId22" xr:uid="{00000000-0004-0000-1A00-000015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defaultColWidth="12.6640625" defaultRowHeight="15.75" customHeight="1"/>
  <cols>
    <col min="1" max="1" width="17.88671875" customWidth="1"/>
  </cols>
  <sheetData>
    <row r="1" spans="1:26">
      <c r="A1" s="1" t="s">
        <v>0</v>
      </c>
      <c r="B1" s="1" t="s">
        <v>1</v>
      </c>
      <c r="C1" s="2" t="s">
        <v>597</v>
      </c>
      <c r="D1" s="2" t="s">
        <v>598</v>
      </c>
      <c r="E1" s="2" t="s">
        <v>599</v>
      </c>
      <c r="F1" s="2" t="s">
        <v>600</v>
      </c>
      <c r="G1" s="2" t="s">
        <v>601</v>
      </c>
      <c r="H1" s="2" t="s">
        <v>602</v>
      </c>
      <c r="I1" s="2" t="s">
        <v>603</v>
      </c>
      <c r="J1" s="2" t="s">
        <v>604</v>
      </c>
      <c r="K1" s="2" t="s">
        <v>22</v>
      </c>
      <c r="L1" s="2" t="s">
        <v>597</v>
      </c>
      <c r="M1" s="2" t="s">
        <v>598</v>
      </c>
      <c r="N1" s="2" t="s">
        <v>599</v>
      </c>
      <c r="O1" s="2" t="s">
        <v>600</v>
      </c>
      <c r="P1" s="2" t="s">
        <v>601</v>
      </c>
      <c r="Q1" s="2" t="s">
        <v>602</v>
      </c>
      <c r="R1" s="2" t="s">
        <v>603</v>
      </c>
      <c r="S1" s="2" t="s">
        <v>604</v>
      </c>
      <c r="T1" s="2"/>
      <c r="U1" s="2"/>
      <c r="V1" s="2"/>
      <c r="W1" s="2"/>
      <c r="X1" s="2"/>
      <c r="Y1" s="2"/>
      <c r="Z1" s="2"/>
    </row>
    <row r="2" spans="1:26">
      <c r="A2" s="2" t="s">
        <v>23</v>
      </c>
      <c r="B2" s="2" t="s">
        <v>24</v>
      </c>
      <c r="C2" s="3">
        <v>0</v>
      </c>
      <c r="D2" s="3">
        <v>0</v>
      </c>
      <c r="E2" s="3">
        <v>0</v>
      </c>
      <c r="F2" s="3">
        <v>0</v>
      </c>
      <c r="G2" s="3">
        <v>0</v>
      </c>
      <c r="H2" s="3">
        <v>0</v>
      </c>
      <c r="I2" s="3">
        <v>0</v>
      </c>
      <c r="J2" s="3">
        <v>0</v>
      </c>
      <c r="K2" s="2"/>
      <c r="L2" s="3">
        <v>0</v>
      </c>
      <c r="M2" s="3">
        <v>0</v>
      </c>
      <c r="N2" s="3">
        <v>0</v>
      </c>
      <c r="O2" s="3">
        <v>0</v>
      </c>
      <c r="P2" s="3">
        <v>0</v>
      </c>
      <c r="Q2" s="3">
        <v>0</v>
      </c>
      <c r="R2" s="3">
        <v>0</v>
      </c>
      <c r="S2" s="3">
        <v>0</v>
      </c>
      <c r="T2" s="2"/>
      <c r="U2" s="2"/>
      <c r="V2" s="2"/>
      <c r="W2" s="2"/>
      <c r="X2" s="2"/>
      <c r="Y2" s="2"/>
      <c r="Z2" s="2"/>
    </row>
    <row r="3" spans="1:26">
      <c r="A3" s="2" t="s">
        <v>25</v>
      </c>
      <c r="B3" s="2" t="s">
        <v>26</v>
      </c>
      <c r="C3" s="3">
        <v>0</v>
      </c>
      <c r="D3" s="3">
        <v>0</v>
      </c>
      <c r="E3" s="3">
        <v>0</v>
      </c>
      <c r="F3" s="3">
        <v>0</v>
      </c>
      <c r="G3" s="3">
        <v>3.3333333333333298E-2</v>
      </c>
      <c r="H3" s="3">
        <v>0.133333333333333</v>
      </c>
      <c r="I3" s="3">
        <v>0.36666666666666597</v>
      </c>
      <c r="J3" s="3">
        <v>0.73333333333333295</v>
      </c>
      <c r="K3" s="2"/>
      <c r="L3" s="3">
        <v>0</v>
      </c>
      <c r="M3" s="3">
        <v>0</v>
      </c>
      <c r="N3" s="3">
        <v>0</v>
      </c>
      <c r="O3" s="3">
        <v>0</v>
      </c>
      <c r="P3" s="3">
        <v>0.17950549357115</v>
      </c>
      <c r="Q3" s="3">
        <v>0.33993463423951897</v>
      </c>
      <c r="R3" s="3">
        <v>0.75203427817856505</v>
      </c>
      <c r="S3" s="3">
        <v>0.99777530313971696</v>
      </c>
      <c r="T3" s="2"/>
      <c r="U3" s="2"/>
      <c r="V3" s="2"/>
      <c r="W3" s="2"/>
      <c r="X3" s="2"/>
      <c r="Y3" s="2"/>
      <c r="Z3" s="2"/>
    </row>
    <row r="4" spans="1:26">
      <c r="A4" s="2" t="s">
        <v>27</v>
      </c>
      <c r="B4" s="2" t="s">
        <v>28</v>
      </c>
      <c r="C4" s="3">
        <v>0</v>
      </c>
      <c r="D4" s="3">
        <v>0</v>
      </c>
      <c r="E4" s="3">
        <v>0</v>
      </c>
      <c r="F4" s="3">
        <v>0</v>
      </c>
      <c r="G4" s="3">
        <v>0</v>
      </c>
      <c r="H4" s="3">
        <v>0</v>
      </c>
      <c r="I4" s="3">
        <v>0</v>
      </c>
      <c r="J4" s="3">
        <v>0</v>
      </c>
      <c r="K4" s="2"/>
      <c r="L4" s="3">
        <v>0</v>
      </c>
      <c r="M4" s="3">
        <v>0</v>
      </c>
      <c r="N4" s="3">
        <v>0</v>
      </c>
      <c r="O4" s="3">
        <v>0</v>
      </c>
      <c r="P4" s="3">
        <v>0</v>
      </c>
      <c r="Q4" s="3">
        <v>0</v>
      </c>
      <c r="R4" s="3">
        <v>0</v>
      </c>
      <c r="S4" s="3">
        <v>0</v>
      </c>
      <c r="T4" s="2"/>
      <c r="U4" s="2"/>
      <c r="V4" s="2"/>
      <c r="W4" s="2"/>
      <c r="X4" s="2"/>
      <c r="Y4" s="2"/>
      <c r="Z4" s="2"/>
    </row>
    <row r="5" spans="1:26">
      <c r="A5" s="2" t="s">
        <v>29</v>
      </c>
      <c r="B5" s="2" t="s">
        <v>30</v>
      </c>
      <c r="C5" s="3">
        <v>0</v>
      </c>
      <c r="D5" s="3">
        <v>0</v>
      </c>
      <c r="E5" s="3">
        <v>0</v>
      </c>
      <c r="F5" s="3">
        <v>0</v>
      </c>
      <c r="G5" s="3">
        <v>0</v>
      </c>
      <c r="H5" s="3">
        <v>0</v>
      </c>
      <c r="I5" s="3">
        <v>0</v>
      </c>
      <c r="J5" s="3">
        <v>0</v>
      </c>
      <c r="K5" s="2"/>
      <c r="L5" s="3">
        <v>0</v>
      </c>
      <c r="M5" s="3">
        <v>0</v>
      </c>
      <c r="N5" s="3">
        <v>0</v>
      </c>
      <c r="O5" s="3">
        <v>0</v>
      </c>
      <c r="P5" s="3">
        <v>0</v>
      </c>
      <c r="Q5" s="3">
        <v>0</v>
      </c>
      <c r="R5" s="3">
        <v>0</v>
      </c>
      <c r="S5" s="3">
        <v>0</v>
      </c>
      <c r="T5" s="2"/>
      <c r="U5" s="2"/>
      <c r="V5" s="2"/>
      <c r="W5" s="2"/>
      <c r="X5" s="2"/>
      <c r="Y5" s="2"/>
      <c r="Z5" s="2"/>
    </row>
    <row r="6" spans="1:26">
      <c r="A6" s="2" t="s">
        <v>31</v>
      </c>
      <c r="B6" s="2" t="s">
        <v>32</v>
      </c>
      <c r="C6" s="3">
        <v>0</v>
      </c>
      <c r="D6" s="3">
        <v>0</v>
      </c>
      <c r="E6" s="3">
        <v>0</v>
      </c>
      <c r="F6" s="3">
        <v>0.133333333333333</v>
      </c>
      <c r="G6" s="3">
        <v>0.83333333333333304</v>
      </c>
      <c r="H6" s="3">
        <v>2.2666666666666599</v>
      </c>
      <c r="I6" s="3">
        <v>3.4</v>
      </c>
      <c r="J6" s="3">
        <v>5.2666666666666604</v>
      </c>
      <c r="K6" s="2"/>
      <c r="L6" s="3">
        <v>0</v>
      </c>
      <c r="M6" s="3">
        <v>0</v>
      </c>
      <c r="N6" s="3">
        <v>0</v>
      </c>
      <c r="O6" s="3">
        <v>0.33993463423951897</v>
      </c>
      <c r="P6" s="3">
        <v>0.85958646388184101</v>
      </c>
      <c r="Q6" s="3">
        <v>1.1527744310526999</v>
      </c>
      <c r="R6" s="3">
        <v>1.2543258481484501</v>
      </c>
      <c r="S6" s="3">
        <v>1.1234866364235101</v>
      </c>
      <c r="T6" s="2"/>
      <c r="U6" s="2"/>
      <c r="V6" s="2"/>
      <c r="W6" s="2"/>
      <c r="X6" s="2"/>
      <c r="Y6" s="2"/>
      <c r="Z6" s="2"/>
    </row>
    <row r="7" spans="1:26">
      <c r="A7" s="2" t="s">
        <v>33</v>
      </c>
      <c r="B7" s="2" t="s">
        <v>34</v>
      </c>
      <c r="C7" s="3">
        <v>0</v>
      </c>
      <c r="D7" s="3">
        <v>0</v>
      </c>
      <c r="E7" s="3">
        <v>0</v>
      </c>
      <c r="F7" s="3">
        <v>0</v>
      </c>
      <c r="G7" s="3">
        <v>0</v>
      </c>
      <c r="H7" s="3">
        <v>3.3333333333333298E-2</v>
      </c>
      <c r="I7" s="3">
        <v>0.16666666666666599</v>
      </c>
      <c r="J7" s="3">
        <v>0.56666666666666599</v>
      </c>
      <c r="K7" s="2"/>
      <c r="L7" s="3">
        <v>0</v>
      </c>
      <c r="M7" s="3">
        <v>0</v>
      </c>
      <c r="N7" s="3">
        <v>0</v>
      </c>
      <c r="O7" s="3">
        <v>0</v>
      </c>
      <c r="P7" s="3">
        <v>0</v>
      </c>
      <c r="Q7" s="3">
        <v>0.17950549357115</v>
      </c>
      <c r="R7" s="3">
        <v>0.37267799624996401</v>
      </c>
      <c r="S7" s="3">
        <v>0.76084748070088803</v>
      </c>
      <c r="T7" s="2"/>
      <c r="U7" s="2"/>
      <c r="V7" s="2"/>
      <c r="W7" s="2"/>
      <c r="X7" s="2"/>
      <c r="Y7" s="2"/>
      <c r="Z7" s="2"/>
    </row>
    <row r="8" spans="1:26">
      <c r="A8" s="2" t="s">
        <v>35</v>
      </c>
      <c r="B8" s="2" t="s">
        <v>36</v>
      </c>
      <c r="C8" s="3">
        <v>0</v>
      </c>
      <c r="D8" s="3">
        <v>0</v>
      </c>
      <c r="E8" s="3">
        <v>0</v>
      </c>
      <c r="F8" s="3">
        <v>0</v>
      </c>
      <c r="G8" s="3">
        <v>0</v>
      </c>
      <c r="H8" s="3">
        <v>0</v>
      </c>
      <c r="I8" s="3">
        <v>0</v>
      </c>
      <c r="J8" s="3">
        <v>0</v>
      </c>
      <c r="K8" s="2"/>
      <c r="L8" s="3">
        <v>0</v>
      </c>
      <c r="M8" s="3">
        <v>0</v>
      </c>
      <c r="N8" s="3">
        <v>0</v>
      </c>
      <c r="O8" s="3">
        <v>0</v>
      </c>
      <c r="P8" s="3">
        <v>0</v>
      </c>
      <c r="Q8" s="3">
        <v>0</v>
      </c>
      <c r="R8" s="3">
        <v>0</v>
      </c>
      <c r="S8" s="3">
        <v>0</v>
      </c>
      <c r="T8" s="2"/>
      <c r="U8" s="2"/>
      <c r="V8" s="2"/>
      <c r="W8" s="2"/>
      <c r="X8" s="2"/>
      <c r="Y8" s="2"/>
      <c r="Z8" s="2"/>
    </row>
    <row r="9" spans="1:26">
      <c r="A9" s="2" t="s">
        <v>37</v>
      </c>
      <c r="B9" s="2" t="s">
        <v>38</v>
      </c>
      <c r="C9" s="3">
        <v>0</v>
      </c>
      <c r="D9" s="3">
        <v>0</v>
      </c>
      <c r="E9" s="3">
        <v>0</v>
      </c>
      <c r="F9" s="3">
        <v>0</v>
      </c>
      <c r="G9" s="3">
        <v>0</v>
      </c>
      <c r="H9" s="3">
        <v>0</v>
      </c>
      <c r="I9" s="3">
        <v>0</v>
      </c>
      <c r="J9" s="3">
        <v>3.3333333333333298E-2</v>
      </c>
      <c r="K9" s="2"/>
      <c r="L9" s="3">
        <v>0</v>
      </c>
      <c r="M9" s="3">
        <v>0</v>
      </c>
      <c r="N9" s="3">
        <v>0</v>
      </c>
      <c r="O9" s="3">
        <v>0</v>
      </c>
      <c r="P9" s="3">
        <v>0</v>
      </c>
      <c r="Q9" s="3">
        <v>0</v>
      </c>
      <c r="R9" s="3">
        <v>0</v>
      </c>
      <c r="S9" s="3">
        <v>0.17950549357115</v>
      </c>
      <c r="T9" s="2"/>
      <c r="U9" s="2"/>
      <c r="V9" s="2"/>
      <c r="W9" s="2"/>
      <c r="X9" s="2"/>
      <c r="Y9" s="2"/>
      <c r="Z9" s="2"/>
    </row>
    <row r="10" spans="1:26">
      <c r="A10" s="2" t="s">
        <v>39</v>
      </c>
      <c r="B10" s="2" t="s">
        <v>40</v>
      </c>
      <c r="C10" s="3">
        <v>0</v>
      </c>
      <c r="D10" s="3">
        <v>0</v>
      </c>
      <c r="E10" s="3">
        <v>0</v>
      </c>
      <c r="F10" s="3">
        <v>0</v>
      </c>
      <c r="G10" s="3">
        <v>0</v>
      </c>
      <c r="H10" s="3">
        <v>0</v>
      </c>
      <c r="I10" s="3">
        <v>0</v>
      </c>
      <c r="J10" s="3">
        <v>0</v>
      </c>
      <c r="K10" s="2"/>
      <c r="L10" s="3">
        <v>0</v>
      </c>
      <c r="M10" s="3">
        <v>0</v>
      </c>
      <c r="N10" s="3">
        <v>0</v>
      </c>
      <c r="O10" s="3">
        <v>0</v>
      </c>
      <c r="P10" s="3">
        <v>0</v>
      </c>
      <c r="Q10" s="3">
        <v>0</v>
      </c>
      <c r="R10" s="3">
        <v>0</v>
      </c>
      <c r="S10" s="3">
        <v>0</v>
      </c>
      <c r="T10" s="2"/>
      <c r="U10" s="2"/>
      <c r="V10" s="2"/>
      <c r="W10" s="2"/>
      <c r="X10" s="2"/>
      <c r="Y10" s="2"/>
      <c r="Z10" s="2"/>
    </row>
    <row r="11" spans="1:26">
      <c r="A11" s="2" t="s">
        <v>41</v>
      </c>
      <c r="B11" s="2" t="s">
        <v>42</v>
      </c>
      <c r="C11" s="3">
        <v>0</v>
      </c>
      <c r="D11" s="3">
        <v>0</v>
      </c>
      <c r="E11" s="3">
        <v>0</v>
      </c>
      <c r="F11" s="3">
        <v>0</v>
      </c>
      <c r="G11" s="3">
        <v>0</v>
      </c>
      <c r="H11" s="3">
        <v>0</v>
      </c>
      <c r="I11" s="3">
        <v>0</v>
      </c>
      <c r="J11" s="3">
        <v>0</v>
      </c>
      <c r="K11" s="2"/>
      <c r="L11" s="3">
        <v>0</v>
      </c>
      <c r="M11" s="3">
        <v>0</v>
      </c>
      <c r="N11" s="3">
        <v>0</v>
      </c>
      <c r="O11" s="3">
        <v>0</v>
      </c>
      <c r="P11" s="3">
        <v>0</v>
      </c>
      <c r="Q11" s="3">
        <v>0</v>
      </c>
      <c r="R11" s="3">
        <v>0</v>
      </c>
      <c r="S11" s="3">
        <v>0</v>
      </c>
      <c r="T11" s="2"/>
      <c r="U11" s="2"/>
      <c r="V11" s="2"/>
      <c r="W11" s="2"/>
      <c r="X11" s="2"/>
      <c r="Y11" s="2"/>
      <c r="Z11" s="2"/>
    </row>
    <row r="12" spans="1:26">
      <c r="A12" s="2" t="s">
        <v>43</v>
      </c>
      <c r="B12" s="2" t="s">
        <v>44</v>
      </c>
      <c r="C12" s="3">
        <v>0</v>
      </c>
      <c r="D12" s="3">
        <v>0</v>
      </c>
      <c r="E12" s="3">
        <v>0</v>
      </c>
      <c r="F12" s="3">
        <v>0</v>
      </c>
      <c r="G12" s="3">
        <v>0</v>
      </c>
      <c r="H12" s="3">
        <v>0</v>
      </c>
      <c r="I12" s="3">
        <v>0</v>
      </c>
      <c r="J12" s="3">
        <v>3.3333333333333298E-2</v>
      </c>
      <c r="K12" s="2"/>
      <c r="L12" s="3">
        <v>0</v>
      </c>
      <c r="M12" s="3">
        <v>0</v>
      </c>
      <c r="N12" s="3">
        <v>0</v>
      </c>
      <c r="O12" s="3">
        <v>0</v>
      </c>
      <c r="P12" s="3">
        <v>0</v>
      </c>
      <c r="Q12" s="3">
        <v>0</v>
      </c>
      <c r="R12" s="3">
        <v>0</v>
      </c>
      <c r="S12" s="3">
        <v>0.17950549357115</v>
      </c>
      <c r="T12" s="2"/>
      <c r="U12" s="2"/>
      <c r="V12" s="2"/>
      <c r="W12" s="2"/>
      <c r="X12" s="2"/>
      <c r="Y12" s="2"/>
      <c r="Z12" s="2"/>
    </row>
    <row r="13" spans="1:26">
      <c r="A13" s="2" t="s">
        <v>45</v>
      </c>
      <c r="B13" s="2" t="s">
        <v>46</v>
      </c>
      <c r="C13" s="3">
        <v>0</v>
      </c>
      <c r="D13" s="3">
        <v>0</v>
      </c>
      <c r="E13" s="3">
        <v>0</v>
      </c>
      <c r="F13" s="3">
        <v>0</v>
      </c>
      <c r="G13" s="3">
        <v>6.6666666666666596E-2</v>
      </c>
      <c r="H13" s="3">
        <v>6.6666666666666596E-2</v>
      </c>
      <c r="I13" s="3">
        <v>0.53333333333333299</v>
      </c>
      <c r="J13" s="3">
        <v>1.1000000000000001</v>
      </c>
      <c r="K13" s="2"/>
      <c r="L13" s="3">
        <v>0</v>
      </c>
      <c r="M13" s="3">
        <v>0</v>
      </c>
      <c r="N13" s="3">
        <v>0</v>
      </c>
      <c r="O13" s="3">
        <v>0</v>
      </c>
      <c r="P13" s="3">
        <v>0.35901098714230001</v>
      </c>
      <c r="Q13" s="3">
        <v>0.24944382578492899</v>
      </c>
      <c r="R13" s="3">
        <v>0.99107124982123296</v>
      </c>
      <c r="S13" s="3">
        <v>1.4224392195567901</v>
      </c>
      <c r="T13" s="2"/>
      <c r="U13" s="2"/>
      <c r="V13" s="2"/>
      <c r="W13" s="2"/>
      <c r="X13" s="2"/>
      <c r="Y13" s="2"/>
      <c r="Z13" s="2"/>
    </row>
    <row r="14" spans="1:26">
      <c r="A14" s="2" t="s">
        <v>47</v>
      </c>
      <c r="B14" s="2" t="s">
        <v>48</v>
      </c>
      <c r="C14" s="3">
        <v>0</v>
      </c>
      <c r="D14" s="3">
        <v>0</v>
      </c>
      <c r="E14" s="3">
        <v>0</v>
      </c>
      <c r="F14" s="3">
        <v>0.1</v>
      </c>
      <c r="G14" s="3">
        <v>0.73333333333333295</v>
      </c>
      <c r="H14" s="3">
        <v>1.9</v>
      </c>
      <c r="I14" s="3">
        <v>4.9000000000000004</v>
      </c>
      <c r="J14" s="3">
        <v>7.0666666666666602</v>
      </c>
      <c r="K14" s="2"/>
      <c r="L14" s="3">
        <v>0</v>
      </c>
      <c r="M14" s="3">
        <v>0</v>
      </c>
      <c r="N14" s="3">
        <v>0</v>
      </c>
      <c r="O14" s="3">
        <v>0.39581140290126299</v>
      </c>
      <c r="P14" s="3">
        <v>1.1234866364235101</v>
      </c>
      <c r="Q14" s="3">
        <v>1.7387735140993299</v>
      </c>
      <c r="R14" s="3">
        <v>2.7</v>
      </c>
      <c r="S14" s="3">
        <v>4.2499673201357897</v>
      </c>
      <c r="T14" s="2"/>
      <c r="U14" s="2"/>
      <c r="V14" s="2"/>
      <c r="W14" s="2"/>
      <c r="X14" s="2"/>
      <c r="Y14" s="2"/>
      <c r="Z14" s="2"/>
    </row>
    <row r="15" spans="1:26">
      <c r="A15" s="2" t="s">
        <v>49</v>
      </c>
      <c r="B15" s="2" t="s">
        <v>50</v>
      </c>
      <c r="C15" s="3">
        <v>0</v>
      </c>
      <c r="D15" s="3">
        <v>0</v>
      </c>
      <c r="E15" s="3">
        <v>0</v>
      </c>
      <c r="F15" s="3">
        <v>0</v>
      </c>
      <c r="G15" s="3">
        <v>0</v>
      </c>
      <c r="H15" s="3">
        <v>0</v>
      </c>
      <c r="I15" s="3">
        <v>0</v>
      </c>
      <c r="J15" s="3">
        <v>0</v>
      </c>
      <c r="K15" s="2"/>
      <c r="L15" s="3">
        <v>0</v>
      </c>
      <c r="M15" s="3">
        <v>0</v>
      </c>
      <c r="N15" s="3">
        <v>0</v>
      </c>
      <c r="O15" s="3">
        <v>0</v>
      </c>
      <c r="P15" s="3">
        <v>0</v>
      </c>
      <c r="Q15" s="3">
        <v>0</v>
      </c>
      <c r="R15" s="3">
        <v>0</v>
      </c>
      <c r="S15" s="3">
        <v>0</v>
      </c>
      <c r="T15" s="2"/>
      <c r="U15" s="2"/>
      <c r="V15" s="2"/>
      <c r="W15" s="2"/>
      <c r="X15" s="2"/>
      <c r="Y15" s="2"/>
      <c r="Z15" s="2"/>
    </row>
    <row r="16" spans="1:26">
      <c r="A16" s="2" t="s">
        <v>51</v>
      </c>
      <c r="B16" s="2" t="s">
        <v>52</v>
      </c>
      <c r="C16" s="3">
        <v>0</v>
      </c>
      <c r="D16" s="3">
        <v>0</v>
      </c>
      <c r="E16" s="3">
        <v>0</v>
      </c>
      <c r="F16" s="3">
        <v>0</v>
      </c>
      <c r="G16" s="3">
        <v>0</v>
      </c>
      <c r="H16" s="3">
        <v>0</v>
      </c>
      <c r="I16" s="3">
        <v>0</v>
      </c>
      <c r="J16" s="3">
        <v>0</v>
      </c>
      <c r="K16" s="2"/>
      <c r="L16" s="3">
        <v>0</v>
      </c>
      <c r="M16" s="3">
        <v>0</v>
      </c>
      <c r="N16" s="3">
        <v>0</v>
      </c>
      <c r="O16" s="3">
        <v>0</v>
      </c>
      <c r="P16" s="3">
        <v>0</v>
      </c>
      <c r="Q16" s="3">
        <v>0</v>
      </c>
      <c r="R16" s="3">
        <v>0</v>
      </c>
      <c r="S16" s="3">
        <v>0</v>
      </c>
      <c r="T16" s="2"/>
      <c r="U16" s="2"/>
      <c r="V16" s="2"/>
      <c r="W16" s="2"/>
      <c r="X16" s="2"/>
      <c r="Y16" s="2"/>
      <c r="Z16" s="2"/>
    </row>
    <row r="17" spans="1:26">
      <c r="A17" s="2" t="s">
        <v>53</v>
      </c>
      <c r="B17" s="2" t="s">
        <v>54</v>
      </c>
      <c r="C17" s="3">
        <v>0</v>
      </c>
      <c r="D17" s="3">
        <v>0</v>
      </c>
      <c r="E17" s="3">
        <v>0</v>
      </c>
      <c r="F17" s="3">
        <v>0</v>
      </c>
      <c r="G17" s="3">
        <v>0</v>
      </c>
      <c r="H17" s="3">
        <v>0</v>
      </c>
      <c r="I17" s="3">
        <v>0</v>
      </c>
      <c r="J17" s="3">
        <v>0</v>
      </c>
      <c r="K17" s="2"/>
      <c r="L17" s="3">
        <v>0</v>
      </c>
      <c r="M17" s="3">
        <v>0</v>
      </c>
      <c r="N17" s="3">
        <v>0</v>
      </c>
      <c r="O17" s="3">
        <v>0</v>
      </c>
      <c r="P17" s="3">
        <v>0</v>
      </c>
      <c r="Q17" s="3">
        <v>0</v>
      </c>
      <c r="R17" s="3">
        <v>0</v>
      </c>
      <c r="S17" s="3">
        <v>0</v>
      </c>
      <c r="T17" s="2"/>
      <c r="U17" s="2"/>
      <c r="V17" s="2"/>
      <c r="W17" s="2"/>
      <c r="X17" s="2"/>
      <c r="Y17" s="2"/>
      <c r="Z17" s="2"/>
    </row>
    <row r="18" spans="1:26">
      <c r="A18" s="2" t="s">
        <v>55</v>
      </c>
      <c r="B18" s="2" t="s">
        <v>56</v>
      </c>
      <c r="C18" s="3">
        <v>0</v>
      </c>
      <c r="D18" s="3">
        <v>0</v>
      </c>
      <c r="E18" s="3">
        <v>0</v>
      </c>
      <c r="F18" s="3">
        <v>0</v>
      </c>
      <c r="G18" s="3">
        <v>0</v>
      </c>
      <c r="H18" s="3">
        <v>0</v>
      </c>
      <c r="I18" s="3">
        <v>0</v>
      </c>
      <c r="J18" s="3">
        <v>0</v>
      </c>
      <c r="K18" s="2"/>
      <c r="L18" s="3">
        <v>0</v>
      </c>
      <c r="M18" s="3">
        <v>0</v>
      </c>
      <c r="N18" s="3">
        <v>0</v>
      </c>
      <c r="O18" s="3">
        <v>0</v>
      </c>
      <c r="P18" s="3">
        <v>0</v>
      </c>
      <c r="Q18" s="3">
        <v>0</v>
      </c>
      <c r="R18" s="3">
        <v>0</v>
      </c>
      <c r="S18" s="3">
        <v>0</v>
      </c>
      <c r="T18" s="2"/>
      <c r="U18" s="2"/>
      <c r="V18" s="2"/>
      <c r="W18" s="2"/>
      <c r="X18" s="2"/>
      <c r="Y18" s="2"/>
      <c r="Z18" s="2"/>
    </row>
    <row r="19" spans="1:26">
      <c r="A19" s="2" t="s">
        <v>57</v>
      </c>
      <c r="B19" s="2" t="s">
        <v>58</v>
      </c>
      <c r="C19" s="3">
        <v>0</v>
      </c>
      <c r="D19" s="3">
        <v>0</v>
      </c>
      <c r="E19" s="3">
        <v>0</v>
      </c>
      <c r="F19" s="3">
        <v>0</v>
      </c>
      <c r="G19" s="3">
        <v>0</v>
      </c>
      <c r="H19" s="3">
        <v>0</v>
      </c>
      <c r="I19" s="3">
        <v>0</v>
      </c>
      <c r="J19" s="3">
        <v>0</v>
      </c>
      <c r="K19" s="2"/>
      <c r="L19" s="3">
        <v>0</v>
      </c>
      <c r="M19" s="3">
        <v>0</v>
      </c>
      <c r="N19" s="3">
        <v>0</v>
      </c>
      <c r="O19" s="3">
        <v>0</v>
      </c>
      <c r="P19" s="3">
        <v>0</v>
      </c>
      <c r="Q19" s="3">
        <v>0</v>
      </c>
      <c r="R19" s="3">
        <v>0</v>
      </c>
      <c r="S19" s="3">
        <v>0</v>
      </c>
      <c r="T19" s="2"/>
      <c r="U19" s="2"/>
      <c r="V19" s="2"/>
      <c r="W19" s="2"/>
      <c r="X19" s="2"/>
      <c r="Y19" s="2"/>
      <c r="Z19" s="2"/>
    </row>
    <row r="20" spans="1:26">
      <c r="A20" s="2" t="s">
        <v>59</v>
      </c>
      <c r="B20" s="2" t="s">
        <v>60</v>
      </c>
      <c r="C20" s="3">
        <v>0</v>
      </c>
      <c r="D20" s="3">
        <v>0</v>
      </c>
      <c r="E20" s="3">
        <v>0</v>
      </c>
      <c r="F20" s="3">
        <v>0</v>
      </c>
      <c r="G20" s="3">
        <v>0</v>
      </c>
      <c r="H20" s="3">
        <v>0</v>
      </c>
      <c r="I20" s="3">
        <v>0</v>
      </c>
      <c r="J20" s="3">
        <v>0</v>
      </c>
      <c r="K20" s="2"/>
      <c r="L20" s="3">
        <v>0</v>
      </c>
      <c r="M20" s="3">
        <v>0</v>
      </c>
      <c r="N20" s="3">
        <v>0</v>
      </c>
      <c r="O20" s="3">
        <v>0</v>
      </c>
      <c r="P20" s="3">
        <v>0</v>
      </c>
      <c r="Q20" s="3">
        <v>0</v>
      </c>
      <c r="R20" s="3">
        <v>0</v>
      </c>
      <c r="S20" s="3">
        <v>0</v>
      </c>
      <c r="T20" s="2"/>
      <c r="U20" s="2"/>
      <c r="V20" s="2"/>
      <c r="W20" s="2"/>
      <c r="X20" s="2"/>
      <c r="Y20" s="2"/>
      <c r="Z20" s="2"/>
    </row>
    <row r="21" spans="1:26">
      <c r="A21" s="2" t="s">
        <v>61</v>
      </c>
      <c r="B21" s="2" t="s">
        <v>62</v>
      </c>
      <c r="C21" s="3">
        <v>0</v>
      </c>
      <c r="D21" s="3">
        <v>0</v>
      </c>
      <c r="E21" s="3">
        <v>0</v>
      </c>
      <c r="F21" s="3">
        <v>0</v>
      </c>
      <c r="G21" s="3">
        <v>0</v>
      </c>
      <c r="H21" s="3">
        <v>0</v>
      </c>
      <c r="I21" s="3">
        <v>0</v>
      </c>
      <c r="J21" s="3">
        <v>0</v>
      </c>
      <c r="K21" s="2"/>
      <c r="L21" s="3">
        <v>0</v>
      </c>
      <c r="M21" s="3">
        <v>0</v>
      </c>
      <c r="N21" s="3">
        <v>0</v>
      </c>
      <c r="O21" s="3">
        <v>0</v>
      </c>
      <c r="P21" s="3">
        <v>0</v>
      </c>
      <c r="Q21" s="3">
        <v>0</v>
      </c>
      <c r="R21" s="3">
        <v>0</v>
      </c>
      <c r="S21" s="3">
        <v>0</v>
      </c>
      <c r="T21" s="2"/>
      <c r="U21" s="2"/>
      <c r="V21" s="2"/>
      <c r="W21" s="2"/>
      <c r="X21" s="2"/>
      <c r="Y21" s="2"/>
      <c r="Z21" s="2"/>
    </row>
    <row r="22" spans="1:26">
      <c r="A22" s="2" t="s">
        <v>63</v>
      </c>
      <c r="B22" s="2" t="s">
        <v>64</v>
      </c>
      <c r="C22" s="3">
        <v>0</v>
      </c>
      <c r="D22" s="3">
        <v>0</v>
      </c>
      <c r="E22" s="3">
        <v>0.133333333333333</v>
      </c>
      <c r="F22" s="3">
        <v>0.46666666666666601</v>
      </c>
      <c r="G22" s="3">
        <v>1.6</v>
      </c>
      <c r="H22" s="3">
        <v>3.9</v>
      </c>
      <c r="I22" s="3">
        <v>5.2666666666666604</v>
      </c>
      <c r="J22" s="3">
        <v>6.7</v>
      </c>
      <c r="K22" s="2"/>
      <c r="L22" s="3">
        <v>0</v>
      </c>
      <c r="M22" s="3">
        <v>0</v>
      </c>
      <c r="N22" s="3">
        <v>0.33993463423951897</v>
      </c>
      <c r="O22" s="3">
        <v>0.49888765156985798</v>
      </c>
      <c r="P22" s="3">
        <v>1.1718930554164599</v>
      </c>
      <c r="Q22" s="3">
        <v>1.3988090172238099</v>
      </c>
      <c r="R22" s="3">
        <v>1.5260697523012701</v>
      </c>
      <c r="S22" s="3">
        <v>2.3115651263447701</v>
      </c>
      <c r="T22" s="2"/>
      <c r="U22" s="2"/>
      <c r="V22" s="2"/>
      <c r="W22" s="2"/>
      <c r="X22" s="2"/>
      <c r="Y22" s="2"/>
      <c r="Z22" s="2"/>
    </row>
    <row r="23" spans="1:26">
      <c r="A23" s="2" t="s">
        <v>65</v>
      </c>
      <c r="B23" s="2"/>
      <c r="C23" s="3">
        <v>0</v>
      </c>
      <c r="D23" s="3">
        <v>0</v>
      </c>
      <c r="E23" s="3">
        <v>0</v>
      </c>
      <c r="F23" s="3">
        <v>0</v>
      </c>
      <c r="G23" s="3">
        <v>0</v>
      </c>
      <c r="H23" s="3">
        <v>0</v>
      </c>
      <c r="I23" s="3">
        <v>0</v>
      </c>
      <c r="J23" s="3">
        <v>0</v>
      </c>
      <c r="K23" s="2"/>
      <c r="L23" s="3">
        <v>0</v>
      </c>
      <c r="M23" s="3">
        <v>0</v>
      </c>
      <c r="N23" s="3">
        <v>0</v>
      </c>
      <c r="O23" s="3">
        <v>0</v>
      </c>
      <c r="P23" s="3">
        <v>0</v>
      </c>
      <c r="Q23" s="3">
        <v>0</v>
      </c>
      <c r="R23" s="3">
        <v>0</v>
      </c>
      <c r="S23" s="3">
        <v>0</v>
      </c>
      <c r="T23" s="2"/>
      <c r="U23" s="2"/>
      <c r="V23" s="2"/>
      <c r="W23" s="2"/>
      <c r="X23" s="2"/>
      <c r="Y23" s="2"/>
      <c r="Z23" s="2"/>
    </row>
    <row r="24" spans="1:26">
      <c r="A24" s="2" t="s">
        <v>66</v>
      </c>
      <c r="B24" s="2" t="s">
        <v>67</v>
      </c>
      <c r="C24" s="3">
        <v>0</v>
      </c>
      <c r="D24" s="3">
        <v>0</v>
      </c>
      <c r="E24" s="3">
        <v>0</v>
      </c>
      <c r="F24" s="3">
        <v>3.3333333333333298E-2</v>
      </c>
      <c r="G24" s="3">
        <v>0.133333333333333</v>
      </c>
      <c r="H24" s="3">
        <v>0.5</v>
      </c>
      <c r="I24" s="3">
        <v>1.9666666666666599</v>
      </c>
      <c r="J24" s="3">
        <v>3.5333333333333301</v>
      </c>
      <c r="K24" s="2"/>
      <c r="L24" s="3">
        <v>0</v>
      </c>
      <c r="M24" s="3">
        <v>0</v>
      </c>
      <c r="N24" s="3">
        <v>0</v>
      </c>
      <c r="O24" s="3">
        <v>0.17950549357115</v>
      </c>
      <c r="P24" s="3">
        <v>0.33993463423951897</v>
      </c>
      <c r="Q24" s="3">
        <v>0.67082039324993603</v>
      </c>
      <c r="R24" s="3">
        <v>1.32874209519964</v>
      </c>
      <c r="S24" s="3">
        <v>1.2840906856172101</v>
      </c>
      <c r="T24" s="2"/>
      <c r="U24" s="2"/>
      <c r="V24" s="2"/>
      <c r="W24" s="2"/>
      <c r="X24" s="2"/>
      <c r="Y24" s="2"/>
      <c r="Z24" s="2"/>
    </row>
    <row r="25" spans="1:26">
      <c r="A25" s="2" t="s">
        <v>68</v>
      </c>
      <c r="B25" s="2"/>
      <c r="C25" s="3">
        <v>0</v>
      </c>
      <c r="D25" s="3">
        <v>0</v>
      </c>
      <c r="E25" s="3">
        <v>0</v>
      </c>
      <c r="F25" s="3">
        <v>0</v>
      </c>
      <c r="G25" s="3">
        <v>0</v>
      </c>
      <c r="H25" s="3">
        <v>0</v>
      </c>
      <c r="I25" s="3">
        <v>0</v>
      </c>
      <c r="J25" s="3">
        <v>0</v>
      </c>
      <c r="K25" s="2"/>
      <c r="L25" s="3">
        <v>0</v>
      </c>
      <c r="M25" s="3">
        <v>0</v>
      </c>
      <c r="N25" s="3">
        <v>0</v>
      </c>
      <c r="O25" s="3">
        <v>0</v>
      </c>
      <c r="P25" s="3">
        <v>0</v>
      </c>
      <c r="Q25" s="3">
        <v>0</v>
      </c>
      <c r="R25" s="3">
        <v>0</v>
      </c>
      <c r="S25" s="3">
        <v>0</v>
      </c>
      <c r="T25" s="2"/>
      <c r="U25" s="2"/>
      <c r="V25" s="2"/>
      <c r="W25" s="2"/>
      <c r="X25" s="2"/>
      <c r="Y25" s="2"/>
      <c r="Z25" s="2"/>
    </row>
    <row r="26" spans="1:26">
      <c r="A26" s="2" t="s">
        <v>69</v>
      </c>
      <c r="B26" s="2"/>
      <c r="C26" s="3">
        <v>0</v>
      </c>
      <c r="D26" s="3">
        <v>0</v>
      </c>
      <c r="E26" s="3">
        <v>0</v>
      </c>
      <c r="F26" s="3">
        <v>0</v>
      </c>
      <c r="G26" s="3">
        <v>0</v>
      </c>
      <c r="H26" s="3">
        <v>0</v>
      </c>
      <c r="I26" s="3">
        <v>0</v>
      </c>
      <c r="J26" s="3">
        <v>0</v>
      </c>
      <c r="K26" s="2"/>
      <c r="L26" s="3">
        <v>0</v>
      </c>
      <c r="M26" s="3">
        <v>0</v>
      </c>
      <c r="N26" s="3">
        <v>0</v>
      </c>
      <c r="O26" s="3">
        <v>0</v>
      </c>
      <c r="P26" s="3">
        <v>0</v>
      </c>
      <c r="Q26" s="3">
        <v>0</v>
      </c>
      <c r="R26" s="3">
        <v>0</v>
      </c>
      <c r="S26" s="3">
        <v>0</v>
      </c>
      <c r="T26" s="2"/>
      <c r="U26" s="2"/>
      <c r="V26" s="2"/>
      <c r="W26" s="2"/>
      <c r="X26" s="2"/>
      <c r="Y26" s="2"/>
      <c r="Z26" s="2"/>
    </row>
    <row r="27" spans="1:26">
      <c r="A27" s="2" t="s">
        <v>70</v>
      </c>
      <c r="B27" s="2"/>
      <c r="C27" s="3">
        <v>0</v>
      </c>
      <c r="D27" s="3">
        <v>0</v>
      </c>
      <c r="E27" s="3">
        <v>0</v>
      </c>
      <c r="F27" s="3">
        <v>0</v>
      </c>
      <c r="G27" s="3">
        <v>0</v>
      </c>
      <c r="H27" s="3">
        <v>0</v>
      </c>
      <c r="I27" s="3">
        <v>0</v>
      </c>
      <c r="J27" s="3">
        <v>0</v>
      </c>
      <c r="K27" s="2"/>
      <c r="L27" s="3">
        <v>0</v>
      </c>
      <c r="M27" s="3">
        <v>0</v>
      </c>
      <c r="N27" s="3">
        <v>0</v>
      </c>
      <c r="O27" s="3">
        <v>0</v>
      </c>
      <c r="P27" s="3">
        <v>0</v>
      </c>
      <c r="Q27" s="3">
        <v>0</v>
      </c>
      <c r="R27" s="3">
        <v>0</v>
      </c>
      <c r="S27" s="3">
        <v>0</v>
      </c>
      <c r="T27" s="2"/>
      <c r="U27" s="2"/>
      <c r="V27" s="2"/>
      <c r="W27" s="2"/>
      <c r="X27" s="2"/>
      <c r="Y27" s="2"/>
      <c r="Z27" s="2"/>
    </row>
    <row r="28" spans="1:26">
      <c r="A28" s="2" t="s">
        <v>71</v>
      </c>
      <c r="B28" s="2" t="s">
        <v>72</v>
      </c>
      <c r="C28" s="3">
        <v>0</v>
      </c>
      <c r="D28" s="3">
        <v>0</v>
      </c>
      <c r="E28" s="3">
        <v>0</v>
      </c>
      <c r="F28" s="3">
        <v>0</v>
      </c>
      <c r="G28" s="3">
        <v>0</v>
      </c>
      <c r="H28" s="3">
        <v>0</v>
      </c>
      <c r="I28" s="3">
        <v>0</v>
      </c>
      <c r="J28" s="3">
        <v>0</v>
      </c>
      <c r="K28" s="2"/>
      <c r="L28" s="3">
        <v>0</v>
      </c>
      <c r="M28" s="3">
        <v>0</v>
      </c>
      <c r="N28" s="3">
        <v>0</v>
      </c>
      <c r="O28" s="3">
        <v>0</v>
      </c>
      <c r="P28" s="3">
        <v>0</v>
      </c>
      <c r="Q28" s="3">
        <v>0</v>
      </c>
      <c r="R28" s="3">
        <v>0</v>
      </c>
      <c r="S28" s="3">
        <v>0</v>
      </c>
      <c r="T28" s="2"/>
      <c r="U28" s="2"/>
      <c r="V28" s="2"/>
      <c r="W28" s="2"/>
      <c r="X28" s="2"/>
      <c r="Y28" s="2"/>
      <c r="Z28" s="2"/>
    </row>
    <row r="29" spans="1:26">
      <c r="A29" s="2" t="s">
        <v>73</v>
      </c>
      <c r="B29" s="2" t="s">
        <v>72</v>
      </c>
      <c r="C29" s="3">
        <v>0</v>
      </c>
      <c r="D29" s="3">
        <v>0</v>
      </c>
      <c r="E29" s="3">
        <v>0</v>
      </c>
      <c r="F29" s="3">
        <v>0</v>
      </c>
      <c r="G29" s="3">
        <v>0</v>
      </c>
      <c r="H29" s="3">
        <v>0</v>
      </c>
      <c r="I29" s="3">
        <v>0</v>
      </c>
      <c r="J29" s="3">
        <v>0</v>
      </c>
      <c r="K29" s="2"/>
      <c r="L29" s="3">
        <v>0</v>
      </c>
      <c r="M29" s="3">
        <v>0</v>
      </c>
      <c r="N29" s="3">
        <v>0</v>
      </c>
      <c r="O29" s="3">
        <v>0</v>
      </c>
      <c r="P29" s="3">
        <v>0</v>
      </c>
      <c r="Q29" s="3">
        <v>0</v>
      </c>
      <c r="R29" s="3">
        <v>0</v>
      </c>
      <c r="S29" s="3">
        <v>0</v>
      </c>
      <c r="T29" s="2"/>
      <c r="U29" s="2"/>
      <c r="V29" s="2"/>
      <c r="W29" s="2"/>
      <c r="X29" s="2"/>
      <c r="Y29" s="2"/>
      <c r="Z29" s="2"/>
    </row>
    <row r="30" spans="1:26">
      <c r="A30" s="2" t="s">
        <v>74</v>
      </c>
      <c r="B30" s="2"/>
      <c r="C30" s="3">
        <v>0</v>
      </c>
      <c r="D30" s="3">
        <v>0</v>
      </c>
      <c r="E30" s="3">
        <v>0</v>
      </c>
      <c r="F30" s="3">
        <v>0</v>
      </c>
      <c r="G30" s="3">
        <v>0</v>
      </c>
      <c r="H30" s="3">
        <v>0</v>
      </c>
      <c r="I30" s="3">
        <v>0</v>
      </c>
      <c r="J30" s="3">
        <v>0</v>
      </c>
      <c r="K30" s="2"/>
      <c r="L30" s="3">
        <v>0</v>
      </c>
      <c r="M30" s="3">
        <v>0</v>
      </c>
      <c r="N30" s="3">
        <v>0</v>
      </c>
      <c r="O30" s="3">
        <v>0</v>
      </c>
      <c r="P30" s="3">
        <v>0</v>
      </c>
      <c r="Q30" s="3">
        <v>0</v>
      </c>
      <c r="R30" s="3">
        <v>0</v>
      </c>
      <c r="S30" s="3">
        <v>0</v>
      </c>
      <c r="T30" s="2"/>
      <c r="U30" s="2"/>
      <c r="V30" s="2"/>
      <c r="W30" s="2"/>
      <c r="X30" s="2"/>
      <c r="Y30" s="2"/>
      <c r="Z30" s="2"/>
    </row>
    <row r="31" spans="1:26">
      <c r="A31" s="2" t="s">
        <v>75</v>
      </c>
      <c r="B31" s="2" t="s">
        <v>76</v>
      </c>
      <c r="C31" s="3">
        <v>0.9</v>
      </c>
      <c r="D31" s="3">
        <v>5.9</v>
      </c>
      <c r="E31" s="3">
        <v>15.6666666666666</v>
      </c>
      <c r="F31" s="3">
        <v>27.6666666666666</v>
      </c>
      <c r="G31" s="3">
        <v>40.6666666666666</v>
      </c>
      <c r="H31" s="3">
        <v>49.1</v>
      </c>
      <c r="I31" s="3">
        <v>57.366666666666603</v>
      </c>
      <c r="J31" s="3">
        <v>65.3333333333333</v>
      </c>
      <c r="K31" s="2"/>
      <c r="L31" s="3">
        <v>1.3253930234714</v>
      </c>
      <c r="M31" s="3">
        <v>3.3501243758005899</v>
      </c>
      <c r="N31" s="3">
        <v>5.1142502437361701</v>
      </c>
      <c r="O31" s="3">
        <v>6.5336734605341897</v>
      </c>
      <c r="P31" s="3">
        <v>6.0240259701373198</v>
      </c>
      <c r="Q31" s="3">
        <v>7.0064256222413404</v>
      </c>
      <c r="R31" s="3">
        <v>7.04028092873825</v>
      </c>
      <c r="S31" s="3">
        <v>5.5457691581561104</v>
      </c>
      <c r="T31" s="2"/>
      <c r="U31" s="2"/>
      <c r="V31" s="2"/>
      <c r="W31" s="2"/>
      <c r="X31" s="2"/>
      <c r="Y31" s="2"/>
      <c r="Z31" s="2"/>
    </row>
    <row r="32" spans="1:26">
      <c r="A32" s="2" t="s">
        <v>77</v>
      </c>
      <c r="B32" s="2" t="s">
        <v>78</v>
      </c>
      <c r="C32" s="3">
        <v>0.133333333333333</v>
      </c>
      <c r="D32" s="3">
        <v>2.3333333333333299</v>
      </c>
      <c r="E32" s="3">
        <v>9.7333333333333307</v>
      </c>
      <c r="F32" s="3">
        <v>17.933333333333302</v>
      </c>
      <c r="G32" s="3">
        <v>26.6</v>
      </c>
      <c r="H32" s="3">
        <v>33.266666666666602</v>
      </c>
      <c r="I32" s="3">
        <v>39.9</v>
      </c>
      <c r="J32" s="3">
        <v>43.266666666666602</v>
      </c>
      <c r="K32" s="2"/>
      <c r="L32" s="3">
        <v>0.33993463423951897</v>
      </c>
      <c r="M32" s="3">
        <v>2.1029080394116599</v>
      </c>
      <c r="N32" s="3">
        <v>3.0214051182999002</v>
      </c>
      <c r="O32" s="3">
        <v>5.6387547876774597</v>
      </c>
      <c r="P32" s="3">
        <v>4.3863424398922604</v>
      </c>
      <c r="Q32" s="3">
        <v>4.5820907406505498</v>
      </c>
      <c r="R32" s="3">
        <v>4.5923850012820102</v>
      </c>
      <c r="S32" s="3">
        <v>4.5820907406505498</v>
      </c>
      <c r="T32" s="2"/>
      <c r="U32" s="2"/>
      <c r="V32" s="2"/>
      <c r="W32" s="2"/>
      <c r="X32" s="2"/>
      <c r="Y32" s="2"/>
      <c r="Z32" s="2"/>
    </row>
    <row r="33" spans="1:26">
      <c r="A33" s="2" t="s">
        <v>79</v>
      </c>
      <c r="B33" s="2"/>
      <c r="C33" s="3">
        <v>0</v>
      </c>
      <c r="D33" s="3">
        <v>0</v>
      </c>
      <c r="E33" s="3">
        <v>0</v>
      </c>
      <c r="F33" s="3">
        <v>0</v>
      </c>
      <c r="G33" s="3">
        <v>0</v>
      </c>
      <c r="H33" s="3">
        <v>0</v>
      </c>
      <c r="I33" s="3">
        <v>0</v>
      </c>
      <c r="J33" s="3">
        <v>0</v>
      </c>
      <c r="K33" s="2"/>
      <c r="L33" s="3">
        <v>0</v>
      </c>
      <c r="M33" s="3">
        <v>0</v>
      </c>
      <c r="N33" s="3">
        <v>0</v>
      </c>
      <c r="O33" s="3">
        <v>0</v>
      </c>
      <c r="P33" s="3">
        <v>0</v>
      </c>
      <c r="Q33" s="3">
        <v>0</v>
      </c>
      <c r="R33" s="3">
        <v>0</v>
      </c>
      <c r="S33" s="3">
        <v>0</v>
      </c>
      <c r="T33" s="2"/>
      <c r="U33" s="2"/>
      <c r="V33" s="2"/>
      <c r="W33" s="2"/>
      <c r="X33" s="2"/>
      <c r="Y33" s="2"/>
      <c r="Z33" s="2"/>
    </row>
    <row r="34" spans="1:26">
      <c r="A34" s="2" t="s">
        <v>80</v>
      </c>
      <c r="B34" s="2"/>
      <c r="C34" s="3">
        <v>0</v>
      </c>
      <c r="D34" s="3">
        <v>0</v>
      </c>
      <c r="E34" s="3">
        <v>0</v>
      </c>
      <c r="F34" s="3">
        <v>0</v>
      </c>
      <c r="G34" s="3">
        <v>0</v>
      </c>
      <c r="H34" s="3">
        <v>0</v>
      </c>
      <c r="I34" s="3">
        <v>0</v>
      </c>
      <c r="J34" s="3">
        <v>0</v>
      </c>
      <c r="K34" s="2"/>
      <c r="L34" s="3">
        <v>0</v>
      </c>
      <c r="M34" s="3">
        <v>0</v>
      </c>
      <c r="N34" s="3">
        <v>0</v>
      </c>
      <c r="O34" s="3">
        <v>0</v>
      </c>
      <c r="P34" s="3">
        <v>0</v>
      </c>
      <c r="Q34" s="3">
        <v>0</v>
      </c>
      <c r="R34" s="3">
        <v>0</v>
      </c>
      <c r="S34" s="3">
        <v>0</v>
      </c>
      <c r="T34" s="2"/>
      <c r="U34" s="2"/>
      <c r="V34" s="2"/>
      <c r="W34" s="2"/>
      <c r="X34" s="2"/>
      <c r="Y34" s="2"/>
      <c r="Z34" s="2"/>
    </row>
    <row r="35" spans="1:26">
      <c r="A35" s="2" t="s">
        <v>81</v>
      </c>
      <c r="B35" s="2" t="s">
        <v>82</v>
      </c>
      <c r="C35" s="3">
        <v>0</v>
      </c>
      <c r="D35" s="3">
        <v>0</v>
      </c>
      <c r="E35" s="3">
        <v>0</v>
      </c>
      <c r="F35" s="3">
        <v>0</v>
      </c>
      <c r="G35" s="3">
        <v>0</v>
      </c>
      <c r="H35" s="3">
        <v>0</v>
      </c>
      <c r="I35" s="3">
        <v>0</v>
      </c>
      <c r="J35" s="3">
        <v>0</v>
      </c>
      <c r="K35" s="2"/>
      <c r="L35" s="3">
        <v>0</v>
      </c>
      <c r="M35" s="3">
        <v>0</v>
      </c>
      <c r="N35" s="3">
        <v>0</v>
      </c>
      <c r="O35" s="3">
        <v>0</v>
      </c>
      <c r="P35" s="3">
        <v>0</v>
      </c>
      <c r="Q35" s="3">
        <v>0</v>
      </c>
      <c r="R35" s="3">
        <v>0</v>
      </c>
      <c r="S35" s="3">
        <v>0</v>
      </c>
      <c r="T35" s="2"/>
      <c r="U35" s="2"/>
      <c r="V35" s="2"/>
      <c r="W35" s="2"/>
      <c r="X35" s="2"/>
      <c r="Y35" s="2"/>
      <c r="Z35" s="2"/>
    </row>
    <row r="36" spans="1:26">
      <c r="A36" s="2" t="s">
        <v>83</v>
      </c>
      <c r="B36" s="2" t="s">
        <v>84</v>
      </c>
      <c r="C36" s="3">
        <v>1.4</v>
      </c>
      <c r="D36" s="3">
        <v>6.7</v>
      </c>
      <c r="E36" s="3">
        <v>15.8</v>
      </c>
      <c r="F36" s="3">
        <v>28.533333333333299</v>
      </c>
      <c r="G36" s="3">
        <v>39.633333333333297</v>
      </c>
      <c r="H36" s="3">
        <v>47.433333333333302</v>
      </c>
      <c r="I36" s="3">
        <v>56.2</v>
      </c>
      <c r="J36" s="3">
        <v>62.3333333333333</v>
      </c>
      <c r="K36" s="2"/>
      <c r="L36" s="3">
        <v>0.91651513899116799</v>
      </c>
      <c r="M36" s="3">
        <v>2.6350205565295499</v>
      </c>
      <c r="N36" s="3">
        <v>4.5416590214002897</v>
      </c>
      <c r="O36" s="3">
        <v>5.1168566739964696</v>
      </c>
      <c r="P36" s="3">
        <v>6.0414310298876099</v>
      </c>
      <c r="Q36" s="3">
        <v>7.3515682378357496</v>
      </c>
      <c r="R36" s="3">
        <v>6.2949715381935301</v>
      </c>
      <c r="S36" s="3">
        <v>5.8727241454787302</v>
      </c>
      <c r="T36" s="2"/>
      <c r="U36" s="2"/>
      <c r="V36" s="2"/>
      <c r="W36" s="2"/>
      <c r="X36" s="2"/>
      <c r="Y36" s="2"/>
      <c r="Z36" s="2"/>
    </row>
    <row r="37" spans="1:26">
      <c r="A37" s="2" t="s">
        <v>85</v>
      </c>
      <c r="B37" s="2"/>
      <c r="C37" s="3">
        <v>0</v>
      </c>
      <c r="D37" s="3">
        <v>0</v>
      </c>
      <c r="E37" s="3">
        <v>0</v>
      </c>
      <c r="F37" s="3">
        <v>0</v>
      </c>
      <c r="G37" s="3">
        <v>0</v>
      </c>
      <c r="H37" s="3">
        <v>0</v>
      </c>
      <c r="I37" s="3">
        <v>0</v>
      </c>
      <c r="J37" s="3">
        <v>0</v>
      </c>
      <c r="K37" s="2"/>
      <c r="L37" s="3">
        <v>0</v>
      </c>
      <c r="M37" s="3">
        <v>0</v>
      </c>
      <c r="N37" s="3">
        <v>0</v>
      </c>
      <c r="O37" s="3">
        <v>0</v>
      </c>
      <c r="P37" s="3">
        <v>0</v>
      </c>
      <c r="Q37" s="3">
        <v>0</v>
      </c>
      <c r="R37" s="3">
        <v>0</v>
      </c>
      <c r="S37" s="3">
        <v>0</v>
      </c>
      <c r="T37" s="2"/>
      <c r="U37" s="2"/>
      <c r="V37" s="2"/>
      <c r="W37" s="2"/>
      <c r="X37" s="2"/>
      <c r="Y37" s="2"/>
      <c r="Z37" s="2"/>
    </row>
    <row r="38" spans="1:26">
      <c r="A38" s="2" t="s">
        <v>86</v>
      </c>
      <c r="B38" s="2"/>
      <c r="C38" s="3">
        <v>0</v>
      </c>
      <c r="D38" s="3">
        <v>0</v>
      </c>
      <c r="E38" s="3">
        <v>0</v>
      </c>
      <c r="F38" s="3">
        <v>0</v>
      </c>
      <c r="G38" s="3">
        <v>0</v>
      </c>
      <c r="H38" s="3">
        <v>0</v>
      </c>
      <c r="I38" s="3">
        <v>0</v>
      </c>
      <c r="J38" s="3">
        <v>0</v>
      </c>
      <c r="K38" s="2"/>
      <c r="L38" s="3">
        <v>0</v>
      </c>
      <c r="M38" s="3">
        <v>0</v>
      </c>
      <c r="N38" s="3">
        <v>0</v>
      </c>
      <c r="O38" s="3">
        <v>0</v>
      </c>
      <c r="P38" s="3">
        <v>0</v>
      </c>
      <c r="Q38" s="3">
        <v>0</v>
      </c>
      <c r="R38" s="3">
        <v>0</v>
      </c>
      <c r="S38" s="3">
        <v>0</v>
      </c>
      <c r="T38" s="2"/>
      <c r="U38" s="2"/>
      <c r="V38" s="2"/>
      <c r="W38" s="2"/>
      <c r="X38" s="2"/>
      <c r="Y38" s="2"/>
      <c r="Z38" s="2"/>
    </row>
    <row r="39" spans="1:26">
      <c r="A39" s="2" t="s">
        <v>87</v>
      </c>
      <c r="B39" s="2" t="s">
        <v>88</v>
      </c>
      <c r="C39" s="3">
        <v>0</v>
      </c>
      <c r="D39" s="3">
        <v>0</v>
      </c>
      <c r="E39" s="3">
        <v>3.3333333333333298E-2</v>
      </c>
      <c r="F39" s="3">
        <v>0.233333333333333</v>
      </c>
      <c r="G39" s="3">
        <v>0.83333333333333304</v>
      </c>
      <c r="H39" s="3">
        <v>3</v>
      </c>
      <c r="I39" s="3">
        <v>6.6333333333333302</v>
      </c>
      <c r="J39" s="3">
        <v>12.3333333333333</v>
      </c>
      <c r="K39" s="2"/>
      <c r="L39" s="3">
        <v>0</v>
      </c>
      <c r="M39" s="3">
        <v>0</v>
      </c>
      <c r="N39" s="3">
        <v>0.17950549357115</v>
      </c>
      <c r="O39" s="3">
        <v>0.76084748070088803</v>
      </c>
      <c r="P39" s="3">
        <v>1.48511129399636</v>
      </c>
      <c r="Q39" s="3">
        <v>2.38047614284761</v>
      </c>
      <c r="R39" s="3">
        <v>4.08642739919466</v>
      </c>
      <c r="S39" s="3">
        <v>4.5190952880219504</v>
      </c>
      <c r="T39" s="2"/>
      <c r="U39" s="2"/>
      <c r="V39" s="2"/>
      <c r="W39" s="2"/>
      <c r="X39" s="2"/>
      <c r="Y39" s="2"/>
      <c r="Z39" s="2"/>
    </row>
    <row r="40" spans="1:26">
      <c r="A40" s="2" t="s">
        <v>89</v>
      </c>
      <c r="B40" s="2"/>
      <c r="C40" s="3">
        <v>6.2</v>
      </c>
      <c r="D40" s="3">
        <v>15.3666666666666</v>
      </c>
      <c r="E40" s="3">
        <v>26.4</v>
      </c>
      <c r="F40" s="3">
        <v>39.533333333333303</v>
      </c>
      <c r="G40" s="3">
        <v>50.3</v>
      </c>
      <c r="H40" s="3">
        <v>59.2</v>
      </c>
      <c r="I40" s="3">
        <v>65.366666666666603</v>
      </c>
      <c r="J40" s="3">
        <v>72.066666666666606</v>
      </c>
      <c r="K40" s="2"/>
      <c r="L40" s="3">
        <v>2.32952069462082</v>
      </c>
      <c r="M40" s="3">
        <v>3.8077406541003902</v>
      </c>
      <c r="N40" s="3">
        <v>5.2383203414835098</v>
      </c>
      <c r="O40" s="3">
        <v>6.5611652081691103</v>
      </c>
      <c r="P40" s="3">
        <v>6.4557467938780402</v>
      </c>
      <c r="Q40" s="3">
        <v>5.4857390872455198</v>
      </c>
      <c r="R40" s="3">
        <v>5.2312097602328604</v>
      </c>
      <c r="S40" s="3">
        <v>4.5235187876499596</v>
      </c>
      <c r="T40" s="2"/>
      <c r="U40" s="2"/>
      <c r="V40" s="2"/>
      <c r="W40" s="2"/>
      <c r="X40" s="2"/>
      <c r="Y40" s="2"/>
      <c r="Z40" s="2"/>
    </row>
    <row r="41" spans="1:26">
      <c r="A41" s="2" t="s">
        <v>90</v>
      </c>
      <c r="B41" s="2" t="s">
        <v>91</v>
      </c>
      <c r="C41" s="3">
        <v>24.6666666666666</v>
      </c>
      <c r="D41" s="3">
        <v>50.433333333333302</v>
      </c>
      <c r="E41" s="3">
        <v>75.433333333333294</v>
      </c>
      <c r="F41" s="3">
        <v>99.1666666666666</v>
      </c>
      <c r="G41" s="3">
        <v>122.333333333333</v>
      </c>
      <c r="H41" s="3">
        <v>149</v>
      </c>
      <c r="I41" s="3">
        <v>175.53333333333299</v>
      </c>
      <c r="J41" s="3">
        <v>191.06666666666601</v>
      </c>
      <c r="K41" s="2"/>
      <c r="L41" s="3">
        <v>4.5849996970798399</v>
      </c>
      <c r="M41" s="3">
        <v>6.5456516524755202</v>
      </c>
      <c r="N41" s="3">
        <v>8.9356340320961802</v>
      </c>
      <c r="O41" s="3">
        <v>9.2379050054051106</v>
      </c>
      <c r="P41" s="3">
        <v>11.0010100546369</v>
      </c>
      <c r="Q41" s="3">
        <v>13.2765457354941</v>
      </c>
      <c r="R41" s="3">
        <v>10.223284968910701</v>
      </c>
      <c r="S41" s="3">
        <v>11.9077938996085</v>
      </c>
      <c r="T41" s="2"/>
      <c r="U41" s="2"/>
      <c r="V41" s="2"/>
      <c r="W41" s="2"/>
      <c r="X41" s="2"/>
      <c r="Y41" s="2"/>
      <c r="Z41" s="2"/>
    </row>
    <row r="42" spans="1:26">
      <c r="A42" s="2" t="s">
        <v>92</v>
      </c>
      <c r="B42" s="2" t="s">
        <v>93</v>
      </c>
      <c r="C42" s="3">
        <v>0</v>
      </c>
      <c r="D42" s="3">
        <v>0</v>
      </c>
      <c r="E42" s="3">
        <v>0</v>
      </c>
      <c r="F42" s="3">
        <v>0</v>
      </c>
      <c r="G42" s="3">
        <v>0</v>
      </c>
      <c r="H42" s="3">
        <v>0</v>
      </c>
      <c r="I42" s="3">
        <v>0</v>
      </c>
      <c r="J42" s="3">
        <v>0</v>
      </c>
      <c r="K42" s="2"/>
      <c r="L42" s="3">
        <v>0</v>
      </c>
      <c r="M42" s="3">
        <v>0</v>
      </c>
      <c r="N42" s="3">
        <v>0</v>
      </c>
      <c r="O42" s="3">
        <v>0</v>
      </c>
      <c r="P42" s="3">
        <v>0</v>
      </c>
      <c r="Q42" s="3">
        <v>0</v>
      </c>
      <c r="R42" s="3">
        <v>0</v>
      </c>
      <c r="S42" s="3">
        <v>0</v>
      </c>
      <c r="T42" s="2"/>
      <c r="U42" s="2"/>
      <c r="V42" s="2"/>
      <c r="W42" s="2"/>
      <c r="X42" s="2"/>
      <c r="Y42" s="2"/>
      <c r="Z42" s="2"/>
    </row>
    <row r="43" spans="1:26">
      <c r="A43" s="2" t="s">
        <v>94</v>
      </c>
      <c r="B43" s="2" t="s">
        <v>95</v>
      </c>
      <c r="C43" s="3">
        <v>0</v>
      </c>
      <c r="D43" s="3">
        <v>0</v>
      </c>
      <c r="E43" s="3">
        <v>0</v>
      </c>
      <c r="F43" s="3">
        <v>0</v>
      </c>
      <c r="G43" s="3">
        <v>0</v>
      </c>
      <c r="H43" s="3">
        <v>0</v>
      </c>
      <c r="I43" s="3">
        <v>0</v>
      </c>
      <c r="J43" s="3">
        <v>0</v>
      </c>
      <c r="K43" s="2"/>
      <c r="L43" s="3">
        <v>0</v>
      </c>
      <c r="M43" s="3">
        <v>0</v>
      </c>
      <c r="N43" s="3">
        <v>0</v>
      </c>
      <c r="O43" s="3">
        <v>0</v>
      </c>
      <c r="P43" s="3">
        <v>0</v>
      </c>
      <c r="Q43" s="3">
        <v>0</v>
      </c>
      <c r="R43" s="3">
        <v>0</v>
      </c>
      <c r="S43" s="3">
        <v>0</v>
      </c>
      <c r="T43" s="2"/>
      <c r="U43" s="2"/>
      <c r="V43" s="2"/>
      <c r="W43" s="2"/>
      <c r="X43" s="2"/>
      <c r="Y43" s="2"/>
      <c r="Z43" s="2"/>
    </row>
    <row r="44" spans="1:26">
      <c r="A44" s="2" t="s">
        <v>96</v>
      </c>
      <c r="B44" s="2"/>
      <c r="C44" s="3">
        <v>0</v>
      </c>
      <c r="D44" s="3">
        <v>0</v>
      </c>
      <c r="E44" s="3">
        <v>0</v>
      </c>
      <c r="F44" s="3">
        <v>0</v>
      </c>
      <c r="G44" s="3">
        <v>0</v>
      </c>
      <c r="H44" s="3">
        <v>0</v>
      </c>
      <c r="I44" s="3">
        <v>0</v>
      </c>
      <c r="J44" s="3">
        <v>0</v>
      </c>
      <c r="K44" s="2"/>
      <c r="L44" s="3">
        <v>0</v>
      </c>
      <c r="M44" s="3">
        <v>0</v>
      </c>
      <c r="N44" s="3">
        <v>0</v>
      </c>
      <c r="O44" s="3">
        <v>0</v>
      </c>
      <c r="P44" s="3">
        <v>0</v>
      </c>
      <c r="Q44" s="3">
        <v>0</v>
      </c>
      <c r="R44" s="3">
        <v>0</v>
      </c>
      <c r="S44" s="3">
        <v>0</v>
      </c>
      <c r="T44" s="2"/>
      <c r="U44" s="2"/>
      <c r="V44" s="2"/>
      <c r="W44" s="2"/>
      <c r="X44" s="2"/>
      <c r="Y44" s="2"/>
      <c r="Z44" s="2"/>
    </row>
    <row r="45" spans="1:26">
      <c r="A45" s="2" t="s">
        <v>97</v>
      </c>
      <c r="B45" s="2"/>
      <c r="C45" s="3">
        <v>6.6666666666666596E-2</v>
      </c>
      <c r="D45" s="3">
        <v>1.6666666666666601</v>
      </c>
      <c r="E45" s="3">
        <v>5.5</v>
      </c>
      <c r="F45" s="3">
        <v>15.8</v>
      </c>
      <c r="G45" s="3">
        <v>28.033333333333299</v>
      </c>
      <c r="H45" s="3">
        <v>38.933333333333302</v>
      </c>
      <c r="I45" s="3">
        <v>47.3333333333333</v>
      </c>
      <c r="J45" s="3">
        <v>54.466666666666598</v>
      </c>
      <c r="K45" s="2"/>
      <c r="L45" s="3">
        <v>0.24944382578492899</v>
      </c>
      <c r="M45" s="3">
        <v>1.51290742905469</v>
      </c>
      <c r="N45" s="3">
        <v>2.9636688973860301</v>
      </c>
      <c r="O45" s="3">
        <v>5.8160696923839099</v>
      </c>
      <c r="P45" s="3">
        <v>6.12363363444359</v>
      </c>
      <c r="Q45" s="3">
        <v>7.0187051670676501</v>
      </c>
      <c r="R45" s="3">
        <v>5.7638721552635204</v>
      </c>
      <c r="S45" s="3">
        <v>6.2328876846040497</v>
      </c>
      <c r="T45" s="2"/>
      <c r="U45" s="2"/>
      <c r="V45" s="2"/>
      <c r="W45" s="2"/>
      <c r="X45" s="2"/>
      <c r="Y45" s="2"/>
      <c r="Z45" s="2"/>
    </row>
    <row r="46" spans="1:26">
      <c r="A46" s="2" t="s">
        <v>98</v>
      </c>
      <c r="B46" s="2"/>
      <c r="C46" s="3">
        <v>0</v>
      </c>
      <c r="D46" s="3">
        <v>0</v>
      </c>
      <c r="E46" s="3">
        <v>0</v>
      </c>
      <c r="F46" s="3">
        <v>0</v>
      </c>
      <c r="G46" s="3">
        <v>0</v>
      </c>
      <c r="H46" s="3">
        <v>0</v>
      </c>
      <c r="I46" s="3">
        <v>0</v>
      </c>
      <c r="J46" s="3">
        <v>0</v>
      </c>
      <c r="K46" s="2"/>
      <c r="L46" s="3">
        <v>0</v>
      </c>
      <c r="M46" s="3">
        <v>0</v>
      </c>
      <c r="N46" s="3">
        <v>0</v>
      </c>
      <c r="O46" s="3">
        <v>0</v>
      </c>
      <c r="P46" s="3">
        <v>0</v>
      </c>
      <c r="Q46" s="3">
        <v>0</v>
      </c>
      <c r="R46" s="3">
        <v>0</v>
      </c>
      <c r="S46" s="3">
        <v>0</v>
      </c>
      <c r="T46" s="2"/>
      <c r="U46" s="2"/>
      <c r="V46" s="2"/>
      <c r="W46" s="2"/>
      <c r="X46" s="2"/>
      <c r="Y46" s="2"/>
      <c r="Z46" s="2"/>
    </row>
    <row r="47" spans="1:26">
      <c r="A47" s="2" t="s">
        <v>99</v>
      </c>
      <c r="B47" s="2"/>
      <c r="C47" s="3">
        <v>3.9</v>
      </c>
      <c r="D47" s="3">
        <v>10.633333333333301</v>
      </c>
      <c r="E47" s="3">
        <v>17.233333333333299</v>
      </c>
      <c r="F47" s="3">
        <v>23.8</v>
      </c>
      <c r="G47" s="3">
        <v>29.633333333333301</v>
      </c>
      <c r="H47" s="3">
        <v>36.9</v>
      </c>
      <c r="I47" s="3">
        <v>42.866666666666603</v>
      </c>
      <c r="J47" s="3">
        <v>45.566666666666599</v>
      </c>
      <c r="K47" s="2"/>
      <c r="L47" s="3">
        <v>1.4910846164230001</v>
      </c>
      <c r="M47" s="3">
        <v>3.00536557214296</v>
      </c>
      <c r="N47" s="3">
        <v>3.4802618036898001</v>
      </c>
      <c r="O47" s="3">
        <v>3.1347514521356601</v>
      </c>
      <c r="P47" s="3">
        <v>3.2195582857832399</v>
      </c>
      <c r="Q47" s="3">
        <v>3.1342197327777299</v>
      </c>
      <c r="R47" s="3">
        <v>3.8360859682175401</v>
      </c>
      <c r="S47" s="3">
        <v>4.0635233753753903</v>
      </c>
      <c r="T47" s="2"/>
      <c r="U47" s="2"/>
      <c r="V47" s="2"/>
      <c r="W47" s="2"/>
      <c r="X47" s="2"/>
      <c r="Y47" s="2"/>
      <c r="Z47" s="2"/>
    </row>
    <row r="48" spans="1:26">
      <c r="A48" s="2" t="s">
        <v>100</v>
      </c>
      <c r="B48" s="2"/>
      <c r="C48" s="3">
        <v>0</v>
      </c>
      <c r="D48" s="3">
        <v>0</v>
      </c>
      <c r="E48" s="3">
        <v>0</v>
      </c>
      <c r="F48" s="3">
        <v>0</v>
      </c>
      <c r="G48" s="3">
        <v>0</v>
      </c>
      <c r="H48" s="3">
        <v>0</v>
      </c>
      <c r="I48" s="3">
        <v>0</v>
      </c>
      <c r="J48" s="3">
        <v>0</v>
      </c>
      <c r="K48" s="2"/>
      <c r="L48" s="3">
        <v>0</v>
      </c>
      <c r="M48" s="3">
        <v>0</v>
      </c>
      <c r="N48" s="3">
        <v>0</v>
      </c>
      <c r="O48" s="3">
        <v>0</v>
      </c>
      <c r="P48" s="3">
        <v>0</v>
      </c>
      <c r="Q48" s="3">
        <v>0</v>
      </c>
      <c r="R48" s="3">
        <v>0</v>
      </c>
      <c r="S48" s="3">
        <v>0</v>
      </c>
      <c r="T48" s="2"/>
      <c r="U48" s="2"/>
      <c r="V48" s="2"/>
      <c r="W48" s="2"/>
      <c r="X48" s="2"/>
      <c r="Y48" s="2"/>
      <c r="Z48" s="2"/>
    </row>
    <row r="49" spans="1:26">
      <c r="A49" s="2" t="s">
        <v>101</v>
      </c>
      <c r="B49" s="2"/>
      <c r="C49" s="3">
        <v>0</v>
      </c>
      <c r="D49" s="3">
        <v>0</v>
      </c>
      <c r="E49" s="3">
        <v>0</v>
      </c>
      <c r="F49" s="3">
        <v>0</v>
      </c>
      <c r="G49" s="3">
        <v>0</v>
      </c>
      <c r="H49" s="3">
        <v>0</v>
      </c>
      <c r="I49" s="3">
        <v>0</v>
      </c>
      <c r="J49" s="3">
        <v>0</v>
      </c>
      <c r="K49" s="2"/>
      <c r="L49" s="3">
        <v>0</v>
      </c>
      <c r="M49" s="3">
        <v>0</v>
      </c>
      <c r="N49" s="3">
        <v>0</v>
      </c>
      <c r="O49" s="3">
        <v>0</v>
      </c>
      <c r="P49" s="3">
        <v>0</v>
      </c>
      <c r="Q49" s="3">
        <v>0</v>
      </c>
      <c r="R49" s="3">
        <v>0</v>
      </c>
      <c r="S49" s="3">
        <v>0</v>
      </c>
      <c r="T49" s="2"/>
      <c r="U49" s="2"/>
      <c r="V49" s="2"/>
      <c r="W49" s="2"/>
      <c r="X49" s="2"/>
      <c r="Y49" s="2"/>
      <c r="Z49" s="2"/>
    </row>
    <row r="50" spans="1:26">
      <c r="A50" s="2" t="s">
        <v>102</v>
      </c>
      <c r="B50" s="2" t="s">
        <v>103</v>
      </c>
      <c r="C50" s="3">
        <v>0</v>
      </c>
      <c r="D50" s="3">
        <v>0</v>
      </c>
      <c r="E50" s="3">
        <v>0</v>
      </c>
      <c r="F50" s="3">
        <v>0</v>
      </c>
      <c r="G50" s="3">
        <v>0</v>
      </c>
      <c r="H50" s="3">
        <v>0</v>
      </c>
      <c r="I50" s="3">
        <v>0</v>
      </c>
      <c r="J50" s="3">
        <v>0</v>
      </c>
      <c r="K50" s="2"/>
      <c r="L50" s="3">
        <v>0</v>
      </c>
      <c r="M50" s="3">
        <v>0</v>
      </c>
      <c r="N50" s="3">
        <v>0</v>
      </c>
      <c r="O50" s="3">
        <v>0</v>
      </c>
      <c r="P50" s="3">
        <v>0</v>
      </c>
      <c r="Q50" s="3">
        <v>0</v>
      </c>
      <c r="R50" s="3">
        <v>0</v>
      </c>
      <c r="S50" s="3">
        <v>0</v>
      </c>
      <c r="T50" s="2"/>
      <c r="U50" s="2"/>
      <c r="V50" s="2"/>
      <c r="W50" s="2"/>
      <c r="X50" s="2"/>
      <c r="Y50" s="2"/>
      <c r="Z50" s="2"/>
    </row>
    <row r="51" spans="1:26">
      <c r="A51" s="2" t="s">
        <v>104</v>
      </c>
      <c r="B51" s="2"/>
      <c r="C51" s="3">
        <v>0</v>
      </c>
      <c r="D51" s="3">
        <v>0</v>
      </c>
      <c r="E51" s="3">
        <v>0</v>
      </c>
      <c r="F51" s="3">
        <v>0</v>
      </c>
      <c r="G51" s="3">
        <v>0</v>
      </c>
      <c r="H51" s="3">
        <v>0</v>
      </c>
      <c r="I51" s="3">
        <v>0</v>
      </c>
      <c r="J51" s="3">
        <v>0</v>
      </c>
      <c r="K51" s="2"/>
      <c r="L51" s="3">
        <v>0</v>
      </c>
      <c r="M51" s="3">
        <v>0</v>
      </c>
      <c r="N51" s="3">
        <v>0</v>
      </c>
      <c r="O51" s="3">
        <v>0</v>
      </c>
      <c r="P51" s="3">
        <v>0</v>
      </c>
      <c r="Q51" s="3">
        <v>0</v>
      </c>
      <c r="R51" s="3">
        <v>0</v>
      </c>
      <c r="S51" s="3">
        <v>0</v>
      </c>
      <c r="T51" s="2"/>
      <c r="U51" s="2"/>
      <c r="V51" s="2"/>
      <c r="W51" s="2"/>
      <c r="X51" s="2"/>
      <c r="Y51" s="2"/>
      <c r="Z51" s="2"/>
    </row>
    <row r="52" spans="1:26">
      <c r="A52" s="2" t="s">
        <v>105</v>
      </c>
      <c r="B52" s="2"/>
      <c r="C52" s="3">
        <v>1.13333333333333</v>
      </c>
      <c r="D52" s="3">
        <v>8.5</v>
      </c>
      <c r="E52" s="3">
        <v>23.633333333333301</v>
      </c>
      <c r="F52" s="3">
        <v>34.766666666666602</v>
      </c>
      <c r="G52" s="3">
        <v>42.866666666666603</v>
      </c>
      <c r="H52" s="3">
        <v>47.433333333333302</v>
      </c>
      <c r="I52" s="3">
        <v>53.6</v>
      </c>
      <c r="J52" s="3">
        <v>56.1</v>
      </c>
      <c r="K52" s="2"/>
      <c r="L52" s="3">
        <v>1.2310790208412901</v>
      </c>
      <c r="M52" s="3">
        <v>5.8008620049092698</v>
      </c>
      <c r="N52" s="3">
        <v>6.5801891225776199</v>
      </c>
      <c r="O52" s="3">
        <v>5.4570036548355798</v>
      </c>
      <c r="P52" s="3">
        <v>4.2089850980438896</v>
      </c>
      <c r="Q52" s="3">
        <v>4.7587346590827604</v>
      </c>
      <c r="R52" s="3">
        <v>4.7511402140258197</v>
      </c>
      <c r="S52" s="3">
        <v>5.7697486947006604</v>
      </c>
      <c r="T52" s="2"/>
      <c r="U52" s="2"/>
      <c r="V52" s="2"/>
      <c r="W52" s="2"/>
      <c r="X52" s="2"/>
      <c r="Y52" s="2"/>
      <c r="Z52" s="2"/>
    </row>
    <row r="53" spans="1:26">
      <c r="A53" s="2" t="s">
        <v>106</v>
      </c>
      <c r="B53" s="2"/>
      <c r="C53" s="3">
        <v>0</v>
      </c>
      <c r="D53" s="3">
        <v>0</v>
      </c>
      <c r="E53" s="3">
        <v>0</v>
      </c>
      <c r="F53" s="3">
        <v>0</v>
      </c>
      <c r="G53" s="3">
        <v>0</v>
      </c>
      <c r="H53" s="3">
        <v>0</v>
      </c>
      <c r="I53" s="3">
        <v>0</v>
      </c>
      <c r="J53" s="3">
        <v>0</v>
      </c>
      <c r="K53" s="2"/>
      <c r="L53" s="3">
        <v>0</v>
      </c>
      <c r="M53" s="3">
        <v>0</v>
      </c>
      <c r="N53" s="3">
        <v>0</v>
      </c>
      <c r="O53" s="3">
        <v>0</v>
      </c>
      <c r="P53" s="3">
        <v>0</v>
      </c>
      <c r="Q53" s="3">
        <v>0</v>
      </c>
      <c r="R53" s="3">
        <v>0</v>
      </c>
      <c r="S53" s="3">
        <v>0</v>
      </c>
      <c r="T53" s="2"/>
      <c r="U53" s="2"/>
      <c r="V53" s="2"/>
      <c r="W53" s="2"/>
      <c r="X53" s="2"/>
      <c r="Y53" s="2"/>
      <c r="Z53" s="2"/>
    </row>
    <row r="54" spans="1:26">
      <c r="A54" s="2" t="s">
        <v>107</v>
      </c>
      <c r="B54" s="2"/>
      <c r="C54" s="3">
        <v>0</v>
      </c>
      <c r="D54" s="3">
        <v>0</v>
      </c>
      <c r="E54" s="3">
        <v>0</v>
      </c>
      <c r="F54" s="3">
        <v>0</v>
      </c>
      <c r="G54" s="3">
        <v>0</v>
      </c>
      <c r="H54" s="3">
        <v>0</v>
      </c>
      <c r="I54" s="3">
        <v>0</v>
      </c>
      <c r="J54" s="3">
        <v>0</v>
      </c>
      <c r="K54" s="2"/>
      <c r="L54" s="3">
        <v>0</v>
      </c>
      <c r="M54" s="3">
        <v>0</v>
      </c>
      <c r="N54" s="3">
        <v>0</v>
      </c>
      <c r="O54" s="3">
        <v>0</v>
      </c>
      <c r="P54" s="3">
        <v>0</v>
      </c>
      <c r="Q54" s="3">
        <v>0</v>
      </c>
      <c r="R54" s="3">
        <v>0</v>
      </c>
      <c r="S54" s="3">
        <v>0</v>
      </c>
      <c r="T54" s="2"/>
      <c r="U54" s="2"/>
      <c r="V54" s="2"/>
      <c r="W54" s="2"/>
      <c r="X54" s="2"/>
      <c r="Y54" s="2"/>
      <c r="Z54" s="2"/>
    </row>
    <row r="55" spans="1:26">
      <c r="A55" s="2" t="s">
        <v>108</v>
      </c>
      <c r="B55" s="2"/>
      <c r="C55" s="3">
        <v>0</v>
      </c>
      <c r="D55" s="3">
        <v>0</v>
      </c>
      <c r="E55" s="3">
        <v>0</v>
      </c>
      <c r="F55" s="3">
        <v>0</v>
      </c>
      <c r="G55" s="3">
        <v>0</v>
      </c>
      <c r="H55" s="3">
        <v>0</v>
      </c>
      <c r="I55" s="3">
        <v>0</v>
      </c>
      <c r="J55" s="3">
        <v>0</v>
      </c>
      <c r="K55" s="2"/>
      <c r="L55" s="3">
        <v>0</v>
      </c>
      <c r="M55" s="3">
        <v>0</v>
      </c>
      <c r="N55" s="3">
        <v>0</v>
      </c>
      <c r="O55" s="3">
        <v>0</v>
      </c>
      <c r="P55" s="3">
        <v>0</v>
      </c>
      <c r="Q55" s="3">
        <v>0</v>
      </c>
      <c r="R55" s="3">
        <v>0</v>
      </c>
      <c r="S55" s="3">
        <v>0</v>
      </c>
      <c r="T55" s="2"/>
      <c r="U55" s="2"/>
      <c r="V55" s="2"/>
      <c r="W55" s="2"/>
      <c r="X55" s="2"/>
      <c r="Y55" s="2"/>
      <c r="Z55" s="2"/>
    </row>
    <row r="56" spans="1:26">
      <c r="A56" s="2" t="s">
        <v>109</v>
      </c>
      <c r="B56" s="2"/>
      <c r="C56" s="3">
        <v>0</v>
      </c>
      <c r="D56" s="3">
        <v>0</v>
      </c>
      <c r="E56" s="3">
        <v>0</v>
      </c>
      <c r="F56" s="3">
        <v>0</v>
      </c>
      <c r="G56" s="3">
        <v>0</v>
      </c>
      <c r="H56" s="3">
        <v>0</v>
      </c>
      <c r="I56" s="3">
        <v>0</v>
      </c>
      <c r="J56" s="3">
        <v>0</v>
      </c>
      <c r="K56" s="2"/>
      <c r="L56" s="3">
        <v>0</v>
      </c>
      <c r="M56" s="3">
        <v>0</v>
      </c>
      <c r="N56" s="3">
        <v>0</v>
      </c>
      <c r="O56" s="3">
        <v>0</v>
      </c>
      <c r="P56" s="3">
        <v>0</v>
      </c>
      <c r="Q56" s="3">
        <v>0</v>
      </c>
      <c r="R56" s="3">
        <v>0</v>
      </c>
      <c r="S56" s="3">
        <v>0</v>
      </c>
      <c r="T56" s="2"/>
      <c r="U56" s="2"/>
      <c r="V56" s="2"/>
      <c r="W56" s="2"/>
      <c r="X56" s="2"/>
      <c r="Y56" s="2"/>
      <c r="Z56" s="2"/>
    </row>
    <row r="57" spans="1:26">
      <c r="A57" s="2" t="s">
        <v>110</v>
      </c>
      <c r="B57" s="2"/>
      <c r="C57" s="3">
        <v>0</v>
      </c>
      <c r="D57" s="3">
        <v>0</v>
      </c>
      <c r="E57" s="3">
        <v>0</v>
      </c>
      <c r="F57" s="3">
        <v>0</v>
      </c>
      <c r="G57" s="3">
        <v>0</v>
      </c>
      <c r="H57" s="3">
        <v>0</v>
      </c>
      <c r="I57" s="3">
        <v>0</v>
      </c>
      <c r="J57" s="3">
        <v>0</v>
      </c>
      <c r="K57" s="2"/>
      <c r="L57" s="3">
        <v>0</v>
      </c>
      <c r="M57" s="3">
        <v>0</v>
      </c>
      <c r="N57" s="3">
        <v>0</v>
      </c>
      <c r="O57" s="3">
        <v>0</v>
      </c>
      <c r="P57" s="3">
        <v>0</v>
      </c>
      <c r="Q57" s="3">
        <v>0</v>
      </c>
      <c r="R57" s="3">
        <v>0</v>
      </c>
      <c r="S57" s="3">
        <v>0</v>
      </c>
      <c r="T57" s="2"/>
      <c r="U57" s="2"/>
      <c r="V57" s="2"/>
      <c r="W57" s="2"/>
      <c r="X57" s="2"/>
      <c r="Y57" s="2"/>
      <c r="Z57" s="2"/>
    </row>
    <row r="58" spans="1:26">
      <c r="A58" s="2" t="s">
        <v>111</v>
      </c>
      <c r="B58" s="2"/>
      <c r="C58" s="3">
        <v>0</v>
      </c>
      <c r="D58" s="3">
        <v>0</v>
      </c>
      <c r="E58" s="3">
        <v>0</v>
      </c>
      <c r="F58" s="3">
        <v>0</v>
      </c>
      <c r="G58" s="3">
        <v>0</v>
      </c>
      <c r="H58" s="3">
        <v>0</v>
      </c>
      <c r="I58" s="3">
        <v>0</v>
      </c>
      <c r="J58" s="3">
        <v>0</v>
      </c>
      <c r="K58" s="2"/>
      <c r="L58" s="3">
        <v>0</v>
      </c>
      <c r="M58" s="3">
        <v>0</v>
      </c>
      <c r="N58" s="3">
        <v>0</v>
      </c>
      <c r="O58" s="3">
        <v>0</v>
      </c>
      <c r="P58" s="3">
        <v>0</v>
      </c>
      <c r="Q58" s="3">
        <v>0</v>
      </c>
      <c r="R58" s="3">
        <v>0</v>
      </c>
      <c r="S58" s="3">
        <v>0</v>
      </c>
      <c r="T58" s="2"/>
      <c r="U58" s="2"/>
      <c r="V58" s="2"/>
      <c r="W58" s="2"/>
      <c r="X58" s="2"/>
      <c r="Y58" s="2"/>
      <c r="Z58" s="2"/>
    </row>
    <row r="59" spans="1:26">
      <c r="A59" s="2" t="s">
        <v>112</v>
      </c>
      <c r="B59" s="2" t="s">
        <v>113</v>
      </c>
      <c r="C59" s="3">
        <v>27.7</v>
      </c>
      <c r="D59" s="3">
        <v>55.133333333333297</v>
      </c>
      <c r="E59" s="3">
        <v>75.366666666666603</v>
      </c>
      <c r="F59" s="3">
        <v>93.866666666666603</v>
      </c>
      <c r="G59" s="3">
        <v>104.333333333333</v>
      </c>
      <c r="H59" s="3">
        <v>114.86666666666601</v>
      </c>
      <c r="I59" s="3">
        <v>125.56666666666599</v>
      </c>
      <c r="J59" s="3">
        <v>132.766666666666</v>
      </c>
      <c r="K59" s="2"/>
      <c r="L59" s="3">
        <v>6.2883490149110903</v>
      </c>
      <c r="M59" s="3">
        <v>9.8445698512202906</v>
      </c>
      <c r="N59" s="3">
        <v>5.8678975981370201</v>
      </c>
      <c r="O59" s="3">
        <v>9.0764652933959997</v>
      </c>
      <c r="P59" s="3">
        <v>5.1790174958405197</v>
      </c>
      <c r="Q59" s="3">
        <v>6.4017358756998197</v>
      </c>
      <c r="R59" s="3">
        <v>7.3424942779836204</v>
      </c>
      <c r="S59" s="3">
        <v>6.8395094041085196</v>
      </c>
      <c r="T59" s="2"/>
      <c r="U59" s="2"/>
      <c r="V59" s="2"/>
      <c r="W59" s="2"/>
      <c r="X59" s="2"/>
      <c r="Y59" s="2"/>
      <c r="Z59" s="2"/>
    </row>
    <row r="60" spans="1:26">
      <c r="A60" s="2" t="s">
        <v>114</v>
      </c>
      <c r="B60" s="2" t="s">
        <v>115</v>
      </c>
      <c r="C60" s="3">
        <v>0</v>
      </c>
      <c r="D60" s="3">
        <v>0</v>
      </c>
      <c r="E60" s="3">
        <v>0</v>
      </c>
      <c r="F60" s="3">
        <v>0</v>
      </c>
      <c r="G60" s="3">
        <v>0</v>
      </c>
      <c r="H60" s="3">
        <v>0</v>
      </c>
      <c r="I60" s="3">
        <v>0</v>
      </c>
      <c r="J60" s="3">
        <v>0</v>
      </c>
      <c r="K60" s="2"/>
      <c r="L60" s="3">
        <v>0</v>
      </c>
      <c r="M60" s="3">
        <v>0</v>
      </c>
      <c r="N60" s="3">
        <v>0</v>
      </c>
      <c r="O60" s="3">
        <v>0</v>
      </c>
      <c r="P60" s="3">
        <v>0</v>
      </c>
      <c r="Q60" s="3">
        <v>0</v>
      </c>
      <c r="R60" s="3">
        <v>0</v>
      </c>
      <c r="S60" s="3">
        <v>0</v>
      </c>
      <c r="T60" s="2"/>
      <c r="U60" s="2"/>
      <c r="V60" s="2"/>
      <c r="W60" s="2"/>
      <c r="X60" s="2"/>
      <c r="Y60" s="2"/>
      <c r="Z60" s="2"/>
    </row>
    <row r="61" spans="1:26">
      <c r="A61" s="2" t="s">
        <v>116</v>
      </c>
      <c r="B61" s="2" t="s">
        <v>72</v>
      </c>
      <c r="C61" s="3">
        <v>0</v>
      </c>
      <c r="D61" s="3">
        <v>0</v>
      </c>
      <c r="E61" s="3">
        <v>0</v>
      </c>
      <c r="F61" s="3">
        <v>0</v>
      </c>
      <c r="G61" s="3">
        <v>0</v>
      </c>
      <c r="H61" s="3">
        <v>0</v>
      </c>
      <c r="I61" s="3">
        <v>0</v>
      </c>
      <c r="J61" s="3">
        <v>0</v>
      </c>
      <c r="K61" s="2"/>
      <c r="L61" s="3">
        <v>0</v>
      </c>
      <c r="M61" s="3">
        <v>0</v>
      </c>
      <c r="N61" s="3">
        <v>0</v>
      </c>
      <c r="O61" s="3">
        <v>0</v>
      </c>
      <c r="P61" s="3">
        <v>0</v>
      </c>
      <c r="Q61" s="3">
        <v>0</v>
      </c>
      <c r="R61" s="3">
        <v>0</v>
      </c>
      <c r="S61" s="3">
        <v>0</v>
      </c>
      <c r="T61" s="2"/>
      <c r="U61" s="2"/>
      <c r="V61" s="2"/>
      <c r="W61" s="2"/>
      <c r="X61" s="2"/>
      <c r="Y61" s="2"/>
      <c r="Z61" s="2"/>
    </row>
    <row r="62" spans="1:26">
      <c r="A62" s="2" t="s">
        <v>117</v>
      </c>
      <c r="B62" s="2"/>
      <c r="C62" s="3">
        <v>2.2666666666666599</v>
      </c>
      <c r="D62" s="3">
        <v>7.0333333333333297</v>
      </c>
      <c r="E62" s="3">
        <v>11.533333333333299</v>
      </c>
      <c r="F62" s="3">
        <v>18.066666666666599</v>
      </c>
      <c r="G62" s="3">
        <v>23.8</v>
      </c>
      <c r="H62" s="3">
        <v>33.3333333333333</v>
      </c>
      <c r="I62" s="3">
        <v>38.766666666666602</v>
      </c>
      <c r="J62" s="3">
        <v>43.8333333333333</v>
      </c>
      <c r="K62" s="2"/>
      <c r="L62" s="3">
        <v>1.65193489244851</v>
      </c>
      <c r="M62" s="3">
        <v>2.5882211823738799</v>
      </c>
      <c r="N62" s="3">
        <v>3.0847294136691401</v>
      </c>
      <c r="O62" s="3">
        <v>4.1867515914953497</v>
      </c>
      <c r="P62" s="3">
        <v>6.0849541219853602</v>
      </c>
      <c r="Q62" s="3">
        <v>6.83780341597764</v>
      </c>
      <c r="R62" s="3">
        <v>5.4263759135868499</v>
      </c>
      <c r="S62" s="3">
        <v>6.4398930287872096</v>
      </c>
      <c r="T62" s="2"/>
      <c r="U62" s="2"/>
      <c r="V62" s="2"/>
      <c r="W62" s="2"/>
      <c r="X62" s="2"/>
      <c r="Y62" s="2"/>
      <c r="Z62" s="2"/>
    </row>
    <row r="63" spans="1:26">
      <c r="A63" s="2" t="s">
        <v>118</v>
      </c>
      <c r="B63" s="2"/>
      <c r="C63" s="3">
        <v>0</v>
      </c>
      <c r="D63" s="3">
        <v>0</v>
      </c>
      <c r="E63" s="3">
        <v>0</v>
      </c>
      <c r="F63" s="3">
        <v>0</v>
      </c>
      <c r="G63" s="3">
        <v>0</v>
      </c>
      <c r="H63" s="3">
        <v>0</v>
      </c>
      <c r="I63" s="3">
        <v>0</v>
      </c>
      <c r="J63" s="3">
        <v>0</v>
      </c>
      <c r="K63" s="2"/>
      <c r="L63" s="3">
        <v>0</v>
      </c>
      <c r="M63" s="3">
        <v>0</v>
      </c>
      <c r="N63" s="3">
        <v>0</v>
      </c>
      <c r="O63" s="3">
        <v>0</v>
      </c>
      <c r="P63" s="3">
        <v>0</v>
      </c>
      <c r="Q63" s="3">
        <v>0</v>
      </c>
      <c r="R63" s="3">
        <v>0</v>
      </c>
      <c r="S63" s="3">
        <v>0</v>
      </c>
      <c r="T63" s="2"/>
      <c r="U63" s="2"/>
      <c r="V63" s="2"/>
      <c r="W63" s="2"/>
      <c r="X63" s="2"/>
      <c r="Y63" s="2"/>
      <c r="Z63" s="2"/>
    </row>
    <row r="64" spans="1:26">
      <c r="A64" s="2" t="s">
        <v>119</v>
      </c>
      <c r="B64" s="2" t="s">
        <v>120</v>
      </c>
      <c r="C64" s="3">
        <v>0</v>
      </c>
      <c r="D64" s="3">
        <v>0</v>
      </c>
      <c r="E64" s="3">
        <v>0</v>
      </c>
      <c r="F64" s="3">
        <v>0</v>
      </c>
      <c r="G64" s="3">
        <v>0</v>
      </c>
      <c r="H64" s="3">
        <v>0</v>
      </c>
      <c r="I64" s="3">
        <v>0</v>
      </c>
      <c r="J64" s="3">
        <v>0</v>
      </c>
      <c r="K64" s="2"/>
      <c r="L64" s="3">
        <v>0</v>
      </c>
      <c r="M64" s="3">
        <v>0</v>
      </c>
      <c r="N64" s="3">
        <v>0</v>
      </c>
      <c r="O64" s="3">
        <v>0</v>
      </c>
      <c r="P64" s="3">
        <v>0</v>
      </c>
      <c r="Q64" s="3">
        <v>0</v>
      </c>
      <c r="R64" s="3">
        <v>0</v>
      </c>
      <c r="S64" s="3">
        <v>0</v>
      </c>
      <c r="T64" s="2"/>
      <c r="U64" s="2"/>
      <c r="V64" s="2"/>
      <c r="W64" s="2"/>
      <c r="X64" s="2"/>
      <c r="Y64" s="2"/>
      <c r="Z64" s="2"/>
    </row>
    <row r="65" spans="1:26">
      <c r="A65" s="2" t="s">
        <v>121</v>
      </c>
      <c r="B65" s="2"/>
      <c r="C65" s="3">
        <v>0</v>
      </c>
      <c r="D65" s="3">
        <v>0</v>
      </c>
      <c r="E65" s="3">
        <v>0</v>
      </c>
      <c r="F65" s="3">
        <v>0</v>
      </c>
      <c r="G65" s="3">
        <v>0</v>
      </c>
      <c r="H65" s="3">
        <v>0</v>
      </c>
      <c r="I65" s="3">
        <v>0</v>
      </c>
      <c r="J65" s="3">
        <v>0</v>
      </c>
      <c r="K65" s="2"/>
      <c r="L65" s="3">
        <v>0</v>
      </c>
      <c r="M65" s="3">
        <v>0</v>
      </c>
      <c r="N65" s="3">
        <v>0</v>
      </c>
      <c r="O65" s="3">
        <v>0</v>
      </c>
      <c r="P65" s="3">
        <v>0</v>
      </c>
      <c r="Q65" s="3">
        <v>0</v>
      </c>
      <c r="R65" s="3">
        <v>0</v>
      </c>
      <c r="S65" s="3">
        <v>0</v>
      </c>
      <c r="T65" s="2"/>
      <c r="U65" s="2"/>
      <c r="V65" s="2"/>
      <c r="W65" s="2"/>
      <c r="X65" s="2"/>
      <c r="Y65" s="2"/>
      <c r="Z65" s="2"/>
    </row>
    <row r="66" spans="1:26">
      <c r="A66" s="2" t="s">
        <v>122</v>
      </c>
      <c r="B66" s="2"/>
      <c r="C66" s="3">
        <v>0</v>
      </c>
      <c r="D66" s="3">
        <v>0</v>
      </c>
      <c r="E66" s="3">
        <v>0</v>
      </c>
      <c r="F66" s="3">
        <v>0</v>
      </c>
      <c r="G66" s="3">
        <v>0</v>
      </c>
      <c r="H66" s="3">
        <v>0</v>
      </c>
      <c r="I66" s="3">
        <v>0</v>
      </c>
      <c r="J66" s="3">
        <v>0</v>
      </c>
      <c r="K66" s="2"/>
      <c r="L66" s="3">
        <v>0</v>
      </c>
      <c r="M66" s="3">
        <v>0</v>
      </c>
      <c r="N66" s="3">
        <v>0</v>
      </c>
      <c r="O66" s="3">
        <v>0</v>
      </c>
      <c r="P66" s="3">
        <v>0</v>
      </c>
      <c r="Q66" s="3">
        <v>0</v>
      </c>
      <c r="R66" s="3">
        <v>0</v>
      </c>
      <c r="S66" s="3">
        <v>0</v>
      </c>
      <c r="T66" s="2"/>
      <c r="U66" s="2"/>
      <c r="V66" s="2"/>
      <c r="W66" s="2"/>
      <c r="X66" s="2"/>
      <c r="Y66" s="2"/>
      <c r="Z66" s="2"/>
    </row>
    <row r="67" spans="1:26">
      <c r="A67" s="2" t="s">
        <v>123</v>
      </c>
      <c r="B67" s="2"/>
      <c r="C67" s="3">
        <v>0</v>
      </c>
      <c r="D67" s="3">
        <v>0</v>
      </c>
      <c r="E67" s="3">
        <v>0</v>
      </c>
      <c r="F67" s="3">
        <v>0</v>
      </c>
      <c r="G67" s="3">
        <v>0</v>
      </c>
      <c r="H67" s="3">
        <v>0</v>
      </c>
      <c r="I67" s="3">
        <v>0</v>
      </c>
      <c r="J67" s="3">
        <v>0</v>
      </c>
      <c r="K67" s="2"/>
      <c r="L67" s="3">
        <v>0</v>
      </c>
      <c r="M67" s="3">
        <v>0</v>
      </c>
      <c r="N67" s="3">
        <v>0</v>
      </c>
      <c r="O67" s="3">
        <v>0</v>
      </c>
      <c r="P67" s="3">
        <v>0</v>
      </c>
      <c r="Q67" s="3">
        <v>0</v>
      </c>
      <c r="R67" s="3">
        <v>0</v>
      </c>
      <c r="S67" s="3">
        <v>0</v>
      </c>
      <c r="T67" s="2"/>
      <c r="U67" s="2"/>
      <c r="V67" s="2"/>
      <c r="W67" s="2"/>
      <c r="X67" s="2"/>
      <c r="Y67" s="2"/>
      <c r="Z67" s="2"/>
    </row>
    <row r="68" spans="1:26">
      <c r="A68" s="2" t="s">
        <v>124</v>
      </c>
      <c r="B68" s="2"/>
      <c r="C68" s="3">
        <v>0</v>
      </c>
      <c r="D68" s="3">
        <v>0</v>
      </c>
      <c r="E68" s="3">
        <v>0</v>
      </c>
      <c r="F68" s="3">
        <v>0</v>
      </c>
      <c r="G68" s="3">
        <v>0</v>
      </c>
      <c r="H68" s="3">
        <v>0</v>
      </c>
      <c r="I68" s="3">
        <v>0</v>
      </c>
      <c r="J68" s="3">
        <v>0</v>
      </c>
      <c r="K68" s="2"/>
      <c r="L68" s="3">
        <v>0</v>
      </c>
      <c r="M68" s="3">
        <v>0</v>
      </c>
      <c r="N68" s="3">
        <v>0</v>
      </c>
      <c r="O68" s="3">
        <v>0</v>
      </c>
      <c r="P68" s="3">
        <v>0</v>
      </c>
      <c r="Q68" s="3">
        <v>0</v>
      </c>
      <c r="R68" s="3">
        <v>0</v>
      </c>
      <c r="S68" s="3">
        <v>0</v>
      </c>
      <c r="T68" s="2"/>
      <c r="U68" s="2"/>
      <c r="V68" s="2"/>
      <c r="W68" s="2"/>
      <c r="X68" s="2"/>
      <c r="Y68" s="2"/>
      <c r="Z68" s="2"/>
    </row>
    <row r="69" spans="1:26">
      <c r="A69" s="2" t="s">
        <v>125</v>
      </c>
      <c r="B69" s="2"/>
      <c r="C69" s="3">
        <v>0</v>
      </c>
      <c r="D69" s="3">
        <v>0.76666666666666605</v>
      </c>
      <c r="E69" s="3">
        <v>5.86666666666666</v>
      </c>
      <c r="F69" s="3">
        <v>12.6</v>
      </c>
      <c r="G69" s="3">
        <v>20.066666666666599</v>
      </c>
      <c r="H69" s="3">
        <v>30.2</v>
      </c>
      <c r="I69" s="3">
        <v>39.299999999999997</v>
      </c>
      <c r="J69" s="3">
        <v>45.766666666666602</v>
      </c>
      <c r="K69" s="2"/>
      <c r="L69" s="3">
        <v>0</v>
      </c>
      <c r="M69" s="3">
        <v>1.2297244497131099</v>
      </c>
      <c r="N69" s="3">
        <v>3.2013885876114498</v>
      </c>
      <c r="O69" s="3">
        <v>4.0216083018281799</v>
      </c>
      <c r="P69" s="3">
        <v>5.6623512980229496</v>
      </c>
      <c r="Q69" s="3">
        <v>7.0635213125843404</v>
      </c>
      <c r="R69" s="3">
        <v>4.7829558503781602</v>
      </c>
      <c r="S69" s="3">
        <v>4.6739229299974001</v>
      </c>
      <c r="T69" s="2"/>
      <c r="U69" s="2"/>
      <c r="V69" s="2"/>
      <c r="W69" s="2"/>
      <c r="X69" s="2"/>
      <c r="Y69" s="2"/>
      <c r="Z69" s="2"/>
    </row>
    <row r="70" spans="1:26">
      <c r="A70" s="2" t="s">
        <v>126</v>
      </c>
      <c r="B70" s="2"/>
      <c r="C70" s="3">
        <v>0</v>
      </c>
      <c r="D70" s="3">
        <v>0</v>
      </c>
      <c r="E70" s="3">
        <v>0</v>
      </c>
      <c r="F70" s="3">
        <v>0</v>
      </c>
      <c r="G70" s="3">
        <v>0</v>
      </c>
      <c r="H70" s="3">
        <v>0</v>
      </c>
      <c r="I70" s="3">
        <v>0</v>
      </c>
      <c r="J70" s="3">
        <v>0</v>
      </c>
      <c r="K70" s="2"/>
      <c r="L70" s="3">
        <v>0</v>
      </c>
      <c r="M70" s="3">
        <v>0</v>
      </c>
      <c r="N70" s="3">
        <v>0</v>
      </c>
      <c r="O70" s="3">
        <v>0</v>
      </c>
      <c r="P70" s="3">
        <v>0</v>
      </c>
      <c r="Q70" s="3">
        <v>0</v>
      </c>
      <c r="R70" s="3">
        <v>0</v>
      </c>
      <c r="S70" s="3">
        <v>0</v>
      </c>
      <c r="T70" s="2"/>
      <c r="U70" s="2"/>
      <c r="V70" s="2"/>
      <c r="W70" s="2"/>
      <c r="X70" s="2"/>
      <c r="Y70" s="2"/>
      <c r="Z70" s="2"/>
    </row>
    <row r="71" spans="1:26">
      <c r="A71" s="2" t="s">
        <v>127</v>
      </c>
      <c r="B71" s="2"/>
      <c r="C71" s="3">
        <v>0</v>
      </c>
      <c r="D71" s="3">
        <v>0</v>
      </c>
      <c r="E71" s="3">
        <v>0</v>
      </c>
      <c r="F71" s="3">
        <v>0</v>
      </c>
      <c r="G71" s="3">
        <v>0</v>
      </c>
      <c r="H71" s="3">
        <v>0</v>
      </c>
      <c r="I71" s="3">
        <v>0</v>
      </c>
      <c r="J71" s="3">
        <v>0</v>
      </c>
      <c r="K71" s="2"/>
      <c r="L71" s="3">
        <v>0</v>
      </c>
      <c r="M71" s="3">
        <v>0</v>
      </c>
      <c r="N71" s="3">
        <v>0</v>
      </c>
      <c r="O71" s="3">
        <v>0</v>
      </c>
      <c r="P71" s="3">
        <v>0</v>
      </c>
      <c r="Q71" s="3">
        <v>0</v>
      </c>
      <c r="R71" s="3">
        <v>0</v>
      </c>
      <c r="S71" s="3">
        <v>0</v>
      </c>
      <c r="T71" s="2"/>
      <c r="U71" s="2"/>
      <c r="V71" s="2"/>
      <c r="W71" s="2"/>
      <c r="X71" s="2"/>
      <c r="Y71" s="2"/>
      <c r="Z71" s="2"/>
    </row>
    <row r="72" spans="1:26">
      <c r="A72" s="2" t="s">
        <v>128</v>
      </c>
      <c r="B72" s="2"/>
      <c r="C72" s="3">
        <v>0</v>
      </c>
      <c r="D72" s="3">
        <v>0</v>
      </c>
      <c r="E72" s="3">
        <v>0</v>
      </c>
      <c r="F72" s="3">
        <v>0</v>
      </c>
      <c r="G72" s="3">
        <v>0</v>
      </c>
      <c r="H72" s="3">
        <v>0</v>
      </c>
      <c r="I72" s="3">
        <v>0</v>
      </c>
      <c r="J72" s="3">
        <v>0</v>
      </c>
      <c r="K72" s="2"/>
      <c r="L72" s="3">
        <v>0</v>
      </c>
      <c r="M72" s="3">
        <v>0</v>
      </c>
      <c r="N72" s="3">
        <v>0</v>
      </c>
      <c r="O72" s="3">
        <v>0</v>
      </c>
      <c r="P72" s="3">
        <v>0</v>
      </c>
      <c r="Q72" s="3">
        <v>0</v>
      </c>
      <c r="R72" s="3">
        <v>0</v>
      </c>
      <c r="S72" s="3">
        <v>0</v>
      </c>
      <c r="T72" s="2"/>
      <c r="U72" s="2"/>
      <c r="V72" s="2"/>
      <c r="W72" s="2"/>
      <c r="X72" s="2"/>
      <c r="Y72" s="2"/>
      <c r="Z72" s="2"/>
    </row>
    <row r="73" spans="1:26">
      <c r="A73" s="2" t="s">
        <v>129</v>
      </c>
      <c r="B73" s="2"/>
      <c r="C73" s="3">
        <v>0</v>
      </c>
      <c r="D73" s="3">
        <v>0</v>
      </c>
      <c r="E73" s="3">
        <v>0</v>
      </c>
      <c r="F73" s="3">
        <v>0</v>
      </c>
      <c r="G73" s="3">
        <v>0</v>
      </c>
      <c r="H73" s="3">
        <v>0</v>
      </c>
      <c r="I73" s="3">
        <v>0</v>
      </c>
      <c r="J73" s="3">
        <v>0</v>
      </c>
      <c r="K73" s="2"/>
      <c r="L73" s="3">
        <v>0</v>
      </c>
      <c r="M73" s="3">
        <v>0</v>
      </c>
      <c r="N73" s="3">
        <v>0</v>
      </c>
      <c r="O73" s="3">
        <v>0</v>
      </c>
      <c r="P73" s="3">
        <v>0</v>
      </c>
      <c r="Q73" s="3">
        <v>0</v>
      </c>
      <c r="R73" s="3">
        <v>0</v>
      </c>
      <c r="S73" s="3">
        <v>0</v>
      </c>
      <c r="T73" s="2"/>
      <c r="U73" s="2"/>
      <c r="V73" s="2"/>
      <c r="W73" s="2"/>
      <c r="X73" s="2"/>
      <c r="Y73" s="2"/>
      <c r="Z73" s="2"/>
    </row>
    <row r="74" spans="1:26">
      <c r="A74" s="2" t="s">
        <v>130</v>
      </c>
      <c r="B74" s="2"/>
      <c r="C74" s="3">
        <v>0</v>
      </c>
      <c r="D74" s="3">
        <v>0</v>
      </c>
      <c r="E74" s="3">
        <v>0</v>
      </c>
      <c r="F74" s="3">
        <v>0</v>
      </c>
      <c r="G74" s="3">
        <v>0</v>
      </c>
      <c r="H74" s="3">
        <v>0</v>
      </c>
      <c r="I74" s="3">
        <v>0</v>
      </c>
      <c r="J74" s="3">
        <v>0</v>
      </c>
      <c r="K74" s="2"/>
      <c r="L74" s="3">
        <v>0</v>
      </c>
      <c r="M74" s="3">
        <v>0</v>
      </c>
      <c r="N74" s="3">
        <v>0</v>
      </c>
      <c r="O74" s="3">
        <v>0</v>
      </c>
      <c r="P74" s="3">
        <v>0</v>
      </c>
      <c r="Q74" s="3">
        <v>0</v>
      </c>
      <c r="R74" s="3">
        <v>0</v>
      </c>
      <c r="S74" s="3">
        <v>0</v>
      </c>
      <c r="T74" s="2"/>
      <c r="U74" s="2"/>
      <c r="V74" s="2"/>
      <c r="W74" s="2"/>
      <c r="X74" s="2"/>
      <c r="Y74" s="2"/>
      <c r="Z74" s="2"/>
    </row>
    <row r="75" spans="1:26">
      <c r="A75" s="2" t="s">
        <v>131</v>
      </c>
      <c r="B75" s="2"/>
      <c r="C75" s="3">
        <v>0</v>
      </c>
      <c r="D75" s="3">
        <v>0</v>
      </c>
      <c r="E75" s="3">
        <v>0</v>
      </c>
      <c r="F75" s="3">
        <v>6.6666666666666596E-2</v>
      </c>
      <c r="G75" s="3">
        <v>6.6666666666666596E-2</v>
      </c>
      <c r="H75" s="3">
        <v>0.66666666666666596</v>
      </c>
      <c r="I75" s="3">
        <v>2.1333333333333302</v>
      </c>
      <c r="J75" s="3">
        <v>6.3</v>
      </c>
      <c r="K75" s="2"/>
      <c r="L75" s="3">
        <v>0</v>
      </c>
      <c r="M75" s="3">
        <v>0</v>
      </c>
      <c r="N75" s="3">
        <v>0</v>
      </c>
      <c r="O75" s="3">
        <v>0.35901098714230001</v>
      </c>
      <c r="P75" s="3">
        <v>0.35901098714230001</v>
      </c>
      <c r="Q75" s="3">
        <v>1.2472191289246399</v>
      </c>
      <c r="R75" s="3">
        <v>2.6923760675078201</v>
      </c>
      <c r="S75" s="3">
        <v>3.7872593432894601</v>
      </c>
      <c r="T75" s="2"/>
      <c r="U75" s="2"/>
      <c r="V75" s="2"/>
      <c r="W75" s="2"/>
      <c r="X75" s="2"/>
      <c r="Y75" s="2"/>
      <c r="Z75" s="2"/>
    </row>
    <row r="76" spans="1:26">
      <c r="A76" s="2" t="s">
        <v>132</v>
      </c>
      <c r="B76" s="2"/>
      <c r="C76" s="3">
        <v>0</v>
      </c>
      <c r="D76" s="3">
        <v>0</v>
      </c>
      <c r="E76" s="3">
        <v>0</v>
      </c>
      <c r="F76" s="3">
        <v>0</v>
      </c>
      <c r="G76" s="3">
        <v>0</v>
      </c>
      <c r="H76" s="3">
        <v>0</v>
      </c>
      <c r="I76" s="3">
        <v>0</v>
      </c>
      <c r="J76" s="3">
        <v>0</v>
      </c>
      <c r="K76" s="2"/>
      <c r="L76" s="3">
        <v>0</v>
      </c>
      <c r="M76" s="3">
        <v>0</v>
      </c>
      <c r="N76" s="3">
        <v>0</v>
      </c>
      <c r="O76" s="3">
        <v>0</v>
      </c>
      <c r="P76" s="3">
        <v>0</v>
      </c>
      <c r="Q76" s="3">
        <v>0</v>
      </c>
      <c r="R76" s="3">
        <v>0</v>
      </c>
      <c r="S76" s="3">
        <v>0</v>
      </c>
      <c r="T76" s="2"/>
      <c r="U76" s="2"/>
      <c r="V76" s="2"/>
      <c r="W76" s="2"/>
      <c r="X76" s="2"/>
      <c r="Y76" s="2"/>
      <c r="Z76" s="2"/>
    </row>
    <row r="77" spans="1:26">
      <c r="A77" s="2" t="s">
        <v>133</v>
      </c>
      <c r="B77" s="2"/>
      <c r="C77" s="3">
        <v>0</v>
      </c>
      <c r="D77" s="3">
        <v>0</v>
      </c>
      <c r="E77" s="3">
        <v>0</v>
      </c>
      <c r="F77" s="3">
        <v>0</v>
      </c>
      <c r="G77" s="3">
        <v>0</v>
      </c>
      <c r="H77" s="3">
        <v>0</v>
      </c>
      <c r="I77" s="3">
        <v>0</v>
      </c>
      <c r="J77" s="3">
        <v>0</v>
      </c>
      <c r="K77" s="2"/>
      <c r="L77" s="3">
        <v>0</v>
      </c>
      <c r="M77" s="3">
        <v>0</v>
      </c>
      <c r="N77" s="3">
        <v>0</v>
      </c>
      <c r="O77" s="3">
        <v>0</v>
      </c>
      <c r="P77" s="3">
        <v>0</v>
      </c>
      <c r="Q77" s="3">
        <v>0</v>
      </c>
      <c r="R77" s="3">
        <v>0</v>
      </c>
      <c r="S77" s="3">
        <v>0</v>
      </c>
      <c r="T77" s="2"/>
      <c r="U77" s="2"/>
      <c r="V77" s="2"/>
      <c r="W77" s="2"/>
      <c r="X77" s="2"/>
      <c r="Y77" s="2"/>
      <c r="Z77" s="2"/>
    </row>
    <row r="78" spans="1:26">
      <c r="A78" s="2" t="s">
        <v>134</v>
      </c>
      <c r="B78" s="2" t="s">
        <v>135</v>
      </c>
      <c r="C78" s="3">
        <v>23.8</v>
      </c>
      <c r="D78" s="3">
        <v>43.433333333333302</v>
      </c>
      <c r="E78" s="3">
        <v>60.033333333333303</v>
      </c>
      <c r="F78" s="3">
        <v>68</v>
      </c>
      <c r="G78" s="3">
        <v>76.5</v>
      </c>
      <c r="H78" s="3">
        <v>83.1666666666666</v>
      </c>
      <c r="I78" s="3">
        <v>87</v>
      </c>
      <c r="J78" s="3">
        <v>90.2</v>
      </c>
      <c r="K78" s="2"/>
      <c r="L78" s="3">
        <v>4.9152822909777996</v>
      </c>
      <c r="M78" s="3">
        <v>6.1192773720068896</v>
      </c>
      <c r="N78" s="3">
        <v>6.8822638394321602</v>
      </c>
      <c r="O78" s="3">
        <v>4.7258156262525999</v>
      </c>
      <c r="P78" s="3">
        <v>5.8523499553598102</v>
      </c>
      <c r="Q78" s="3">
        <v>6.0832191770110899</v>
      </c>
      <c r="R78" s="3">
        <v>4.6690470119715002</v>
      </c>
      <c r="S78" s="3">
        <v>6.2631195634976198</v>
      </c>
      <c r="T78" s="2"/>
      <c r="U78" s="2"/>
      <c r="V78" s="2"/>
      <c r="W78" s="2"/>
      <c r="X78" s="2"/>
      <c r="Y78" s="2"/>
      <c r="Z78" s="2"/>
    </row>
    <row r="79" spans="1:26">
      <c r="A79" s="2" t="s">
        <v>136</v>
      </c>
      <c r="B79" s="2"/>
      <c r="C79" s="3">
        <v>5.6</v>
      </c>
      <c r="D79" s="3">
        <v>16.8666666666666</v>
      </c>
      <c r="E79" s="3">
        <v>27.933333333333302</v>
      </c>
      <c r="F79" s="3">
        <v>38.633333333333297</v>
      </c>
      <c r="G79" s="3">
        <v>47.366666666666603</v>
      </c>
      <c r="H79" s="3">
        <v>53.1</v>
      </c>
      <c r="I79" s="3">
        <v>61.7</v>
      </c>
      <c r="J79" s="3">
        <v>68.533333333333303</v>
      </c>
      <c r="K79" s="2"/>
      <c r="L79" s="3">
        <v>2.7398296784045999</v>
      </c>
      <c r="M79" s="3">
        <v>4.3568592153318599</v>
      </c>
      <c r="N79" s="3">
        <v>5.4217668296926496</v>
      </c>
      <c r="O79" s="3">
        <v>5.4005143787935204</v>
      </c>
      <c r="P79" s="3">
        <v>4.8681504587357196</v>
      </c>
      <c r="Q79" s="3">
        <v>5.0619495585528398</v>
      </c>
      <c r="R79" s="3">
        <v>5.4659552382604302</v>
      </c>
      <c r="S79" s="3">
        <v>3.77477004450455</v>
      </c>
      <c r="T79" s="2"/>
      <c r="U79" s="2"/>
      <c r="V79" s="2"/>
      <c r="W79" s="2"/>
      <c r="X79" s="2"/>
      <c r="Y79" s="2"/>
      <c r="Z79" s="2"/>
    </row>
    <row r="80" spans="1:26">
      <c r="A80" s="2" t="s">
        <v>137</v>
      </c>
      <c r="B80" s="2" t="s">
        <v>138</v>
      </c>
      <c r="C80" s="3">
        <v>19.3333333333333</v>
      </c>
      <c r="D80" s="3">
        <v>34.366666666666603</v>
      </c>
      <c r="E80" s="3">
        <v>43.8</v>
      </c>
      <c r="F80" s="3">
        <v>53.866666666666603</v>
      </c>
      <c r="G80" s="3">
        <v>61.8333333333333</v>
      </c>
      <c r="H80" s="3">
        <v>72.2</v>
      </c>
      <c r="I80" s="3">
        <v>79.6666666666666</v>
      </c>
      <c r="J80" s="3">
        <v>85.766666666666595</v>
      </c>
      <c r="K80" s="2"/>
      <c r="L80" s="3">
        <v>2.6246692913372698</v>
      </c>
      <c r="M80" s="3">
        <v>4.0700805342837496</v>
      </c>
      <c r="N80" s="3">
        <v>3.8418745424597001</v>
      </c>
      <c r="O80" s="3">
        <v>5.7197513543470997</v>
      </c>
      <c r="P80" s="3">
        <v>5.3608664308009804</v>
      </c>
      <c r="Q80" s="3">
        <v>5.4430383671867197</v>
      </c>
      <c r="R80" s="3">
        <v>5.5697596197881101</v>
      </c>
      <c r="S80" s="3">
        <v>4.2558456530074196</v>
      </c>
      <c r="T80" s="2"/>
      <c r="U80" s="2"/>
      <c r="V80" s="2"/>
      <c r="W80" s="2"/>
      <c r="X80" s="2"/>
      <c r="Y80" s="2"/>
      <c r="Z80" s="2"/>
    </row>
    <row r="81" spans="1:26">
      <c r="A81" s="2" t="s">
        <v>139</v>
      </c>
      <c r="B81" s="2"/>
      <c r="C81" s="3">
        <v>0</v>
      </c>
      <c r="D81" s="3">
        <v>0</v>
      </c>
      <c r="E81" s="3">
        <v>0</v>
      </c>
      <c r="F81" s="3">
        <v>0</v>
      </c>
      <c r="G81" s="3">
        <v>0</v>
      </c>
      <c r="H81" s="3">
        <v>0</v>
      </c>
      <c r="I81" s="3">
        <v>0</v>
      </c>
      <c r="J81" s="3">
        <v>0</v>
      </c>
      <c r="K81" s="2"/>
      <c r="L81" s="3">
        <v>0</v>
      </c>
      <c r="M81" s="3">
        <v>0</v>
      </c>
      <c r="N81" s="3">
        <v>0</v>
      </c>
      <c r="O81" s="3">
        <v>0</v>
      </c>
      <c r="P81" s="3">
        <v>0</v>
      </c>
      <c r="Q81" s="3">
        <v>0</v>
      </c>
      <c r="R81" s="3">
        <v>0</v>
      </c>
      <c r="S81" s="3">
        <v>0</v>
      </c>
      <c r="T81" s="2"/>
      <c r="U81" s="2"/>
      <c r="V81" s="2"/>
      <c r="W81" s="2"/>
      <c r="X81" s="2"/>
      <c r="Y81" s="2"/>
      <c r="Z81" s="2"/>
    </row>
    <row r="82" spans="1:26">
      <c r="A82" s="2" t="s">
        <v>140</v>
      </c>
      <c r="B82" s="2" t="s">
        <v>141</v>
      </c>
      <c r="C82" s="3">
        <v>0</v>
      </c>
      <c r="D82" s="3">
        <v>0</v>
      </c>
      <c r="E82" s="3">
        <v>0</v>
      </c>
      <c r="F82" s="3">
        <v>0</v>
      </c>
      <c r="G82" s="3">
        <v>0</v>
      </c>
      <c r="H82" s="3">
        <v>0</v>
      </c>
      <c r="I82" s="3">
        <v>0</v>
      </c>
      <c r="J82" s="3">
        <v>0</v>
      </c>
      <c r="K82" s="2"/>
      <c r="L82" s="3">
        <v>0</v>
      </c>
      <c r="M82" s="3">
        <v>0</v>
      </c>
      <c r="N82" s="3">
        <v>0</v>
      </c>
      <c r="O82" s="3">
        <v>0</v>
      </c>
      <c r="P82" s="3">
        <v>0</v>
      </c>
      <c r="Q82" s="3">
        <v>0</v>
      </c>
      <c r="R82" s="3">
        <v>0</v>
      </c>
      <c r="S82" s="3">
        <v>0</v>
      </c>
      <c r="T82" s="2"/>
      <c r="U82" s="2"/>
      <c r="V82" s="2"/>
      <c r="W82" s="2"/>
      <c r="X82" s="2"/>
      <c r="Y82" s="2"/>
      <c r="Z82" s="2"/>
    </row>
    <row r="83" spans="1:26">
      <c r="A83" s="2" t="s">
        <v>142</v>
      </c>
      <c r="B83" s="2"/>
      <c r="C83" s="3">
        <v>0</v>
      </c>
      <c r="D83" s="3">
        <v>0</v>
      </c>
      <c r="E83" s="3">
        <v>0</v>
      </c>
      <c r="F83" s="3">
        <v>0</v>
      </c>
      <c r="G83" s="3">
        <v>0</v>
      </c>
      <c r="H83" s="3">
        <v>0</v>
      </c>
      <c r="I83" s="3">
        <v>0</v>
      </c>
      <c r="J83" s="3">
        <v>0</v>
      </c>
      <c r="K83" s="2"/>
      <c r="L83" s="3">
        <v>0</v>
      </c>
      <c r="M83" s="3">
        <v>0</v>
      </c>
      <c r="N83" s="3">
        <v>0</v>
      </c>
      <c r="O83" s="3">
        <v>0</v>
      </c>
      <c r="P83" s="3">
        <v>0</v>
      </c>
      <c r="Q83" s="3">
        <v>0</v>
      </c>
      <c r="R83" s="3">
        <v>0</v>
      </c>
      <c r="S83" s="3">
        <v>0</v>
      </c>
      <c r="T83" s="2"/>
      <c r="U83" s="2"/>
      <c r="V83" s="2"/>
      <c r="W83" s="2"/>
      <c r="X83" s="2"/>
      <c r="Y83" s="2"/>
      <c r="Z83" s="2"/>
    </row>
    <row r="84" spans="1:26">
      <c r="A84" s="2" t="s">
        <v>143</v>
      </c>
      <c r="B84" s="2" t="s">
        <v>144</v>
      </c>
      <c r="C84" s="3">
        <v>0</v>
      </c>
      <c r="D84" s="3">
        <v>0</v>
      </c>
      <c r="E84" s="3">
        <v>0</v>
      </c>
      <c r="F84" s="3">
        <v>0</v>
      </c>
      <c r="G84" s="3">
        <v>0</v>
      </c>
      <c r="H84" s="3">
        <v>0</v>
      </c>
      <c r="I84" s="3">
        <v>0</v>
      </c>
      <c r="J84" s="3">
        <v>0</v>
      </c>
      <c r="K84" s="2"/>
      <c r="L84" s="3">
        <v>0</v>
      </c>
      <c r="M84" s="3">
        <v>0</v>
      </c>
      <c r="N84" s="3">
        <v>0</v>
      </c>
      <c r="O84" s="3">
        <v>0</v>
      </c>
      <c r="P84" s="3">
        <v>0</v>
      </c>
      <c r="Q84" s="3">
        <v>0</v>
      </c>
      <c r="R84" s="3">
        <v>0</v>
      </c>
      <c r="S84" s="3">
        <v>0</v>
      </c>
      <c r="T84" s="2"/>
      <c r="U84" s="2"/>
      <c r="V84" s="2"/>
      <c r="W84" s="2"/>
      <c r="X84" s="2"/>
      <c r="Y84" s="2"/>
      <c r="Z84" s="2"/>
    </row>
    <row r="85" spans="1:26">
      <c r="A85" s="2" t="s">
        <v>145</v>
      </c>
      <c r="B85" s="2"/>
      <c r="C85" s="3">
        <v>4.9000000000000004</v>
      </c>
      <c r="D85" s="3">
        <v>12.066666666666601</v>
      </c>
      <c r="E85" s="3">
        <v>21.7</v>
      </c>
      <c r="F85" s="3">
        <v>24.3666666666666</v>
      </c>
      <c r="G85" s="3">
        <v>32.466666666666598</v>
      </c>
      <c r="H85" s="3">
        <v>34.6</v>
      </c>
      <c r="I85" s="3">
        <v>36.799999999999997</v>
      </c>
      <c r="J85" s="3">
        <v>40.8333333333333</v>
      </c>
      <c r="K85" s="2"/>
      <c r="L85" s="3">
        <v>3.4578413304642299</v>
      </c>
      <c r="M85" s="3">
        <v>3.8981477082783198</v>
      </c>
      <c r="N85" s="3">
        <v>3.5791060336346501</v>
      </c>
      <c r="O85" s="3">
        <v>5.7820603786385796</v>
      </c>
      <c r="P85" s="3">
        <v>6.0096219145263596</v>
      </c>
      <c r="Q85" s="3">
        <v>4.5869379764718801</v>
      </c>
      <c r="R85" s="3">
        <v>4.7497368348151596</v>
      </c>
      <c r="S85" s="3">
        <v>4.1639991461200898</v>
      </c>
      <c r="T85" s="2"/>
      <c r="U85" s="2"/>
      <c r="V85" s="2"/>
      <c r="W85" s="2"/>
      <c r="X85" s="2"/>
      <c r="Y85" s="2"/>
      <c r="Z85" s="2"/>
    </row>
    <row r="86" spans="1:26">
      <c r="A86" s="2" t="s">
        <v>146</v>
      </c>
      <c r="B86" s="2"/>
      <c r="C86" s="3">
        <v>0</v>
      </c>
      <c r="D86" s="3">
        <v>0</v>
      </c>
      <c r="E86" s="3">
        <v>0</v>
      </c>
      <c r="F86" s="3">
        <v>0</v>
      </c>
      <c r="G86" s="3">
        <v>0</v>
      </c>
      <c r="H86" s="3">
        <v>0</v>
      </c>
      <c r="I86" s="3">
        <v>0</v>
      </c>
      <c r="J86" s="3">
        <v>0</v>
      </c>
      <c r="K86" s="2"/>
      <c r="L86" s="3">
        <v>0</v>
      </c>
      <c r="M86" s="3">
        <v>0</v>
      </c>
      <c r="N86" s="3">
        <v>0</v>
      </c>
      <c r="O86" s="3">
        <v>0</v>
      </c>
      <c r="P86" s="3">
        <v>0</v>
      </c>
      <c r="Q86" s="3">
        <v>0</v>
      </c>
      <c r="R86" s="3">
        <v>0</v>
      </c>
      <c r="S86" s="3">
        <v>0</v>
      </c>
      <c r="T86" s="2"/>
      <c r="U86" s="2"/>
      <c r="V86" s="2"/>
      <c r="W86" s="2"/>
      <c r="X86" s="2"/>
      <c r="Y86" s="2"/>
      <c r="Z86" s="2"/>
    </row>
    <row r="87" spans="1:26">
      <c r="A87" s="2" t="s">
        <v>147</v>
      </c>
      <c r="B87" s="2"/>
      <c r="C87" s="3">
        <v>0.1</v>
      </c>
      <c r="D87" s="3">
        <v>0.33333333333333298</v>
      </c>
      <c r="E87" s="3">
        <v>1.7666666666666599</v>
      </c>
      <c r="F87" s="3">
        <v>1.5333333333333301</v>
      </c>
      <c r="G87" s="3">
        <v>3.2666666666666599</v>
      </c>
      <c r="H87" s="3">
        <v>4.6666666666666599</v>
      </c>
      <c r="I87" s="3">
        <v>4.4666666666666597</v>
      </c>
      <c r="J87" s="3">
        <v>5.6</v>
      </c>
      <c r="K87" s="2"/>
      <c r="L87" s="3">
        <v>0.39581140290126299</v>
      </c>
      <c r="M87" s="3">
        <v>0.64978628965393004</v>
      </c>
      <c r="N87" s="3">
        <v>1.3585122581543201</v>
      </c>
      <c r="O87" s="3">
        <v>1.2310790208412901</v>
      </c>
      <c r="P87" s="3">
        <v>2.6824532718307599</v>
      </c>
      <c r="Q87" s="3">
        <v>2.5733678754158298</v>
      </c>
      <c r="R87" s="3">
        <v>2.2617593938249798</v>
      </c>
      <c r="S87" s="3">
        <v>3.3126021996812902</v>
      </c>
      <c r="T87" s="2"/>
      <c r="U87" s="2"/>
      <c r="V87" s="2"/>
      <c r="W87" s="2"/>
      <c r="X87" s="2"/>
      <c r="Y87" s="2"/>
      <c r="Z87" s="2"/>
    </row>
    <row r="88" spans="1:26">
      <c r="A88" s="2" t="s">
        <v>148</v>
      </c>
      <c r="B88" s="2"/>
      <c r="C88" s="3">
        <v>0</v>
      </c>
      <c r="D88" s="3">
        <v>0</v>
      </c>
      <c r="E88" s="3">
        <v>0</v>
      </c>
      <c r="F88" s="3">
        <v>0</v>
      </c>
      <c r="G88" s="3">
        <v>0</v>
      </c>
      <c r="H88" s="3">
        <v>0</v>
      </c>
      <c r="I88" s="3">
        <v>0</v>
      </c>
      <c r="J88" s="3">
        <v>0</v>
      </c>
      <c r="K88" s="2"/>
      <c r="L88" s="3">
        <v>0</v>
      </c>
      <c r="M88" s="3">
        <v>0</v>
      </c>
      <c r="N88" s="3">
        <v>0</v>
      </c>
      <c r="O88" s="3">
        <v>0</v>
      </c>
      <c r="P88" s="3">
        <v>0</v>
      </c>
      <c r="Q88" s="3">
        <v>0</v>
      </c>
      <c r="R88" s="3">
        <v>0</v>
      </c>
      <c r="S88" s="3">
        <v>0</v>
      </c>
      <c r="T88" s="2"/>
      <c r="U88" s="2"/>
      <c r="V88" s="2"/>
      <c r="W88" s="2"/>
      <c r="X88" s="2"/>
      <c r="Y88" s="2"/>
      <c r="Z88" s="2"/>
    </row>
    <row r="89" spans="1:26">
      <c r="A89" s="2" t="s">
        <v>149</v>
      </c>
      <c r="B89" s="2"/>
      <c r="C89" s="3">
        <v>4.5333333333333297</v>
      </c>
      <c r="D89" s="3">
        <v>10.7</v>
      </c>
      <c r="E89" s="3">
        <v>18.633333333333301</v>
      </c>
      <c r="F89" s="3">
        <v>27.966666666666601</v>
      </c>
      <c r="G89" s="3">
        <v>33.866666666666603</v>
      </c>
      <c r="H89" s="3">
        <v>42.366666666666603</v>
      </c>
      <c r="I89" s="3">
        <v>47.6666666666666</v>
      </c>
      <c r="J89" s="3">
        <v>52.6</v>
      </c>
      <c r="K89" s="2"/>
      <c r="L89" s="3">
        <v>2.3485219938411301</v>
      </c>
      <c r="M89" s="3">
        <v>3.26751689615626</v>
      </c>
      <c r="N89" s="3">
        <v>5.0694071535919099</v>
      </c>
      <c r="O89" s="3">
        <v>6.1290746084181</v>
      </c>
      <c r="P89" s="3">
        <v>5.2008546306245496</v>
      </c>
      <c r="Q89" s="3">
        <v>6.3533892967104997</v>
      </c>
      <c r="R89" s="3">
        <v>5.6292884886892098</v>
      </c>
      <c r="S89" s="3">
        <v>6.0255013622657696</v>
      </c>
      <c r="T89" s="2"/>
      <c r="U89" s="2"/>
      <c r="V89" s="2"/>
      <c r="W89" s="2"/>
      <c r="X89" s="2"/>
      <c r="Y89" s="2"/>
      <c r="Z89" s="2"/>
    </row>
    <row r="90" spans="1:26">
      <c r="A90" s="2" t="s">
        <v>150</v>
      </c>
      <c r="B90" s="2" t="s">
        <v>151</v>
      </c>
      <c r="C90" s="3">
        <v>0</v>
      </c>
      <c r="D90" s="3">
        <v>0</v>
      </c>
      <c r="E90" s="3">
        <v>0</v>
      </c>
      <c r="F90" s="3">
        <v>0</v>
      </c>
      <c r="G90" s="3">
        <v>0</v>
      </c>
      <c r="H90" s="3">
        <v>0</v>
      </c>
      <c r="I90" s="3">
        <v>0</v>
      </c>
      <c r="J90" s="3">
        <v>0</v>
      </c>
      <c r="K90" s="2"/>
      <c r="L90" s="3">
        <v>0</v>
      </c>
      <c r="M90" s="3">
        <v>0</v>
      </c>
      <c r="N90" s="3">
        <v>0</v>
      </c>
      <c r="O90" s="3">
        <v>0</v>
      </c>
      <c r="P90" s="3">
        <v>0</v>
      </c>
      <c r="Q90" s="3">
        <v>0</v>
      </c>
      <c r="R90" s="3">
        <v>0</v>
      </c>
      <c r="S90" s="3">
        <v>0</v>
      </c>
      <c r="T90" s="2"/>
      <c r="U90" s="2"/>
      <c r="V90" s="2"/>
      <c r="W90" s="2"/>
      <c r="X90" s="2"/>
      <c r="Y90" s="2"/>
      <c r="Z90" s="2"/>
    </row>
    <row r="91" spans="1:26">
      <c r="A91" s="2" t="s">
        <v>152</v>
      </c>
      <c r="B91" s="2"/>
      <c r="C91" s="3">
        <v>0</v>
      </c>
      <c r="D91" s="3">
        <v>0</v>
      </c>
      <c r="E91" s="3">
        <v>0</v>
      </c>
      <c r="F91" s="3">
        <v>0</v>
      </c>
      <c r="G91" s="3">
        <v>0</v>
      </c>
      <c r="H91" s="3">
        <v>0</v>
      </c>
      <c r="I91" s="3">
        <v>0</v>
      </c>
      <c r="J91" s="3">
        <v>0</v>
      </c>
      <c r="K91" s="2"/>
      <c r="L91" s="3">
        <v>0</v>
      </c>
      <c r="M91" s="3">
        <v>0</v>
      </c>
      <c r="N91" s="3">
        <v>0</v>
      </c>
      <c r="O91" s="3">
        <v>0</v>
      </c>
      <c r="P91" s="3">
        <v>0</v>
      </c>
      <c r="Q91" s="3">
        <v>0</v>
      </c>
      <c r="R91" s="3">
        <v>0</v>
      </c>
      <c r="S91" s="3">
        <v>0</v>
      </c>
      <c r="T91" s="2"/>
      <c r="U91" s="2"/>
      <c r="V91" s="2"/>
      <c r="W91" s="2"/>
      <c r="X91" s="2"/>
      <c r="Y91" s="2"/>
      <c r="Z91" s="2"/>
    </row>
    <row r="92" spans="1:26">
      <c r="A92" s="2" t="s">
        <v>153</v>
      </c>
      <c r="B92" s="2"/>
      <c r="C92" s="3">
        <v>0</v>
      </c>
      <c r="D92" s="3">
        <v>0</v>
      </c>
      <c r="E92" s="3">
        <v>0</v>
      </c>
      <c r="F92" s="3">
        <v>0</v>
      </c>
      <c r="G92" s="3">
        <v>0</v>
      </c>
      <c r="H92" s="3">
        <v>0</v>
      </c>
      <c r="I92" s="3">
        <v>0</v>
      </c>
      <c r="J92" s="3">
        <v>0</v>
      </c>
      <c r="K92" s="2"/>
      <c r="L92" s="3">
        <v>0</v>
      </c>
      <c r="M92" s="3">
        <v>0</v>
      </c>
      <c r="N92" s="3">
        <v>0</v>
      </c>
      <c r="O92" s="3">
        <v>0</v>
      </c>
      <c r="P92" s="3">
        <v>0</v>
      </c>
      <c r="Q92" s="3">
        <v>0</v>
      </c>
      <c r="R92" s="3">
        <v>0</v>
      </c>
      <c r="S92" s="3">
        <v>0</v>
      </c>
      <c r="T92" s="2"/>
      <c r="U92" s="2"/>
      <c r="V92" s="2"/>
      <c r="W92" s="2"/>
      <c r="X92" s="2"/>
      <c r="Y92" s="2"/>
      <c r="Z92" s="2"/>
    </row>
    <row r="93" spans="1:26">
      <c r="A93" s="2" t="s">
        <v>154</v>
      </c>
      <c r="B93" s="2"/>
      <c r="C93" s="3">
        <v>0</v>
      </c>
      <c r="D93" s="3">
        <v>0</v>
      </c>
      <c r="E93" s="3">
        <v>0</v>
      </c>
      <c r="F93" s="3">
        <v>0</v>
      </c>
      <c r="G93" s="3">
        <v>0</v>
      </c>
      <c r="H93" s="3">
        <v>0</v>
      </c>
      <c r="I93" s="3">
        <v>0</v>
      </c>
      <c r="J93" s="3">
        <v>0</v>
      </c>
      <c r="K93" s="2"/>
      <c r="L93" s="3">
        <v>0</v>
      </c>
      <c r="M93" s="3">
        <v>0</v>
      </c>
      <c r="N93" s="3">
        <v>0</v>
      </c>
      <c r="O93" s="3">
        <v>0</v>
      </c>
      <c r="P93" s="3">
        <v>0</v>
      </c>
      <c r="Q93" s="3">
        <v>0</v>
      </c>
      <c r="R93" s="3">
        <v>0</v>
      </c>
      <c r="S93" s="3">
        <v>0</v>
      </c>
      <c r="T93" s="2"/>
      <c r="U93" s="2"/>
      <c r="V93" s="2"/>
      <c r="W93" s="2"/>
      <c r="X93" s="2"/>
      <c r="Y93" s="2"/>
      <c r="Z93" s="2"/>
    </row>
    <row r="94" spans="1:26">
      <c r="A94" s="2" t="s">
        <v>155</v>
      </c>
      <c r="B94" s="2"/>
      <c r="C94" s="3">
        <v>0</v>
      </c>
      <c r="D94" s="3">
        <v>0</v>
      </c>
      <c r="E94" s="3">
        <v>0</v>
      </c>
      <c r="F94" s="3">
        <v>0</v>
      </c>
      <c r="G94" s="3">
        <v>0</v>
      </c>
      <c r="H94" s="3">
        <v>0</v>
      </c>
      <c r="I94" s="3">
        <v>0</v>
      </c>
      <c r="J94" s="3">
        <v>0</v>
      </c>
      <c r="K94" s="2"/>
      <c r="L94" s="3">
        <v>0</v>
      </c>
      <c r="M94" s="3">
        <v>0</v>
      </c>
      <c r="N94" s="3">
        <v>0</v>
      </c>
      <c r="O94" s="3">
        <v>0</v>
      </c>
      <c r="P94" s="3">
        <v>0</v>
      </c>
      <c r="Q94" s="3">
        <v>0</v>
      </c>
      <c r="R94" s="3">
        <v>0</v>
      </c>
      <c r="S94" s="3">
        <v>0</v>
      </c>
      <c r="T94" s="2"/>
      <c r="U94" s="2"/>
      <c r="V94" s="2"/>
      <c r="W94" s="2"/>
      <c r="X94" s="2"/>
      <c r="Y94" s="2"/>
      <c r="Z94" s="2"/>
    </row>
    <row r="95" spans="1:26">
      <c r="A95" s="2" t="s">
        <v>156</v>
      </c>
      <c r="B95" s="2"/>
      <c r="C95" s="3">
        <v>0</v>
      </c>
      <c r="D95" s="3">
        <v>0</v>
      </c>
      <c r="E95" s="3">
        <v>0</v>
      </c>
      <c r="F95" s="3">
        <v>0</v>
      </c>
      <c r="G95" s="3">
        <v>0</v>
      </c>
      <c r="H95" s="3">
        <v>0</v>
      </c>
      <c r="I95" s="3">
        <v>0</v>
      </c>
      <c r="J95" s="3">
        <v>0</v>
      </c>
      <c r="K95" s="2"/>
      <c r="L95" s="3">
        <v>0</v>
      </c>
      <c r="M95" s="3">
        <v>0</v>
      </c>
      <c r="N95" s="3">
        <v>0</v>
      </c>
      <c r="O95" s="3">
        <v>0</v>
      </c>
      <c r="P95" s="3">
        <v>0</v>
      </c>
      <c r="Q95" s="3">
        <v>0</v>
      </c>
      <c r="R95" s="3">
        <v>0</v>
      </c>
      <c r="S95" s="3">
        <v>0</v>
      </c>
      <c r="T95" s="2"/>
      <c r="U95" s="2"/>
      <c r="V95" s="2"/>
      <c r="W95" s="2"/>
      <c r="X95" s="2"/>
      <c r="Y95" s="2"/>
      <c r="Z95" s="2"/>
    </row>
    <row r="96" spans="1:26">
      <c r="A96" s="2" t="s">
        <v>157</v>
      </c>
      <c r="B96" s="2"/>
      <c r="C96" s="3">
        <v>0</v>
      </c>
      <c r="D96" s="3">
        <v>0.76666666666666605</v>
      </c>
      <c r="E96" s="3">
        <v>2.9</v>
      </c>
      <c r="F96" s="3">
        <v>6.2</v>
      </c>
      <c r="G96" s="3">
        <v>10.466666666666599</v>
      </c>
      <c r="H96" s="3">
        <v>15</v>
      </c>
      <c r="I96" s="3">
        <v>19.266666666666602</v>
      </c>
      <c r="J96" s="3">
        <v>21.766666666666602</v>
      </c>
      <c r="K96" s="2"/>
      <c r="L96" s="3">
        <v>0</v>
      </c>
      <c r="M96" s="3">
        <v>0.667499479816692</v>
      </c>
      <c r="N96" s="3">
        <v>1.37477270848675</v>
      </c>
      <c r="O96" s="3">
        <v>2.16641024123625</v>
      </c>
      <c r="P96" s="3">
        <v>1.8390818965511599</v>
      </c>
      <c r="Q96" s="3">
        <v>2.3094010767584998</v>
      </c>
      <c r="R96" s="3">
        <v>2.0483055327649602</v>
      </c>
      <c r="S96" s="3">
        <v>1.8740923729160699</v>
      </c>
      <c r="T96" s="2"/>
      <c r="U96" s="2"/>
      <c r="V96" s="2"/>
      <c r="W96" s="2"/>
      <c r="X96" s="2"/>
      <c r="Y96" s="2"/>
      <c r="Z96" s="2"/>
    </row>
    <row r="97" spans="1:26">
      <c r="A97" s="2" t="s">
        <v>158</v>
      </c>
      <c r="B97" s="2"/>
      <c r="C97" s="3">
        <v>0</v>
      </c>
      <c r="D97" s="3">
        <v>0</v>
      </c>
      <c r="E97" s="3">
        <v>0</v>
      </c>
      <c r="F97" s="3">
        <v>0</v>
      </c>
      <c r="G97" s="3">
        <v>0</v>
      </c>
      <c r="H97" s="3">
        <v>0</v>
      </c>
      <c r="I97" s="3">
        <v>0</v>
      </c>
      <c r="J97" s="3">
        <v>0</v>
      </c>
      <c r="K97" s="2"/>
      <c r="L97" s="3">
        <v>0</v>
      </c>
      <c r="M97" s="3">
        <v>0</v>
      </c>
      <c r="N97" s="3">
        <v>0</v>
      </c>
      <c r="O97" s="3">
        <v>0</v>
      </c>
      <c r="P97" s="3">
        <v>0</v>
      </c>
      <c r="Q97" s="3">
        <v>0</v>
      </c>
      <c r="R97" s="3">
        <v>0</v>
      </c>
      <c r="S97" s="3">
        <v>0</v>
      </c>
      <c r="T97" s="2"/>
      <c r="U97" s="2"/>
      <c r="V97" s="2"/>
      <c r="W97" s="2"/>
      <c r="X97" s="2"/>
      <c r="Y97" s="2"/>
      <c r="Z97" s="2"/>
    </row>
    <row r="98" spans="1:26">
      <c r="A98" s="2" t="s">
        <v>159</v>
      </c>
      <c r="B98" s="2"/>
      <c r="C98" s="3">
        <v>0</v>
      </c>
      <c r="D98" s="3">
        <v>0</v>
      </c>
      <c r="E98" s="3">
        <v>0</v>
      </c>
      <c r="F98" s="3">
        <v>0</v>
      </c>
      <c r="G98" s="3">
        <v>0</v>
      </c>
      <c r="H98" s="3">
        <v>0</v>
      </c>
      <c r="I98" s="3">
        <v>0</v>
      </c>
      <c r="J98" s="3">
        <v>0</v>
      </c>
      <c r="K98" s="2"/>
      <c r="L98" s="3">
        <v>0</v>
      </c>
      <c r="M98" s="3">
        <v>0</v>
      </c>
      <c r="N98" s="3">
        <v>0</v>
      </c>
      <c r="O98" s="3">
        <v>0</v>
      </c>
      <c r="P98" s="3">
        <v>0</v>
      </c>
      <c r="Q98" s="3">
        <v>0</v>
      </c>
      <c r="R98" s="3">
        <v>0</v>
      </c>
      <c r="S98" s="3">
        <v>0</v>
      </c>
      <c r="T98" s="2"/>
      <c r="U98" s="2"/>
      <c r="V98" s="2"/>
      <c r="W98" s="2"/>
      <c r="X98" s="2"/>
      <c r="Y98" s="2"/>
      <c r="Z98" s="2"/>
    </row>
    <row r="99" spans="1:26">
      <c r="A99" s="2" t="s">
        <v>160</v>
      </c>
      <c r="B99" s="2"/>
      <c r="C99" s="3">
        <v>0</v>
      </c>
      <c r="D99" s="3">
        <v>0</v>
      </c>
      <c r="E99" s="3">
        <v>0</v>
      </c>
      <c r="F99" s="3">
        <v>0</v>
      </c>
      <c r="G99" s="3">
        <v>0</v>
      </c>
      <c r="H99" s="3">
        <v>0</v>
      </c>
      <c r="I99" s="3">
        <v>0</v>
      </c>
      <c r="J99" s="3">
        <v>0</v>
      </c>
      <c r="K99" s="2"/>
      <c r="L99" s="3">
        <v>0</v>
      </c>
      <c r="M99" s="3">
        <v>0</v>
      </c>
      <c r="N99" s="3">
        <v>0</v>
      </c>
      <c r="O99" s="3">
        <v>0</v>
      </c>
      <c r="P99" s="3">
        <v>0</v>
      </c>
      <c r="Q99" s="3">
        <v>0</v>
      </c>
      <c r="R99" s="3">
        <v>0</v>
      </c>
      <c r="S99" s="3">
        <v>0</v>
      </c>
      <c r="T99" s="2"/>
      <c r="U99" s="2"/>
      <c r="V99" s="2"/>
      <c r="W99" s="2"/>
      <c r="X99" s="2"/>
      <c r="Y99" s="2"/>
      <c r="Z99" s="2"/>
    </row>
    <row r="100" spans="1:26">
      <c r="A100" s="2" t="s">
        <v>161</v>
      </c>
      <c r="B100" s="2"/>
      <c r="C100" s="3">
        <v>0</v>
      </c>
      <c r="D100" s="3">
        <v>3.3333333333333298E-2</v>
      </c>
      <c r="E100" s="3">
        <v>0.86666666666666603</v>
      </c>
      <c r="F100" s="3">
        <v>1.5333333333333301</v>
      </c>
      <c r="G100" s="3">
        <v>3.6666666666666599</v>
      </c>
      <c r="H100" s="3">
        <v>6.0666666666666602</v>
      </c>
      <c r="I100" s="3">
        <v>6.8</v>
      </c>
      <c r="J100" s="3">
        <v>9.6999999999999993</v>
      </c>
      <c r="K100" s="2"/>
      <c r="L100" s="3">
        <v>0</v>
      </c>
      <c r="M100" s="3">
        <v>0.17950549357115</v>
      </c>
      <c r="N100" s="3">
        <v>1.0873004286866701</v>
      </c>
      <c r="O100" s="3">
        <v>1.49962958389359</v>
      </c>
      <c r="P100" s="3">
        <v>2.3142073276946298</v>
      </c>
      <c r="Q100" s="3">
        <v>2.9881246441353202</v>
      </c>
      <c r="R100" s="3">
        <v>2.7616420236277301</v>
      </c>
      <c r="S100" s="3">
        <v>3.4268547289509201</v>
      </c>
      <c r="T100" s="2"/>
      <c r="U100" s="2"/>
      <c r="V100" s="2"/>
      <c r="W100" s="2"/>
      <c r="X100" s="2"/>
      <c r="Y100" s="2"/>
      <c r="Z100" s="2"/>
    </row>
    <row r="101" spans="1:26">
      <c r="A101" s="2" t="s">
        <v>162</v>
      </c>
      <c r="B101" s="2" t="s">
        <v>163</v>
      </c>
      <c r="C101" s="3">
        <v>0</v>
      </c>
      <c r="D101" s="3">
        <v>0</v>
      </c>
      <c r="E101" s="3">
        <v>0</v>
      </c>
      <c r="F101" s="3">
        <v>0</v>
      </c>
      <c r="G101" s="3">
        <v>0</v>
      </c>
      <c r="H101" s="3">
        <v>0</v>
      </c>
      <c r="I101" s="3">
        <v>0</v>
      </c>
      <c r="J101" s="3">
        <v>0</v>
      </c>
      <c r="K101" s="2"/>
      <c r="L101" s="3">
        <v>0</v>
      </c>
      <c r="M101" s="3">
        <v>0</v>
      </c>
      <c r="N101" s="3">
        <v>0</v>
      </c>
      <c r="O101" s="3">
        <v>0</v>
      </c>
      <c r="P101" s="3">
        <v>0</v>
      </c>
      <c r="Q101" s="3">
        <v>0</v>
      </c>
      <c r="R101" s="3">
        <v>0</v>
      </c>
      <c r="S101" s="3">
        <v>0</v>
      </c>
      <c r="T101" s="2"/>
      <c r="U101" s="2"/>
      <c r="V101" s="2"/>
      <c r="W101" s="2"/>
      <c r="X101" s="2"/>
      <c r="Y101" s="2"/>
      <c r="Z101" s="2"/>
    </row>
    <row r="102" spans="1:26">
      <c r="A102" s="2" t="s">
        <v>164</v>
      </c>
      <c r="B102" s="2"/>
      <c r="C102" s="3">
        <v>0</v>
      </c>
      <c r="D102" s="3">
        <v>0</v>
      </c>
      <c r="E102" s="3">
        <v>0</v>
      </c>
      <c r="F102" s="3">
        <v>0</v>
      </c>
      <c r="G102" s="3">
        <v>0</v>
      </c>
      <c r="H102" s="3">
        <v>0</v>
      </c>
      <c r="I102" s="3">
        <v>6.6666666666666596E-2</v>
      </c>
      <c r="J102" s="3">
        <v>0.233333333333333</v>
      </c>
      <c r="K102" s="2"/>
      <c r="L102" s="3">
        <v>0</v>
      </c>
      <c r="M102" s="3">
        <v>0</v>
      </c>
      <c r="N102" s="3">
        <v>0</v>
      </c>
      <c r="O102" s="3">
        <v>0</v>
      </c>
      <c r="P102" s="3">
        <v>0</v>
      </c>
      <c r="Q102" s="3">
        <v>0</v>
      </c>
      <c r="R102" s="3">
        <v>0.24944382578492899</v>
      </c>
      <c r="S102" s="3">
        <v>0.49553562491061598</v>
      </c>
      <c r="T102" s="2"/>
      <c r="U102" s="2"/>
      <c r="V102" s="2"/>
      <c r="W102" s="2"/>
      <c r="X102" s="2"/>
      <c r="Y102" s="2"/>
      <c r="Z102" s="2"/>
    </row>
    <row r="103" spans="1:26">
      <c r="A103" s="2" t="s">
        <v>165</v>
      </c>
      <c r="B103" s="2"/>
      <c r="C103" s="3">
        <v>0</v>
      </c>
      <c r="D103" s="3">
        <v>0</v>
      </c>
      <c r="E103" s="3">
        <v>0</v>
      </c>
      <c r="F103" s="3">
        <v>0</v>
      </c>
      <c r="G103" s="3">
        <v>0</v>
      </c>
      <c r="H103" s="3">
        <v>0</v>
      </c>
      <c r="I103" s="3">
        <v>0</v>
      </c>
      <c r="J103" s="3">
        <v>0</v>
      </c>
      <c r="K103" s="2"/>
      <c r="L103" s="3">
        <v>0</v>
      </c>
      <c r="M103" s="3">
        <v>0</v>
      </c>
      <c r="N103" s="3">
        <v>0</v>
      </c>
      <c r="O103" s="3">
        <v>0</v>
      </c>
      <c r="P103" s="3">
        <v>0</v>
      </c>
      <c r="Q103" s="3">
        <v>0</v>
      </c>
      <c r="R103" s="3">
        <v>0</v>
      </c>
      <c r="S103" s="3">
        <v>0</v>
      </c>
      <c r="T103" s="2"/>
      <c r="U103" s="2"/>
      <c r="V103" s="2"/>
      <c r="W103" s="2"/>
      <c r="X103" s="2"/>
      <c r="Y103" s="2"/>
      <c r="Z103" s="2"/>
    </row>
    <row r="104" spans="1:26">
      <c r="A104" s="2" t="s">
        <v>166</v>
      </c>
      <c r="B104" s="2"/>
      <c r="C104" s="3">
        <v>0</v>
      </c>
      <c r="D104" s="3">
        <v>0</v>
      </c>
      <c r="E104" s="3">
        <v>0</v>
      </c>
      <c r="F104" s="3">
        <v>0</v>
      </c>
      <c r="G104" s="3">
        <v>0</v>
      </c>
      <c r="H104" s="3">
        <v>0</v>
      </c>
      <c r="I104" s="3">
        <v>0</v>
      </c>
      <c r="J104" s="3">
        <v>0</v>
      </c>
      <c r="K104" s="2"/>
      <c r="L104" s="3">
        <v>0</v>
      </c>
      <c r="M104" s="3">
        <v>0</v>
      </c>
      <c r="N104" s="3">
        <v>0</v>
      </c>
      <c r="O104" s="3">
        <v>0</v>
      </c>
      <c r="P104" s="3">
        <v>0</v>
      </c>
      <c r="Q104" s="3">
        <v>0</v>
      </c>
      <c r="R104" s="3">
        <v>0</v>
      </c>
      <c r="S104" s="3">
        <v>0</v>
      </c>
      <c r="T104" s="2"/>
      <c r="U104" s="2"/>
      <c r="V104" s="2"/>
      <c r="W104" s="2"/>
      <c r="X104" s="2"/>
      <c r="Y104" s="2"/>
      <c r="Z104" s="2"/>
    </row>
    <row r="105" spans="1:26">
      <c r="A105" s="2" t="s">
        <v>167</v>
      </c>
      <c r="B105" s="2"/>
      <c r="C105" s="3">
        <v>0</v>
      </c>
      <c r="D105" s="3">
        <v>0</v>
      </c>
      <c r="E105" s="3">
        <v>0</v>
      </c>
      <c r="F105" s="3">
        <v>0</v>
      </c>
      <c r="G105" s="3">
        <v>0</v>
      </c>
      <c r="H105" s="3">
        <v>0</v>
      </c>
      <c r="I105" s="3">
        <v>0</v>
      </c>
      <c r="J105" s="3">
        <v>0</v>
      </c>
      <c r="K105" s="2"/>
      <c r="L105" s="3">
        <v>0</v>
      </c>
      <c r="M105" s="3">
        <v>0</v>
      </c>
      <c r="N105" s="3">
        <v>0</v>
      </c>
      <c r="O105" s="3">
        <v>0</v>
      </c>
      <c r="P105" s="3">
        <v>0</v>
      </c>
      <c r="Q105" s="3">
        <v>0</v>
      </c>
      <c r="R105" s="3">
        <v>0</v>
      </c>
      <c r="S105" s="3">
        <v>0</v>
      </c>
      <c r="T105" s="2"/>
      <c r="U105" s="2"/>
      <c r="V105" s="2"/>
      <c r="W105" s="2"/>
      <c r="X105" s="2"/>
      <c r="Y105" s="2"/>
      <c r="Z105" s="2"/>
    </row>
    <row r="106" spans="1:26">
      <c r="A106" s="2" t="s">
        <v>168</v>
      </c>
      <c r="B106" s="2" t="s">
        <v>169</v>
      </c>
      <c r="C106" s="3">
        <v>0</v>
      </c>
      <c r="D106" s="3">
        <v>0</v>
      </c>
      <c r="E106" s="3">
        <v>0.16666666666666599</v>
      </c>
      <c r="F106" s="3">
        <v>1.3</v>
      </c>
      <c r="G106" s="3">
        <v>3.1666666666666599</v>
      </c>
      <c r="H106" s="3">
        <v>5.5666666666666602</v>
      </c>
      <c r="I106" s="3">
        <v>8.7666666666666604</v>
      </c>
      <c r="J106" s="3">
        <v>12.8333333333333</v>
      </c>
      <c r="K106" s="2"/>
      <c r="L106" s="3">
        <v>0</v>
      </c>
      <c r="M106" s="3">
        <v>0</v>
      </c>
      <c r="N106" s="3">
        <v>0.37267799624996401</v>
      </c>
      <c r="O106" s="3">
        <v>1.1000000000000001</v>
      </c>
      <c r="P106" s="3">
        <v>1.89883004915014</v>
      </c>
      <c r="Q106" s="3">
        <v>1.81995115929582</v>
      </c>
      <c r="R106" s="3">
        <v>2.34781222039204</v>
      </c>
      <c r="S106" s="3">
        <v>2.4776781245530799</v>
      </c>
      <c r="T106" s="2"/>
      <c r="U106" s="2"/>
      <c r="V106" s="2"/>
      <c r="W106" s="2"/>
      <c r="X106" s="2"/>
      <c r="Y106" s="2"/>
      <c r="Z106" s="2"/>
    </row>
    <row r="107" spans="1:26">
      <c r="A107" s="2" t="s">
        <v>170</v>
      </c>
      <c r="B107" s="2" t="s">
        <v>171</v>
      </c>
      <c r="C107" s="3">
        <v>0</v>
      </c>
      <c r="D107" s="3">
        <v>0</v>
      </c>
      <c r="E107" s="3">
        <v>0</v>
      </c>
      <c r="F107" s="3">
        <v>0</v>
      </c>
      <c r="G107" s="3">
        <v>0</v>
      </c>
      <c r="H107" s="3">
        <v>0</v>
      </c>
      <c r="I107" s="3">
        <v>0</v>
      </c>
      <c r="J107" s="3">
        <v>0</v>
      </c>
      <c r="K107" s="2"/>
      <c r="L107" s="3">
        <v>0</v>
      </c>
      <c r="M107" s="3">
        <v>0</v>
      </c>
      <c r="N107" s="3">
        <v>0</v>
      </c>
      <c r="O107" s="3">
        <v>0</v>
      </c>
      <c r="P107" s="3">
        <v>0</v>
      </c>
      <c r="Q107" s="3">
        <v>0</v>
      </c>
      <c r="R107" s="3">
        <v>0</v>
      </c>
      <c r="S107" s="3">
        <v>0</v>
      </c>
      <c r="T107" s="2"/>
      <c r="U107" s="2"/>
      <c r="V107" s="2"/>
      <c r="W107" s="2"/>
      <c r="X107" s="2"/>
      <c r="Y107" s="2"/>
      <c r="Z107" s="2"/>
    </row>
    <row r="108" spans="1:26">
      <c r="A108" s="2" t="s">
        <v>172</v>
      </c>
      <c r="B108" s="2" t="s">
        <v>173</v>
      </c>
      <c r="C108" s="3">
        <v>4.4666666666666597</v>
      </c>
      <c r="D108" s="3">
        <v>16.3333333333333</v>
      </c>
      <c r="E108" s="3">
        <v>24.7</v>
      </c>
      <c r="F108" s="3">
        <v>32.200000000000003</v>
      </c>
      <c r="G108" s="3">
        <v>41.6666666666666</v>
      </c>
      <c r="H108" s="3">
        <v>47.9</v>
      </c>
      <c r="I108" s="3">
        <v>52.3</v>
      </c>
      <c r="J108" s="3">
        <v>57.6</v>
      </c>
      <c r="K108" s="2"/>
      <c r="L108" s="3">
        <v>3.6490485822410599</v>
      </c>
      <c r="M108" s="3">
        <v>5.1661290042824897</v>
      </c>
      <c r="N108" s="3">
        <v>4.0837074658533803</v>
      </c>
      <c r="O108" s="3">
        <v>5.1016337252557298</v>
      </c>
      <c r="P108" s="3">
        <v>6.5540487910569798</v>
      </c>
      <c r="Q108" s="3">
        <v>6.3369288039764697</v>
      </c>
      <c r="R108" s="3">
        <v>5.0672148826220704</v>
      </c>
      <c r="S108" s="3">
        <v>3.9123735336323202</v>
      </c>
      <c r="T108" s="2"/>
      <c r="U108" s="2"/>
      <c r="V108" s="2"/>
      <c r="W108" s="2"/>
      <c r="X108" s="2"/>
      <c r="Y108" s="2"/>
      <c r="Z108" s="2"/>
    </row>
    <row r="109" spans="1:26">
      <c r="A109" s="2" t="s">
        <v>174</v>
      </c>
      <c r="B109" s="2"/>
      <c r="C109" s="3">
        <v>0</v>
      </c>
      <c r="D109" s="3">
        <v>0</v>
      </c>
      <c r="E109" s="3">
        <v>0</v>
      </c>
      <c r="F109" s="3">
        <v>0</v>
      </c>
      <c r="G109" s="3">
        <v>0</v>
      </c>
      <c r="H109" s="3">
        <v>0</v>
      </c>
      <c r="I109" s="3">
        <v>0</v>
      </c>
      <c r="J109" s="3">
        <v>0</v>
      </c>
      <c r="K109" s="2"/>
      <c r="L109" s="3">
        <v>0</v>
      </c>
      <c r="M109" s="3">
        <v>0</v>
      </c>
      <c r="N109" s="3">
        <v>0</v>
      </c>
      <c r="O109" s="3">
        <v>0</v>
      </c>
      <c r="P109" s="3">
        <v>0</v>
      </c>
      <c r="Q109" s="3">
        <v>0</v>
      </c>
      <c r="R109" s="3">
        <v>0</v>
      </c>
      <c r="S109" s="3">
        <v>0</v>
      </c>
      <c r="T109" s="2"/>
      <c r="U109" s="2"/>
      <c r="V109" s="2"/>
      <c r="W109" s="2"/>
      <c r="X109" s="2"/>
      <c r="Y109" s="2"/>
      <c r="Z109" s="2"/>
    </row>
    <row r="110" spans="1:26">
      <c r="A110" s="2" t="s">
        <v>175</v>
      </c>
      <c r="B110" s="2"/>
      <c r="C110" s="3">
        <v>2.2999999999999998</v>
      </c>
      <c r="D110" s="3">
        <v>9.9</v>
      </c>
      <c r="E110" s="3">
        <v>20.5</v>
      </c>
      <c r="F110" s="3">
        <v>35.1</v>
      </c>
      <c r="G110" s="3">
        <v>41.466666666666598</v>
      </c>
      <c r="H110" s="3">
        <v>52.466666666666598</v>
      </c>
      <c r="I110" s="3">
        <v>58.633333333333297</v>
      </c>
      <c r="J110" s="3">
        <v>64.1666666666666</v>
      </c>
      <c r="K110" s="2"/>
      <c r="L110" s="3">
        <v>1.9</v>
      </c>
      <c r="M110" s="3">
        <v>3.2797357617141398</v>
      </c>
      <c r="N110" s="3">
        <v>4.5147905082443502</v>
      </c>
      <c r="O110" s="3">
        <v>5.4304695929541804</v>
      </c>
      <c r="P110" s="3">
        <v>5.4816866828457904</v>
      </c>
      <c r="Q110" s="3">
        <v>5.6375723695773701</v>
      </c>
      <c r="R110" s="3">
        <v>4.70094553136801</v>
      </c>
      <c r="S110" s="3">
        <v>5.0470013099089002</v>
      </c>
      <c r="T110" s="2"/>
      <c r="U110" s="2"/>
      <c r="V110" s="2"/>
      <c r="W110" s="2"/>
      <c r="X110" s="2"/>
      <c r="Y110" s="2"/>
      <c r="Z110" s="2"/>
    </row>
    <row r="111" spans="1:26">
      <c r="A111" s="2" t="s">
        <v>176</v>
      </c>
      <c r="B111" s="2"/>
      <c r="C111" s="3">
        <v>0</v>
      </c>
      <c r="D111" s="3">
        <v>0</v>
      </c>
      <c r="E111" s="3">
        <v>0</v>
      </c>
      <c r="F111" s="3">
        <v>0</v>
      </c>
      <c r="G111" s="3">
        <v>0</v>
      </c>
      <c r="H111" s="3">
        <v>0</v>
      </c>
      <c r="I111" s="3">
        <v>0</v>
      </c>
      <c r="J111" s="3">
        <v>0</v>
      </c>
      <c r="K111" s="2"/>
      <c r="L111" s="3">
        <v>0</v>
      </c>
      <c r="M111" s="3">
        <v>0</v>
      </c>
      <c r="N111" s="3">
        <v>0</v>
      </c>
      <c r="O111" s="3">
        <v>0</v>
      </c>
      <c r="P111" s="3">
        <v>0</v>
      </c>
      <c r="Q111" s="3">
        <v>0</v>
      </c>
      <c r="R111" s="3">
        <v>0</v>
      </c>
      <c r="S111" s="3">
        <v>0</v>
      </c>
      <c r="T111" s="2"/>
      <c r="U111" s="2"/>
      <c r="V111" s="2"/>
      <c r="W111" s="2"/>
      <c r="X111" s="2"/>
      <c r="Y111" s="2"/>
      <c r="Z111" s="2"/>
    </row>
    <row r="112" spans="1:26">
      <c r="A112" s="2" t="s">
        <v>177</v>
      </c>
      <c r="B112" s="2"/>
      <c r="C112" s="3">
        <v>0</v>
      </c>
      <c r="D112" s="3">
        <v>0</v>
      </c>
      <c r="E112" s="3">
        <v>0</v>
      </c>
      <c r="F112" s="3">
        <v>0</v>
      </c>
      <c r="G112" s="3">
        <v>0</v>
      </c>
      <c r="H112" s="3">
        <v>0</v>
      </c>
      <c r="I112" s="3">
        <v>0</v>
      </c>
      <c r="J112" s="3">
        <v>0</v>
      </c>
      <c r="K112" s="2"/>
      <c r="L112" s="3">
        <v>0</v>
      </c>
      <c r="M112" s="3">
        <v>0</v>
      </c>
      <c r="N112" s="3">
        <v>0</v>
      </c>
      <c r="O112" s="3">
        <v>0</v>
      </c>
      <c r="P112" s="3">
        <v>0</v>
      </c>
      <c r="Q112" s="3">
        <v>0</v>
      </c>
      <c r="R112" s="3">
        <v>0</v>
      </c>
      <c r="S112" s="3">
        <v>0</v>
      </c>
      <c r="T112" s="2"/>
      <c r="U112" s="2"/>
      <c r="V112" s="2"/>
      <c r="W112" s="2"/>
      <c r="X112" s="2"/>
      <c r="Y112" s="2"/>
      <c r="Z112" s="2"/>
    </row>
    <row r="113" spans="1:26">
      <c r="A113" s="2" t="s">
        <v>178</v>
      </c>
      <c r="B113" s="2"/>
      <c r="C113" s="3">
        <v>8.4666666666666597</v>
      </c>
      <c r="D113" s="3">
        <v>23.933333333333302</v>
      </c>
      <c r="E113" s="3">
        <v>39.1666666666666</v>
      </c>
      <c r="F113" s="3">
        <v>47</v>
      </c>
      <c r="G113" s="3">
        <v>54.633333333333297</v>
      </c>
      <c r="H113" s="3">
        <v>60.966666666666598</v>
      </c>
      <c r="I113" s="3">
        <v>64.466666666666598</v>
      </c>
      <c r="J113" s="3">
        <v>68.266666666666595</v>
      </c>
      <c r="K113" s="2"/>
      <c r="L113" s="3">
        <v>3.8360859682175401</v>
      </c>
      <c r="M113" s="3">
        <v>5.3847521350156402</v>
      </c>
      <c r="N113" s="3">
        <v>4.8172145017173102</v>
      </c>
      <c r="O113" s="3">
        <v>5.4037024344425104</v>
      </c>
      <c r="P113" s="3">
        <v>4.6438729047590801</v>
      </c>
      <c r="Q113" s="3">
        <v>5.8508309001561596</v>
      </c>
      <c r="R113" s="3">
        <v>4.2640617047859601</v>
      </c>
      <c r="S113" s="3">
        <v>4.7041352966181602</v>
      </c>
      <c r="T113" s="2"/>
      <c r="U113" s="2"/>
      <c r="V113" s="2"/>
      <c r="W113" s="2"/>
      <c r="X113" s="2"/>
      <c r="Y113" s="2"/>
      <c r="Z113" s="2"/>
    </row>
    <row r="114" spans="1:26">
      <c r="A114" s="2" t="s">
        <v>179</v>
      </c>
      <c r="B114" s="2"/>
      <c r="C114" s="3">
        <v>0</v>
      </c>
      <c r="D114" s="3">
        <v>0</v>
      </c>
      <c r="E114" s="3">
        <v>0</v>
      </c>
      <c r="F114" s="3">
        <v>0</v>
      </c>
      <c r="G114" s="3">
        <v>0</v>
      </c>
      <c r="H114" s="3">
        <v>0</v>
      </c>
      <c r="I114" s="3">
        <v>0</v>
      </c>
      <c r="J114" s="3">
        <v>0</v>
      </c>
      <c r="K114" s="2"/>
      <c r="L114" s="3">
        <v>0</v>
      </c>
      <c r="M114" s="3">
        <v>0</v>
      </c>
      <c r="N114" s="3">
        <v>0</v>
      </c>
      <c r="O114" s="3">
        <v>0</v>
      </c>
      <c r="P114" s="3">
        <v>0</v>
      </c>
      <c r="Q114" s="3">
        <v>0</v>
      </c>
      <c r="R114" s="3">
        <v>0</v>
      </c>
      <c r="S114" s="3">
        <v>0</v>
      </c>
      <c r="T114" s="2"/>
      <c r="U114" s="2"/>
      <c r="V114" s="2"/>
      <c r="W114" s="2"/>
      <c r="X114" s="2"/>
      <c r="Y114" s="2"/>
      <c r="Z114" s="2"/>
    </row>
    <row r="115" spans="1:26">
      <c r="A115" s="2" t="s">
        <v>180</v>
      </c>
      <c r="B115" s="2"/>
      <c r="C115" s="3">
        <v>0</v>
      </c>
      <c r="D115" s="3">
        <v>0</v>
      </c>
      <c r="E115" s="3">
        <v>0</v>
      </c>
      <c r="F115" s="3">
        <v>0</v>
      </c>
      <c r="G115" s="3">
        <v>0</v>
      </c>
      <c r="H115" s="3">
        <v>0</v>
      </c>
      <c r="I115" s="3">
        <v>0</v>
      </c>
      <c r="J115" s="3">
        <v>0</v>
      </c>
      <c r="K115" s="2"/>
      <c r="L115" s="3">
        <v>0</v>
      </c>
      <c r="M115" s="3">
        <v>0</v>
      </c>
      <c r="N115" s="3">
        <v>0</v>
      </c>
      <c r="O115" s="3">
        <v>0</v>
      </c>
      <c r="P115" s="3">
        <v>0</v>
      </c>
      <c r="Q115" s="3">
        <v>0</v>
      </c>
      <c r="R115" s="3">
        <v>0</v>
      </c>
      <c r="S115" s="3">
        <v>0</v>
      </c>
      <c r="T115" s="2"/>
      <c r="U115" s="2"/>
      <c r="V115" s="2"/>
      <c r="W115" s="2"/>
      <c r="X115" s="2"/>
      <c r="Y115" s="2"/>
      <c r="Z115" s="2"/>
    </row>
    <row r="116" spans="1:26">
      <c r="A116" s="2" t="s">
        <v>181</v>
      </c>
      <c r="B116" s="2" t="s">
        <v>182</v>
      </c>
      <c r="C116" s="3">
        <v>9.43333333333333</v>
      </c>
      <c r="D116" s="3">
        <v>25.1</v>
      </c>
      <c r="E116" s="3">
        <v>41.566666666666599</v>
      </c>
      <c r="F116" s="3">
        <v>56.4</v>
      </c>
      <c r="G116" s="3">
        <v>69.533333333333303</v>
      </c>
      <c r="H116" s="3">
        <v>79</v>
      </c>
      <c r="I116" s="3">
        <v>85.766666666666595</v>
      </c>
      <c r="J116" s="3">
        <v>90.633333333333297</v>
      </c>
      <c r="K116" s="2"/>
      <c r="L116" s="3">
        <v>4.5437380597428296</v>
      </c>
      <c r="M116" s="3">
        <v>7.2080972986403697</v>
      </c>
      <c r="N116" s="3">
        <v>7.4685265540726897</v>
      </c>
      <c r="O116" s="3">
        <v>6.9646727609175301</v>
      </c>
      <c r="P116" s="3">
        <v>5.5841044243658402</v>
      </c>
      <c r="Q116" s="3">
        <v>4.8373546489791197</v>
      </c>
      <c r="R116" s="3">
        <v>5.1230416312534004</v>
      </c>
      <c r="S116" s="3">
        <v>4.50542882408421</v>
      </c>
      <c r="T116" s="2"/>
      <c r="U116" s="2"/>
      <c r="V116" s="2"/>
      <c r="W116" s="2"/>
      <c r="X116" s="2"/>
      <c r="Y116" s="2"/>
      <c r="Z116" s="2"/>
    </row>
    <row r="117" spans="1:26">
      <c r="A117" s="2" t="s">
        <v>183</v>
      </c>
      <c r="B117" s="2" t="s">
        <v>184</v>
      </c>
      <c r="C117" s="3">
        <v>0</v>
      </c>
      <c r="D117" s="3">
        <v>0</v>
      </c>
      <c r="E117" s="3">
        <v>0</v>
      </c>
      <c r="F117" s="3">
        <v>0</v>
      </c>
      <c r="G117" s="3">
        <v>0</v>
      </c>
      <c r="H117" s="3">
        <v>0</v>
      </c>
      <c r="I117" s="3">
        <v>0</v>
      </c>
      <c r="J117" s="3">
        <v>0</v>
      </c>
      <c r="K117" s="2"/>
      <c r="L117" s="3">
        <v>0</v>
      </c>
      <c r="M117" s="3">
        <v>0</v>
      </c>
      <c r="N117" s="3">
        <v>0</v>
      </c>
      <c r="O117" s="3">
        <v>0</v>
      </c>
      <c r="P117" s="3">
        <v>0</v>
      </c>
      <c r="Q117" s="3">
        <v>0</v>
      </c>
      <c r="R117" s="3">
        <v>0</v>
      </c>
      <c r="S117" s="3">
        <v>0</v>
      </c>
      <c r="T117" s="2"/>
      <c r="U117" s="2"/>
      <c r="V117" s="2"/>
      <c r="W117" s="2"/>
      <c r="X117" s="2"/>
      <c r="Y117" s="2"/>
      <c r="Z117" s="2"/>
    </row>
    <row r="118" spans="1:26">
      <c r="A118" s="2" t="s">
        <v>185</v>
      </c>
      <c r="B118" s="2"/>
      <c r="C118" s="3">
        <v>9.7666666666666604</v>
      </c>
      <c r="D118" s="3">
        <v>25.3666666666666</v>
      </c>
      <c r="E118" s="3">
        <v>39.733333333333299</v>
      </c>
      <c r="F118" s="3">
        <v>53.366666666666603</v>
      </c>
      <c r="G118" s="3">
        <v>65.566666666666606</v>
      </c>
      <c r="H118" s="3">
        <v>73.633333333333297</v>
      </c>
      <c r="I118" s="3">
        <v>80.6666666666666</v>
      </c>
      <c r="J118" s="3">
        <v>85.533333333333303</v>
      </c>
      <c r="K118" s="2"/>
      <c r="L118" s="3">
        <v>2.92897403349515</v>
      </c>
      <c r="M118" s="3">
        <v>5.21205866770085</v>
      </c>
      <c r="N118" s="3">
        <v>6.4701021801994898</v>
      </c>
      <c r="O118" s="3">
        <v>5.9188024314232797</v>
      </c>
      <c r="P118" s="3">
        <v>5.6076336859280902</v>
      </c>
      <c r="Q118" s="3">
        <v>6.1072816284242899</v>
      </c>
      <c r="R118" s="3">
        <v>5.69405147695577</v>
      </c>
      <c r="S118" s="3">
        <v>5.6316565551847599</v>
      </c>
      <c r="T118" s="2"/>
      <c r="U118" s="2"/>
      <c r="V118" s="2"/>
      <c r="W118" s="2"/>
      <c r="X118" s="2"/>
      <c r="Y118" s="2"/>
      <c r="Z118" s="2"/>
    </row>
    <row r="119" spans="1:26">
      <c r="A119" s="2" t="s">
        <v>186</v>
      </c>
      <c r="B119" s="2" t="s">
        <v>187</v>
      </c>
      <c r="C119" s="3">
        <v>0</v>
      </c>
      <c r="D119" s="3">
        <v>0</v>
      </c>
      <c r="E119" s="3">
        <v>0</v>
      </c>
      <c r="F119" s="3">
        <v>0</v>
      </c>
      <c r="G119" s="3">
        <v>0</v>
      </c>
      <c r="H119" s="3">
        <v>0</v>
      </c>
      <c r="I119" s="3">
        <v>0</v>
      </c>
      <c r="J119" s="3">
        <v>0</v>
      </c>
      <c r="K119" s="2"/>
      <c r="L119" s="3">
        <v>0</v>
      </c>
      <c r="M119" s="3">
        <v>0</v>
      </c>
      <c r="N119" s="3">
        <v>0</v>
      </c>
      <c r="O119" s="3">
        <v>0</v>
      </c>
      <c r="P119" s="3">
        <v>0</v>
      </c>
      <c r="Q119" s="3">
        <v>0</v>
      </c>
      <c r="R119" s="3">
        <v>0</v>
      </c>
      <c r="S119" s="3">
        <v>0</v>
      </c>
      <c r="T119" s="2"/>
      <c r="U119" s="2"/>
      <c r="V119" s="2"/>
      <c r="W119" s="2"/>
      <c r="X119" s="2"/>
      <c r="Y119" s="2"/>
      <c r="Z119" s="2"/>
    </row>
    <row r="120" spans="1:26">
      <c r="A120" s="2" t="s">
        <v>188</v>
      </c>
      <c r="B120" s="2"/>
      <c r="C120" s="3">
        <v>0</v>
      </c>
      <c r="D120" s="3">
        <v>0</v>
      </c>
      <c r="E120" s="3">
        <v>0</v>
      </c>
      <c r="F120" s="3">
        <v>0</v>
      </c>
      <c r="G120" s="3">
        <v>0</v>
      </c>
      <c r="H120" s="3">
        <v>0</v>
      </c>
      <c r="I120" s="3">
        <v>0</v>
      </c>
      <c r="J120" s="3">
        <v>0</v>
      </c>
      <c r="K120" s="2"/>
      <c r="L120" s="3">
        <v>0</v>
      </c>
      <c r="M120" s="3">
        <v>0</v>
      </c>
      <c r="N120" s="3">
        <v>0</v>
      </c>
      <c r="O120" s="3">
        <v>0</v>
      </c>
      <c r="P120" s="3">
        <v>0</v>
      </c>
      <c r="Q120" s="3">
        <v>0</v>
      </c>
      <c r="R120" s="3">
        <v>0</v>
      </c>
      <c r="S120" s="3">
        <v>0</v>
      </c>
      <c r="T120" s="2"/>
      <c r="U120" s="2"/>
      <c r="V120" s="2"/>
      <c r="W120" s="2"/>
      <c r="X120" s="2"/>
      <c r="Y120" s="2"/>
      <c r="Z120" s="2"/>
    </row>
    <row r="121" spans="1:26">
      <c r="A121" s="2" t="s">
        <v>189</v>
      </c>
      <c r="B121" s="2"/>
      <c r="C121" s="3">
        <v>0</v>
      </c>
      <c r="D121" s="3">
        <v>0</v>
      </c>
      <c r="E121" s="3">
        <v>0</v>
      </c>
      <c r="F121" s="3">
        <v>0</v>
      </c>
      <c r="G121" s="3">
        <v>0</v>
      </c>
      <c r="H121" s="3">
        <v>0.3</v>
      </c>
      <c r="I121" s="3">
        <v>0.73333333333333295</v>
      </c>
      <c r="J121" s="3">
        <v>1.8333333333333299</v>
      </c>
      <c r="K121" s="2"/>
      <c r="L121" s="3">
        <v>0</v>
      </c>
      <c r="M121" s="3">
        <v>0</v>
      </c>
      <c r="N121" s="3">
        <v>0</v>
      </c>
      <c r="O121" s="3">
        <v>0</v>
      </c>
      <c r="P121" s="3">
        <v>0</v>
      </c>
      <c r="Q121" s="3">
        <v>0.52599112793531599</v>
      </c>
      <c r="R121" s="3">
        <v>0.72724747430904702</v>
      </c>
      <c r="S121" s="3">
        <v>1.18556128291858</v>
      </c>
      <c r="T121" s="2"/>
      <c r="U121" s="2"/>
      <c r="V121" s="2"/>
      <c r="W121" s="2"/>
      <c r="X121" s="2"/>
      <c r="Y121" s="2"/>
      <c r="Z121" s="2"/>
    </row>
    <row r="122" spans="1:26">
      <c r="A122" s="2" t="s">
        <v>190</v>
      </c>
      <c r="B122" s="2"/>
      <c r="C122" s="3">
        <v>0</v>
      </c>
      <c r="D122" s="3">
        <v>0</v>
      </c>
      <c r="E122" s="3">
        <v>0</v>
      </c>
      <c r="F122" s="3">
        <v>0</v>
      </c>
      <c r="G122" s="3">
        <v>0</v>
      </c>
      <c r="H122" s="3">
        <v>0</v>
      </c>
      <c r="I122" s="3">
        <v>0</v>
      </c>
      <c r="J122" s="3">
        <v>0</v>
      </c>
      <c r="K122" s="2"/>
      <c r="L122" s="3">
        <v>0</v>
      </c>
      <c r="M122" s="3">
        <v>0</v>
      </c>
      <c r="N122" s="3">
        <v>0</v>
      </c>
      <c r="O122" s="3">
        <v>0</v>
      </c>
      <c r="P122" s="3">
        <v>0</v>
      </c>
      <c r="Q122" s="3">
        <v>0</v>
      </c>
      <c r="R122" s="3">
        <v>0</v>
      </c>
      <c r="S122" s="3">
        <v>0</v>
      </c>
      <c r="T122" s="2"/>
      <c r="U122" s="2"/>
      <c r="V122" s="2"/>
      <c r="W122" s="2"/>
      <c r="X122" s="2"/>
      <c r="Y122" s="2"/>
      <c r="Z122" s="2"/>
    </row>
    <row r="123" spans="1:26">
      <c r="A123" s="2" t="s">
        <v>191</v>
      </c>
      <c r="B123" s="2"/>
      <c r="C123" s="3">
        <v>0</v>
      </c>
      <c r="D123" s="3">
        <v>0</v>
      </c>
      <c r="E123" s="3">
        <v>0.3</v>
      </c>
      <c r="F123" s="3">
        <v>1.43333333333333</v>
      </c>
      <c r="G123" s="3">
        <v>3.1333333333333302</v>
      </c>
      <c r="H123" s="3">
        <v>6.6</v>
      </c>
      <c r="I123" s="3">
        <v>10.3666666666666</v>
      </c>
      <c r="J123" s="3">
        <v>13.3666666666666</v>
      </c>
      <c r="K123" s="2"/>
      <c r="L123" s="3">
        <v>0</v>
      </c>
      <c r="M123" s="3">
        <v>0</v>
      </c>
      <c r="N123" s="3">
        <v>0.58594652770823097</v>
      </c>
      <c r="O123" s="3">
        <v>1.38283123417943</v>
      </c>
      <c r="P123" s="3">
        <v>1.58605030044937</v>
      </c>
      <c r="Q123" s="3">
        <v>2.55081686262786</v>
      </c>
      <c r="R123" s="3">
        <v>2.8458546851321902</v>
      </c>
      <c r="S123" s="3">
        <v>2.94938788376315</v>
      </c>
      <c r="T123" s="2"/>
      <c r="U123" s="2"/>
      <c r="V123" s="2"/>
      <c r="W123" s="2"/>
      <c r="X123" s="2"/>
      <c r="Y123" s="2"/>
      <c r="Z123" s="2"/>
    </row>
    <row r="124" spans="1:26">
      <c r="A124" s="2" t="s">
        <v>192</v>
      </c>
      <c r="B124" s="2"/>
      <c r="C124" s="3">
        <v>0</v>
      </c>
      <c r="D124" s="3">
        <v>0</v>
      </c>
      <c r="E124" s="3">
        <v>0</v>
      </c>
      <c r="F124" s="3">
        <v>0</v>
      </c>
      <c r="G124" s="3">
        <v>0</v>
      </c>
      <c r="H124" s="3">
        <v>0</v>
      </c>
      <c r="I124" s="3">
        <v>0</v>
      </c>
      <c r="J124" s="3">
        <v>0</v>
      </c>
      <c r="K124" s="2"/>
      <c r="L124" s="3">
        <v>0</v>
      </c>
      <c r="M124" s="3">
        <v>0</v>
      </c>
      <c r="N124" s="3">
        <v>0</v>
      </c>
      <c r="O124" s="3">
        <v>0</v>
      </c>
      <c r="P124" s="3">
        <v>0</v>
      </c>
      <c r="Q124" s="3">
        <v>0</v>
      </c>
      <c r="R124" s="3">
        <v>0</v>
      </c>
      <c r="S124" s="3">
        <v>0</v>
      </c>
      <c r="T124" s="2"/>
      <c r="U124" s="2"/>
      <c r="V124" s="2"/>
      <c r="W124" s="2"/>
      <c r="X124" s="2"/>
      <c r="Y124" s="2"/>
      <c r="Z124" s="2"/>
    </row>
    <row r="125" spans="1:26">
      <c r="A125" s="2" t="s">
        <v>193</v>
      </c>
      <c r="B125" s="2"/>
      <c r="C125" s="3">
        <v>0</v>
      </c>
      <c r="D125" s="3">
        <v>0</v>
      </c>
      <c r="E125" s="3">
        <v>0</v>
      </c>
      <c r="F125" s="3">
        <v>0</v>
      </c>
      <c r="G125" s="3">
        <v>0</v>
      </c>
      <c r="H125" s="3">
        <v>0</v>
      </c>
      <c r="I125" s="3">
        <v>0</v>
      </c>
      <c r="J125" s="3">
        <v>0</v>
      </c>
      <c r="K125" s="2"/>
      <c r="L125" s="3">
        <v>0</v>
      </c>
      <c r="M125" s="3">
        <v>0</v>
      </c>
      <c r="N125" s="3">
        <v>0</v>
      </c>
      <c r="O125" s="3">
        <v>0</v>
      </c>
      <c r="P125" s="3">
        <v>0</v>
      </c>
      <c r="Q125" s="3">
        <v>0</v>
      </c>
      <c r="R125" s="3">
        <v>0</v>
      </c>
      <c r="S125" s="3">
        <v>0</v>
      </c>
      <c r="T125" s="2"/>
      <c r="U125" s="2"/>
      <c r="V125" s="2"/>
      <c r="W125" s="2"/>
      <c r="X125" s="2"/>
      <c r="Y125" s="2"/>
      <c r="Z125" s="2"/>
    </row>
    <row r="126" spans="1:26">
      <c r="A126" s="2" t="s">
        <v>194</v>
      </c>
      <c r="B126" s="2"/>
      <c r="C126" s="3">
        <v>0</v>
      </c>
      <c r="D126" s="3">
        <v>0</v>
      </c>
      <c r="E126" s="3">
        <v>0</v>
      </c>
      <c r="F126" s="3">
        <v>0</v>
      </c>
      <c r="G126" s="3">
        <v>0</v>
      </c>
      <c r="H126" s="3">
        <v>0</v>
      </c>
      <c r="I126" s="3">
        <v>0</v>
      </c>
      <c r="J126" s="3">
        <v>0</v>
      </c>
      <c r="K126" s="2"/>
      <c r="L126" s="3">
        <v>0</v>
      </c>
      <c r="M126" s="3">
        <v>0</v>
      </c>
      <c r="N126" s="3">
        <v>0</v>
      </c>
      <c r="O126" s="3">
        <v>0</v>
      </c>
      <c r="P126" s="3">
        <v>0</v>
      </c>
      <c r="Q126" s="3">
        <v>0</v>
      </c>
      <c r="R126" s="3">
        <v>0</v>
      </c>
      <c r="S126" s="3">
        <v>0</v>
      </c>
      <c r="T126" s="2"/>
      <c r="U126" s="2"/>
      <c r="V126" s="2"/>
      <c r="W126" s="2"/>
      <c r="X126" s="2"/>
      <c r="Y126" s="2"/>
      <c r="Z126" s="2"/>
    </row>
    <row r="127" spans="1:26">
      <c r="A127" s="2" t="s">
        <v>195</v>
      </c>
      <c r="B127" s="2"/>
      <c r="C127" s="3">
        <v>0</v>
      </c>
      <c r="D127" s="3">
        <v>0</v>
      </c>
      <c r="E127" s="3">
        <v>0</v>
      </c>
      <c r="F127" s="3">
        <v>0</v>
      </c>
      <c r="G127" s="3">
        <v>0</v>
      </c>
      <c r="H127" s="3">
        <v>0</v>
      </c>
      <c r="I127" s="3">
        <v>0</v>
      </c>
      <c r="J127" s="3">
        <v>0</v>
      </c>
      <c r="K127" s="2"/>
      <c r="L127" s="3">
        <v>0</v>
      </c>
      <c r="M127" s="3">
        <v>0</v>
      </c>
      <c r="N127" s="3">
        <v>0</v>
      </c>
      <c r="O127" s="3">
        <v>0</v>
      </c>
      <c r="P127" s="3">
        <v>0</v>
      </c>
      <c r="Q127" s="3">
        <v>0</v>
      </c>
      <c r="R127" s="3">
        <v>0</v>
      </c>
      <c r="S127" s="3">
        <v>0</v>
      </c>
      <c r="T127" s="2"/>
      <c r="U127" s="2"/>
      <c r="V127" s="2"/>
      <c r="W127" s="2"/>
      <c r="X127" s="2"/>
      <c r="Y127" s="2"/>
      <c r="Z127" s="2"/>
    </row>
    <row r="128" spans="1:26">
      <c r="A128" s="2" t="s">
        <v>196</v>
      </c>
      <c r="B128" s="2"/>
      <c r="C128" s="3">
        <v>0</v>
      </c>
      <c r="D128" s="3">
        <v>0</v>
      </c>
      <c r="E128" s="3">
        <v>0</v>
      </c>
      <c r="F128" s="3">
        <v>0</v>
      </c>
      <c r="G128" s="3">
        <v>0</v>
      </c>
      <c r="H128" s="3">
        <v>0</v>
      </c>
      <c r="I128" s="3">
        <v>0</v>
      </c>
      <c r="J128" s="3">
        <v>6.6666666666666596E-2</v>
      </c>
      <c r="K128" s="2"/>
      <c r="L128" s="3">
        <v>0</v>
      </c>
      <c r="M128" s="3">
        <v>0</v>
      </c>
      <c r="N128" s="3">
        <v>0</v>
      </c>
      <c r="O128" s="3">
        <v>0</v>
      </c>
      <c r="P128" s="3">
        <v>0</v>
      </c>
      <c r="Q128" s="3">
        <v>0</v>
      </c>
      <c r="R128" s="3">
        <v>0</v>
      </c>
      <c r="S128" s="3">
        <v>0.24944382578492899</v>
      </c>
      <c r="T128" s="2"/>
      <c r="U128" s="2"/>
      <c r="V128" s="2"/>
      <c r="W128" s="2"/>
      <c r="X128" s="2"/>
      <c r="Y128" s="2"/>
      <c r="Z128" s="2"/>
    </row>
    <row r="129" spans="1:26">
      <c r="A129" s="2" t="s">
        <v>197</v>
      </c>
      <c r="B129" s="2"/>
      <c r="C129" s="3">
        <v>0</v>
      </c>
      <c r="D129" s="3">
        <v>0</v>
      </c>
      <c r="E129" s="3">
        <v>0</v>
      </c>
      <c r="F129" s="3">
        <v>0</v>
      </c>
      <c r="G129" s="3">
        <v>0</v>
      </c>
      <c r="H129" s="3">
        <v>0</v>
      </c>
      <c r="I129" s="3">
        <v>0</v>
      </c>
      <c r="J129" s="3">
        <v>0</v>
      </c>
      <c r="K129" s="2"/>
      <c r="L129" s="3">
        <v>0</v>
      </c>
      <c r="M129" s="3">
        <v>0</v>
      </c>
      <c r="N129" s="3">
        <v>0</v>
      </c>
      <c r="O129" s="3">
        <v>0</v>
      </c>
      <c r="P129" s="3">
        <v>0</v>
      </c>
      <c r="Q129" s="3">
        <v>0</v>
      </c>
      <c r="R129" s="3">
        <v>0</v>
      </c>
      <c r="S129" s="3">
        <v>0</v>
      </c>
      <c r="T129" s="2"/>
      <c r="U129" s="2"/>
      <c r="V129" s="2"/>
      <c r="W129" s="2"/>
      <c r="X129" s="2"/>
      <c r="Y129" s="2"/>
      <c r="Z129" s="2"/>
    </row>
    <row r="130" spans="1:26">
      <c r="A130" s="2" t="s">
        <v>198</v>
      </c>
      <c r="B130" s="2"/>
      <c r="C130" s="3">
        <v>0</v>
      </c>
      <c r="D130" s="3">
        <v>0</v>
      </c>
      <c r="E130" s="3">
        <v>0</v>
      </c>
      <c r="F130" s="3">
        <v>0</v>
      </c>
      <c r="G130" s="3">
        <v>0</v>
      </c>
      <c r="H130" s="3">
        <v>0</v>
      </c>
      <c r="I130" s="3">
        <v>0</v>
      </c>
      <c r="J130" s="3">
        <v>0</v>
      </c>
      <c r="K130" s="2"/>
      <c r="L130" s="3">
        <v>0</v>
      </c>
      <c r="M130" s="3">
        <v>0</v>
      </c>
      <c r="N130" s="3">
        <v>0</v>
      </c>
      <c r="O130" s="3">
        <v>0</v>
      </c>
      <c r="P130" s="3">
        <v>0</v>
      </c>
      <c r="Q130" s="3">
        <v>0</v>
      </c>
      <c r="R130" s="3">
        <v>0</v>
      </c>
      <c r="S130" s="3">
        <v>0</v>
      </c>
      <c r="T130" s="2"/>
      <c r="U130" s="2"/>
      <c r="V130" s="2"/>
      <c r="W130" s="2"/>
      <c r="X130" s="2"/>
      <c r="Y130" s="2"/>
      <c r="Z130" s="2"/>
    </row>
    <row r="131" spans="1:26">
      <c r="A131" s="2" t="s">
        <v>199</v>
      </c>
      <c r="B131" s="2"/>
      <c r="C131" s="3">
        <v>0</v>
      </c>
      <c r="D131" s="3">
        <v>0</v>
      </c>
      <c r="E131" s="3">
        <v>0</v>
      </c>
      <c r="F131" s="3">
        <v>0</v>
      </c>
      <c r="G131" s="3">
        <v>0</v>
      </c>
      <c r="H131" s="3">
        <v>0</v>
      </c>
      <c r="I131" s="3">
        <v>0</v>
      </c>
      <c r="J131" s="3">
        <v>0</v>
      </c>
      <c r="K131" s="2"/>
      <c r="L131" s="3">
        <v>0</v>
      </c>
      <c r="M131" s="3">
        <v>0</v>
      </c>
      <c r="N131" s="3">
        <v>0</v>
      </c>
      <c r="O131" s="3">
        <v>0</v>
      </c>
      <c r="P131" s="3">
        <v>0</v>
      </c>
      <c r="Q131" s="3">
        <v>0</v>
      </c>
      <c r="R131" s="3">
        <v>0</v>
      </c>
      <c r="S131" s="3">
        <v>0</v>
      </c>
      <c r="T131" s="2"/>
      <c r="U131" s="2"/>
      <c r="V131" s="2"/>
      <c r="W131" s="2"/>
      <c r="X131" s="2"/>
      <c r="Y131" s="2"/>
      <c r="Z131" s="2"/>
    </row>
    <row r="132" spans="1:26">
      <c r="A132" s="2" t="s">
        <v>200</v>
      </c>
      <c r="B132" s="2"/>
      <c r="C132" s="3">
        <v>0</v>
      </c>
      <c r="D132" s="3">
        <v>0</v>
      </c>
      <c r="E132" s="3">
        <v>0</v>
      </c>
      <c r="F132" s="3">
        <v>0</v>
      </c>
      <c r="G132" s="3">
        <v>0</v>
      </c>
      <c r="H132" s="3">
        <v>0</v>
      </c>
      <c r="I132" s="3">
        <v>0</v>
      </c>
      <c r="J132" s="3">
        <v>0</v>
      </c>
      <c r="K132" s="2"/>
      <c r="L132" s="3">
        <v>0</v>
      </c>
      <c r="M132" s="3">
        <v>0</v>
      </c>
      <c r="N132" s="3">
        <v>0</v>
      </c>
      <c r="O132" s="3">
        <v>0</v>
      </c>
      <c r="P132" s="3">
        <v>0</v>
      </c>
      <c r="Q132" s="3">
        <v>0</v>
      </c>
      <c r="R132" s="3">
        <v>0</v>
      </c>
      <c r="S132" s="3">
        <v>0</v>
      </c>
      <c r="T132" s="2"/>
      <c r="U132" s="2"/>
      <c r="V132" s="2"/>
      <c r="W132" s="2"/>
      <c r="X132" s="2"/>
      <c r="Y132" s="2"/>
      <c r="Z132" s="2"/>
    </row>
    <row r="133" spans="1:26">
      <c r="A133" s="2" t="s">
        <v>201</v>
      </c>
      <c r="B133" s="2"/>
      <c r="C133" s="3">
        <v>3.3333333333333299</v>
      </c>
      <c r="D133" s="3">
        <v>12.4333333333333</v>
      </c>
      <c r="E133" s="3">
        <v>21.3333333333333</v>
      </c>
      <c r="F133" s="3">
        <v>33.5</v>
      </c>
      <c r="G133" s="3">
        <v>38.966666666666598</v>
      </c>
      <c r="H133" s="3">
        <v>47.3333333333333</v>
      </c>
      <c r="I133" s="3">
        <v>53.866666666666603</v>
      </c>
      <c r="J133" s="3">
        <v>59.233333333333299</v>
      </c>
      <c r="K133" s="2"/>
      <c r="L133" s="3">
        <v>1.4220486005134301</v>
      </c>
      <c r="M133" s="3">
        <v>2.8246927069840502</v>
      </c>
      <c r="N133" s="3">
        <v>3.5714920629277001</v>
      </c>
      <c r="O133" s="3">
        <v>3.1806707887907302</v>
      </c>
      <c r="P133" s="3">
        <v>3.8857288748558898</v>
      </c>
      <c r="Q133" s="3">
        <v>3.30991775661504</v>
      </c>
      <c r="R133" s="3">
        <v>2.9634814361190398</v>
      </c>
      <c r="S133" s="3">
        <v>3.1483681840315598</v>
      </c>
      <c r="T133" s="2"/>
      <c r="U133" s="2"/>
      <c r="V133" s="2"/>
      <c r="W133" s="2"/>
      <c r="X133" s="2"/>
      <c r="Y133" s="2"/>
      <c r="Z133" s="2"/>
    </row>
    <row r="134" spans="1:26">
      <c r="A134" s="2" t="s">
        <v>202</v>
      </c>
      <c r="B134" s="2" t="s">
        <v>203</v>
      </c>
      <c r="C134" s="3">
        <v>0</v>
      </c>
      <c r="D134" s="3">
        <v>0</v>
      </c>
      <c r="E134" s="3">
        <v>0</v>
      </c>
      <c r="F134" s="3">
        <v>0</v>
      </c>
      <c r="G134" s="3">
        <v>0</v>
      </c>
      <c r="H134" s="3">
        <v>0</v>
      </c>
      <c r="I134" s="3">
        <v>0</v>
      </c>
      <c r="J134" s="3">
        <v>0</v>
      </c>
      <c r="K134" s="2"/>
      <c r="L134" s="3">
        <v>0</v>
      </c>
      <c r="M134" s="3">
        <v>0</v>
      </c>
      <c r="N134" s="3">
        <v>0</v>
      </c>
      <c r="O134" s="3">
        <v>0</v>
      </c>
      <c r="P134" s="3">
        <v>0</v>
      </c>
      <c r="Q134" s="3">
        <v>0</v>
      </c>
      <c r="R134" s="3">
        <v>0</v>
      </c>
      <c r="S134" s="3">
        <v>0</v>
      </c>
      <c r="T134" s="2"/>
      <c r="U134" s="2"/>
      <c r="V134" s="2"/>
      <c r="W134" s="2"/>
      <c r="X134" s="2"/>
      <c r="Y134" s="2"/>
      <c r="Z134" s="2"/>
    </row>
    <row r="135" spans="1:26">
      <c r="A135" s="2" t="s">
        <v>204</v>
      </c>
      <c r="B135" s="2"/>
      <c r="C135" s="3">
        <v>0</v>
      </c>
      <c r="D135" s="3">
        <v>0</v>
      </c>
      <c r="E135" s="3">
        <v>0</v>
      </c>
      <c r="F135" s="3">
        <v>0</v>
      </c>
      <c r="G135" s="3">
        <v>0</v>
      </c>
      <c r="H135" s="3">
        <v>0</v>
      </c>
      <c r="I135" s="3">
        <v>0</v>
      </c>
      <c r="J135" s="3">
        <v>0</v>
      </c>
      <c r="K135" s="2"/>
      <c r="L135" s="3">
        <v>0</v>
      </c>
      <c r="M135" s="3">
        <v>0</v>
      </c>
      <c r="N135" s="3">
        <v>0</v>
      </c>
      <c r="O135" s="3">
        <v>0</v>
      </c>
      <c r="P135" s="3">
        <v>0</v>
      </c>
      <c r="Q135" s="3">
        <v>0</v>
      </c>
      <c r="R135" s="3">
        <v>0</v>
      </c>
      <c r="S135" s="3">
        <v>0</v>
      </c>
      <c r="T135" s="2"/>
      <c r="U135" s="2"/>
      <c r="V135" s="2"/>
      <c r="W135" s="2"/>
      <c r="X135" s="2"/>
      <c r="Y135" s="2"/>
      <c r="Z135" s="2"/>
    </row>
    <row r="136" spans="1:26">
      <c r="A136" s="2" t="s">
        <v>205</v>
      </c>
      <c r="B136" s="2"/>
      <c r="C136" s="3">
        <v>0</v>
      </c>
      <c r="D136" s="3">
        <v>0</v>
      </c>
      <c r="E136" s="3">
        <v>0</v>
      </c>
      <c r="F136" s="3">
        <v>0</v>
      </c>
      <c r="G136" s="3">
        <v>0</v>
      </c>
      <c r="H136" s="3">
        <v>0</v>
      </c>
      <c r="I136" s="3">
        <v>0</v>
      </c>
      <c r="J136" s="3">
        <v>0</v>
      </c>
      <c r="K136" s="2"/>
      <c r="L136" s="3">
        <v>0</v>
      </c>
      <c r="M136" s="3">
        <v>0</v>
      </c>
      <c r="N136" s="3">
        <v>0</v>
      </c>
      <c r="O136" s="3">
        <v>0</v>
      </c>
      <c r="P136" s="3">
        <v>0</v>
      </c>
      <c r="Q136" s="3">
        <v>0</v>
      </c>
      <c r="R136" s="3">
        <v>0</v>
      </c>
      <c r="S136" s="3">
        <v>0</v>
      </c>
      <c r="T136" s="2"/>
      <c r="U136" s="2"/>
      <c r="V136" s="2"/>
      <c r="W136" s="2"/>
      <c r="X136" s="2"/>
      <c r="Y136" s="2"/>
      <c r="Z136" s="2"/>
    </row>
    <row r="137" spans="1:26">
      <c r="A137" s="2" t="s">
        <v>206</v>
      </c>
      <c r="B137" s="2"/>
      <c r="C137" s="3">
        <v>0</v>
      </c>
      <c r="D137" s="3">
        <v>0</v>
      </c>
      <c r="E137" s="3">
        <v>0</v>
      </c>
      <c r="F137" s="3">
        <v>0</v>
      </c>
      <c r="G137" s="3">
        <v>0</v>
      </c>
      <c r="H137" s="3">
        <v>0</v>
      </c>
      <c r="I137" s="3">
        <v>0</v>
      </c>
      <c r="J137" s="3">
        <v>0</v>
      </c>
      <c r="K137" s="2"/>
      <c r="L137" s="3">
        <v>0</v>
      </c>
      <c r="M137" s="3">
        <v>0</v>
      </c>
      <c r="N137" s="3">
        <v>0</v>
      </c>
      <c r="O137" s="3">
        <v>0</v>
      </c>
      <c r="P137" s="3">
        <v>0</v>
      </c>
      <c r="Q137" s="3">
        <v>0</v>
      </c>
      <c r="R137" s="3">
        <v>0</v>
      </c>
      <c r="S137" s="3">
        <v>0</v>
      </c>
      <c r="T137" s="2"/>
      <c r="U137" s="2"/>
      <c r="V137" s="2"/>
      <c r="W137" s="2"/>
      <c r="X137" s="2"/>
      <c r="Y137" s="2"/>
      <c r="Z137" s="2"/>
    </row>
    <row r="138" spans="1:26">
      <c r="A138" s="2" t="s">
        <v>207</v>
      </c>
      <c r="B138" s="2"/>
      <c r="C138" s="3">
        <v>0</v>
      </c>
      <c r="D138" s="3">
        <v>0</v>
      </c>
      <c r="E138" s="3">
        <v>0</v>
      </c>
      <c r="F138" s="3">
        <v>0</v>
      </c>
      <c r="G138" s="3">
        <v>0</v>
      </c>
      <c r="H138" s="3">
        <v>0</v>
      </c>
      <c r="I138" s="3">
        <v>0</v>
      </c>
      <c r="J138" s="3">
        <v>0</v>
      </c>
      <c r="K138" s="2"/>
      <c r="L138" s="3">
        <v>0</v>
      </c>
      <c r="M138" s="3">
        <v>0</v>
      </c>
      <c r="N138" s="3">
        <v>0</v>
      </c>
      <c r="O138" s="3">
        <v>0</v>
      </c>
      <c r="P138" s="3">
        <v>0</v>
      </c>
      <c r="Q138" s="3">
        <v>0</v>
      </c>
      <c r="R138" s="3">
        <v>0</v>
      </c>
      <c r="S138" s="3">
        <v>0</v>
      </c>
      <c r="T138" s="2"/>
      <c r="U138" s="2"/>
      <c r="V138" s="2"/>
      <c r="W138" s="2"/>
      <c r="X138" s="2"/>
      <c r="Y138" s="2"/>
      <c r="Z138" s="2"/>
    </row>
    <row r="139" spans="1:26">
      <c r="A139" s="2" t="s">
        <v>208</v>
      </c>
      <c r="B139" s="2" t="s">
        <v>209</v>
      </c>
      <c r="C139" s="3">
        <v>25.6666666666666</v>
      </c>
      <c r="D139" s="3">
        <v>43.766666666666602</v>
      </c>
      <c r="E139" s="3">
        <v>58.4</v>
      </c>
      <c r="F139" s="3">
        <v>73.1666666666666</v>
      </c>
      <c r="G139" s="3">
        <v>81.900000000000006</v>
      </c>
      <c r="H139" s="3">
        <v>87.033333333333303</v>
      </c>
      <c r="I139" s="3">
        <v>92</v>
      </c>
      <c r="J139" s="3">
        <v>100.166666666666</v>
      </c>
      <c r="K139" s="2"/>
      <c r="L139" s="3">
        <v>5.1402550736536599</v>
      </c>
      <c r="M139" s="3">
        <v>7.3606310115973601</v>
      </c>
      <c r="N139" s="3">
        <v>6.1568390158153896</v>
      </c>
      <c r="O139" s="3">
        <v>5.68672919074654</v>
      </c>
      <c r="P139" s="3">
        <v>5.9685285735542299</v>
      </c>
      <c r="Q139" s="3">
        <v>7.0591941623830001</v>
      </c>
      <c r="R139" s="3">
        <v>6.5625198412398396</v>
      </c>
      <c r="S139" s="3">
        <v>4.8448139512495398</v>
      </c>
      <c r="T139" s="2"/>
      <c r="U139" s="2"/>
      <c r="V139" s="2"/>
      <c r="W139" s="2"/>
      <c r="X139" s="2"/>
      <c r="Y139" s="2"/>
      <c r="Z139" s="2"/>
    </row>
    <row r="140" spans="1:26">
      <c r="A140" s="2" t="s">
        <v>210</v>
      </c>
      <c r="B140" s="2" t="s">
        <v>138</v>
      </c>
      <c r="C140" s="3">
        <v>0</v>
      </c>
      <c r="D140" s="3">
        <v>0</v>
      </c>
      <c r="E140" s="3">
        <v>0</v>
      </c>
      <c r="F140" s="3">
        <v>0</v>
      </c>
      <c r="G140" s="3">
        <v>0</v>
      </c>
      <c r="H140" s="3">
        <v>0</v>
      </c>
      <c r="I140" s="3">
        <v>0</v>
      </c>
      <c r="J140" s="3">
        <v>0</v>
      </c>
      <c r="K140" s="2"/>
      <c r="L140" s="3">
        <v>0</v>
      </c>
      <c r="M140" s="3">
        <v>0</v>
      </c>
      <c r="N140" s="3">
        <v>0</v>
      </c>
      <c r="O140" s="3">
        <v>0</v>
      </c>
      <c r="P140" s="3">
        <v>0</v>
      </c>
      <c r="Q140" s="3">
        <v>0</v>
      </c>
      <c r="R140" s="3">
        <v>0</v>
      </c>
      <c r="S140" s="3">
        <v>0</v>
      </c>
      <c r="T140" s="2"/>
      <c r="U140" s="2"/>
      <c r="V140" s="2"/>
      <c r="W140" s="2"/>
      <c r="X140" s="2"/>
      <c r="Y140" s="2"/>
      <c r="Z140" s="2"/>
    </row>
    <row r="141" spans="1:26">
      <c r="A141" s="2" t="s">
        <v>211</v>
      </c>
      <c r="B141" s="2"/>
      <c r="C141" s="3">
        <v>0</v>
      </c>
      <c r="D141" s="3">
        <v>0</v>
      </c>
      <c r="E141" s="3">
        <v>0</v>
      </c>
      <c r="F141" s="3">
        <v>0</v>
      </c>
      <c r="G141" s="3">
        <v>0</v>
      </c>
      <c r="H141" s="3">
        <v>0</v>
      </c>
      <c r="I141" s="3">
        <v>0</v>
      </c>
      <c r="J141" s="3">
        <v>0</v>
      </c>
      <c r="K141" s="2"/>
      <c r="L141" s="3">
        <v>0</v>
      </c>
      <c r="M141" s="3">
        <v>0</v>
      </c>
      <c r="N141" s="3">
        <v>0</v>
      </c>
      <c r="O141" s="3">
        <v>0</v>
      </c>
      <c r="P141" s="3">
        <v>0</v>
      </c>
      <c r="Q141" s="3">
        <v>0</v>
      </c>
      <c r="R141" s="3">
        <v>0</v>
      </c>
      <c r="S141" s="3">
        <v>0</v>
      </c>
      <c r="T141" s="2"/>
      <c r="U141" s="2"/>
      <c r="V141" s="2"/>
      <c r="W141" s="2"/>
      <c r="X141" s="2"/>
      <c r="Y141" s="2"/>
      <c r="Z141" s="2"/>
    </row>
    <row r="142" spans="1:26">
      <c r="A142" s="2" t="s">
        <v>212</v>
      </c>
      <c r="B142" s="2" t="s">
        <v>95</v>
      </c>
      <c r="C142" s="3">
        <v>0</v>
      </c>
      <c r="D142" s="3">
        <v>0</v>
      </c>
      <c r="E142" s="3">
        <v>0</v>
      </c>
      <c r="F142" s="3">
        <v>0</v>
      </c>
      <c r="G142" s="3">
        <v>0</v>
      </c>
      <c r="H142" s="3">
        <v>0</v>
      </c>
      <c r="I142" s="3">
        <v>0</v>
      </c>
      <c r="J142" s="3">
        <v>0</v>
      </c>
      <c r="K142" s="2"/>
      <c r="L142" s="3">
        <v>0</v>
      </c>
      <c r="M142" s="3">
        <v>0</v>
      </c>
      <c r="N142" s="3">
        <v>0</v>
      </c>
      <c r="O142" s="3">
        <v>0</v>
      </c>
      <c r="P142" s="3">
        <v>0</v>
      </c>
      <c r="Q142" s="3">
        <v>0</v>
      </c>
      <c r="R142" s="3">
        <v>0</v>
      </c>
      <c r="S142" s="3">
        <v>0</v>
      </c>
      <c r="T142" s="2"/>
      <c r="U142" s="2"/>
      <c r="V142" s="2"/>
      <c r="W142" s="2"/>
      <c r="X142" s="2"/>
      <c r="Y142" s="2"/>
      <c r="Z142" s="2"/>
    </row>
    <row r="143" spans="1:26">
      <c r="A143" s="2" t="s">
        <v>213</v>
      </c>
      <c r="B143" s="2"/>
      <c r="C143" s="3">
        <v>0</v>
      </c>
      <c r="D143" s="3">
        <v>0</v>
      </c>
      <c r="E143" s="3">
        <v>0</v>
      </c>
      <c r="F143" s="3">
        <v>0</v>
      </c>
      <c r="G143" s="3">
        <v>0</v>
      </c>
      <c r="H143" s="3">
        <v>0</v>
      </c>
      <c r="I143" s="3">
        <v>0</v>
      </c>
      <c r="J143" s="3">
        <v>0</v>
      </c>
      <c r="K143" s="2"/>
      <c r="L143" s="3">
        <v>0</v>
      </c>
      <c r="M143" s="3">
        <v>0</v>
      </c>
      <c r="N143" s="3">
        <v>0</v>
      </c>
      <c r="O143" s="3">
        <v>0</v>
      </c>
      <c r="P143" s="3">
        <v>0</v>
      </c>
      <c r="Q143" s="3">
        <v>0</v>
      </c>
      <c r="R143" s="3">
        <v>0</v>
      </c>
      <c r="S143" s="3">
        <v>0</v>
      </c>
      <c r="T143" s="2"/>
      <c r="U143" s="2"/>
      <c r="V143" s="2"/>
      <c r="W143" s="2"/>
      <c r="X143" s="2"/>
      <c r="Y143" s="2"/>
      <c r="Z143" s="2"/>
    </row>
    <row r="144" spans="1:26">
      <c r="A144" s="2" t="s">
        <v>214</v>
      </c>
      <c r="B144" s="2"/>
      <c r="C144" s="3">
        <v>1.8333333333333299</v>
      </c>
      <c r="D144" s="3">
        <v>8.5</v>
      </c>
      <c r="E144" s="3">
        <v>18.966666666666601</v>
      </c>
      <c r="F144" s="3">
        <v>34.733333333333299</v>
      </c>
      <c r="G144" s="3">
        <v>43.6666666666666</v>
      </c>
      <c r="H144" s="3">
        <v>53.1666666666666</v>
      </c>
      <c r="I144" s="3">
        <v>60.9</v>
      </c>
      <c r="J144" s="3">
        <v>66.566666666666606</v>
      </c>
      <c r="K144" s="2"/>
      <c r="L144" s="3">
        <v>1.7143187827498301</v>
      </c>
      <c r="M144" s="3">
        <v>4.6529560496527296</v>
      </c>
      <c r="N144" s="3">
        <v>5.7647395623932702</v>
      </c>
      <c r="O144" s="3">
        <v>7.42488308924045</v>
      </c>
      <c r="P144" s="3">
        <v>5.4303672885808396</v>
      </c>
      <c r="Q144" s="3">
        <v>6.3407850898414404</v>
      </c>
      <c r="R144" s="3">
        <v>5.2557904575176204</v>
      </c>
      <c r="S144" s="3">
        <v>4.7235815037132802</v>
      </c>
      <c r="T144" s="2"/>
      <c r="U144" s="2"/>
      <c r="V144" s="2"/>
      <c r="W144" s="2"/>
      <c r="X144" s="2"/>
      <c r="Y144" s="2"/>
      <c r="Z144" s="2"/>
    </row>
    <row r="145" spans="1:26">
      <c r="A145" s="2" t="s">
        <v>215</v>
      </c>
      <c r="B145" s="2"/>
      <c r="C145" s="3">
        <v>0</v>
      </c>
      <c r="D145" s="3">
        <v>0</v>
      </c>
      <c r="E145" s="3">
        <v>0</v>
      </c>
      <c r="F145" s="3">
        <v>0</v>
      </c>
      <c r="G145" s="3">
        <v>0</v>
      </c>
      <c r="H145" s="3">
        <v>0</v>
      </c>
      <c r="I145" s="3">
        <v>0</v>
      </c>
      <c r="J145" s="3">
        <v>0</v>
      </c>
      <c r="K145" s="2"/>
      <c r="L145" s="3">
        <v>0</v>
      </c>
      <c r="M145" s="3">
        <v>0</v>
      </c>
      <c r="N145" s="3">
        <v>0</v>
      </c>
      <c r="O145" s="3">
        <v>0</v>
      </c>
      <c r="P145" s="3">
        <v>0</v>
      </c>
      <c r="Q145" s="3">
        <v>0</v>
      </c>
      <c r="R145" s="3">
        <v>0</v>
      </c>
      <c r="S145" s="3">
        <v>0</v>
      </c>
      <c r="T145" s="2"/>
      <c r="U145" s="2"/>
      <c r="V145" s="2"/>
      <c r="W145" s="2"/>
      <c r="X145" s="2"/>
      <c r="Y145" s="2"/>
      <c r="Z145" s="2"/>
    </row>
    <row r="146" spans="1:26">
      <c r="A146" s="2" t="s">
        <v>216</v>
      </c>
      <c r="B146" s="2"/>
      <c r="C146" s="3">
        <v>0</v>
      </c>
      <c r="D146" s="3">
        <v>0</v>
      </c>
      <c r="E146" s="3">
        <v>0</v>
      </c>
      <c r="F146" s="3">
        <v>0</v>
      </c>
      <c r="G146" s="3">
        <v>0</v>
      </c>
      <c r="H146" s="3">
        <v>0</v>
      </c>
      <c r="I146" s="3">
        <v>0</v>
      </c>
      <c r="J146" s="3">
        <v>0</v>
      </c>
      <c r="K146" s="2"/>
      <c r="L146" s="3">
        <v>0</v>
      </c>
      <c r="M146" s="3">
        <v>0</v>
      </c>
      <c r="N146" s="3">
        <v>0</v>
      </c>
      <c r="O146" s="3">
        <v>0</v>
      </c>
      <c r="P146" s="3">
        <v>0</v>
      </c>
      <c r="Q146" s="3">
        <v>0</v>
      </c>
      <c r="R146" s="3">
        <v>0</v>
      </c>
      <c r="S146" s="3">
        <v>0</v>
      </c>
      <c r="T146" s="2"/>
      <c r="U146" s="2"/>
      <c r="V146" s="2"/>
      <c r="W146" s="2"/>
      <c r="X146" s="2"/>
      <c r="Y146" s="2"/>
      <c r="Z146" s="2"/>
    </row>
    <row r="147" spans="1:26">
      <c r="A147" s="2" t="s">
        <v>217</v>
      </c>
      <c r="B147" s="2"/>
      <c r="C147" s="3">
        <v>0</v>
      </c>
      <c r="D147" s="3">
        <v>0</v>
      </c>
      <c r="E147" s="3">
        <v>0</v>
      </c>
      <c r="F147" s="3">
        <v>0</v>
      </c>
      <c r="G147" s="3">
        <v>0</v>
      </c>
      <c r="H147" s="3">
        <v>0</v>
      </c>
      <c r="I147" s="3">
        <v>0</v>
      </c>
      <c r="J147" s="3">
        <v>0</v>
      </c>
      <c r="K147" s="2"/>
      <c r="L147" s="3">
        <v>0</v>
      </c>
      <c r="M147" s="3">
        <v>0</v>
      </c>
      <c r="N147" s="3">
        <v>0</v>
      </c>
      <c r="O147" s="3">
        <v>0</v>
      </c>
      <c r="P147" s="3">
        <v>0</v>
      </c>
      <c r="Q147" s="3">
        <v>0</v>
      </c>
      <c r="R147" s="3">
        <v>0</v>
      </c>
      <c r="S147" s="3">
        <v>0</v>
      </c>
      <c r="T147" s="2"/>
      <c r="U147" s="2"/>
      <c r="V147" s="2"/>
      <c r="W147" s="2"/>
      <c r="X147" s="2"/>
      <c r="Y147" s="2"/>
      <c r="Z147" s="2"/>
    </row>
    <row r="148" spans="1:26">
      <c r="A148" s="2" t="s">
        <v>218</v>
      </c>
      <c r="B148" s="2"/>
      <c r="C148" s="3">
        <v>0</v>
      </c>
      <c r="D148" s="3">
        <v>0</v>
      </c>
      <c r="E148" s="3">
        <v>0</v>
      </c>
      <c r="F148" s="3">
        <v>0</v>
      </c>
      <c r="G148" s="3">
        <v>0</v>
      </c>
      <c r="H148" s="3">
        <v>0</v>
      </c>
      <c r="I148" s="3">
        <v>0</v>
      </c>
      <c r="J148" s="3">
        <v>0</v>
      </c>
      <c r="K148" s="2"/>
      <c r="L148" s="3">
        <v>0</v>
      </c>
      <c r="M148" s="3">
        <v>0</v>
      </c>
      <c r="N148" s="3">
        <v>0</v>
      </c>
      <c r="O148" s="3">
        <v>0</v>
      </c>
      <c r="P148" s="3">
        <v>0</v>
      </c>
      <c r="Q148" s="3">
        <v>0</v>
      </c>
      <c r="R148" s="3">
        <v>0</v>
      </c>
      <c r="S148" s="3">
        <v>0</v>
      </c>
      <c r="T148" s="2"/>
      <c r="U148" s="2"/>
      <c r="V148" s="2"/>
      <c r="W148" s="2"/>
      <c r="X148" s="2"/>
      <c r="Y148" s="2"/>
      <c r="Z148" s="2"/>
    </row>
    <row r="149" spans="1:26">
      <c r="A149" s="2" t="s">
        <v>219</v>
      </c>
      <c r="B149" s="2" t="s">
        <v>220</v>
      </c>
      <c r="C149" s="3">
        <v>0</v>
      </c>
      <c r="D149" s="3">
        <v>0</v>
      </c>
      <c r="E149" s="3">
        <v>0</v>
      </c>
      <c r="F149" s="3">
        <v>0</v>
      </c>
      <c r="G149" s="3">
        <v>0</v>
      </c>
      <c r="H149" s="3">
        <v>0</v>
      </c>
      <c r="I149" s="3">
        <v>0</v>
      </c>
      <c r="J149" s="3">
        <v>0</v>
      </c>
      <c r="K149" s="2"/>
      <c r="L149" s="3">
        <v>0</v>
      </c>
      <c r="M149" s="3">
        <v>0</v>
      </c>
      <c r="N149" s="3">
        <v>0</v>
      </c>
      <c r="O149" s="3">
        <v>0</v>
      </c>
      <c r="P149" s="3">
        <v>0</v>
      </c>
      <c r="Q149" s="3">
        <v>0</v>
      </c>
      <c r="R149" s="3">
        <v>0</v>
      </c>
      <c r="S149" s="3">
        <v>0</v>
      </c>
      <c r="T149" s="2"/>
      <c r="U149" s="2"/>
      <c r="V149" s="2"/>
      <c r="W149" s="2"/>
      <c r="X149" s="2"/>
      <c r="Y149" s="2"/>
      <c r="Z149" s="2"/>
    </row>
    <row r="150" spans="1:26">
      <c r="A150" s="2" t="s">
        <v>221</v>
      </c>
      <c r="B150" s="2" t="s">
        <v>222</v>
      </c>
      <c r="C150" s="3">
        <v>0</v>
      </c>
      <c r="D150" s="3">
        <v>0</v>
      </c>
      <c r="E150" s="3">
        <v>0</v>
      </c>
      <c r="F150" s="3">
        <v>0</v>
      </c>
      <c r="G150" s="3">
        <v>0</v>
      </c>
      <c r="H150" s="3">
        <v>0</v>
      </c>
      <c r="I150" s="3">
        <v>0</v>
      </c>
      <c r="J150" s="3">
        <v>0</v>
      </c>
      <c r="K150" s="2"/>
      <c r="L150" s="3">
        <v>0</v>
      </c>
      <c r="M150" s="3">
        <v>0</v>
      </c>
      <c r="N150" s="3">
        <v>0</v>
      </c>
      <c r="O150" s="3">
        <v>0</v>
      </c>
      <c r="P150" s="3">
        <v>0</v>
      </c>
      <c r="Q150" s="3">
        <v>0</v>
      </c>
      <c r="R150" s="3">
        <v>0</v>
      </c>
      <c r="S150" s="3">
        <v>0</v>
      </c>
      <c r="T150" s="2"/>
      <c r="U150" s="2"/>
      <c r="V150" s="2"/>
      <c r="W150" s="2"/>
      <c r="X150" s="2"/>
      <c r="Y150" s="2"/>
      <c r="Z150" s="2"/>
    </row>
    <row r="151" spans="1:26">
      <c r="A151" s="2" t="s">
        <v>223</v>
      </c>
      <c r="B151" s="2"/>
      <c r="C151" s="3">
        <v>0</v>
      </c>
      <c r="D151" s="3">
        <v>0</v>
      </c>
      <c r="E151" s="3">
        <v>0</v>
      </c>
      <c r="F151" s="3">
        <v>0</v>
      </c>
      <c r="G151" s="3">
        <v>0</v>
      </c>
      <c r="H151" s="3">
        <v>0</v>
      </c>
      <c r="I151" s="3">
        <v>0</v>
      </c>
      <c r="J151" s="3">
        <v>0</v>
      </c>
      <c r="K151" s="2"/>
      <c r="L151" s="3">
        <v>0</v>
      </c>
      <c r="M151" s="3">
        <v>0</v>
      </c>
      <c r="N151" s="3">
        <v>0</v>
      </c>
      <c r="O151" s="3">
        <v>0</v>
      </c>
      <c r="P151" s="3">
        <v>0</v>
      </c>
      <c r="Q151" s="3">
        <v>0</v>
      </c>
      <c r="R151" s="3">
        <v>0</v>
      </c>
      <c r="S151" s="3">
        <v>0</v>
      </c>
      <c r="T151" s="2"/>
      <c r="U151" s="2"/>
      <c r="V151" s="2"/>
      <c r="W151" s="2"/>
      <c r="X151" s="2"/>
      <c r="Y151" s="2"/>
      <c r="Z151" s="2"/>
    </row>
    <row r="152" spans="1:26">
      <c r="A152" s="2" t="s">
        <v>224</v>
      </c>
      <c r="B152" s="2"/>
      <c r="C152" s="3">
        <v>0</v>
      </c>
      <c r="D152" s="3">
        <v>0</v>
      </c>
      <c r="E152" s="3">
        <v>0</v>
      </c>
      <c r="F152" s="3">
        <v>0</v>
      </c>
      <c r="G152" s="3">
        <v>0</v>
      </c>
      <c r="H152" s="3">
        <v>0</v>
      </c>
      <c r="I152" s="3">
        <v>0</v>
      </c>
      <c r="J152" s="3">
        <v>0</v>
      </c>
      <c r="K152" s="2"/>
      <c r="L152" s="3">
        <v>0</v>
      </c>
      <c r="M152" s="3">
        <v>0</v>
      </c>
      <c r="N152" s="3">
        <v>0</v>
      </c>
      <c r="O152" s="3">
        <v>0</v>
      </c>
      <c r="P152" s="3">
        <v>0</v>
      </c>
      <c r="Q152" s="3">
        <v>0</v>
      </c>
      <c r="R152" s="3">
        <v>0</v>
      </c>
      <c r="S152" s="3">
        <v>0</v>
      </c>
      <c r="T152" s="2"/>
      <c r="U152" s="2"/>
      <c r="V152" s="2"/>
      <c r="W152" s="2"/>
      <c r="X152" s="2"/>
      <c r="Y152" s="2"/>
      <c r="Z152" s="2"/>
    </row>
    <row r="153" spans="1:26">
      <c r="A153" s="2" t="s">
        <v>225</v>
      </c>
      <c r="B153" s="2" t="s">
        <v>226</v>
      </c>
      <c r="C153" s="3">
        <v>0</v>
      </c>
      <c r="D153" s="3">
        <v>0</v>
      </c>
      <c r="E153" s="3">
        <v>0</v>
      </c>
      <c r="F153" s="3">
        <v>0</v>
      </c>
      <c r="G153" s="3">
        <v>0</v>
      </c>
      <c r="H153" s="3">
        <v>0</v>
      </c>
      <c r="I153" s="3">
        <v>0</v>
      </c>
      <c r="J153" s="3">
        <v>0</v>
      </c>
      <c r="K153" s="2"/>
      <c r="L153" s="3">
        <v>0</v>
      </c>
      <c r="M153" s="3">
        <v>0</v>
      </c>
      <c r="N153" s="3">
        <v>0</v>
      </c>
      <c r="O153" s="3">
        <v>0</v>
      </c>
      <c r="P153" s="3">
        <v>0</v>
      </c>
      <c r="Q153" s="3">
        <v>0</v>
      </c>
      <c r="R153" s="3">
        <v>0</v>
      </c>
      <c r="S153" s="3">
        <v>0</v>
      </c>
      <c r="T153" s="2"/>
      <c r="U153" s="2"/>
      <c r="V153" s="2"/>
      <c r="W153" s="2"/>
      <c r="X153" s="2"/>
      <c r="Y153" s="2"/>
      <c r="Z153" s="2"/>
    </row>
    <row r="154" spans="1:26">
      <c r="A154" s="2" t="s">
        <v>227</v>
      </c>
      <c r="B154" s="2"/>
      <c r="C154" s="3">
        <v>0</v>
      </c>
      <c r="D154" s="3">
        <v>0</v>
      </c>
      <c r="E154" s="3">
        <v>0</v>
      </c>
      <c r="F154" s="3">
        <v>0</v>
      </c>
      <c r="G154" s="3">
        <v>0</v>
      </c>
      <c r="H154" s="3">
        <v>0</v>
      </c>
      <c r="I154" s="3">
        <v>0</v>
      </c>
      <c r="J154" s="3">
        <v>0</v>
      </c>
      <c r="K154" s="2"/>
      <c r="L154" s="3">
        <v>0</v>
      </c>
      <c r="M154" s="3">
        <v>0</v>
      </c>
      <c r="N154" s="3">
        <v>0</v>
      </c>
      <c r="O154" s="3">
        <v>0</v>
      </c>
      <c r="P154" s="3">
        <v>0</v>
      </c>
      <c r="Q154" s="3">
        <v>0</v>
      </c>
      <c r="R154" s="3">
        <v>0</v>
      </c>
      <c r="S154" s="3">
        <v>0</v>
      </c>
      <c r="T154" s="2"/>
      <c r="U154" s="2"/>
      <c r="V154" s="2"/>
      <c r="W154" s="2"/>
      <c r="X154" s="2"/>
      <c r="Y154" s="2"/>
      <c r="Z154" s="2"/>
    </row>
    <row r="155" spans="1:26">
      <c r="A155" s="2" t="s">
        <v>228</v>
      </c>
      <c r="B155" s="2"/>
      <c r="C155" s="3">
        <v>0</v>
      </c>
      <c r="D155" s="3">
        <v>0</v>
      </c>
      <c r="E155" s="3">
        <v>0.56666666666666599</v>
      </c>
      <c r="F155" s="3">
        <v>1.4666666666666599</v>
      </c>
      <c r="G155" s="3">
        <v>2.4</v>
      </c>
      <c r="H155" s="3">
        <v>3.3333333333333299</v>
      </c>
      <c r="I155" s="3">
        <v>3.86666666666666</v>
      </c>
      <c r="J155" s="3">
        <v>5.93333333333333</v>
      </c>
      <c r="K155" s="2"/>
      <c r="L155" s="3">
        <v>0</v>
      </c>
      <c r="M155" s="3">
        <v>0</v>
      </c>
      <c r="N155" s="3">
        <v>0.71569701845279599</v>
      </c>
      <c r="O155" s="3">
        <v>1.2310790208412901</v>
      </c>
      <c r="P155" s="3">
        <v>1.4514360704718099</v>
      </c>
      <c r="Q155" s="3">
        <v>1.7575235101952</v>
      </c>
      <c r="R155" s="3">
        <v>1.91020650425258</v>
      </c>
      <c r="S155" s="3">
        <v>2.0483055327649602</v>
      </c>
      <c r="T155" s="2"/>
      <c r="U155" s="2"/>
      <c r="V155" s="2"/>
      <c r="W155" s="2"/>
      <c r="X155" s="2"/>
      <c r="Y155" s="2"/>
      <c r="Z155" s="2"/>
    </row>
    <row r="156" spans="1:26">
      <c r="A156" s="2" t="s">
        <v>229</v>
      </c>
      <c r="B156" s="2"/>
      <c r="C156" s="3">
        <v>0</v>
      </c>
      <c r="D156" s="3">
        <v>0.36666666666666597</v>
      </c>
      <c r="E156" s="3">
        <v>1.5333333333333301</v>
      </c>
      <c r="F156" s="3">
        <v>4.8333333333333304</v>
      </c>
      <c r="G156" s="3">
        <v>9.86666666666666</v>
      </c>
      <c r="H156" s="3">
        <v>14.3666666666666</v>
      </c>
      <c r="I156" s="3">
        <v>17.966666666666601</v>
      </c>
      <c r="J156" s="3">
        <v>22.5</v>
      </c>
      <c r="K156" s="2"/>
      <c r="L156" s="3">
        <v>0</v>
      </c>
      <c r="M156" s="3">
        <v>0.60461190490723504</v>
      </c>
      <c r="N156" s="3">
        <v>1.14697670227235</v>
      </c>
      <c r="O156" s="3">
        <v>1.36829171678491</v>
      </c>
      <c r="P156" s="3">
        <v>2.43219151292729</v>
      </c>
      <c r="Q156" s="3">
        <v>2.4011571284602602</v>
      </c>
      <c r="R156" s="3">
        <v>3.0384572108591898</v>
      </c>
      <c r="S156" s="3">
        <v>2.6925824035672501</v>
      </c>
      <c r="T156" s="2"/>
      <c r="U156" s="2"/>
      <c r="V156" s="2"/>
      <c r="W156" s="2"/>
      <c r="X156" s="2"/>
      <c r="Y156" s="2"/>
      <c r="Z156" s="2"/>
    </row>
    <row r="157" spans="1:26">
      <c r="A157" s="2" t="s">
        <v>230</v>
      </c>
      <c r="B157" s="2"/>
      <c r="C157" s="3">
        <v>0</v>
      </c>
      <c r="D157" s="3">
        <v>0</v>
      </c>
      <c r="E157" s="3">
        <v>0</v>
      </c>
      <c r="F157" s="3">
        <v>0</v>
      </c>
      <c r="G157" s="3">
        <v>0</v>
      </c>
      <c r="H157" s="3">
        <v>0</v>
      </c>
      <c r="I157" s="3">
        <v>0</v>
      </c>
      <c r="J157" s="3">
        <v>0</v>
      </c>
      <c r="K157" s="2"/>
      <c r="L157" s="3">
        <v>0</v>
      </c>
      <c r="M157" s="3">
        <v>0</v>
      </c>
      <c r="N157" s="3">
        <v>0</v>
      </c>
      <c r="O157" s="3">
        <v>0</v>
      </c>
      <c r="P157" s="3">
        <v>0</v>
      </c>
      <c r="Q157" s="3">
        <v>0</v>
      </c>
      <c r="R157" s="3">
        <v>0</v>
      </c>
      <c r="S157" s="3">
        <v>0</v>
      </c>
      <c r="T157" s="2"/>
      <c r="U157" s="2"/>
      <c r="V157" s="2"/>
      <c r="W157" s="2"/>
      <c r="X157" s="2"/>
      <c r="Y157" s="2"/>
      <c r="Z157" s="2"/>
    </row>
    <row r="158" spans="1:26">
      <c r="A158" s="2" t="s">
        <v>231</v>
      </c>
      <c r="B158" s="2"/>
      <c r="C158" s="3">
        <v>21.8666666666666</v>
      </c>
      <c r="D158" s="3">
        <v>42.866666666666603</v>
      </c>
      <c r="E158" s="3">
        <v>56.6</v>
      </c>
      <c r="F158" s="3">
        <v>70.966666666666598</v>
      </c>
      <c r="G158" s="3">
        <v>79.6666666666666</v>
      </c>
      <c r="H158" s="3">
        <v>90.8</v>
      </c>
      <c r="I158" s="3">
        <v>99.733333333333306</v>
      </c>
      <c r="J158" s="3">
        <v>108.133333333333</v>
      </c>
      <c r="K158" s="2"/>
      <c r="L158" s="3">
        <v>4.6599952312803401</v>
      </c>
      <c r="M158" s="3">
        <v>5.01818913774901</v>
      </c>
      <c r="N158" s="3">
        <v>5.3826882998491801</v>
      </c>
      <c r="O158" s="3">
        <v>7.9811583676111102</v>
      </c>
      <c r="P158" s="3">
        <v>6.2253960159619997</v>
      </c>
      <c r="Q158" s="3">
        <v>5.6296832356122204</v>
      </c>
      <c r="R158" s="3">
        <v>6.6429578418720103</v>
      </c>
      <c r="S158" s="3">
        <v>5.2264285660052296</v>
      </c>
      <c r="T158" s="2"/>
      <c r="U158" s="2"/>
      <c r="V158" s="2"/>
      <c r="W158" s="2"/>
      <c r="X158" s="2"/>
      <c r="Y158" s="2"/>
      <c r="Z158" s="2"/>
    </row>
    <row r="159" spans="1:26">
      <c r="A159" s="2" t="s">
        <v>232</v>
      </c>
      <c r="B159" s="2"/>
      <c r="C159" s="3">
        <v>0.133333333333333</v>
      </c>
      <c r="D159" s="3">
        <v>1.5</v>
      </c>
      <c r="E159" s="3">
        <v>6.5</v>
      </c>
      <c r="F159" s="3">
        <v>11.7</v>
      </c>
      <c r="G159" s="3">
        <v>19.600000000000001</v>
      </c>
      <c r="H159" s="3">
        <v>22.6</v>
      </c>
      <c r="I159" s="3">
        <v>28.6</v>
      </c>
      <c r="J159" s="3">
        <v>33.766666666666602</v>
      </c>
      <c r="K159" s="2"/>
      <c r="L159" s="3">
        <v>0.33993463423951897</v>
      </c>
      <c r="M159" s="3">
        <v>1.8393839548428501</v>
      </c>
      <c r="N159" s="3">
        <v>3.3640253665313899</v>
      </c>
      <c r="O159" s="3">
        <v>3.4751498768638198</v>
      </c>
      <c r="P159" s="3">
        <v>4.8962570738609399</v>
      </c>
      <c r="Q159" s="3">
        <v>5.0106553130969402</v>
      </c>
      <c r="R159" s="3">
        <v>3.9208842540086901</v>
      </c>
      <c r="S159" s="3">
        <v>4.6237310571538304</v>
      </c>
      <c r="T159" s="2"/>
      <c r="U159" s="2"/>
      <c r="V159" s="2"/>
      <c r="W159" s="2"/>
      <c r="X159" s="2"/>
      <c r="Y159" s="2"/>
      <c r="Z159" s="2"/>
    </row>
    <row r="160" spans="1:26">
      <c r="A160" s="2" t="s">
        <v>233</v>
      </c>
      <c r="B160" s="2"/>
      <c r="C160" s="3">
        <v>0</v>
      </c>
      <c r="D160" s="3">
        <v>0</v>
      </c>
      <c r="E160" s="3">
        <v>0</v>
      </c>
      <c r="F160" s="3">
        <v>0</v>
      </c>
      <c r="G160" s="3">
        <v>0</v>
      </c>
      <c r="H160" s="3">
        <v>0</v>
      </c>
      <c r="I160" s="3">
        <v>0</v>
      </c>
      <c r="J160" s="3">
        <v>0</v>
      </c>
      <c r="K160" s="2"/>
      <c r="L160" s="3">
        <v>0</v>
      </c>
      <c r="M160" s="3">
        <v>0</v>
      </c>
      <c r="N160" s="3">
        <v>0</v>
      </c>
      <c r="O160" s="3">
        <v>0</v>
      </c>
      <c r="P160" s="3">
        <v>0</v>
      </c>
      <c r="Q160" s="3">
        <v>0</v>
      </c>
      <c r="R160" s="3">
        <v>0</v>
      </c>
      <c r="S160" s="3">
        <v>0</v>
      </c>
      <c r="T160" s="2"/>
      <c r="U160" s="2"/>
      <c r="V160" s="2"/>
      <c r="W160" s="2"/>
      <c r="X160" s="2"/>
      <c r="Y160" s="2"/>
      <c r="Z160" s="2"/>
    </row>
    <row r="161" spans="1:26">
      <c r="A161" s="2" t="s">
        <v>234</v>
      </c>
      <c r="B161" s="2"/>
      <c r="C161" s="3">
        <v>0</v>
      </c>
      <c r="D161" s="3">
        <v>0</v>
      </c>
      <c r="E161" s="3">
        <v>0</v>
      </c>
      <c r="F161" s="3">
        <v>0</v>
      </c>
      <c r="G161" s="3">
        <v>0</v>
      </c>
      <c r="H161" s="3">
        <v>0</v>
      </c>
      <c r="I161" s="3">
        <v>0</v>
      </c>
      <c r="J161" s="3">
        <v>0</v>
      </c>
      <c r="K161" s="2"/>
      <c r="L161" s="3">
        <v>0</v>
      </c>
      <c r="M161" s="3">
        <v>0</v>
      </c>
      <c r="N161" s="3">
        <v>0</v>
      </c>
      <c r="O161" s="3">
        <v>0</v>
      </c>
      <c r="P161" s="3">
        <v>0</v>
      </c>
      <c r="Q161" s="3">
        <v>0</v>
      </c>
      <c r="R161" s="3">
        <v>0</v>
      </c>
      <c r="S161" s="3">
        <v>0</v>
      </c>
      <c r="T161" s="2"/>
      <c r="U161" s="2"/>
      <c r="V161" s="2"/>
      <c r="W161" s="2"/>
      <c r="X161" s="2"/>
      <c r="Y161" s="2"/>
      <c r="Z161" s="2"/>
    </row>
    <row r="162" spans="1:26">
      <c r="A162" s="2" t="s">
        <v>235</v>
      </c>
      <c r="B162" s="2"/>
      <c r="C162" s="3">
        <v>0</v>
      </c>
      <c r="D162" s="3">
        <v>0</v>
      </c>
      <c r="E162" s="3">
        <v>0</v>
      </c>
      <c r="F162" s="3">
        <v>0</v>
      </c>
      <c r="G162" s="3">
        <v>0</v>
      </c>
      <c r="H162" s="3">
        <v>0</v>
      </c>
      <c r="I162" s="3">
        <v>0</v>
      </c>
      <c r="J162" s="3">
        <v>0</v>
      </c>
      <c r="K162" s="2"/>
      <c r="L162" s="3">
        <v>0</v>
      </c>
      <c r="M162" s="3">
        <v>0</v>
      </c>
      <c r="N162" s="3">
        <v>0</v>
      </c>
      <c r="O162" s="3">
        <v>0</v>
      </c>
      <c r="P162" s="3">
        <v>0</v>
      </c>
      <c r="Q162" s="3">
        <v>0</v>
      </c>
      <c r="R162" s="3">
        <v>0</v>
      </c>
      <c r="S162" s="3">
        <v>0</v>
      </c>
      <c r="T162" s="2"/>
      <c r="U162" s="2"/>
      <c r="V162" s="2"/>
      <c r="W162" s="2"/>
      <c r="X162" s="2"/>
      <c r="Y162" s="2"/>
      <c r="Z162" s="2"/>
    </row>
    <row r="163" spans="1:26">
      <c r="A163" s="2" t="s">
        <v>236</v>
      </c>
      <c r="B163" s="2"/>
      <c r="C163" s="3">
        <v>0</v>
      </c>
      <c r="D163" s="3">
        <v>0</v>
      </c>
      <c r="E163" s="3">
        <v>0</v>
      </c>
      <c r="F163" s="3">
        <v>0</v>
      </c>
      <c r="G163" s="3">
        <v>0</v>
      </c>
      <c r="H163" s="3">
        <v>0</v>
      </c>
      <c r="I163" s="3">
        <v>0</v>
      </c>
      <c r="J163" s="3">
        <v>0</v>
      </c>
      <c r="K163" s="2"/>
      <c r="L163" s="3">
        <v>0</v>
      </c>
      <c r="M163" s="3">
        <v>0</v>
      </c>
      <c r="N163" s="3">
        <v>0</v>
      </c>
      <c r="O163" s="3">
        <v>0</v>
      </c>
      <c r="P163" s="3">
        <v>0</v>
      </c>
      <c r="Q163" s="3">
        <v>0</v>
      </c>
      <c r="R163" s="3">
        <v>0</v>
      </c>
      <c r="S163" s="3">
        <v>0</v>
      </c>
      <c r="T163" s="2"/>
      <c r="U163" s="2"/>
      <c r="V163" s="2"/>
      <c r="W163" s="2"/>
      <c r="X163" s="2"/>
      <c r="Y163" s="2"/>
      <c r="Z163" s="2"/>
    </row>
    <row r="164" spans="1:26">
      <c r="A164" s="2" t="s">
        <v>237</v>
      </c>
      <c r="B164" s="2"/>
      <c r="C164" s="3">
        <v>0</v>
      </c>
      <c r="D164" s="3">
        <v>0</v>
      </c>
      <c r="E164" s="3">
        <v>0</v>
      </c>
      <c r="F164" s="3">
        <v>0</v>
      </c>
      <c r="G164" s="3">
        <v>0</v>
      </c>
      <c r="H164" s="3">
        <v>0</v>
      </c>
      <c r="I164" s="3">
        <v>0</v>
      </c>
      <c r="J164" s="3">
        <v>0</v>
      </c>
      <c r="K164" s="2"/>
      <c r="L164" s="3">
        <v>0</v>
      </c>
      <c r="M164" s="3">
        <v>0</v>
      </c>
      <c r="N164" s="3">
        <v>0</v>
      </c>
      <c r="O164" s="3">
        <v>0</v>
      </c>
      <c r="P164" s="3">
        <v>0</v>
      </c>
      <c r="Q164" s="3">
        <v>0</v>
      </c>
      <c r="R164" s="3">
        <v>0</v>
      </c>
      <c r="S164" s="3">
        <v>0</v>
      </c>
      <c r="T164" s="2"/>
      <c r="U164" s="2"/>
      <c r="V164" s="2"/>
      <c r="W164" s="2"/>
      <c r="X164" s="2"/>
      <c r="Y164" s="2"/>
      <c r="Z164" s="2"/>
    </row>
    <row r="165" spans="1:26">
      <c r="A165" s="2" t="s">
        <v>238</v>
      </c>
      <c r="B165" s="2"/>
      <c r="C165" s="3">
        <v>0</v>
      </c>
      <c r="D165" s="3">
        <v>0</v>
      </c>
      <c r="E165" s="3">
        <v>0</v>
      </c>
      <c r="F165" s="3">
        <v>0</v>
      </c>
      <c r="G165" s="3">
        <v>0</v>
      </c>
      <c r="H165" s="3">
        <v>0</v>
      </c>
      <c r="I165" s="3">
        <v>0</v>
      </c>
      <c r="J165" s="3">
        <v>0</v>
      </c>
      <c r="K165" s="2"/>
      <c r="L165" s="3">
        <v>0</v>
      </c>
      <c r="M165" s="3">
        <v>0</v>
      </c>
      <c r="N165" s="3">
        <v>0</v>
      </c>
      <c r="O165" s="3">
        <v>0</v>
      </c>
      <c r="P165" s="3">
        <v>0</v>
      </c>
      <c r="Q165" s="3">
        <v>0</v>
      </c>
      <c r="R165" s="3">
        <v>0</v>
      </c>
      <c r="S165" s="3">
        <v>0</v>
      </c>
      <c r="T165" s="2"/>
      <c r="U165" s="2"/>
      <c r="V165" s="2"/>
      <c r="W165" s="2"/>
      <c r="X165" s="2"/>
      <c r="Y165" s="2"/>
      <c r="Z165" s="2"/>
    </row>
    <row r="166" spans="1:26">
      <c r="A166" s="2" t="s">
        <v>239</v>
      </c>
      <c r="B166" s="2" t="s">
        <v>240</v>
      </c>
      <c r="C166" s="3">
        <v>0</v>
      </c>
      <c r="D166" s="3">
        <v>0</v>
      </c>
      <c r="E166" s="3">
        <v>0</v>
      </c>
      <c r="F166" s="3">
        <v>0</v>
      </c>
      <c r="G166" s="3">
        <v>0</v>
      </c>
      <c r="H166" s="3">
        <v>0</v>
      </c>
      <c r="I166" s="3">
        <v>0</v>
      </c>
      <c r="J166" s="3">
        <v>0</v>
      </c>
      <c r="K166" s="2"/>
      <c r="L166" s="3">
        <v>0</v>
      </c>
      <c r="M166" s="3">
        <v>0</v>
      </c>
      <c r="N166" s="3">
        <v>0</v>
      </c>
      <c r="O166" s="3">
        <v>0</v>
      </c>
      <c r="P166" s="3">
        <v>0</v>
      </c>
      <c r="Q166" s="3">
        <v>0</v>
      </c>
      <c r="R166" s="3">
        <v>0</v>
      </c>
      <c r="S166" s="3">
        <v>0</v>
      </c>
      <c r="T166" s="2"/>
      <c r="U166" s="2"/>
      <c r="V166" s="2"/>
      <c r="W166" s="2"/>
      <c r="X166" s="2"/>
      <c r="Y166" s="2"/>
      <c r="Z166" s="2"/>
    </row>
    <row r="167" spans="1:26">
      <c r="A167" s="2" t="s">
        <v>241</v>
      </c>
      <c r="B167" s="2" t="s">
        <v>242</v>
      </c>
      <c r="C167" s="3">
        <v>0</v>
      </c>
      <c r="D167" s="3">
        <v>0</v>
      </c>
      <c r="E167" s="3">
        <v>0</v>
      </c>
      <c r="F167" s="3">
        <v>0</v>
      </c>
      <c r="G167" s="3">
        <v>0</v>
      </c>
      <c r="H167" s="3">
        <v>0</v>
      </c>
      <c r="I167" s="3">
        <v>0</v>
      </c>
      <c r="J167" s="3">
        <v>0</v>
      </c>
      <c r="K167" s="2"/>
      <c r="L167" s="3">
        <v>0</v>
      </c>
      <c r="M167" s="3">
        <v>0</v>
      </c>
      <c r="N167" s="3">
        <v>0</v>
      </c>
      <c r="O167" s="3">
        <v>0</v>
      </c>
      <c r="P167" s="3">
        <v>0</v>
      </c>
      <c r="Q167" s="3">
        <v>0</v>
      </c>
      <c r="R167" s="3">
        <v>0</v>
      </c>
      <c r="S167" s="3">
        <v>0</v>
      </c>
      <c r="T167" s="2"/>
      <c r="U167" s="2"/>
      <c r="V167" s="2"/>
      <c r="W167" s="2"/>
      <c r="X167" s="2"/>
      <c r="Y167" s="2"/>
      <c r="Z167" s="2"/>
    </row>
    <row r="168" spans="1:26">
      <c r="A168" s="2" t="s">
        <v>243</v>
      </c>
      <c r="B168" s="2"/>
      <c r="C168" s="3">
        <v>0</v>
      </c>
      <c r="D168" s="3">
        <v>0</v>
      </c>
      <c r="E168" s="3">
        <v>0</v>
      </c>
      <c r="F168" s="3">
        <v>0</v>
      </c>
      <c r="G168" s="3">
        <v>0</v>
      </c>
      <c r="H168" s="3">
        <v>0</v>
      </c>
      <c r="I168" s="3">
        <v>0</v>
      </c>
      <c r="J168" s="3">
        <v>0</v>
      </c>
      <c r="K168" s="2"/>
      <c r="L168" s="3">
        <v>0</v>
      </c>
      <c r="M168" s="3">
        <v>0</v>
      </c>
      <c r="N168" s="3">
        <v>0</v>
      </c>
      <c r="O168" s="3">
        <v>0</v>
      </c>
      <c r="P168" s="3">
        <v>0</v>
      </c>
      <c r="Q168" s="3">
        <v>0</v>
      </c>
      <c r="R168" s="3">
        <v>0</v>
      </c>
      <c r="S168" s="3">
        <v>0</v>
      </c>
      <c r="T168" s="2"/>
      <c r="U168" s="2"/>
      <c r="V168" s="2"/>
      <c r="W168" s="2"/>
      <c r="X168" s="2"/>
      <c r="Y168" s="2"/>
      <c r="Z168" s="2"/>
    </row>
    <row r="169" spans="1:26">
      <c r="A169" s="2" t="s">
        <v>244</v>
      </c>
      <c r="B169" s="2"/>
      <c r="C169" s="3">
        <v>0</v>
      </c>
      <c r="D169" s="3">
        <v>0</v>
      </c>
      <c r="E169" s="3">
        <v>0</v>
      </c>
      <c r="F169" s="3">
        <v>0</v>
      </c>
      <c r="G169" s="3">
        <v>0</v>
      </c>
      <c r="H169" s="3">
        <v>0</v>
      </c>
      <c r="I169" s="3">
        <v>0</v>
      </c>
      <c r="J169" s="3">
        <v>0</v>
      </c>
      <c r="K169" s="2"/>
      <c r="L169" s="3">
        <v>0</v>
      </c>
      <c r="M169" s="3">
        <v>0</v>
      </c>
      <c r="N169" s="3">
        <v>0</v>
      </c>
      <c r="O169" s="3">
        <v>0</v>
      </c>
      <c r="P169" s="3">
        <v>0</v>
      </c>
      <c r="Q169" s="3">
        <v>0</v>
      </c>
      <c r="R169" s="3">
        <v>0</v>
      </c>
      <c r="S169" s="3">
        <v>0</v>
      </c>
      <c r="T169" s="2"/>
      <c r="U169" s="2"/>
      <c r="V169" s="2"/>
      <c r="W169" s="2"/>
      <c r="X169" s="2"/>
      <c r="Y169" s="2"/>
      <c r="Z169" s="2"/>
    </row>
    <row r="170" spans="1:26">
      <c r="A170" s="2" t="s">
        <v>245</v>
      </c>
      <c r="B170" s="2"/>
      <c r="C170" s="3">
        <v>0.5</v>
      </c>
      <c r="D170" s="3">
        <v>3.8</v>
      </c>
      <c r="E170" s="3">
        <v>7.9</v>
      </c>
      <c r="F170" s="3">
        <v>9.7333333333333307</v>
      </c>
      <c r="G170" s="3">
        <v>13.2</v>
      </c>
      <c r="H170" s="3">
        <v>19.2</v>
      </c>
      <c r="I170" s="3">
        <v>22.8666666666666</v>
      </c>
      <c r="J170" s="3">
        <v>27.533333333333299</v>
      </c>
      <c r="K170" s="2"/>
      <c r="L170" s="3">
        <v>0.84656167328001897</v>
      </c>
      <c r="M170" s="3">
        <v>2.56124969497314</v>
      </c>
      <c r="N170" s="3">
        <v>3.9017090272511701</v>
      </c>
      <c r="O170" s="3">
        <v>4.4939465456940502</v>
      </c>
      <c r="P170" s="3">
        <v>4.4601943156473904</v>
      </c>
      <c r="Q170" s="3">
        <v>5.5821142947811397</v>
      </c>
      <c r="R170" s="3">
        <v>4.8698619647332402</v>
      </c>
      <c r="S170" s="3">
        <v>4.7730726185783299</v>
      </c>
      <c r="T170" s="2"/>
      <c r="U170" s="2"/>
      <c r="V170" s="2"/>
      <c r="W170" s="2"/>
      <c r="X170" s="2"/>
      <c r="Y170" s="2"/>
      <c r="Z170" s="2"/>
    </row>
    <row r="171" spans="1:26">
      <c r="A171" s="2" t="s">
        <v>246</v>
      </c>
      <c r="B171" s="2"/>
      <c r="C171" s="3">
        <v>0</v>
      </c>
      <c r="D171" s="3">
        <v>0</v>
      </c>
      <c r="E171" s="3">
        <v>0</v>
      </c>
      <c r="F171" s="3">
        <v>0</v>
      </c>
      <c r="G171" s="3">
        <v>0</v>
      </c>
      <c r="H171" s="3">
        <v>0</v>
      </c>
      <c r="I171" s="3">
        <v>0</v>
      </c>
      <c r="J171" s="3">
        <v>0</v>
      </c>
      <c r="K171" s="2"/>
      <c r="L171" s="3">
        <v>0</v>
      </c>
      <c r="M171" s="3">
        <v>0</v>
      </c>
      <c r="N171" s="3">
        <v>0</v>
      </c>
      <c r="O171" s="3">
        <v>0</v>
      </c>
      <c r="P171" s="3">
        <v>0</v>
      </c>
      <c r="Q171" s="3">
        <v>0</v>
      </c>
      <c r="R171" s="3">
        <v>0</v>
      </c>
      <c r="S171" s="3">
        <v>0</v>
      </c>
      <c r="T171" s="2"/>
      <c r="U171" s="2"/>
      <c r="V171" s="2"/>
      <c r="W171" s="2"/>
      <c r="X171" s="2"/>
      <c r="Y171" s="2"/>
      <c r="Z171" s="2"/>
    </row>
    <row r="172" spans="1:26">
      <c r="A172" s="2" t="s">
        <v>247</v>
      </c>
      <c r="B172" s="2"/>
      <c r="C172" s="3">
        <v>0</v>
      </c>
      <c r="D172" s="3">
        <v>0</v>
      </c>
      <c r="E172" s="3">
        <v>0</v>
      </c>
      <c r="F172" s="3">
        <v>0</v>
      </c>
      <c r="G172" s="3">
        <v>0</v>
      </c>
      <c r="H172" s="3">
        <v>0</v>
      </c>
      <c r="I172" s="3">
        <v>0</v>
      </c>
      <c r="J172" s="3">
        <v>0</v>
      </c>
      <c r="K172" s="2"/>
      <c r="L172" s="3">
        <v>0</v>
      </c>
      <c r="M172" s="3">
        <v>0</v>
      </c>
      <c r="N172" s="3">
        <v>0</v>
      </c>
      <c r="O172" s="3">
        <v>0</v>
      </c>
      <c r="P172" s="3">
        <v>0</v>
      </c>
      <c r="Q172" s="3">
        <v>0</v>
      </c>
      <c r="R172" s="3">
        <v>0</v>
      </c>
      <c r="S172" s="3">
        <v>0</v>
      </c>
      <c r="T172" s="2"/>
      <c r="U172" s="2"/>
      <c r="V172" s="2"/>
      <c r="W172" s="2"/>
      <c r="X172" s="2"/>
      <c r="Y172" s="2"/>
      <c r="Z172" s="2"/>
    </row>
    <row r="173" spans="1:26">
      <c r="A173" s="2" t="s">
        <v>248</v>
      </c>
      <c r="B173" s="2"/>
      <c r="C173" s="3">
        <v>0</v>
      </c>
      <c r="D173" s="3">
        <v>0</v>
      </c>
      <c r="E173" s="3">
        <v>0</v>
      </c>
      <c r="F173" s="3">
        <v>0</v>
      </c>
      <c r="G173" s="3">
        <v>0</v>
      </c>
      <c r="H173" s="3">
        <v>0</v>
      </c>
      <c r="I173" s="3">
        <v>0</v>
      </c>
      <c r="J173" s="3">
        <v>0</v>
      </c>
      <c r="K173" s="2"/>
      <c r="L173" s="3">
        <v>0</v>
      </c>
      <c r="M173" s="3">
        <v>0</v>
      </c>
      <c r="N173" s="3">
        <v>0</v>
      </c>
      <c r="O173" s="3">
        <v>0</v>
      </c>
      <c r="P173" s="3">
        <v>0</v>
      </c>
      <c r="Q173" s="3">
        <v>0</v>
      </c>
      <c r="R173" s="3">
        <v>0</v>
      </c>
      <c r="S173" s="3">
        <v>0</v>
      </c>
      <c r="T173" s="2"/>
      <c r="U173" s="2"/>
      <c r="V173" s="2"/>
      <c r="W173" s="2"/>
      <c r="X173" s="2"/>
      <c r="Y173" s="2"/>
      <c r="Z173" s="2"/>
    </row>
    <row r="174" spans="1:26">
      <c r="A174" s="2" t="s">
        <v>249</v>
      </c>
      <c r="B174" s="2"/>
      <c r="C174" s="3">
        <v>0</v>
      </c>
      <c r="D174" s="3">
        <v>0</v>
      </c>
      <c r="E174" s="3">
        <v>0</v>
      </c>
      <c r="F174" s="3">
        <v>0</v>
      </c>
      <c r="G174" s="3">
        <v>0</v>
      </c>
      <c r="H174" s="3">
        <v>0</v>
      </c>
      <c r="I174" s="3">
        <v>0</v>
      </c>
      <c r="J174" s="3">
        <v>0</v>
      </c>
      <c r="K174" s="2"/>
      <c r="L174" s="3">
        <v>0</v>
      </c>
      <c r="M174" s="3">
        <v>0</v>
      </c>
      <c r="N174" s="3">
        <v>0</v>
      </c>
      <c r="O174" s="3">
        <v>0</v>
      </c>
      <c r="P174" s="3">
        <v>0</v>
      </c>
      <c r="Q174" s="3">
        <v>0</v>
      </c>
      <c r="R174" s="3">
        <v>0</v>
      </c>
      <c r="S174" s="3">
        <v>0</v>
      </c>
      <c r="T174" s="2"/>
      <c r="U174" s="2"/>
      <c r="V174" s="2"/>
      <c r="W174" s="2"/>
      <c r="X174" s="2"/>
      <c r="Y174" s="2"/>
      <c r="Z174" s="2"/>
    </row>
    <row r="175" spans="1:26">
      <c r="A175" s="2" t="s">
        <v>250</v>
      </c>
      <c r="B175" s="2"/>
      <c r="C175" s="3">
        <v>0.33333333333333298</v>
      </c>
      <c r="D175" s="3">
        <v>3.2666666666666599</v>
      </c>
      <c r="E175" s="3">
        <v>8.1333333333333293</v>
      </c>
      <c r="F175" s="3">
        <v>12.7666666666666</v>
      </c>
      <c r="G175" s="3">
        <v>18.3666666666666</v>
      </c>
      <c r="H175" s="3">
        <v>24.3333333333333</v>
      </c>
      <c r="I175" s="3">
        <v>28.033333333333299</v>
      </c>
      <c r="J175" s="3">
        <v>34.299999999999997</v>
      </c>
      <c r="K175" s="2"/>
      <c r="L175" s="3">
        <v>0.53748384988656905</v>
      </c>
      <c r="M175" s="3">
        <v>1.9652537297311501</v>
      </c>
      <c r="N175" s="3">
        <v>3.8360859682175401</v>
      </c>
      <c r="O175" s="3">
        <v>3.35343936214083</v>
      </c>
      <c r="P175" s="3">
        <v>5.1541784559283101</v>
      </c>
      <c r="Q175" s="3">
        <v>4.5411696975803704</v>
      </c>
      <c r="R175" s="3">
        <v>3.98734108007941</v>
      </c>
      <c r="S175" s="3">
        <v>4.8383881613611699</v>
      </c>
      <c r="T175" s="2"/>
      <c r="U175" s="2"/>
      <c r="V175" s="2"/>
      <c r="W175" s="2"/>
      <c r="X175" s="2"/>
      <c r="Y175" s="2"/>
      <c r="Z175" s="2"/>
    </row>
    <row r="176" spans="1:26">
      <c r="A176" s="2" t="s">
        <v>251</v>
      </c>
      <c r="B176" s="2"/>
      <c r="C176" s="3">
        <v>0</v>
      </c>
      <c r="D176" s="3">
        <v>3.3333333333333298E-2</v>
      </c>
      <c r="E176" s="3">
        <v>0.133333333333333</v>
      </c>
      <c r="F176" s="3">
        <v>0.2</v>
      </c>
      <c r="G176" s="3">
        <v>1</v>
      </c>
      <c r="H176" s="3">
        <v>2</v>
      </c>
      <c r="I176" s="3">
        <v>3.8</v>
      </c>
      <c r="J176" s="3">
        <v>5.5666666666666602</v>
      </c>
      <c r="K176" s="2"/>
      <c r="L176" s="3">
        <v>0</v>
      </c>
      <c r="M176" s="3">
        <v>0.17950549357115</v>
      </c>
      <c r="N176" s="3">
        <v>0.42687494916218899</v>
      </c>
      <c r="O176" s="3">
        <v>0.4</v>
      </c>
      <c r="P176" s="3">
        <v>0.89442719099991497</v>
      </c>
      <c r="Q176" s="3">
        <v>1.3662601021279399</v>
      </c>
      <c r="R176" s="3">
        <v>1.4</v>
      </c>
      <c r="S176" s="3">
        <v>2.0113566455394101</v>
      </c>
      <c r="T176" s="2"/>
      <c r="U176" s="2"/>
      <c r="V176" s="2"/>
      <c r="W176" s="2"/>
      <c r="X176" s="2"/>
      <c r="Y176" s="2"/>
      <c r="Z176" s="2"/>
    </row>
    <row r="177" spans="1:26">
      <c r="A177" s="2" t="s">
        <v>252</v>
      </c>
      <c r="B177" s="2"/>
      <c r="C177" s="3">
        <v>0</v>
      </c>
      <c r="D177" s="3">
        <v>0</v>
      </c>
      <c r="E177" s="3">
        <v>0</v>
      </c>
      <c r="F177" s="3">
        <v>0</v>
      </c>
      <c r="G177" s="3">
        <v>0</v>
      </c>
      <c r="H177" s="3">
        <v>0</v>
      </c>
      <c r="I177" s="3">
        <v>0</v>
      </c>
      <c r="J177" s="3">
        <v>0</v>
      </c>
      <c r="K177" s="2"/>
      <c r="L177" s="3">
        <v>0</v>
      </c>
      <c r="M177" s="3">
        <v>0</v>
      </c>
      <c r="N177" s="3">
        <v>0</v>
      </c>
      <c r="O177" s="3">
        <v>0</v>
      </c>
      <c r="P177" s="3">
        <v>0</v>
      </c>
      <c r="Q177" s="3">
        <v>0</v>
      </c>
      <c r="R177" s="3">
        <v>0</v>
      </c>
      <c r="S177" s="3">
        <v>0</v>
      </c>
      <c r="T177" s="2"/>
      <c r="U177" s="2"/>
      <c r="V177" s="2"/>
      <c r="W177" s="2"/>
      <c r="X177" s="2"/>
      <c r="Y177" s="2"/>
      <c r="Z177" s="2"/>
    </row>
    <row r="178" spans="1:26">
      <c r="A178" s="2" t="s">
        <v>253</v>
      </c>
      <c r="B178" s="2"/>
      <c r="C178" s="3">
        <v>0</v>
      </c>
      <c r="D178" s="3">
        <v>0</v>
      </c>
      <c r="E178" s="3">
        <v>0</v>
      </c>
      <c r="F178" s="3">
        <v>0</v>
      </c>
      <c r="G178" s="3">
        <v>0</v>
      </c>
      <c r="H178" s="3">
        <v>0</v>
      </c>
      <c r="I178" s="3">
        <v>0</v>
      </c>
      <c r="J178" s="3">
        <v>0</v>
      </c>
      <c r="K178" s="2"/>
      <c r="L178" s="3">
        <v>0</v>
      </c>
      <c r="M178" s="3">
        <v>0</v>
      </c>
      <c r="N178" s="3">
        <v>0</v>
      </c>
      <c r="O178" s="3">
        <v>0</v>
      </c>
      <c r="P178" s="3">
        <v>0</v>
      </c>
      <c r="Q178" s="3">
        <v>0</v>
      </c>
      <c r="R178" s="3">
        <v>0</v>
      </c>
      <c r="S178" s="3">
        <v>0</v>
      </c>
      <c r="T178" s="2"/>
      <c r="U178" s="2"/>
      <c r="V178" s="2"/>
      <c r="W178" s="2"/>
      <c r="X178" s="2"/>
      <c r="Y178" s="2"/>
      <c r="Z178" s="2"/>
    </row>
    <row r="179" spans="1:26">
      <c r="A179" s="2" t="s">
        <v>254</v>
      </c>
      <c r="B179" s="2"/>
      <c r="C179" s="3">
        <v>0</v>
      </c>
      <c r="D179" s="3">
        <v>0</v>
      </c>
      <c r="E179" s="3">
        <v>0</v>
      </c>
      <c r="F179" s="3">
        <v>0</v>
      </c>
      <c r="G179" s="3">
        <v>0</v>
      </c>
      <c r="H179" s="3">
        <v>0</v>
      </c>
      <c r="I179" s="3">
        <v>0</v>
      </c>
      <c r="J179" s="3">
        <v>0</v>
      </c>
      <c r="K179" s="2"/>
      <c r="L179" s="3">
        <v>0</v>
      </c>
      <c r="M179" s="3">
        <v>0</v>
      </c>
      <c r="N179" s="3">
        <v>0</v>
      </c>
      <c r="O179" s="3">
        <v>0</v>
      </c>
      <c r="P179" s="3">
        <v>0</v>
      </c>
      <c r="Q179" s="3">
        <v>0</v>
      </c>
      <c r="R179" s="3">
        <v>0</v>
      </c>
      <c r="S179" s="3">
        <v>0</v>
      </c>
      <c r="T179" s="2"/>
      <c r="U179" s="2"/>
      <c r="V179" s="2"/>
      <c r="W179" s="2"/>
      <c r="X179" s="2"/>
      <c r="Y179" s="2"/>
      <c r="Z179" s="2"/>
    </row>
    <row r="180" spans="1:26">
      <c r="A180" s="2" t="s">
        <v>255</v>
      </c>
      <c r="B180" s="2"/>
      <c r="C180" s="3">
        <v>1.7666666666666599</v>
      </c>
      <c r="D180" s="3">
        <v>10.7</v>
      </c>
      <c r="E180" s="3">
        <v>17.3333333333333</v>
      </c>
      <c r="F180" s="3">
        <v>24.7</v>
      </c>
      <c r="G180" s="3">
        <v>28.133333333333301</v>
      </c>
      <c r="H180" s="3">
        <v>30.6666666666666</v>
      </c>
      <c r="I180" s="3">
        <v>33.6666666666666</v>
      </c>
      <c r="J180" s="3">
        <v>36.8333333333333</v>
      </c>
      <c r="K180" s="2"/>
      <c r="L180" s="3">
        <v>2.1241991955139699</v>
      </c>
      <c r="M180" s="3">
        <v>5.2735187493740803</v>
      </c>
      <c r="N180" s="3">
        <v>4.8189440982669796</v>
      </c>
      <c r="O180" s="3">
        <v>4.2201895692018301</v>
      </c>
      <c r="P180" s="3">
        <v>4.9378357832376496</v>
      </c>
      <c r="Q180" s="3">
        <v>3.4480268109295298</v>
      </c>
      <c r="R180" s="3">
        <v>3.4673076330522199</v>
      </c>
      <c r="S180" s="3">
        <v>5.06677631460302</v>
      </c>
      <c r="T180" s="2"/>
      <c r="U180" s="2"/>
      <c r="V180" s="2"/>
      <c r="W180" s="2"/>
      <c r="X180" s="2"/>
      <c r="Y180" s="2"/>
      <c r="Z180" s="2"/>
    </row>
    <row r="181" spans="1:26">
      <c r="A181" s="2" t="s">
        <v>256</v>
      </c>
      <c r="B181" s="2"/>
      <c r="C181" s="3">
        <v>13.7666666666666</v>
      </c>
      <c r="D181" s="3">
        <v>26.6666666666666</v>
      </c>
      <c r="E181" s="3">
        <v>31.3333333333333</v>
      </c>
      <c r="F181" s="3">
        <v>35.133333333333297</v>
      </c>
      <c r="G181" s="3">
        <v>38.4</v>
      </c>
      <c r="H181" s="3">
        <v>41</v>
      </c>
      <c r="I181" s="3">
        <v>41.366666666666603</v>
      </c>
      <c r="J181" s="3">
        <v>43.3333333333333</v>
      </c>
      <c r="K181" s="2"/>
      <c r="L181" s="3">
        <v>3.82695120893323</v>
      </c>
      <c r="M181" s="3">
        <v>5.9740178179252901</v>
      </c>
      <c r="N181" s="3">
        <v>4.5777238400274296</v>
      </c>
      <c r="O181" s="3">
        <v>3.8964371189873201</v>
      </c>
      <c r="P181" s="3">
        <v>3.69323706252387</v>
      </c>
      <c r="Q181" s="3">
        <v>4.6833036772489196</v>
      </c>
      <c r="R181" s="3">
        <v>3.6192387167592099</v>
      </c>
      <c r="S181" s="3">
        <v>3.6817870057290798</v>
      </c>
      <c r="T181" s="2"/>
      <c r="U181" s="2"/>
      <c r="V181" s="2"/>
      <c r="W181" s="2"/>
      <c r="X181" s="2"/>
      <c r="Y181" s="2"/>
      <c r="Z181" s="2"/>
    </row>
    <row r="182" spans="1:26">
      <c r="A182" s="2" t="s">
        <v>257</v>
      </c>
      <c r="B182" s="2"/>
      <c r="C182" s="3">
        <v>29.933333333333302</v>
      </c>
      <c r="D182" s="3">
        <v>51.6666666666666</v>
      </c>
      <c r="E182" s="3">
        <v>64.3333333333333</v>
      </c>
      <c r="F182" s="3">
        <v>73</v>
      </c>
      <c r="G182" s="3">
        <v>81.133333333333297</v>
      </c>
      <c r="H182" s="3">
        <v>86.566666666666606</v>
      </c>
      <c r="I182" s="3">
        <v>93.533333333333303</v>
      </c>
      <c r="J182" s="3">
        <v>96.466666666666598</v>
      </c>
      <c r="K182" s="2"/>
      <c r="L182" s="3">
        <v>5.5793269207753804</v>
      </c>
      <c r="M182" s="3">
        <v>4.9687914917904203</v>
      </c>
      <c r="N182" s="3">
        <v>6.1064628786957202</v>
      </c>
      <c r="O182" s="3">
        <v>6.1752192943516802</v>
      </c>
      <c r="P182" s="3">
        <v>6.1899560221018897</v>
      </c>
      <c r="Q182" s="3">
        <v>5.5117047171350597</v>
      </c>
      <c r="R182" s="3">
        <v>5.1815913471528097</v>
      </c>
      <c r="S182" s="3">
        <v>5.3337499837252302</v>
      </c>
      <c r="T182" s="2"/>
      <c r="U182" s="2"/>
      <c r="V182" s="2"/>
      <c r="W182" s="2"/>
      <c r="X182" s="2"/>
      <c r="Y182" s="2"/>
      <c r="Z182" s="2"/>
    </row>
    <row r="183" spans="1:26">
      <c r="A183" s="2" t="s">
        <v>258</v>
      </c>
      <c r="B183" s="2"/>
      <c r="C183" s="3">
        <v>0</v>
      </c>
      <c r="D183" s="3">
        <v>0</v>
      </c>
      <c r="E183" s="3">
        <v>0</v>
      </c>
      <c r="F183" s="3">
        <v>0</v>
      </c>
      <c r="G183" s="3">
        <v>0</v>
      </c>
      <c r="H183" s="3">
        <v>0</v>
      </c>
      <c r="I183" s="3">
        <v>0</v>
      </c>
      <c r="J183" s="3">
        <v>0</v>
      </c>
      <c r="K183" s="2"/>
      <c r="L183" s="3">
        <v>0</v>
      </c>
      <c r="M183" s="3">
        <v>0</v>
      </c>
      <c r="N183" s="3">
        <v>0</v>
      </c>
      <c r="O183" s="3">
        <v>0</v>
      </c>
      <c r="P183" s="3">
        <v>0</v>
      </c>
      <c r="Q183" s="3">
        <v>0</v>
      </c>
      <c r="R183" s="3">
        <v>0</v>
      </c>
      <c r="S183" s="3">
        <v>0</v>
      </c>
      <c r="T183" s="2"/>
      <c r="U183" s="2"/>
      <c r="V183" s="2"/>
      <c r="W183" s="2"/>
      <c r="X183" s="2"/>
      <c r="Y183" s="2"/>
      <c r="Z183" s="2"/>
    </row>
    <row r="184" spans="1:26">
      <c r="A184" s="2" t="s">
        <v>259</v>
      </c>
      <c r="B184" s="2" t="s">
        <v>260</v>
      </c>
      <c r="C184" s="3">
        <v>0</v>
      </c>
      <c r="D184" s="3">
        <v>0</v>
      </c>
      <c r="E184" s="3">
        <v>0</v>
      </c>
      <c r="F184" s="3">
        <v>0</v>
      </c>
      <c r="G184" s="3">
        <v>0</v>
      </c>
      <c r="H184" s="3">
        <v>0</v>
      </c>
      <c r="I184" s="3">
        <v>0</v>
      </c>
      <c r="J184" s="3">
        <v>0</v>
      </c>
      <c r="K184" s="2"/>
      <c r="L184" s="3">
        <v>0</v>
      </c>
      <c r="M184" s="3">
        <v>0</v>
      </c>
      <c r="N184" s="3">
        <v>0</v>
      </c>
      <c r="O184" s="3">
        <v>0</v>
      </c>
      <c r="P184" s="3">
        <v>0</v>
      </c>
      <c r="Q184" s="3">
        <v>0</v>
      </c>
      <c r="R184" s="3">
        <v>0</v>
      </c>
      <c r="S184" s="3">
        <v>0</v>
      </c>
      <c r="T184" s="2"/>
      <c r="U184" s="2"/>
      <c r="V184" s="2"/>
      <c r="W184" s="2"/>
      <c r="X184" s="2"/>
      <c r="Y184" s="2"/>
      <c r="Z184" s="2"/>
    </row>
    <row r="185" spans="1:26">
      <c r="A185" s="2" t="s">
        <v>261</v>
      </c>
      <c r="B185" s="2"/>
      <c r="C185" s="3">
        <v>0</v>
      </c>
      <c r="D185" s="3">
        <v>0</v>
      </c>
      <c r="E185" s="3">
        <v>0</v>
      </c>
      <c r="F185" s="3">
        <v>0</v>
      </c>
      <c r="G185" s="3">
        <v>0</v>
      </c>
      <c r="H185" s="3">
        <v>0</v>
      </c>
      <c r="I185" s="3">
        <v>0</v>
      </c>
      <c r="J185" s="3">
        <v>0</v>
      </c>
      <c r="K185" s="2"/>
      <c r="L185" s="3">
        <v>0</v>
      </c>
      <c r="M185" s="3">
        <v>0</v>
      </c>
      <c r="N185" s="3">
        <v>0</v>
      </c>
      <c r="O185" s="3">
        <v>0</v>
      </c>
      <c r="P185" s="3">
        <v>0</v>
      </c>
      <c r="Q185" s="3">
        <v>0</v>
      </c>
      <c r="R185" s="3">
        <v>0</v>
      </c>
      <c r="S185" s="3">
        <v>0</v>
      </c>
      <c r="T185" s="2"/>
      <c r="U185" s="2"/>
      <c r="V185" s="2"/>
      <c r="W185" s="2"/>
      <c r="X185" s="2"/>
      <c r="Y185" s="2"/>
      <c r="Z185" s="2"/>
    </row>
    <row r="186" spans="1:26">
      <c r="A186" s="2" t="s">
        <v>262</v>
      </c>
      <c r="B186" s="2"/>
      <c r="C186" s="3">
        <v>0</v>
      </c>
      <c r="D186" s="3">
        <v>0</v>
      </c>
      <c r="E186" s="3">
        <v>0</v>
      </c>
      <c r="F186" s="3">
        <v>0</v>
      </c>
      <c r="G186" s="3">
        <v>0</v>
      </c>
      <c r="H186" s="3">
        <v>0</v>
      </c>
      <c r="I186" s="3">
        <v>0</v>
      </c>
      <c r="J186" s="3">
        <v>0</v>
      </c>
      <c r="K186" s="2"/>
      <c r="L186" s="3">
        <v>0</v>
      </c>
      <c r="M186" s="3">
        <v>0</v>
      </c>
      <c r="N186" s="3">
        <v>0</v>
      </c>
      <c r="O186" s="3">
        <v>0</v>
      </c>
      <c r="P186" s="3">
        <v>0</v>
      </c>
      <c r="Q186" s="3">
        <v>0</v>
      </c>
      <c r="R186" s="3">
        <v>0</v>
      </c>
      <c r="S186" s="3">
        <v>0</v>
      </c>
      <c r="T186" s="2"/>
      <c r="U186" s="2"/>
      <c r="V186" s="2"/>
      <c r="W186" s="2"/>
      <c r="X186" s="2"/>
      <c r="Y186" s="2"/>
      <c r="Z186" s="2"/>
    </row>
    <row r="187" spans="1:26">
      <c r="A187" s="2" t="s">
        <v>263</v>
      </c>
      <c r="B187" s="2" t="s">
        <v>264</v>
      </c>
      <c r="C187" s="3">
        <v>0</v>
      </c>
      <c r="D187" s="3">
        <v>0</v>
      </c>
      <c r="E187" s="3">
        <v>0</v>
      </c>
      <c r="F187" s="3">
        <v>0</v>
      </c>
      <c r="G187" s="3">
        <v>0</v>
      </c>
      <c r="H187" s="3">
        <v>0</v>
      </c>
      <c r="I187" s="3">
        <v>0</v>
      </c>
      <c r="J187" s="3">
        <v>0</v>
      </c>
      <c r="K187" s="2"/>
      <c r="L187" s="3">
        <v>0</v>
      </c>
      <c r="M187" s="3">
        <v>0</v>
      </c>
      <c r="N187" s="3">
        <v>0</v>
      </c>
      <c r="O187" s="3">
        <v>0</v>
      </c>
      <c r="P187" s="3">
        <v>0</v>
      </c>
      <c r="Q187" s="3">
        <v>0</v>
      </c>
      <c r="R187" s="3">
        <v>0</v>
      </c>
      <c r="S187" s="3">
        <v>0</v>
      </c>
      <c r="T187" s="2"/>
      <c r="U187" s="2"/>
      <c r="V187" s="2"/>
      <c r="W187" s="2"/>
      <c r="X187" s="2"/>
      <c r="Y187" s="2"/>
      <c r="Z187" s="2"/>
    </row>
    <row r="188" spans="1:26">
      <c r="A188" s="2" t="s">
        <v>265</v>
      </c>
      <c r="B188" s="2"/>
      <c r="C188" s="3">
        <v>0</v>
      </c>
      <c r="D188" s="3">
        <v>0</v>
      </c>
      <c r="E188" s="3">
        <v>0</v>
      </c>
      <c r="F188" s="3">
        <v>0</v>
      </c>
      <c r="G188" s="3">
        <v>0</v>
      </c>
      <c r="H188" s="3">
        <v>0</v>
      </c>
      <c r="I188" s="3">
        <v>0</v>
      </c>
      <c r="J188" s="3">
        <v>0</v>
      </c>
      <c r="K188" s="2"/>
      <c r="L188" s="3">
        <v>0</v>
      </c>
      <c r="M188" s="3">
        <v>0</v>
      </c>
      <c r="N188" s="3">
        <v>0</v>
      </c>
      <c r="O188" s="3">
        <v>0</v>
      </c>
      <c r="P188" s="3">
        <v>0</v>
      </c>
      <c r="Q188" s="3">
        <v>0</v>
      </c>
      <c r="R188" s="3">
        <v>0</v>
      </c>
      <c r="S188" s="3">
        <v>0</v>
      </c>
      <c r="T188" s="2"/>
      <c r="U188" s="2"/>
      <c r="V188" s="2"/>
      <c r="W188" s="2"/>
      <c r="X188" s="2"/>
      <c r="Y188" s="2"/>
      <c r="Z188" s="2"/>
    </row>
    <row r="189" spans="1:26">
      <c r="A189" s="2" t="s">
        <v>266</v>
      </c>
      <c r="B189" s="2"/>
      <c r="C189" s="3">
        <v>0</v>
      </c>
      <c r="D189" s="3">
        <v>0</v>
      </c>
      <c r="E189" s="3">
        <v>0</v>
      </c>
      <c r="F189" s="3">
        <v>0</v>
      </c>
      <c r="G189" s="3">
        <v>0</v>
      </c>
      <c r="H189" s="3">
        <v>0</v>
      </c>
      <c r="I189" s="3">
        <v>0</v>
      </c>
      <c r="J189" s="3">
        <v>0</v>
      </c>
      <c r="K189" s="2"/>
      <c r="L189" s="3">
        <v>0</v>
      </c>
      <c r="M189" s="3">
        <v>0</v>
      </c>
      <c r="N189" s="3">
        <v>0</v>
      </c>
      <c r="O189" s="3">
        <v>0</v>
      </c>
      <c r="P189" s="3">
        <v>0</v>
      </c>
      <c r="Q189" s="3">
        <v>0</v>
      </c>
      <c r="R189" s="3">
        <v>0</v>
      </c>
      <c r="S189" s="3">
        <v>0</v>
      </c>
      <c r="T189" s="2"/>
      <c r="U189" s="2"/>
      <c r="V189" s="2"/>
      <c r="W189" s="2"/>
      <c r="X189" s="2"/>
      <c r="Y189" s="2"/>
      <c r="Z189" s="2"/>
    </row>
    <row r="190" spans="1:26">
      <c r="A190" s="2" t="s">
        <v>267</v>
      </c>
      <c r="B190" s="2"/>
      <c r="C190" s="3">
        <v>0</v>
      </c>
      <c r="D190" s="3">
        <v>0</v>
      </c>
      <c r="E190" s="3">
        <v>0</v>
      </c>
      <c r="F190" s="3">
        <v>0</v>
      </c>
      <c r="G190" s="3">
        <v>0</v>
      </c>
      <c r="H190" s="3">
        <v>0</v>
      </c>
      <c r="I190" s="3">
        <v>0</v>
      </c>
      <c r="J190" s="3">
        <v>0</v>
      </c>
      <c r="K190" s="2"/>
      <c r="L190" s="3">
        <v>0</v>
      </c>
      <c r="M190" s="3">
        <v>0</v>
      </c>
      <c r="N190" s="3">
        <v>0</v>
      </c>
      <c r="O190" s="3">
        <v>0</v>
      </c>
      <c r="P190" s="3">
        <v>0</v>
      </c>
      <c r="Q190" s="3">
        <v>0</v>
      </c>
      <c r="R190" s="3">
        <v>0</v>
      </c>
      <c r="S190" s="3">
        <v>0</v>
      </c>
      <c r="T190" s="2"/>
      <c r="U190" s="2"/>
      <c r="V190" s="2"/>
      <c r="W190" s="2"/>
      <c r="X190" s="2"/>
      <c r="Y190" s="2"/>
      <c r="Z190" s="2"/>
    </row>
    <row r="191" spans="1:26">
      <c r="A191" s="2" t="s">
        <v>268</v>
      </c>
      <c r="B191" s="2"/>
      <c r="C191" s="3">
        <v>2.2333333333333298</v>
      </c>
      <c r="D191" s="3">
        <v>14.733333333333301</v>
      </c>
      <c r="E191" s="3">
        <v>24.933333333333302</v>
      </c>
      <c r="F191" s="3">
        <v>29.2</v>
      </c>
      <c r="G191" s="3">
        <v>34.533333333333303</v>
      </c>
      <c r="H191" s="3">
        <v>38.866666666666603</v>
      </c>
      <c r="I191" s="3">
        <v>40.8333333333333</v>
      </c>
      <c r="J191" s="3">
        <v>43.6666666666666</v>
      </c>
      <c r="K191" s="2"/>
      <c r="L191" s="3">
        <v>2.8715075405708999</v>
      </c>
      <c r="M191" s="3">
        <v>5.9044239534625396</v>
      </c>
      <c r="N191" s="3">
        <v>5.2594887795509297</v>
      </c>
      <c r="O191" s="3">
        <v>4.7003545965526197</v>
      </c>
      <c r="P191" s="3">
        <v>4.6599952312803401</v>
      </c>
      <c r="Q191" s="3">
        <v>4.9378357832376496</v>
      </c>
      <c r="R191" s="3">
        <v>5.2477508409688101</v>
      </c>
      <c r="S191" s="3">
        <v>4.6139883927995404</v>
      </c>
      <c r="T191" s="2"/>
      <c r="U191" s="2"/>
      <c r="V191" s="2"/>
      <c r="W191" s="2"/>
      <c r="X191" s="2"/>
      <c r="Y191" s="2"/>
      <c r="Z191" s="2"/>
    </row>
    <row r="192" spans="1:26">
      <c r="A192" s="2" t="s">
        <v>269</v>
      </c>
      <c r="B192" s="2" t="s">
        <v>270</v>
      </c>
      <c r="C192" s="3">
        <v>0</v>
      </c>
      <c r="D192" s="3">
        <v>0</v>
      </c>
      <c r="E192" s="3">
        <v>0</v>
      </c>
      <c r="F192" s="3">
        <v>0</v>
      </c>
      <c r="G192" s="3">
        <v>0</v>
      </c>
      <c r="H192" s="3">
        <v>0</v>
      </c>
      <c r="I192" s="3">
        <v>0</v>
      </c>
      <c r="J192" s="3">
        <v>0</v>
      </c>
      <c r="K192" s="2"/>
      <c r="L192" s="3">
        <v>0</v>
      </c>
      <c r="M192" s="3">
        <v>0</v>
      </c>
      <c r="N192" s="3">
        <v>0</v>
      </c>
      <c r="O192" s="3">
        <v>0</v>
      </c>
      <c r="P192" s="3">
        <v>0</v>
      </c>
      <c r="Q192" s="3">
        <v>0</v>
      </c>
      <c r="R192" s="3">
        <v>0</v>
      </c>
      <c r="S192" s="3">
        <v>0</v>
      </c>
      <c r="T192" s="2"/>
      <c r="U192" s="2"/>
      <c r="V192" s="2"/>
      <c r="W192" s="2"/>
      <c r="X192" s="2"/>
      <c r="Y192" s="2"/>
      <c r="Z192" s="2"/>
    </row>
    <row r="193" spans="1:26">
      <c r="A193" s="2" t="s">
        <v>271</v>
      </c>
      <c r="B193" s="2"/>
      <c r="C193" s="3">
        <v>0</v>
      </c>
      <c r="D193" s="3">
        <v>0</v>
      </c>
      <c r="E193" s="3">
        <v>0</v>
      </c>
      <c r="F193" s="3">
        <v>0</v>
      </c>
      <c r="G193" s="3">
        <v>0</v>
      </c>
      <c r="H193" s="3">
        <v>0</v>
      </c>
      <c r="I193" s="3">
        <v>0</v>
      </c>
      <c r="J193" s="3">
        <v>0</v>
      </c>
      <c r="K193" s="2"/>
      <c r="L193" s="3">
        <v>0</v>
      </c>
      <c r="M193" s="3">
        <v>0</v>
      </c>
      <c r="N193" s="3">
        <v>0</v>
      </c>
      <c r="O193" s="3">
        <v>0</v>
      </c>
      <c r="P193" s="3">
        <v>0</v>
      </c>
      <c r="Q193" s="3">
        <v>0</v>
      </c>
      <c r="R193" s="3">
        <v>0</v>
      </c>
      <c r="S193" s="3">
        <v>0</v>
      </c>
      <c r="T193" s="2"/>
      <c r="U193" s="2"/>
      <c r="V193" s="2"/>
      <c r="W193" s="2"/>
      <c r="X193" s="2"/>
      <c r="Y193" s="2"/>
      <c r="Z193" s="2"/>
    </row>
    <row r="194" spans="1:26">
      <c r="A194" s="2" t="s">
        <v>272</v>
      </c>
      <c r="B194" s="2"/>
      <c r="C194" s="3">
        <v>0</v>
      </c>
      <c r="D194" s="3">
        <v>0</v>
      </c>
      <c r="E194" s="3">
        <v>0</v>
      </c>
      <c r="F194" s="3">
        <v>0</v>
      </c>
      <c r="G194" s="3">
        <v>0</v>
      </c>
      <c r="H194" s="3">
        <v>0</v>
      </c>
      <c r="I194" s="3">
        <v>0</v>
      </c>
      <c r="J194" s="3">
        <v>0</v>
      </c>
      <c r="K194" s="2"/>
      <c r="L194" s="3">
        <v>0</v>
      </c>
      <c r="M194" s="3">
        <v>0</v>
      </c>
      <c r="N194" s="3">
        <v>0</v>
      </c>
      <c r="O194" s="3">
        <v>0</v>
      </c>
      <c r="P194" s="3">
        <v>0</v>
      </c>
      <c r="Q194" s="3">
        <v>0</v>
      </c>
      <c r="R194" s="3">
        <v>0</v>
      </c>
      <c r="S194" s="3">
        <v>0</v>
      </c>
      <c r="T194" s="2"/>
      <c r="U194" s="2"/>
      <c r="V194" s="2"/>
      <c r="W194" s="2"/>
      <c r="X194" s="2"/>
      <c r="Y194" s="2"/>
      <c r="Z194" s="2"/>
    </row>
    <row r="195" spans="1:26">
      <c r="A195" s="2" t="s">
        <v>273</v>
      </c>
      <c r="B195" s="2"/>
      <c r="C195" s="3">
        <v>0</v>
      </c>
      <c r="D195" s="3">
        <v>0</v>
      </c>
      <c r="E195" s="3">
        <v>0</v>
      </c>
      <c r="F195" s="3">
        <v>0</v>
      </c>
      <c r="G195" s="3">
        <v>0</v>
      </c>
      <c r="H195" s="3">
        <v>0</v>
      </c>
      <c r="I195" s="3">
        <v>0</v>
      </c>
      <c r="J195" s="3">
        <v>0</v>
      </c>
      <c r="K195" s="2"/>
      <c r="L195" s="3">
        <v>0</v>
      </c>
      <c r="M195" s="3">
        <v>0</v>
      </c>
      <c r="N195" s="3">
        <v>0</v>
      </c>
      <c r="O195" s="3">
        <v>0</v>
      </c>
      <c r="P195" s="3">
        <v>0</v>
      </c>
      <c r="Q195" s="3">
        <v>0</v>
      </c>
      <c r="R195" s="3">
        <v>0</v>
      </c>
      <c r="S195" s="3">
        <v>0</v>
      </c>
      <c r="T195" s="2"/>
      <c r="U195" s="2"/>
      <c r="V195" s="2"/>
      <c r="W195" s="2"/>
      <c r="X195" s="2"/>
      <c r="Y195" s="2"/>
      <c r="Z195" s="2"/>
    </row>
    <row r="196" spans="1:26">
      <c r="A196" s="2" t="s">
        <v>274</v>
      </c>
      <c r="B196" s="2"/>
      <c r="C196" s="3">
        <v>0</v>
      </c>
      <c r="D196" s="3">
        <v>0</v>
      </c>
      <c r="E196" s="3">
        <v>0</v>
      </c>
      <c r="F196" s="3">
        <v>0</v>
      </c>
      <c r="G196" s="3">
        <v>0</v>
      </c>
      <c r="H196" s="3">
        <v>0</v>
      </c>
      <c r="I196" s="3">
        <v>0</v>
      </c>
      <c r="J196" s="3">
        <v>0</v>
      </c>
      <c r="K196" s="2"/>
      <c r="L196" s="3">
        <v>0</v>
      </c>
      <c r="M196" s="3">
        <v>0</v>
      </c>
      <c r="N196" s="3">
        <v>0</v>
      </c>
      <c r="O196" s="3">
        <v>0</v>
      </c>
      <c r="P196" s="3">
        <v>0</v>
      </c>
      <c r="Q196" s="3">
        <v>0</v>
      </c>
      <c r="R196" s="3">
        <v>0</v>
      </c>
      <c r="S196" s="3">
        <v>0</v>
      </c>
      <c r="T196" s="2"/>
      <c r="U196" s="2"/>
      <c r="V196" s="2"/>
      <c r="W196" s="2"/>
      <c r="X196" s="2"/>
      <c r="Y196" s="2"/>
      <c r="Z196" s="2"/>
    </row>
    <row r="197" spans="1:26">
      <c r="A197" s="2" t="s">
        <v>275</v>
      </c>
      <c r="B197" s="2" t="s">
        <v>276</v>
      </c>
      <c r="C197" s="3">
        <v>0</v>
      </c>
      <c r="D197" s="3">
        <v>0</v>
      </c>
      <c r="E197" s="3">
        <v>0</v>
      </c>
      <c r="F197" s="3">
        <v>0</v>
      </c>
      <c r="G197" s="3">
        <v>0</v>
      </c>
      <c r="H197" s="3">
        <v>0</v>
      </c>
      <c r="I197" s="3">
        <v>0</v>
      </c>
      <c r="J197" s="3">
        <v>0</v>
      </c>
      <c r="K197" s="2"/>
      <c r="L197" s="3">
        <v>0</v>
      </c>
      <c r="M197" s="3">
        <v>0</v>
      </c>
      <c r="N197" s="3">
        <v>0</v>
      </c>
      <c r="O197" s="3">
        <v>0</v>
      </c>
      <c r="P197" s="3">
        <v>0</v>
      </c>
      <c r="Q197" s="3">
        <v>0</v>
      </c>
      <c r="R197" s="3">
        <v>0</v>
      </c>
      <c r="S197" s="3">
        <v>0</v>
      </c>
      <c r="T197" s="2"/>
      <c r="U197" s="2"/>
      <c r="V197" s="2"/>
      <c r="W197" s="2"/>
      <c r="X197" s="2"/>
      <c r="Y197" s="2"/>
      <c r="Z197" s="2"/>
    </row>
    <row r="198" spans="1:26">
      <c r="A198" s="2" t="s">
        <v>277</v>
      </c>
      <c r="B198" s="2"/>
      <c r="C198" s="3">
        <v>0</v>
      </c>
      <c r="D198" s="3">
        <v>0</v>
      </c>
      <c r="E198" s="3">
        <v>0</v>
      </c>
      <c r="F198" s="3">
        <v>0</v>
      </c>
      <c r="G198" s="3">
        <v>0</v>
      </c>
      <c r="H198" s="3">
        <v>0</v>
      </c>
      <c r="I198" s="3">
        <v>0</v>
      </c>
      <c r="J198" s="3">
        <v>0</v>
      </c>
      <c r="K198" s="2"/>
      <c r="L198" s="3">
        <v>0</v>
      </c>
      <c r="M198" s="3">
        <v>0</v>
      </c>
      <c r="N198" s="3">
        <v>0</v>
      </c>
      <c r="O198" s="3">
        <v>0</v>
      </c>
      <c r="P198" s="3">
        <v>0</v>
      </c>
      <c r="Q198" s="3">
        <v>0</v>
      </c>
      <c r="R198" s="3">
        <v>0</v>
      </c>
      <c r="S198" s="3">
        <v>0</v>
      </c>
      <c r="T198" s="2"/>
      <c r="U198" s="2"/>
      <c r="V198" s="2"/>
      <c r="W198" s="2"/>
      <c r="X198" s="2"/>
      <c r="Y198" s="2"/>
      <c r="Z198" s="2"/>
    </row>
    <row r="199" spans="1:26">
      <c r="A199" s="2" t="s">
        <v>278</v>
      </c>
      <c r="B199" s="2" t="s">
        <v>279</v>
      </c>
      <c r="C199" s="3">
        <v>0</v>
      </c>
      <c r="D199" s="3">
        <v>0</v>
      </c>
      <c r="E199" s="3">
        <v>0</v>
      </c>
      <c r="F199" s="3">
        <v>0</v>
      </c>
      <c r="G199" s="3">
        <v>0</v>
      </c>
      <c r="H199" s="3">
        <v>0.1</v>
      </c>
      <c r="I199" s="3">
        <v>0.233333333333333</v>
      </c>
      <c r="J199" s="3">
        <v>0.4</v>
      </c>
      <c r="K199" s="2"/>
      <c r="L199" s="3">
        <v>0</v>
      </c>
      <c r="M199" s="3">
        <v>0</v>
      </c>
      <c r="N199" s="3">
        <v>0</v>
      </c>
      <c r="O199" s="3">
        <v>0</v>
      </c>
      <c r="P199" s="3">
        <v>0</v>
      </c>
      <c r="Q199" s="3">
        <v>0.39581140290126299</v>
      </c>
      <c r="R199" s="3">
        <v>0.49553562491061598</v>
      </c>
      <c r="S199" s="3">
        <v>0.71180521680208697</v>
      </c>
      <c r="T199" s="2"/>
      <c r="U199" s="2"/>
      <c r="V199" s="2"/>
      <c r="W199" s="2"/>
      <c r="X199" s="2"/>
      <c r="Y199" s="2"/>
      <c r="Z199" s="2"/>
    </row>
    <row r="200" spans="1:26">
      <c r="A200" s="2" t="s">
        <v>280</v>
      </c>
      <c r="B200" s="2"/>
      <c r="C200" s="3">
        <v>0</v>
      </c>
      <c r="D200" s="3">
        <v>0</v>
      </c>
      <c r="E200" s="3">
        <v>0</v>
      </c>
      <c r="F200" s="3">
        <v>0</v>
      </c>
      <c r="G200" s="3">
        <v>0</v>
      </c>
      <c r="H200" s="3">
        <v>0</v>
      </c>
      <c r="I200" s="3">
        <v>0</v>
      </c>
      <c r="J200" s="3">
        <v>0</v>
      </c>
      <c r="K200" s="2"/>
      <c r="L200" s="3">
        <v>0</v>
      </c>
      <c r="M200" s="3">
        <v>0</v>
      </c>
      <c r="N200" s="3">
        <v>0</v>
      </c>
      <c r="O200" s="3">
        <v>0</v>
      </c>
      <c r="P200" s="3">
        <v>0</v>
      </c>
      <c r="Q200" s="3">
        <v>0</v>
      </c>
      <c r="R200" s="3">
        <v>0</v>
      </c>
      <c r="S200" s="3">
        <v>0</v>
      </c>
      <c r="T200" s="2"/>
      <c r="U200" s="2"/>
      <c r="V200" s="2"/>
      <c r="W200" s="2"/>
      <c r="X200" s="2"/>
      <c r="Y200" s="2"/>
      <c r="Z200" s="2"/>
    </row>
    <row r="201" spans="1:26">
      <c r="A201" s="2" t="s">
        <v>281</v>
      </c>
      <c r="B201" s="2"/>
      <c r="C201" s="3">
        <v>0</v>
      </c>
      <c r="D201" s="3">
        <v>0</v>
      </c>
      <c r="E201" s="3">
        <v>0</v>
      </c>
      <c r="F201" s="3">
        <v>0</v>
      </c>
      <c r="G201" s="3">
        <v>0</v>
      </c>
      <c r="H201" s="3">
        <v>0</v>
      </c>
      <c r="I201" s="3">
        <v>0</v>
      </c>
      <c r="J201" s="3">
        <v>0</v>
      </c>
      <c r="K201" s="2"/>
      <c r="L201" s="3">
        <v>0</v>
      </c>
      <c r="M201" s="3">
        <v>0</v>
      </c>
      <c r="N201" s="3">
        <v>0</v>
      </c>
      <c r="O201" s="3">
        <v>0</v>
      </c>
      <c r="P201" s="3">
        <v>0</v>
      </c>
      <c r="Q201" s="3">
        <v>0</v>
      </c>
      <c r="R201" s="3">
        <v>0</v>
      </c>
      <c r="S201" s="3">
        <v>0</v>
      </c>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K1000"/>
  <sheetViews>
    <sheetView workbookViewId="0"/>
  </sheetViews>
  <sheetFormatPr defaultColWidth="12.6640625" defaultRowHeight="15.75" customHeight="1"/>
  <cols>
    <col min="1" max="1" width="21.44140625" customWidth="1"/>
  </cols>
  <sheetData>
    <row r="1" spans="1:63">
      <c r="A1" s="1" t="s">
        <v>0</v>
      </c>
      <c r="B1" s="1" t="s">
        <v>1</v>
      </c>
      <c r="C1" s="2" t="s">
        <v>598</v>
      </c>
      <c r="D1" s="2" t="s">
        <v>605</v>
      </c>
      <c r="E1" s="2" t="s">
        <v>606</v>
      </c>
      <c r="F1" s="2" t="s">
        <v>607</v>
      </c>
      <c r="G1" s="2" t="s">
        <v>608</v>
      </c>
      <c r="H1" s="2" t="s">
        <v>600</v>
      </c>
      <c r="I1" s="2" t="s">
        <v>609</v>
      </c>
      <c r="J1" s="2" t="s">
        <v>610</v>
      </c>
      <c r="K1" s="2" t="s">
        <v>22</v>
      </c>
      <c r="L1" s="2" t="s">
        <v>598</v>
      </c>
      <c r="M1" s="2" t="s">
        <v>605</v>
      </c>
      <c r="N1" s="2" t="s">
        <v>606</v>
      </c>
      <c r="O1" s="2" t="s">
        <v>607</v>
      </c>
      <c r="P1" s="2" t="s">
        <v>608</v>
      </c>
      <c r="Q1" s="2" t="s">
        <v>600</v>
      </c>
      <c r="R1" s="2" t="s">
        <v>609</v>
      </c>
      <c r="S1" s="2" t="s">
        <v>610</v>
      </c>
      <c r="T1" s="2" t="s">
        <v>611</v>
      </c>
      <c r="U1" s="2" t="s">
        <v>598</v>
      </c>
      <c r="V1" s="2" t="s">
        <v>605</v>
      </c>
      <c r="W1" s="2" t="s">
        <v>606</v>
      </c>
      <c r="X1" s="2" t="s">
        <v>607</v>
      </c>
      <c r="Y1" s="2" t="s">
        <v>608</v>
      </c>
      <c r="Z1" s="2" t="s">
        <v>600</v>
      </c>
      <c r="AA1" s="2" t="s">
        <v>609</v>
      </c>
      <c r="AB1" s="2" t="s">
        <v>610</v>
      </c>
      <c r="AC1" s="2" t="s">
        <v>612</v>
      </c>
      <c r="AD1" s="2" t="s">
        <v>598</v>
      </c>
      <c r="AE1" s="2" t="s">
        <v>605</v>
      </c>
      <c r="AF1" s="2" t="s">
        <v>606</v>
      </c>
      <c r="AG1" s="2" t="s">
        <v>607</v>
      </c>
      <c r="AH1" s="2" t="s">
        <v>608</v>
      </c>
      <c r="AI1" s="2" t="s">
        <v>600</v>
      </c>
      <c r="AJ1" s="2" t="s">
        <v>609</v>
      </c>
      <c r="AK1" s="2" t="s">
        <v>610</v>
      </c>
      <c r="AL1" s="2"/>
      <c r="AM1" s="2"/>
      <c r="AN1" s="2"/>
      <c r="AO1" s="2"/>
      <c r="AP1" s="2"/>
      <c r="AQ1" s="2"/>
      <c r="AR1" s="2"/>
      <c r="AS1" s="2"/>
      <c r="AT1" s="2"/>
      <c r="AU1" s="2"/>
      <c r="AV1" s="2"/>
      <c r="AW1" s="2"/>
      <c r="AX1" s="2"/>
      <c r="AY1" s="2"/>
      <c r="AZ1" s="2"/>
      <c r="BA1" s="2"/>
      <c r="BB1" s="2"/>
      <c r="BC1" s="2"/>
      <c r="BD1" s="2"/>
      <c r="BE1" s="2"/>
      <c r="BF1" s="2"/>
      <c r="BG1" s="2"/>
      <c r="BH1" s="2"/>
      <c r="BI1" s="2"/>
      <c r="BJ1" s="2"/>
      <c r="BK1" s="2"/>
    </row>
    <row r="2" spans="1:63">
      <c r="A2" s="2" t="s">
        <v>23</v>
      </c>
      <c r="B2" s="2" t="s">
        <v>24</v>
      </c>
      <c r="C2" s="3">
        <v>17.600000000000001</v>
      </c>
      <c r="D2" s="3">
        <v>34.066666666666599</v>
      </c>
      <c r="E2" s="3">
        <v>47.033333333333303</v>
      </c>
      <c r="F2" s="3">
        <v>53.7</v>
      </c>
      <c r="G2" s="3">
        <v>59.733333333333299</v>
      </c>
      <c r="H2" s="3">
        <v>64.7</v>
      </c>
      <c r="I2" s="3">
        <v>68.400000000000006</v>
      </c>
      <c r="J2" s="3">
        <v>73.133333333333297</v>
      </c>
      <c r="K2" s="2"/>
      <c r="L2" s="3">
        <v>5.4990908339470002</v>
      </c>
      <c r="M2" s="3">
        <v>5.8076577799392402</v>
      </c>
      <c r="N2" s="3">
        <v>6.7600953313462098</v>
      </c>
      <c r="O2" s="3">
        <v>4.75499737118749</v>
      </c>
      <c r="P2" s="3">
        <v>4.2812251621339499</v>
      </c>
      <c r="Q2" s="3">
        <v>4.3600458713183201</v>
      </c>
      <c r="R2" s="3">
        <v>4.4691535365584896</v>
      </c>
      <c r="S2" s="3">
        <v>5.7488163032826902</v>
      </c>
      <c r="T2" s="2"/>
      <c r="U2" s="3">
        <f t="shared" ref="U2:U201" si="0">C2/19.43333</f>
        <v>0.90566053270335034</v>
      </c>
      <c r="V2" s="3">
        <f t="shared" ref="V2:V201" si="1">D2/36.4</f>
        <v>0.93589743589743413</v>
      </c>
      <c r="W2" s="3">
        <f t="shared" ref="W2:W201" si="2">E2/50.03333</f>
        <v>0.94004003597868269</v>
      </c>
      <c r="X2" s="3">
        <f t="shared" ref="X2:X201" si="3">F2/58.1333</f>
        <v>0.92373906177698506</v>
      </c>
      <c r="Y2" s="3">
        <f t="shared" ref="Y2:Y201" si="4">G2/62.06666</f>
        <v>0.96240611841096813</v>
      </c>
      <c r="Z2" s="3">
        <f t="shared" ref="Z2:Z201" si="5">H2/65.7</f>
        <v>0.984779299847793</v>
      </c>
      <c r="AA2" s="3">
        <f t="shared" ref="AA2:AA201" si="6">I2/70.9</f>
        <v>0.9647390691114246</v>
      </c>
      <c r="AB2" s="3">
        <f t="shared" ref="AB2:AB201" si="7">J2/74.9666</f>
        <v>0.9755455540645207</v>
      </c>
      <c r="AC2" s="2"/>
      <c r="AD2" s="3">
        <f t="shared" ref="AD2:AD201" si="8">L2/19.43333</f>
        <v>0.2829721326168495</v>
      </c>
      <c r="AE2" s="3">
        <f t="shared" ref="AE2:AE201" si="9">M2/36.4</f>
        <v>0.15955103791041869</v>
      </c>
      <c r="AF2" s="3">
        <f t="shared" ref="AF2:AF201" si="10">N2/50.03333</f>
        <v>0.1351118410736645</v>
      </c>
      <c r="AG2" s="3">
        <f t="shared" ref="AG2:AG201" si="11">O2/58.1333</f>
        <v>8.1794726450889421E-2</v>
      </c>
      <c r="AH2" s="3">
        <f t="shared" ref="AH2:AH201" si="12">P2/62.06666</f>
        <v>6.8977856422980544E-2</v>
      </c>
      <c r="AI2" s="3">
        <f t="shared" ref="AI2:AI201" si="13">Q2/65.7</f>
        <v>6.6362950857204256E-2</v>
      </c>
      <c r="AJ2" s="3">
        <f t="shared" ref="AJ2:AJ201" si="14">R2/70.9</f>
        <v>6.3034605593208587E-2</v>
      </c>
      <c r="AK2" s="3">
        <f t="shared" ref="AK2:AK201" si="15">S2/74.9666</f>
        <v>7.6685034445775721E-2</v>
      </c>
      <c r="AL2" s="2"/>
      <c r="AM2" s="2"/>
      <c r="AN2" s="2"/>
      <c r="AO2" s="2"/>
      <c r="AP2" s="2"/>
      <c r="AQ2" s="2"/>
      <c r="AR2" s="2"/>
      <c r="AS2" s="2"/>
      <c r="AT2" s="2"/>
      <c r="AU2" s="2"/>
      <c r="AV2" s="2"/>
      <c r="AW2" s="2"/>
      <c r="AX2" s="2"/>
      <c r="AY2" s="2"/>
      <c r="AZ2" s="2"/>
      <c r="BA2" s="2"/>
      <c r="BB2" s="2"/>
      <c r="BC2" s="2"/>
      <c r="BD2" s="2"/>
      <c r="BE2" s="2"/>
      <c r="BF2" s="2"/>
      <c r="BG2" s="2"/>
      <c r="BH2" s="2"/>
      <c r="BI2" s="2"/>
      <c r="BJ2" s="2"/>
      <c r="BK2" s="2"/>
    </row>
    <row r="3" spans="1:63">
      <c r="A3" s="2" t="s">
        <v>25</v>
      </c>
      <c r="B3" s="2" t="s">
        <v>26</v>
      </c>
      <c r="C3" s="3">
        <v>12.533333333333299</v>
      </c>
      <c r="D3" s="3">
        <v>29.1</v>
      </c>
      <c r="E3" s="3">
        <v>41.566666666666599</v>
      </c>
      <c r="F3" s="3">
        <v>51.1666666666666</v>
      </c>
      <c r="G3" s="3">
        <v>55.8333333333333</v>
      </c>
      <c r="H3" s="3">
        <v>62.7</v>
      </c>
      <c r="I3" s="3">
        <v>65.233333333333306</v>
      </c>
      <c r="J3" s="3">
        <v>71.400000000000006</v>
      </c>
      <c r="K3" s="2"/>
      <c r="L3" s="3">
        <v>3.8620662287893901</v>
      </c>
      <c r="M3" s="3">
        <v>6.4153461844756796</v>
      </c>
      <c r="N3" s="3">
        <v>6.2004480124871204</v>
      </c>
      <c r="O3" s="3">
        <v>4.52462398683274</v>
      </c>
      <c r="P3" s="3">
        <v>5.4349690789266498</v>
      </c>
      <c r="Q3" s="3">
        <v>4.7127486671792704</v>
      </c>
      <c r="R3" s="3">
        <v>5.3459226414987402</v>
      </c>
      <c r="S3" s="3">
        <v>5.4869542249472598</v>
      </c>
      <c r="T3" s="2"/>
      <c r="U3" s="3">
        <f t="shared" si="0"/>
        <v>0.6449400763190507</v>
      </c>
      <c r="V3" s="3">
        <f t="shared" si="1"/>
        <v>0.7994505494505495</v>
      </c>
      <c r="W3" s="3">
        <f t="shared" si="2"/>
        <v>0.83077953569483776</v>
      </c>
      <c r="X3" s="3">
        <f t="shared" si="3"/>
        <v>0.88016105513821852</v>
      </c>
      <c r="Y3" s="3">
        <f t="shared" si="4"/>
        <v>0.89957045108168054</v>
      </c>
      <c r="Z3" s="3">
        <f t="shared" si="5"/>
        <v>0.954337899543379</v>
      </c>
      <c r="AA3" s="3">
        <f t="shared" si="6"/>
        <v>0.92007522331922853</v>
      </c>
      <c r="AB3" s="3">
        <f t="shared" si="7"/>
        <v>0.95242414621978333</v>
      </c>
      <c r="AC3" s="2"/>
      <c r="AD3" s="3">
        <f t="shared" si="8"/>
        <v>0.19873414534664877</v>
      </c>
      <c r="AE3" s="3">
        <f t="shared" si="9"/>
        <v>0.17624577429878241</v>
      </c>
      <c r="AF3" s="3">
        <f t="shared" si="10"/>
        <v>0.123926350944203</v>
      </c>
      <c r="AG3" s="3">
        <f t="shared" si="11"/>
        <v>7.783187926425543E-2</v>
      </c>
      <c r="AH3" s="3">
        <f t="shared" si="12"/>
        <v>8.7566643330358837E-2</v>
      </c>
      <c r="AI3" s="3">
        <f t="shared" si="13"/>
        <v>7.1731334355848858E-2</v>
      </c>
      <c r="AJ3" s="3">
        <f t="shared" si="14"/>
        <v>7.5400883519023132E-2</v>
      </c>
      <c r="AK3" s="3">
        <f t="shared" si="15"/>
        <v>7.3191984496392526E-2</v>
      </c>
      <c r="AL3" s="2"/>
      <c r="AM3" s="2"/>
      <c r="AN3" s="2"/>
      <c r="AO3" s="2"/>
      <c r="AP3" s="2"/>
      <c r="AQ3" s="2"/>
      <c r="AR3" s="2"/>
      <c r="AS3" s="2"/>
      <c r="AT3" s="2"/>
      <c r="AU3" s="2"/>
      <c r="AV3" s="2"/>
      <c r="AW3" s="2"/>
      <c r="AX3" s="2"/>
      <c r="AY3" s="2"/>
      <c r="AZ3" s="2"/>
      <c r="BA3" s="2"/>
      <c r="BB3" s="2"/>
      <c r="BC3" s="2"/>
      <c r="BD3" s="2"/>
      <c r="BE3" s="2"/>
      <c r="BF3" s="2"/>
      <c r="BG3" s="2"/>
      <c r="BH3" s="2"/>
      <c r="BI3" s="2"/>
      <c r="BJ3" s="2"/>
      <c r="BK3" s="2"/>
    </row>
    <row r="4" spans="1:63">
      <c r="A4" s="2" t="s">
        <v>27</v>
      </c>
      <c r="B4" s="2" t="s">
        <v>28</v>
      </c>
      <c r="C4" s="3">
        <v>17.633333333333301</v>
      </c>
      <c r="D4" s="3">
        <v>35.633333333333297</v>
      </c>
      <c r="E4" s="3">
        <v>48.933333333333302</v>
      </c>
      <c r="F4" s="3">
        <v>55.433333333333302</v>
      </c>
      <c r="G4" s="3">
        <v>63.066666666666599</v>
      </c>
      <c r="H4" s="3">
        <v>67.066666666666606</v>
      </c>
      <c r="I4" s="3">
        <v>70.933333333333294</v>
      </c>
      <c r="J4" s="3">
        <v>72.566666666666606</v>
      </c>
      <c r="K4" s="2"/>
      <c r="L4" s="3">
        <v>6.8190093773867799</v>
      </c>
      <c r="M4" s="3">
        <v>6.8287789700811201</v>
      </c>
      <c r="N4" s="3">
        <v>4.3964632250126696</v>
      </c>
      <c r="O4" s="3">
        <v>4.7587346590827604</v>
      </c>
      <c r="P4" s="3">
        <v>5.4524204614912897</v>
      </c>
      <c r="Q4" s="3">
        <v>5.5011109989003302</v>
      </c>
      <c r="R4" s="3">
        <v>4.6183210032314603</v>
      </c>
      <c r="S4" s="3">
        <v>4.6881647676771001</v>
      </c>
      <c r="T4" s="2"/>
      <c r="U4" s="3">
        <f t="shared" si="0"/>
        <v>0.90737579886377162</v>
      </c>
      <c r="V4" s="3">
        <f t="shared" si="1"/>
        <v>0.97893772893772801</v>
      </c>
      <c r="W4" s="3">
        <f t="shared" si="2"/>
        <v>0.9780147220529456</v>
      </c>
      <c r="X4" s="3">
        <f t="shared" si="3"/>
        <v>0.95355559263508705</v>
      </c>
      <c r="Y4" s="3">
        <f t="shared" si="4"/>
        <v>1.0161118169830083</v>
      </c>
      <c r="Z4" s="3">
        <f t="shared" si="5"/>
        <v>1.0208016235413486</v>
      </c>
      <c r="AA4" s="3">
        <f t="shared" si="6"/>
        <v>1.0004701457451803</v>
      </c>
      <c r="AB4" s="3">
        <f t="shared" si="7"/>
        <v>0.96798663226912529</v>
      </c>
      <c r="AC4" s="2"/>
      <c r="AD4" s="3">
        <f t="shared" si="8"/>
        <v>0.35089248097916204</v>
      </c>
      <c r="AE4" s="3">
        <f t="shared" si="9"/>
        <v>0.18760381785937144</v>
      </c>
      <c r="AF4" s="3">
        <f t="shared" si="10"/>
        <v>8.7870689898367146E-2</v>
      </c>
      <c r="AG4" s="3">
        <f t="shared" si="11"/>
        <v>8.1859014696959581E-2</v>
      </c>
      <c r="AH4" s="3">
        <f t="shared" si="12"/>
        <v>8.7847814937863422E-2</v>
      </c>
      <c r="AI4" s="3">
        <f t="shared" si="13"/>
        <v>8.3730761018269859E-2</v>
      </c>
      <c r="AJ4" s="3">
        <f t="shared" si="14"/>
        <v>6.5138519086480398E-2</v>
      </c>
      <c r="AK4" s="3">
        <f t="shared" si="15"/>
        <v>6.2536713251996223E-2</v>
      </c>
      <c r="AL4" s="2"/>
      <c r="AM4" s="2"/>
      <c r="AN4" s="2"/>
      <c r="AO4" s="2"/>
      <c r="AP4" s="2"/>
      <c r="AQ4" s="2"/>
      <c r="AR4" s="2"/>
      <c r="AS4" s="2"/>
      <c r="AT4" s="2"/>
      <c r="AU4" s="2"/>
      <c r="AV4" s="2"/>
      <c r="AW4" s="2"/>
      <c r="AX4" s="2"/>
      <c r="AY4" s="2"/>
      <c r="AZ4" s="2"/>
      <c r="BA4" s="2"/>
      <c r="BB4" s="2"/>
      <c r="BC4" s="2"/>
      <c r="BD4" s="2"/>
      <c r="BE4" s="2"/>
      <c r="BF4" s="2"/>
      <c r="BG4" s="2"/>
      <c r="BH4" s="2"/>
      <c r="BI4" s="2"/>
      <c r="BJ4" s="2"/>
      <c r="BK4" s="2"/>
    </row>
    <row r="5" spans="1:63">
      <c r="A5" s="2" t="s">
        <v>29</v>
      </c>
      <c r="B5" s="2" t="s">
        <v>30</v>
      </c>
      <c r="C5" s="3">
        <v>16.566666666666599</v>
      </c>
      <c r="D5" s="3">
        <v>35.200000000000003</v>
      </c>
      <c r="E5" s="3">
        <v>49.3333333333333</v>
      </c>
      <c r="F5" s="3">
        <v>56.5</v>
      </c>
      <c r="G5" s="3">
        <v>62.066666666666599</v>
      </c>
      <c r="H5" s="3">
        <v>67.400000000000006</v>
      </c>
      <c r="I5" s="3">
        <v>71.5</v>
      </c>
      <c r="J5" s="3">
        <v>74.3333333333333</v>
      </c>
      <c r="K5" s="2"/>
      <c r="L5" s="3">
        <v>4.9172033605382701</v>
      </c>
      <c r="M5" s="3">
        <v>5.1016337252557298</v>
      </c>
      <c r="N5" s="3">
        <v>6.50299076493953</v>
      </c>
      <c r="O5" s="3">
        <v>5.4267854204860502</v>
      </c>
      <c r="P5" s="3">
        <v>3.28565907476042</v>
      </c>
      <c r="Q5" s="3">
        <v>4.6303347611160897</v>
      </c>
      <c r="R5" s="3">
        <v>2.8722813232690099</v>
      </c>
      <c r="S5" s="3">
        <v>4.3461349368017599</v>
      </c>
      <c r="T5" s="2"/>
      <c r="U5" s="3">
        <f t="shared" si="0"/>
        <v>0.85248728173023347</v>
      </c>
      <c r="V5" s="3">
        <f t="shared" si="1"/>
        <v>0.96703296703296715</v>
      </c>
      <c r="W5" s="3">
        <f t="shared" si="2"/>
        <v>0.98600939280542188</v>
      </c>
      <c r="X5" s="3">
        <f t="shared" si="3"/>
        <v>0.97190422700930446</v>
      </c>
      <c r="Y5" s="3">
        <f t="shared" si="4"/>
        <v>1.000000107411396</v>
      </c>
      <c r="Z5" s="3">
        <f t="shared" si="5"/>
        <v>1.025875190258752</v>
      </c>
      <c r="AA5" s="3">
        <f t="shared" si="6"/>
        <v>1.0084626234132581</v>
      </c>
      <c r="AB5" s="3">
        <f t="shared" si="7"/>
        <v>0.99155268257241624</v>
      </c>
      <c r="AC5" s="2"/>
      <c r="AD5" s="3">
        <f t="shared" si="8"/>
        <v>0.2530293758474883</v>
      </c>
      <c r="AE5" s="3">
        <f t="shared" si="9"/>
        <v>0.14015477267186072</v>
      </c>
      <c r="AF5" s="3">
        <f t="shared" si="10"/>
        <v>0.12997317518021548</v>
      </c>
      <c r="AG5" s="3">
        <f t="shared" si="11"/>
        <v>9.3350720163590403E-2</v>
      </c>
      <c r="AH5" s="3">
        <f t="shared" si="12"/>
        <v>5.2937584763871941E-2</v>
      </c>
      <c r="AI5" s="3">
        <f t="shared" si="13"/>
        <v>7.0476937003289039E-2</v>
      </c>
      <c r="AJ5" s="3">
        <f t="shared" si="14"/>
        <v>4.0511725292933842E-2</v>
      </c>
      <c r="AK5" s="3">
        <f t="shared" si="15"/>
        <v>5.7974283705033443E-2</v>
      </c>
      <c r="AL5" s="2"/>
      <c r="AM5" s="2"/>
      <c r="AN5" s="2"/>
      <c r="AO5" s="2"/>
      <c r="AP5" s="2"/>
      <c r="AQ5" s="2"/>
      <c r="AR5" s="2"/>
      <c r="AS5" s="2"/>
      <c r="AT5" s="2"/>
      <c r="AU5" s="2"/>
      <c r="AV5" s="2"/>
      <c r="AW5" s="2"/>
      <c r="AX5" s="2"/>
      <c r="AY5" s="2"/>
      <c r="AZ5" s="2"/>
      <c r="BA5" s="2"/>
      <c r="BB5" s="2"/>
      <c r="BC5" s="2"/>
      <c r="BD5" s="2"/>
      <c r="BE5" s="2"/>
      <c r="BF5" s="2"/>
      <c r="BG5" s="2"/>
      <c r="BH5" s="2"/>
      <c r="BI5" s="2"/>
      <c r="BJ5" s="2"/>
      <c r="BK5" s="2"/>
    </row>
    <row r="6" spans="1:63">
      <c r="A6" s="2" t="s">
        <v>31</v>
      </c>
      <c r="B6" s="2" t="s">
        <v>32</v>
      </c>
      <c r="C6" s="3">
        <v>13.033333333333299</v>
      </c>
      <c r="D6" s="3">
        <v>29</v>
      </c>
      <c r="E6" s="3">
        <v>43.233333333333299</v>
      </c>
      <c r="F6" s="3">
        <v>51.7</v>
      </c>
      <c r="G6" s="3">
        <v>59.466666666666598</v>
      </c>
      <c r="H6" s="3">
        <v>61.4</v>
      </c>
      <c r="I6" s="3">
        <v>66.5</v>
      </c>
      <c r="J6" s="3">
        <v>70.7</v>
      </c>
      <c r="K6" s="2"/>
      <c r="L6" s="3">
        <v>5.6301766303455203</v>
      </c>
      <c r="M6" s="3">
        <v>6.2822501276745299</v>
      </c>
      <c r="N6" s="3">
        <v>4.2636708232330598</v>
      </c>
      <c r="O6" s="3">
        <v>4.61266372789808</v>
      </c>
      <c r="P6" s="3">
        <v>5.1168566739964696</v>
      </c>
      <c r="Q6" s="3">
        <v>3.59258495608199</v>
      </c>
      <c r="R6" s="3">
        <v>4.4628092796652901</v>
      </c>
      <c r="S6" s="3">
        <v>4.69148164229596</v>
      </c>
      <c r="T6" s="2"/>
      <c r="U6" s="3">
        <f t="shared" si="0"/>
        <v>0.67066906872539589</v>
      </c>
      <c r="V6" s="3">
        <f t="shared" si="1"/>
        <v>0.79670329670329676</v>
      </c>
      <c r="W6" s="3">
        <f t="shared" si="2"/>
        <v>0.86409066383015676</v>
      </c>
      <c r="X6" s="3">
        <f t="shared" si="3"/>
        <v>0.88933537232532822</v>
      </c>
      <c r="Y6" s="3">
        <f t="shared" si="4"/>
        <v>0.95810966252520435</v>
      </c>
      <c r="Z6" s="3">
        <f t="shared" si="5"/>
        <v>0.93455098934550984</v>
      </c>
      <c r="AA6" s="3">
        <f t="shared" si="6"/>
        <v>0.93794076163610707</v>
      </c>
      <c r="AB6" s="3">
        <f t="shared" si="7"/>
        <v>0.94308665459017749</v>
      </c>
      <c r="AC6" s="2"/>
      <c r="AD6" s="3">
        <f t="shared" si="8"/>
        <v>0.28971754353708395</v>
      </c>
      <c r="AE6" s="3">
        <f t="shared" si="9"/>
        <v>0.17258928922182776</v>
      </c>
      <c r="AF6" s="3">
        <f t="shared" si="10"/>
        <v>8.5216611071720794E-2</v>
      </c>
      <c r="AG6" s="3">
        <f t="shared" si="11"/>
        <v>7.934632521976355E-2</v>
      </c>
      <c r="AH6" s="3">
        <f t="shared" si="12"/>
        <v>8.2441308650996678E-2</v>
      </c>
      <c r="AI6" s="3">
        <f t="shared" si="13"/>
        <v>5.4681658387853729E-2</v>
      </c>
      <c r="AJ6" s="3">
        <f t="shared" si="14"/>
        <v>6.2945123831668406E-2</v>
      </c>
      <c r="AK6" s="3">
        <f t="shared" si="15"/>
        <v>6.2580957950553448E-2</v>
      </c>
      <c r="AL6" s="2"/>
      <c r="AM6" s="2"/>
      <c r="AN6" s="2"/>
      <c r="AO6" s="2"/>
      <c r="AP6" s="2"/>
      <c r="AQ6" s="2"/>
      <c r="AR6" s="2"/>
      <c r="AS6" s="2"/>
      <c r="AT6" s="2"/>
      <c r="AU6" s="2"/>
      <c r="AV6" s="2"/>
      <c r="AW6" s="2"/>
      <c r="AX6" s="2"/>
      <c r="AY6" s="2"/>
      <c r="AZ6" s="2"/>
      <c r="BA6" s="2"/>
      <c r="BB6" s="2"/>
      <c r="BC6" s="2"/>
      <c r="BD6" s="2"/>
      <c r="BE6" s="2"/>
      <c r="BF6" s="2"/>
      <c r="BG6" s="2"/>
      <c r="BH6" s="2"/>
      <c r="BI6" s="2"/>
      <c r="BJ6" s="2"/>
      <c r="BK6" s="2"/>
    </row>
    <row r="7" spans="1:63">
      <c r="A7" s="2" t="s">
        <v>33</v>
      </c>
      <c r="B7" s="2" t="s">
        <v>34</v>
      </c>
      <c r="C7" s="3">
        <v>19.1666666666666</v>
      </c>
      <c r="D7" s="3">
        <v>32.766666666666602</v>
      </c>
      <c r="E7" s="3">
        <v>46.766666666666602</v>
      </c>
      <c r="F7" s="3">
        <v>54.033333333333303</v>
      </c>
      <c r="G7" s="3">
        <v>62</v>
      </c>
      <c r="H7" s="3">
        <v>68.233333333333306</v>
      </c>
      <c r="I7" s="3">
        <v>70.533333333333303</v>
      </c>
      <c r="J7" s="3">
        <v>75.133333333333297</v>
      </c>
      <c r="K7" s="2"/>
      <c r="L7" s="3">
        <v>5.0337748150755504</v>
      </c>
      <c r="M7" s="3">
        <v>4.40971150479887</v>
      </c>
      <c r="N7" s="3">
        <v>7.1399502021294801</v>
      </c>
      <c r="O7" s="3">
        <v>5.2756252920599103</v>
      </c>
      <c r="P7" s="3">
        <v>6.2343136484032202</v>
      </c>
      <c r="Q7" s="3">
        <v>5.4202295974330097</v>
      </c>
      <c r="R7" s="3">
        <v>4.7800511387315598</v>
      </c>
      <c r="S7" s="3">
        <v>5.0048865010995804</v>
      </c>
      <c r="T7" s="2"/>
      <c r="U7" s="3">
        <f t="shared" si="0"/>
        <v>0.98627804224322846</v>
      </c>
      <c r="V7" s="3">
        <f t="shared" si="1"/>
        <v>0.90018315018314843</v>
      </c>
      <c r="W7" s="3">
        <f t="shared" si="2"/>
        <v>0.93471025547703102</v>
      </c>
      <c r="X7" s="3">
        <f t="shared" si="3"/>
        <v>0.92947301001892724</v>
      </c>
      <c r="Y7" s="3">
        <f t="shared" si="4"/>
        <v>0.99892599343995636</v>
      </c>
      <c r="Z7" s="3">
        <f t="shared" si="5"/>
        <v>1.0385591070522573</v>
      </c>
      <c r="AA7" s="3">
        <f t="shared" si="6"/>
        <v>0.99482839680300839</v>
      </c>
      <c r="AB7" s="3">
        <f t="shared" si="7"/>
        <v>1.0022241015776798</v>
      </c>
      <c r="AC7" s="2"/>
      <c r="AD7" s="3">
        <f t="shared" si="8"/>
        <v>0.25902790798466091</v>
      </c>
      <c r="AE7" s="3">
        <f t="shared" si="9"/>
        <v>0.12114592046150742</v>
      </c>
      <c r="AF7" s="3">
        <f t="shared" si="10"/>
        <v>0.14270387763775627</v>
      </c>
      <c r="AG7" s="3">
        <f t="shared" si="11"/>
        <v>9.0750487105667674E-2</v>
      </c>
      <c r="AH7" s="3">
        <f t="shared" si="12"/>
        <v>0.10044545088141073</v>
      </c>
      <c r="AI7" s="3">
        <f t="shared" si="13"/>
        <v>8.2499689458645498E-2</v>
      </c>
      <c r="AJ7" s="3">
        <f t="shared" si="14"/>
        <v>6.7419621138667979E-2</v>
      </c>
      <c r="AK7" s="3">
        <f t="shared" si="15"/>
        <v>6.6761551158777119E-2</v>
      </c>
      <c r="AL7" s="2"/>
      <c r="AM7" s="2"/>
      <c r="AN7" s="2"/>
      <c r="AO7" s="2"/>
      <c r="AP7" s="2"/>
      <c r="AQ7" s="2"/>
      <c r="AR7" s="2"/>
      <c r="AS7" s="2"/>
      <c r="AT7" s="2"/>
      <c r="AU7" s="2"/>
      <c r="AV7" s="2"/>
      <c r="AW7" s="2"/>
      <c r="AX7" s="2"/>
      <c r="AY7" s="2"/>
      <c r="AZ7" s="2"/>
      <c r="BA7" s="2"/>
      <c r="BB7" s="2"/>
      <c r="BC7" s="2"/>
      <c r="BD7" s="2"/>
      <c r="BE7" s="2"/>
      <c r="BF7" s="2"/>
      <c r="BG7" s="2"/>
      <c r="BH7" s="2"/>
      <c r="BI7" s="2"/>
      <c r="BJ7" s="2"/>
      <c r="BK7" s="2"/>
    </row>
    <row r="8" spans="1:63">
      <c r="A8" s="2" t="s">
        <v>35</v>
      </c>
      <c r="B8" s="2" t="s">
        <v>36</v>
      </c>
      <c r="C8" s="3">
        <v>18.433333333333302</v>
      </c>
      <c r="D8" s="3">
        <v>34.933333333333302</v>
      </c>
      <c r="E8" s="3">
        <v>49.2</v>
      </c>
      <c r="F8" s="3">
        <v>57.3</v>
      </c>
      <c r="G8" s="3">
        <v>62</v>
      </c>
      <c r="H8" s="3">
        <v>65.733333333333306</v>
      </c>
      <c r="I8" s="3">
        <v>70.866666666666603</v>
      </c>
      <c r="J8" s="3">
        <v>74.433333333333294</v>
      </c>
      <c r="K8" s="2"/>
      <c r="L8" s="3">
        <v>4.6881647676771001</v>
      </c>
      <c r="M8" s="3">
        <v>6.2659574066715598</v>
      </c>
      <c r="N8" s="3">
        <v>6.1340579282125001</v>
      </c>
      <c r="O8" s="3">
        <v>6.5835653967537402</v>
      </c>
      <c r="P8" s="3">
        <v>5.6862407030773197</v>
      </c>
      <c r="Q8" s="3">
        <v>4.7744691386116997</v>
      </c>
      <c r="R8" s="3">
        <v>4.9714741833338998</v>
      </c>
      <c r="S8" s="3">
        <v>4.1124472303267501</v>
      </c>
      <c r="T8" s="2"/>
      <c r="U8" s="3">
        <f t="shared" si="0"/>
        <v>0.94854218671392398</v>
      </c>
      <c r="V8" s="3">
        <f t="shared" si="1"/>
        <v>0.95970695970695885</v>
      </c>
      <c r="W8" s="3">
        <f t="shared" si="2"/>
        <v>0.98334450255459716</v>
      </c>
      <c r="X8" s="3">
        <f t="shared" si="3"/>
        <v>0.98566570278996712</v>
      </c>
      <c r="Y8" s="3">
        <f t="shared" si="4"/>
        <v>0.99892599343995636</v>
      </c>
      <c r="Z8" s="3">
        <f t="shared" si="5"/>
        <v>1.0005073566717397</v>
      </c>
      <c r="AA8" s="3">
        <f t="shared" si="6"/>
        <v>0.999529854254818</v>
      </c>
      <c r="AB8" s="3">
        <f t="shared" si="7"/>
        <v>0.99288660994807409</v>
      </c>
      <c r="AC8" s="2"/>
      <c r="AD8" s="3">
        <f t="shared" si="8"/>
        <v>0.24124351141451825</v>
      </c>
      <c r="AE8" s="3">
        <f t="shared" si="9"/>
        <v>0.17214168699647142</v>
      </c>
      <c r="AF8" s="3">
        <f t="shared" si="10"/>
        <v>0.12259943378169112</v>
      </c>
      <c r="AG8" s="3">
        <f t="shared" si="11"/>
        <v>0.11324946969729467</v>
      </c>
      <c r="AH8" s="3">
        <f t="shared" si="12"/>
        <v>9.1615058762261739E-2</v>
      </c>
      <c r="AI8" s="3">
        <f t="shared" si="13"/>
        <v>7.2670763144774733E-2</v>
      </c>
      <c r="AJ8" s="3">
        <f t="shared" si="14"/>
        <v>7.0119523037149495E-2</v>
      </c>
      <c r="AK8" s="3">
        <f t="shared" si="15"/>
        <v>5.4857059414816063E-2</v>
      </c>
      <c r="AL8" s="2"/>
      <c r="AM8" s="2"/>
      <c r="AN8" s="2"/>
      <c r="AO8" s="2"/>
      <c r="AP8" s="2"/>
      <c r="AQ8" s="2"/>
      <c r="AR8" s="2"/>
      <c r="AS8" s="2"/>
      <c r="AT8" s="2"/>
      <c r="AU8" s="2"/>
      <c r="AV8" s="2"/>
      <c r="AW8" s="2"/>
      <c r="AX8" s="2"/>
      <c r="AY8" s="2"/>
      <c r="AZ8" s="2"/>
      <c r="BA8" s="2"/>
      <c r="BB8" s="2"/>
      <c r="BC8" s="2"/>
      <c r="BD8" s="2"/>
      <c r="BE8" s="2"/>
      <c r="BF8" s="2"/>
      <c r="BG8" s="2"/>
      <c r="BH8" s="2"/>
      <c r="BI8" s="2"/>
      <c r="BJ8" s="2"/>
      <c r="BK8" s="2"/>
    </row>
    <row r="9" spans="1:63">
      <c r="A9" s="2" t="s">
        <v>37</v>
      </c>
      <c r="B9" s="2" t="s">
        <v>38</v>
      </c>
      <c r="C9" s="3">
        <v>14.8333333333333</v>
      </c>
      <c r="D9" s="3">
        <v>33.866666666666603</v>
      </c>
      <c r="E9" s="3">
        <v>46.266666666666602</v>
      </c>
      <c r="F9" s="3">
        <v>56.3</v>
      </c>
      <c r="G9" s="3">
        <v>61.366666666666603</v>
      </c>
      <c r="H9" s="3">
        <v>66.133333333333297</v>
      </c>
      <c r="I9" s="3">
        <v>71.2</v>
      </c>
      <c r="J9" s="3">
        <v>72.966666666666598</v>
      </c>
      <c r="K9" s="2"/>
      <c r="L9" s="3">
        <v>5.6159495091114202</v>
      </c>
      <c r="M9" s="3">
        <v>5.28351734695321</v>
      </c>
      <c r="N9" s="3">
        <v>5.0985836813330296</v>
      </c>
      <c r="O9" s="3">
        <v>4.2201895692018301</v>
      </c>
      <c r="P9" s="3">
        <v>3.4687493743743101</v>
      </c>
      <c r="Q9" s="3">
        <v>4.2168972268982499</v>
      </c>
      <c r="R9" s="3">
        <v>5.1016337252557298</v>
      </c>
      <c r="S9" s="3">
        <v>5.0562392700064596</v>
      </c>
      <c r="T9" s="2"/>
      <c r="U9" s="3">
        <f t="shared" si="0"/>
        <v>0.76329344138823862</v>
      </c>
      <c r="V9" s="3">
        <f t="shared" si="1"/>
        <v>0.93040293040292865</v>
      </c>
      <c r="W9" s="3">
        <f t="shared" si="2"/>
        <v>0.92471691703643555</v>
      </c>
      <c r="X9" s="3">
        <f t="shared" si="3"/>
        <v>0.96846385806413882</v>
      </c>
      <c r="Y9" s="3">
        <f t="shared" si="4"/>
        <v>0.98872191071126758</v>
      </c>
      <c r="Z9" s="3">
        <f t="shared" si="5"/>
        <v>1.0065956367326225</v>
      </c>
      <c r="AA9" s="3">
        <f t="shared" si="6"/>
        <v>1.004231311706629</v>
      </c>
      <c r="AB9" s="3">
        <f t="shared" si="7"/>
        <v>0.97332234177175703</v>
      </c>
      <c r="AC9" s="2"/>
      <c r="AD9" s="3">
        <f t="shared" si="8"/>
        <v>0.28898544454869135</v>
      </c>
      <c r="AE9" s="3">
        <f t="shared" si="9"/>
        <v>0.14515157546574753</v>
      </c>
      <c r="AF9" s="3">
        <f t="shared" si="10"/>
        <v>0.10190374459051656</v>
      </c>
      <c r="AG9" s="3">
        <f t="shared" si="11"/>
        <v>7.2595045682970524E-2</v>
      </c>
      <c r="AH9" s="3">
        <f t="shared" si="12"/>
        <v>5.5887482496630399E-2</v>
      </c>
      <c r="AI9" s="3">
        <f t="shared" si="13"/>
        <v>6.4184128263291465E-2</v>
      </c>
      <c r="AJ9" s="3">
        <f t="shared" si="14"/>
        <v>7.1955341682027218E-2</v>
      </c>
      <c r="AK9" s="3">
        <f t="shared" si="15"/>
        <v>6.7446559801384351E-2</v>
      </c>
      <c r="AL9" s="2"/>
      <c r="AM9" s="2"/>
      <c r="AN9" s="2"/>
      <c r="AO9" s="2"/>
      <c r="AP9" s="2"/>
      <c r="AQ9" s="2"/>
      <c r="AR9" s="2"/>
      <c r="AS9" s="2"/>
      <c r="AT9" s="2"/>
      <c r="AU9" s="2"/>
      <c r="AV9" s="2"/>
      <c r="AW9" s="2"/>
      <c r="AX9" s="2"/>
      <c r="AY9" s="2"/>
      <c r="AZ9" s="2"/>
      <c r="BA9" s="2"/>
      <c r="BB9" s="2"/>
      <c r="BC9" s="2"/>
      <c r="BD9" s="2"/>
      <c r="BE9" s="2"/>
      <c r="BF9" s="2"/>
      <c r="BG9" s="2"/>
      <c r="BH9" s="2"/>
      <c r="BI9" s="2"/>
      <c r="BJ9" s="2"/>
      <c r="BK9" s="2"/>
    </row>
    <row r="10" spans="1:63">
      <c r="A10" s="2" t="s">
        <v>39</v>
      </c>
      <c r="B10" s="2" t="s">
        <v>40</v>
      </c>
      <c r="C10" s="3">
        <v>16.133333333333301</v>
      </c>
      <c r="D10" s="3">
        <v>35.9</v>
      </c>
      <c r="E10" s="3">
        <v>46.633333333333297</v>
      </c>
      <c r="F10" s="3">
        <v>53.066666666666599</v>
      </c>
      <c r="G10" s="3">
        <v>62.7</v>
      </c>
      <c r="H10" s="3">
        <v>65.566666666666606</v>
      </c>
      <c r="I10" s="3">
        <v>68.1666666666666</v>
      </c>
      <c r="J10" s="3">
        <v>72</v>
      </c>
      <c r="K10" s="2"/>
      <c r="L10" s="3">
        <v>5.6963926206757201</v>
      </c>
      <c r="M10" s="3">
        <v>4.5632590692764001</v>
      </c>
      <c r="N10" s="3">
        <v>4.5349261907505696</v>
      </c>
      <c r="O10" s="3">
        <v>5.1051172584204396</v>
      </c>
      <c r="P10" s="3">
        <v>5.93941635740976</v>
      </c>
      <c r="Q10" s="3">
        <v>5.1619333156827496</v>
      </c>
      <c r="R10" s="3">
        <v>4.8927383834503999</v>
      </c>
      <c r="S10" s="3">
        <v>4.7888759989514504</v>
      </c>
      <c r="T10" s="2"/>
      <c r="U10" s="3">
        <f t="shared" si="0"/>
        <v>0.83018882164473606</v>
      </c>
      <c r="V10" s="3">
        <f t="shared" si="1"/>
        <v>0.98626373626373631</v>
      </c>
      <c r="W10" s="3">
        <f t="shared" si="2"/>
        <v>0.93204536522620618</v>
      </c>
      <c r="X10" s="3">
        <f t="shared" si="3"/>
        <v>0.91284456011729254</v>
      </c>
      <c r="Y10" s="3">
        <f t="shared" si="4"/>
        <v>1.0102041901400849</v>
      </c>
      <c r="Z10" s="3">
        <f t="shared" si="5"/>
        <v>0.99797057331303807</v>
      </c>
      <c r="AA10" s="3">
        <f t="shared" si="6"/>
        <v>0.96144804889515645</v>
      </c>
      <c r="AB10" s="3">
        <f t="shared" si="7"/>
        <v>0.96042771047373099</v>
      </c>
      <c r="AC10" s="2"/>
      <c r="AD10" s="3">
        <f t="shared" si="8"/>
        <v>0.29312488496185263</v>
      </c>
      <c r="AE10" s="3">
        <f t="shared" si="9"/>
        <v>0.12536426014495605</v>
      </c>
      <c r="AF10" s="3">
        <f t="shared" si="10"/>
        <v>9.0638104454581966E-2</v>
      </c>
      <c r="AG10" s="3">
        <f t="shared" si="11"/>
        <v>8.7817434386495169E-2</v>
      </c>
      <c r="AH10" s="3">
        <f t="shared" si="12"/>
        <v>9.5694151375468897E-2</v>
      </c>
      <c r="AI10" s="3">
        <f t="shared" si="13"/>
        <v>7.8568239203694809E-2</v>
      </c>
      <c r="AJ10" s="3">
        <f t="shared" si="14"/>
        <v>6.9009003997889978E-2</v>
      </c>
      <c r="AK10" s="3">
        <f t="shared" si="15"/>
        <v>6.3880127936326983E-2</v>
      </c>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row>
    <row r="11" spans="1:63">
      <c r="A11" s="2" t="s">
        <v>41</v>
      </c>
      <c r="B11" s="2" t="s">
        <v>42</v>
      </c>
      <c r="C11" s="3">
        <v>15.8333333333333</v>
      </c>
      <c r="D11" s="3">
        <v>32.1666666666666</v>
      </c>
      <c r="E11" s="3">
        <v>44.233333333333299</v>
      </c>
      <c r="F11" s="3">
        <v>55.8333333333333</v>
      </c>
      <c r="G11" s="3">
        <v>59.733333333333299</v>
      </c>
      <c r="H11" s="3">
        <v>64.766666666666595</v>
      </c>
      <c r="I11" s="3">
        <v>68.766666666666595</v>
      </c>
      <c r="J11" s="3">
        <v>70.6666666666666</v>
      </c>
      <c r="K11" s="2"/>
      <c r="L11" s="3">
        <v>5.5742463367007904</v>
      </c>
      <c r="M11" s="3">
        <v>5.9278064145929097</v>
      </c>
      <c r="N11" s="3">
        <v>5.8348569438809301</v>
      </c>
      <c r="O11" s="3">
        <v>5.3421801625262404</v>
      </c>
      <c r="P11" s="3">
        <v>4.7744691386116997</v>
      </c>
      <c r="Q11" s="3">
        <v>4.7165194323309496</v>
      </c>
      <c r="R11" s="3">
        <v>4.8005786688227001</v>
      </c>
      <c r="S11" s="3">
        <v>5.3624206805840497</v>
      </c>
      <c r="T11" s="2"/>
      <c r="U11" s="3">
        <f t="shared" si="0"/>
        <v>0.814751426200929</v>
      </c>
      <c r="V11" s="3">
        <f t="shared" si="1"/>
        <v>0.88369963369963189</v>
      </c>
      <c r="W11" s="3">
        <f t="shared" si="2"/>
        <v>0.8840773407113478</v>
      </c>
      <c r="X11" s="3">
        <f t="shared" si="3"/>
        <v>0.96043633052541832</v>
      </c>
      <c r="Y11" s="3">
        <f t="shared" si="4"/>
        <v>0.96240611841096813</v>
      </c>
      <c r="Z11" s="3">
        <f t="shared" si="5"/>
        <v>0.98579401319127236</v>
      </c>
      <c r="AA11" s="3">
        <f t="shared" si="6"/>
        <v>0.96991067230841455</v>
      </c>
      <c r="AB11" s="3">
        <f t="shared" si="7"/>
        <v>0.94264201213162391</v>
      </c>
      <c r="AC11" s="2"/>
      <c r="AD11" s="3">
        <f t="shared" si="8"/>
        <v>0.28683948333614412</v>
      </c>
      <c r="AE11" s="3">
        <f t="shared" si="9"/>
        <v>0.16285182457672828</v>
      </c>
      <c r="AF11" s="3">
        <f t="shared" si="10"/>
        <v>0.11661940038532174</v>
      </c>
      <c r="AG11" s="3">
        <f t="shared" si="11"/>
        <v>9.1895353653177109E-2</v>
      </c>
      <c r="AH11" s="3">
        <f t="shared" si="12"/>
        <v>7.6924860119937169E-2</v>
      </c>
      <c r="AI11" s="3">
        <f t="shared" si="13"/>
        <v>7.1788728041566968E-2</v>
      </c>
      <c r="AJ11" s="3">
        <f t="shared" si="14"/>
        <v>6.7709149066610713E-2</v>
      </c>
      <c r="AK11" s="3">
        <f t="shared" si="15"/>
        <v>7.1530797456254513E-2</v>
      </c>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row>
    <row r="12" spans="1:63">
      <c r="A12" s="2" t="s">
        <v>43</v>
      </c>
      <c r="B12" s="2" t="s">
        <v>44</v>
      </c>
      <c r="C12" s="3">
        <v>13.133333333333301</v>
      </c>
      <c r="D12" s="3">
        <v>30.8666666666666</v>
      </c>
      <c r="E12" s="3">
        <v>46.8333333333333</v>
      </c>
      <c r="F12" s="3">
        <v>55.566666666666599</v>
      </c>
      <c r="G12" s="3">
        <v>60.8</v>
      </c>
      <c r="H12" s="3">
        <v>66.8333333333333</v>
      </c>
      <c r="I12" s="3">
        <v>70</v>
      </c>
      <c r="J12" s="3">
        <v>73.5</v>
      </c>
      <c r="K12" s="2"/>
      <c r="L12" s="3">
        <v>4.7239343301485004</v>
      </c>
      <c r="M12" s="3">
        <v>6.64195419703836</v>
      </c>
      <c r="N12" s="3">
        <v>6.25610812637448</v>
      </c>
      <c r="O12" s="3">
        <v>4.0056903968673803</v>
      </c>
      <c r="P12" s="3">
        <v>4.3003875794320301</v>
      </c>
      <c r="Q12" s="3">
        <v>5.1126205500593196</v>
      </c>
      <c r="R12" s="3">
        <v>4.9057789051960601</v>
      </c>
      <c r="S12" s="3">
        <v>4.4403453319158199</v>
      </c>
      <c r="T12" s="2"/>
      <c r="U12" s="3">
        <f t="shared" si="0"/>
        <v>0.67581486720666506</v>
      </c>
      <c r="V12" s="3">
        <f t="shared" si="1"/>
        <v>0.84798534798534619</v>
      </c>
      <c r="W12" s="3">
        <f t="shared" si="2"/>
        <v>0.93604270060244443</v>
      </c>
      <c r="X12" s="3">
        <f t="shared" si="3"/>
        <v>0.95584917193186347</v>
      </c>
      <c r="Y12" s="3">
        <f t="shared" si="4"/>
        <v>0.97959194195402166</v>
      </c>
      <c r="Z12" s="3">
        <f t="shared" si="5"/>
        <v>1.0172501268391674</v>
      </c>
      <c r="AA12" s="3">
        <f t="shared" si="6"/>
        <v>0.98730606488011274</v>
      </c>
      <c r="AB12" s="3">
        <f t="shared" si="7"/>
        <v>0.98043662110860041</v>
      </c>
      <c r="AC12" s="2"/>
      <c r="AD12" s="3">
        <f t="shared" si="8"/>
        <v>0.24308414101692813</v>
      </c>
      <c r="AE12" s="3">
        <f t="shared" si="9"/>
        <v>0.18247126914940551</v>
      </c>
      <c r="AF12" s="3">
        <f t="shared" si="10"/>
        <v>0.12503881165563996</v>
      </c>
      <c r="AG12" s="3">
        <f t="shared" si="11"/>
        <v>6.8905264226654606E-2</v>
      </c>
      <c r="AH12" s="3">
        <f t="shared" si="12"/>
        <v>6.9286595725177258E-2</v>
      </c>
      <c r="AI12" s="3">
        <f t="shared" si="13"/>
        <v>7.7817664384464524E-2</v>
      </c>
      <c r="AJ12" s="3">
        <f t="shared" si="14"/>
        <v>6.9192932372299856E-2</v>
      </c>
      <c r="AK12" s="3">
        <f t="shared" si="15"/>
        <v>5.9230981956175419E-2</v>
      </c>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row>
    <row r="13" spans="1:63">
      <c r="A13" s="2" t="s">
        <v>45</v>
      </c>
      <c r="B13" s="2" t="s">
        <v>46</v>
      </c>
      <c r="C13" s="3">
        <v>11.533333333333299</v>
      </c>
      <c r="D13" s="3">
        <v>29.766666666666602</v>
      </c>
      <c r="E13" s="3">
        <v>42.3</v>
      </c>
      <c r="F13" s="3">
        <v>52.033333333333303</v>
      </c>
      <c r="G13" s="3">
        <v>55.966666666666598</v>
      </c>
      <c r="H13" s="3">
        <v>59.633333333333297</v>
      </c>
      <c r="I13" s="3">
        <v>67.1666666666666</v>
      </c>
      <c r="J13" s="3">
        <v>69.033333333333303</v>
      </c>
      <c r="K13" s="2"/>
      <c r="L13" s="3">
        <v>4.4998765415163202</v>
      </c>
      <c r="M13" s="3">
        <v>4.8489403195154104</v>
      </c>
      <c r="N13" s="3">
        <v>5.7743686523578699</v>
      </c>
      <c r="O13" s="3">
        <v>5.32593236490621</v>
      </c>
      <c r="P13" s="3">
        <v>5.9356736957334597</v>
      </c>
      <c r="Q13" s="3">
        <v>4.9630859575693602</v>
      </c>
      <c r="R13" s="3">
        <v>4.4578270740599804</v>
      </c>
      <c r="S13" s="3">
        <v>3.8685340318466301</v>
      </c>
      <c r="T13" s="2"/>
      <c r="U13" s="3">
        <f t="shared" si="0"/>
        <v>0.59348209150636044</v>
      </c>
      <c r="V13" s="3">
        <f t="shared" si="1"/>
        <v>0.81776556776556597</v>
      </c>
      <c r="W13" s="3">
        <f t="shared" si="2"/>
        <v>0.84543643207437913</v>
      </c>
      <c r="X13" s="3">
        <f t="shared" si="3"/>
        <v>0.89506932056727051</v>
      </c>
      <c r="Y13" s="3">
        <f t="shared" si="4"/>
        <v>0.9017186790245616</v>
      </c>
      <c r="Z13" s="3">
        <f t="shared" si="5"/>
        <v>0.90766108574327697</v>
      </c>
      <c r="AA13" s="3">
        <f t="shared" si="6"/>
        <v>0.94734367653972629</v>
      </c>
      <c r="AB13" s="3">
        <f t="shared" si="7"/>
        <v>0.92085453166254438</v>
      </c>
      <c r="AC13" s="2"/>
      <c r="AD13" s="3">
        <f t="shared" si="8"/>
        <v>0.23155457873232843</v>
      </c>
      <c r="AE13" s="3">
        <f t="shared" si="9"/>
        <v>0.13321264614053327</v>
      </c>
      <c r="AF13" s="3">
        <f t="shared" si="10"/>
        <v>0.11541044044755507</v>
      </c>
      <c r="AG13" s="3">
        <f t="shared" si="11"/>
        <v>9.1615861561380657E-2</v>
      </c>
      <c r="AH13" s="3">
        <f t="shared" si="12"/>
        <v>9.5633850697515538E-2</v>
      </c>
      <c r="AI13" s="3">
        <f t="shared" si="13"/>
        <v>7.5541643189792396E-2</v>
      </c>
      <c r="AJ13" s="3">
        <f t="shared" si="14"/>
        <v>6.2874852948659798E-2</v>
      </c>
      <c r="AK13" s="3">
        <f t="shared" si="15"/>
        <v>5.1603434487446809E-2</v>
      </c>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row>
    <row r="14" spans="1:63">
      <c r="A14" s="2" t="s">
        <v>47</v>
      </c>
      <c r="B14" s="2" t="s">
        <v>48</v>
      </c>
      <c r="C14" s="3">
        <v>8.6333333333333293</v>
      </c>
      <c r="D14" s="3">
        <v>23.266666666666602</v>
      </c>
      <c r="E14" s="3">
        <v>38.1</v>
      </c>
      <c r="F14" s="3">
        <v>46.533333333333303</v>
      </c>
      <c r="G14" s="3">
        <v>52.266666666666602</v>
      </c>
      <c r="H14" s="3">
        <v>57.9</v>
      </c>
      <c r="I14" s="3">
        <v>62.533333333333303</v>
      </c>
      <c r="J14" s="3">
        <v>66.1666666666666</v>
      </c>
      <c r="K14" s="2"/>
      <c r="L14" s="3">
        <v>4.5933526850100304</v>
      </c>
      <c r="M14" s="3">
        <v>6.2071643194689798</v>
      </c>
      <c r="N14" s="3">
        <v>4.7843494855622701</v>
      </c>
      <c r="O14" s="3">
        <v>4.4850368510811096</v>
      </c>
      <c r="P14" s="3">
        <v>4.1467524106890599</v>
      </c>
      <c r="Q14" s="3">
        <v>5.3376024580330004</v>
      </c>
      <c r="R14" s="3">
        <v>4.8078639285607396</v>
      </c>
      <c r="S14" s="3">
        <v>4.52462398683274</v>
      </c>
      <c r="T14" s="2"/>
      <c r="U14" s="3">
        <f t="shared" si="0"/>
        <v>0.44425393554955989</v>
      </c>
      <c r="V14" s="3">
        <f t="shared" si="1"/>
        <v>0.63919413919413748</v>
      </c>
      <c r="W14" s="3">
        <f t="shared" si="2"/>
        <v>0.76149238917337703</v>
      </c>
      <c r="X14" s="3">
        <f t="shared" si="3"/>
        <v>0.80045917457521432</v>
      </c>
      <c r="Y14" s="3">
        <f t="shared" si="4"/>
        <v>0.8421053536095966</v>
      </c>
      <c r="Z14" s="3">
        <f t="shared" si="5"/>
        <v>0.88127853881278528</v>
      </c>
      <c r="AA14" s="3">
        <f t="shared" si="6"/>
        <v>0.88199341795956698</v>
      </c>
      <c r="AB14" s="3">
        <f t="shared" si="7"/>
        <v>0.88261528022701574</v>
      </c>
      <c r="AC14" s="2"/>
      <c r="AD14" s="3">
        <f t="shared" si="8"/>
        <v>0.23636467270457662</v>
      </c>
      <c r="AE14" s="3">
        <f t="shared" si="9"/>
        <v>0.17052649229310385</v>
      </c>
      <c r="AF14" s="3">
        <f t="shared" si="10"/>
        <v>9.5623247254625468E-2</v>
      </c>
      <c r="AG14" s="3">
        <f t="shared" si="11"/>
        <v>7.7150907501915597E-2</v>
      </c>
      <c r="AH14" s="3">
        <f t="shared" si="12"/>
        <v>6.6811270506404882E-2</v>
      </c>
      <c r="AI14" s="3">
        <f t="shared" si="13"/>
        <v>8.1242046545403346E-2</v>
      </c>
      <c r="AJ14" s="3">
        <f t="shared" si="14"/>
        <v>6.7811903082662051E-2</v>
      </c>
      <c r="AK14" s="3">
        <f t="shared" si="15"/>
        <v>6.0355198005948518E-2</v>
      </c>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row>
    <row r="15" spans="1:63">
      <c r="A15" s="2" t="s">
        <v>49</v>
      </c>
      <c r="B15" s="2" t="s">
        <v>50</v>
      </c>
      <c r="C15" s="3">
        <v>17.8</v>
      </c>
      <c r="D15" s="3">
        <v>37.299999999999997</v>
      </c>
      <c r="E15" s="3">
        <v>48.6666666666666</v>
      </c>
      <c r="F15" s="3">
        <v>56.033333333333303</v>
      </c>
      <c r="G15" s="3">
        <v>62.866666666666603</v>
      </c>
      <c r="H15" s="3">
        <v>66.433333333333294</v>
      </c>
      <c r="I15" s="3">
        <v>70.633333333333297</v>
      </c>
      <c r="J15" s="3">
        <v>74.8</v>
      </c>
      <c r="K15" s="2"/>
      <c r="L15" s="3">
        <v>6.7448745973022604</v>
      </c>
      <c r="M15" s="3">
        <v>7.1327881411595699</v>
      </c>
      <c r="N15" s="3">
        <v>5.0155314330143996</v>
      </c>
      <c r="O15" s="3">
        <v>4.5202015687602</v>
      </c>
      <c r="P15" s="3">
        <v>4.0061064500196304</v>
      </c>
      <c r="Q15" s="3">
        <v>5.0969489784466999</v>
      </c>
      <c r="R15" s="3">
        <v>5.4618881554112901</v>
      </c>
      <c r="S15" s="3">
        <v>5.2179178478265298</v>
      </c>
      <c r="T15" s="2"/>
      <c r="U15" s="3">
        <f t="shared" si="0"/>
        <v>0.91595212966588846</v>
      </c>
      <c r="V15" s="3">
        <f t="shared" si="1"/>
        <v>1.0247252747252746</v>
      </c>
      <c r="W15" s="3">
        <f t="shared" si="2"/>
        <v>0.97268494155129392</v>
      </c>
      <c r="X15" s="3">
        <f t="shared" si="3"/>
        <v>0.96387669947058408</v>
      </c>
      <c r="Y15" s="3">
        <f t="shared" si="4"/>
        <v>1.0128894750686859</v>
      </c>
      <c r="Z15" s="3">
        <f t="shared" si="5"/>
        <v>1.0111618467782846</v>
      </c>
      <c r="AA15" s="3">
        <f t="shared" si="6"/>
        <v>0.9962388340385514</v>
      </c>
      <c r="AB15" s="3">
        <f t="shared" si="7"/>
        <v>0.99777767699215381</v>
      </c>
      <c r="AC15" s="2"/>
      <c r="AD15" s="3">
        <f t="shared" si="8"/>
        <v>0.34707765459148071</v>
      </c>
      <c r="AE15" s="3">
        <f t="shared" si="9"/>
        <v>0.19595571816372445</v>
      </c>
      <c r="AF15" s="3">
        <f t="shared" si="10"/>
        <v>0.10024380613911565</v>
      </c>
      <c r="AG15" s="3">
        <f t="shared" si="11"/>
        <v>7.7755805515258902E-2</v>
      </c>
      <c r="AH15" s="3">
        <f t="shared" si="12"/>
        <v>6.4545223635678647E-2</v>
      </c>
      <c r="AI15" s="3">
        <f t="shared" si="13"/>
        <v>7.7579132092035E-2</v>
      </c>
      <c r="AJ15" s="3">
        <f t="shared" si="14"/>
        <v>7.7036504307634548E-2</v>
      </c>
      <c r="AK15" s="3">
        <f t="shared" si="15"/>
        <v>6.9603234611500725E-2</v>
      </c>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row>
    <row r="16" spans="1:63">
      <c r="A16" s="2" t="s">
        <v>51</v>
      </c>
      <c r="B16" s="2" t="s">
        <v>52</v>
      </c>
      <c r="C16" s="3">
        <v>17.399999999999999</v>
      </c>
      <c r="D16" s="3">
        <v>34</v>
      </c>
      <c r="E16" s="3">
        <v>46.733333333333299</v>
      </c>
      <c r="F16" s="3">
        <v>55.2</v>
      </c>
      <c r="G16" s="3">
        <v>60.766666666666602</v>
      </c>
      <c r="H16" s="3">
        <v>65.400000000000006</v>
      </c>
      <c r="I16" s="3">
        <v>69.7</v>
      </c>
      <c r="J16" s="3">
        <v>72.8333333333333</v>
      </c>
      <c r="K16" s="2"/>
      <c r="L16" s="3">
        <v>4.5284287193977804</v>
      </c>
      <c r="M16" s="3">
        <v>6.2343136484032202</v>
      </c>
      <c r="N16" s="3">
        <v>5.1376605138482496</v>
      </c>
      <c r="O16" s="3">
        <v>4.7497368348151596</v>
      </c>
      <c r="P16" s="3">
        <v>4.7657341745236002</v>
      </c>
      <c r="Q16" s="3">
        <v>4.4090815370097198</v>
      </c>
      <c r="R16" s="3">
        <v>5.2099264230249203</v>
      </c>
      <c r="S16" s="3">
        <v>5.4288324916341102</v>
      </c>
      <c r="T16" s="2"/>
      <c r="U16" s="3">
        <f t="shared" si="0"/>
        <v>0.89536893574081211</v>
      </c>
      <c r="V16" s="3">
        <f t="shared" si="1"/>
        <v>0.93406593406593408</v>
      </c>
      <c r="W16" s="3">
        <f t="shared" si="2"/>
        <v>0.93404403291432525</v>
      </c>
      <c r="X16" s="3">
        <f t="shared" si="3"/>
        <v>0.94954182886572769</v>
      </c>
      <c r="Y16" s="3">
        <f t="shared" si="4"/>
        <v>0.97905488496830029</v>
      </c>
      <c r="Z16" s="3">
        <f t="shared" si="5"/>
        <v>0.99543378995433796</v>
      </c>
      <c r="AA16" s="3">
        <f t="shared" si="6"/>
        <v>0.9830747531734837</v>
      </c>
      <c r="AB16" s="3">
        <f t="shared" si="7"/>
        <v>0.97154377193754682</v>
      </c>
      <c r="AC16" s="2"/>
      <c r="AD16" s="3">
        <f t="shared" si="8"/>
        <v>0.23302381626812183</v>
      </c>
      <c r="AE16" s="3">
        <f t="shared" si="9"/>
        <v>0.17127235297811044</v>
      </c>
      <c r="AF16" s="3">
        <f t="shared" si="10"/>
        <v>0.10268476061553868</v>
      </c>
      <c r="AG16" s="3">
        <f t="shared" si="11"/>
        <v>8.1704235521038018E-2</v>
      </c>
      <c r="AH16" s="3">
        <f t="shared" si="12"/>
        <v>7.6784124915431254E-2</v>
      </c>
      <c r="AI16" s="3">
        <f t="shared" si="13"/>
        <v>6.7109308021456926E-2</v>
      </c>
      <c r="AJ16" s="3">
        <f t="shared" si="14"/>
        <v>7.3482742214737939E-2</v>
      </c>
      <c r="AK16" s="3">
        <f t="shared" si="15"/>
        <v>7.2416682784521513E-2</v>
      </c>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c r="A17" s="2" t="s">
        <v>53</v>
      </c>
      <c r="B17" s="2" t="s">
        <v>54</v>
      </c>
      <c r="C17" s="3">
        <v>18.2</v>
      </c>
      <c r="D17" s="3">
        <v>36.766666666666602</v>
      </c>
      <c r="E17" s="3">
        <v>49.033333333333303</v>
      </c>
      <c r="F17" s="3">
        <v>54.633333333333297</v>
      </c>
      <c r="G17" s="3">
        <v>63.266666666666602</v>
      </c>
      <c r="H17" s="3">
        <v>67.3333333333333</v>
      </c>
      <c r="I17" s="3">
        <v>70.3</v>
      </c>
      <c r="J17" s="3">
        <v>74.133333333333297</v>
      </c>
      <c r="K17" s="2"/>
      <c r="L17" s="3">
        <v>5.08854923660303</v>
      </c>
      <c r="M17" s="3">
        <v>6.2805696839980598</v>
      </c>
      <c r="N17" s="3">
        <v>4.4980242576293596</v>
      </c>
      <c r="O17" s="3">
        <v>5.9188024314232797</v>
      </c>
      <c r="P17" s="3">
        <v>5.6975628317923901</v>
      </c>
      <c r="Q17" s="3">
        <v>4.1014902440725303</v>
      </c>
      <c r="R17" s="3">
        <v>5.7628118136895603</v>
      </c>
      <c r="S17" s="3">
        <v>5.6611738083977601</v>
      </c>
      <c r="T17" s="2"/>
      <c r="U17" s="3">
        <f t="shared" si="0"/>
        <v>0.93653532359096447</v>
      </c>
      <c r="V17" s="3">
        <f t="shared" si="1"/>
        <v>1.0100732600732583</v>
      </c>
      <c r="W17" s="3">
        <f t="shared" si="2"/>
        <v>0.98001338974106467</v>
      </c>
      <c r="X17" s="3">
        <f t="shared" si="3"/>
        <v>0.93979411685442416</v>
      </c>
      <c r="Y17" s="3">
        <f t="shared" si="4"/>
        <v>1.0193341588973308</v>
      </c>
      <c r="Z17" s="3">
        <f t="shared" si="5"/>
        <v>1.0248604769152709</v>
      </c>
      <c r="AA17" s="3">
        <f t="shared" si="6"/>
        <v>0.99153737658674179</v>
      </c>
      <c r="AB17" s="3">
        <f t="shared" si="7"/>
        <v>0.98888482782110032</v>
      </c>
      <c r="AC17" s="2"/>
      <c r="AD17" s="3">
        <f t="shared" si="8"/>
        <v>0.26184648933574584</v>
      </c>
      <c r="AE17" s="3">
        <f t="shared" si="9"/>
        <v>0.17254312318675988</v>
      </c>
      <c r="AF17" s="3">
        <f t="shared" si="10"/>
        <v>8.9900557440997023E-2</v>
      </c>
      <c r="AG17" s="3">
        <f t="shared" si="11"/>
        <v>0.10181432038819885</v>
      </c>
      <c r="AH17" s="3">
        <f t="shared" si="12"/>
        <v>9.1797477611851364E-2</v>
      </c>
      <c r="AI17" s="3">
        <f t="shared" si="13"/>
        <v>6.242755318223029E-2</v>
      </c>
      <c r="AJ17" s="3">
        <f t="shared" si="14"/>
        <v>8.1280843634549502E-2</v>
      </c>
      <c r="AK17" s="3">
        <f t="shared" si="15"/>
        <v>7.5515947213796009E-2</v>
      </c>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row>
    <row r="18" spans="1:63">
      <c r="A18" s="2" t="s">
        <v>55</v>
      </c>
      <c r="B18" s="2" t="s">
        <v>56</v>
      </c>
      <c r="C18" s="3">
        <v>15.733333333333301</v>
      </c>
      <c r="D18" s="3">
        <v>33.5</v>
      </c>
      <c r="E18" s="3">
        <v>45.2</v>
      </c>
      <c r="F18" s="3">
        <v>53.5</v>
      </c>
      <c r="G18" s="3">
        <v>60.566666666666599</v>
      </c>
      <c r="H18" s="3">
        <v>65.766666666666595</v>
      </c>
      <c r="I18" s="3">
        <v>70.066666666666606</v>
      </c>
      <c r="J18" s="3">
        <v>73.366666666666603</v>
      </c>
      <c r="K18" s="2"/>
      <c r="L18" s="3">
        <v>5.7034102858630797</v>
      </c>
      <c r="M18" s="3">
        <v>6.8738635424337602</v>
      </c>
      <c r="N18" s="3">
        <v>6.6050485741337797</v>
      </c>
      <c r="O18" s="3">
        <v>4.7240519331043203</v>
      </c>
      <c r="P18" s="3">
        <v>5.5418608988517697</v>
      </c>
      <c r="Q18" s="3">
        <v>4.3334615365650597</v>
      </c>
      <c r="R18" s="3">
        <v>4.3660304880087804</v>
      </c>
      <c r="S18" s="3">
        <v>4.6938494034451299</v>
      </c>
      <c r="T18" s="2"/>
      <c r="U18" s="3">
        <f t="shared" si="0"/>
        <v>0.80960562771965994</v>
      </c>
      <c r="V18" s="3">
        <f t="shared" si="1"/>
        <v>0.92032967032967039</v>
      </c>
      <c r="W18" s="3">
        <f t="shared" si="2"/>
        <v>0.90339779502983319</v>
      </c>
      <c r="X18" s="3">
        <f t="shared" si="3"/>
        <v>0.92029869283181931</v>
      </c>
      <c r="Y18" s="3">
        <f t="shared" si="4"/>
        <v>0.97583254305397782</v>
      </c>
      <c r="Z18" s="3">
        <f t="shared" si="5"/>
        <v>1.0010147133434792</v>
      </c>
      <c r="AA18" s="3">
        <f t="shared" si="6"/>
        <v>0.98824635637047387</v>
      </c>
      <c r="AB18" s="3">
        <f t="shared" si="7"/>
        <v>0.97865805127438887</v>
      </c>
      <c r="AC18" s="2"/>
      <c r="AD18" s="3">
        <f t="shared" si="8"/>
        <v>0.29348599987048435</v>
      </c>
      <c r="AE18" s="3">
        <f t="shared" si="9"/>
        <v>0.18884240501191649</v>
      </c>
      <c r="AF18" s="3">
        <f t="shared" si="10"/>
        <v>0.13201297163578318</v>
      </c>
      <c r="AG18" s="3">
        <f t="shared" si="11"/>
        <v>8.126240783001E-2</v>
      </c>
      <c r="AH18" s="3">
        <f t="shared" si="12"/>
        <v>8.9288853288573444E-2</v>
      </c>
      <c r="AI18" s="3">
        <f t="shared" si="13"/>
        <v>6.5958318669178992E-2</v>
      </c>
      <c r="AJ18" s="3">
        <f t="shared" si="14"/>
        <v>6.158011971803639E-2</v>
      </c>
      <c r="AK18" s="3">
        <f t="shared" si="15"/>
        <v>6.2612542164712418E-2</v>
      </c>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row>
    <row r="19" spans="1:63">
      <c r="A19" s="2" t="s">
        <v>57</v>
      </c>
      <c r="B19" s="2" t="s">
        <v>58</v>
      </c>
      <c r="C19" s="3">
        <v>17.7</v>
      </c>
      <c r="D19" s="3">
        <v>35.299999999999997</v>
      </c>
      <c r="E19" s="3">
        <v>48.1</v>
      </c>
      <c r="F19" s="3">
        <v>56.633333333333297</v>
      </c>
      <c r="G19" s="3">
        <v>62.433333333333302</v>
      </c>
      <c r="H19" s="3">
        <v>65.966666666666598</v>
      </c>
      <c r="I19" s="3">
        <v>69.966666666666598</v>
      </c>
      <c r="J19" s="3">
        <v>73</v>
      </c>
      <c r="K19" s="2"/>
      <c r="L19" s="3">
        <v>5.1584881506115696</v>
      </c>
      <c r="M19" s="3">
        <v>6.2777384462877999</v>
      </c>
      <c r="N19" s="3">
        <v>3.3798422053896702</v>
      </c>
      <c r="O19" s="3">
        <v>5.2375778965302402</v>
      </c>
      <c r="P19" s="3">
        <v>3.9470101201908299</v>
      </c>
      <c r="Q19" s="3">
        <v>4.6653569590713504</v>
      </c>
      <c r="R19" s="3">
        <v>4.736266696695</v>
      </c>
      <c r="S19" s="3">
        <v>3.6878177829171501</v>
      </c>
      <c r="T19" s="2"/>
      <c r="U19" s="3">
        <f t="shared" si="0"/>
        <v>0.91080633118461929</v>
      </c>
      <c r="V19" s="3">
        <f t="shared" si="1"/>
        <v>0.96978021978021978</v>
      </c>
      <c r="W19" s="3">
        <f t="shared" si="2"/>
        <v>0.96135915798528704</v>
      </c>
      <c r="X19" s="3">
        <f t="shared" si="3"/>
        <v>0.97419780630608099</v>
      </c>
      <c r="Y19" s="3">
        <f t="shared" si="4"/>
        <v>1.0059077342543212</v>
      </c>
      <c r="Z19" s="3">
        <f t="shared" si="5"/>
        <v>1.0040588533739208</v>
      </c>
      <c r="AA19" s="3">
        <f t="shared" si="6"/>
        <v>0.98683591913493074</v>
      </c>
      <c r="AB19" s="3">
        <f t="shared" si="7"/>
        <v>0.97376698423031061</v>
      </c>
      <c r="AC19" s="2"/>
      <c r="AD19" s="3">
        <f t="shared" si="8"/>
        <v>0.2654454049106133</v>
      </c>
      <c r="AE19" s="3">
        <f t="shared" si="9"/>
        <v>0.17246534193098351</v>
      </c>
      <c r="AF19" s="3">
        <f t="shared" si="10"/>
        <v>6.7551814068535318E-2</v>
      </c>
      <c r="AG19" s="3">
        <f t="shared" si="11"/>
        <v>9.0096001715544105E-2</v>
      </c>
      <c r="AH19" s="3">
        <f t="shared" si="12"/>
        <v>6.3593080732728804E-2</v>
      </c>
      <c r="AI19" s="3">
        <f t="shared" si="13"/>
        <v>7.1009999377037294E-2</v>
      </c>
      <c r="AJ19" s="3">
        <f t="shared" si="14"/>
        <v>6.680206906480958E-2</v>
      </c>
      <c r="AK19" s="3">
        <f t="shared" si="15"/>
        <v>4.919281097071429E-2</v>
      </c>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row>
    <row r="20" spans="1:63">
      <c r="A20" s="2" t="s">
        <v>59</v>
      </c>
      <c r="B20" s="2" t="s">
        <v>60</v>
      </c>
      <c r="C20" s="3">
        <v>21.6666666666666</v>
      </c>
      <c r="D20" s="3">
        <v>34.9</v>
      </c>
      <c r="E20" s="3">
        <v>49.966666666666598</v>
      </c>
      <c r="F20" s="3">
        <v>55.7</v>
      </c>
      <c r="G20" s="3">
        <v>62.6</v>
      </c>
      <c r="H20" s="3">
        <v>66.6666666666666</v>
      </c>
      <c r="I20" s="3">
        <v>70.5</v>
      </c>
      <c r="J20" s="3">
        <v>74.733333333333306</v>
      </c>
      <c r="K20" s="2"/>
      <c r="L20" s="3">
        <v>6.0406033547062901</v>
      </c>
      <c r="M20" s="3">
        <v>4.1340053217188704</v>
      </c>
      <c r="N20" s="3">
        <v>5.4189994976522602</v>
      </c>
      <c r="O20" s="3">
        <v>5.4415071441651097</v>
      </c>
      <c r="P20" s="3">
        <v>4.3634848458542796</v>
      </c>
      <c r="Q20" s="3">
        <v>4.5338235029118099</v>
      </c>
      <c r="R20" s="3">
        <v>5.05140244552606</v>
      </c>
      <c r="S20" s="3">
        <v>5.3412441330544702</v>
      </c>
      <c r="T20" s="2"/>
      <c r="U20" s="3">
        <f t="shared" si="0"/>
        <v>1.1149230042749543</v>
      </c>
      <c r="V20" s="3">
        <f t="shared" si="1"/>
        <v>0.95879120879120883</v>
      </c>
      <c r="W20" s="3">
        <f t="shared" si="2"/>
        <v>0.99866762149684218</v>
      </c>
      <c r="X20" s="3">
        <f t="shared" si="3"/>
        <v>0.95814275122864179</v>
      </c>
      <c r="Y20" s="3">
        <f t="shared" si="4"/>
        <v>1.0085930191829238</v>
      </c>
      <c r="Z20" s="3">
        <f t="shared" si="5"/>
        <v>1.0147133434804658</v>
      </c>
      <c r="AA20" s="3">
        <f t="shared" si="6"/>
        <v>0.99435825105782782</v>
      </c>
      <c r="AB20" s="3">
        <f t="shared" si="7"/>
        <v>0.9968883920750482</v>
      </c>
      <c r="AC20" s="2"/>
      <c r="AD20" s="3">
        <f t="shared" si="8"/>
        <v>0.3108372756859627</v>
      </c>
      <c r="AE20" s="3">
        <f t="shared" si="9"/>
        <v>0.11357157477249644</v>
      </c>
      <c r="AF20" s="3">
        <f t="shared" si="10"/>
        <v>0.10830779197891206</v>
      </c>
      <c r="AG20" s="3">
        <f t="shared" si="11"/>
        <v>9.360396096841414E-2</v>
      </c>
      <c r="AH20" s="3">
        <f t="shared" si="12"/>
        <v>7.0303200556535175E-2</v>
      </c>
      <c r="AI20" s="3">
        <f t="shared" si="13"/>
        <v>6.9007968080849469E-2</v>
      </c>
      <c r="AJ20" s="3">
        <f t="shared" si="14"/>
        <v>7.1246861008830181E-2</v>
      </c>
      <c r="AK20" s="3">
        <f t="shared" si="15"/>
        <v>7.1248317691538235E-2</v>
      </c>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row>
    <row r="21" spans="1:63">
      <c r="A21" s="2" t="s">
        <v>61</v>
      </c>
      <c r="B21" s="2" t="s">
        <v>62</v>
      </c>
      <c r="C21" s="3">
        <v>16.6666666666666</v>
      </c>
      <c r="D21" s="3">
        <v>35.033333333333303</v>
      </c>
      <c r="E21" s="3">
        <v>46.5</v>
      </c>
      <c r="F21" s="3">
        <v>57.066666666666599</v>
      </c>
      <c r="G21" s="3">
        <v>62.233333333333299</v>
      </c>
      <c r="H21" s="3">
        <v>67.633333333333297</v>
      </c>
      <c r="I21" s="3">
        <v>72.1666666666666</v>
      </c>
      <c r="J21" s="3">
        <v>74.133333333333297</v>
      </c>
      <c r="K21" s="2"/>
      <c r="L21" s="3">
        <v>5.7174197754659302</v>
      </c>
      <c r="M21" s="3">
        <v>5.2629733885788204</v>
      </c>
      <c r="N21" s="3">
        <v>5.5722526863020096</v>
      </c>
      <c r="O21" s="3">
        <v>4.2105687132368299</v>
      </c>
      <c r="P21" s="3">
        <v>4.8900124971437604</v>
      </c>
      <c r="Q21" s="3">
        <v>5.1217401556719198</v>
      </c>
      <c r="R21" s="3">
        <v>4.6194035208984303</v>
      </c>
      <c r="S21" s="3">
        <v>5.0048865010995804</v>
      </c>
      <c r="T21" s="2"/>
      <c r="U21" s="3">
        <f t="shared" si="0"/>
        <v>0.85763308021150253</v>
      </c>
      <c r="V21" s="3">
        <f t="shared" si="1"/>
        <v>0.9624542124542117</v>
      </c>
      <c r="W21" s="3">
        <f t="shared" si="2"/>
        <v>0.92938047497538145</v>
      </c>
      <c r="X21" s="3">
        <f t="shared" si="3"/>
        <v>0.9816519390206061</v>
      </c>
      <c r="Y21" s="3">
        <f t="shared" si="4"/>
        <v>1.0026853923399985</v>
      </c>
      <c r="Z21" s="3">
        <f t="shared" si="5"/>
        <v>1.029426686960933</v>
      </c>
      <c r="AA21" s="3">
        <f t="shared" si="6"/>
        <v>1.0178655383168773</v>
      </c>
      <c r="AB21" s="3">
        <f t="shared" si="7"/>
        <v>0.98888482782110032</v>
      </c>
      <c r="AC21" s="2"/>
      <c r="AD21" s="3">
        <f t="shared" si="8"/>
        <v>0.29420689997370136</v>
      </c>
      <c r="AE21" s="3">
        <f t="shared" si="9"/>
        <v>0.14458718100491266</v>
      </c>
      <c r="AF21" s="3">
        <f t="shared" si="10"/>
        <v>0.11137081394146681</v>
      </c>
      <c r="AG21" s="3">
        <f t="shared" si="11"/>
        <v>7.242954921253103E-2</v>
      </c>
      <c r="AH21" s="3">
        <f t="shared" si="12"/>
        <v>7.8786461155534393E-2</v>
      </c>
      <c r="AI21" s="3">
        <f t="shared" si="13"/>
        <v>7.7956471167000302E-2</v>
      </c>
      <c r="AJ21" s="3">
        <f t="shared" si="14"/>
        <v>6.5153787318736667E-2</v>
      </c>
      <c r="AK21" s="3">
        <f t="shared" si="15"/>
        <v>6.6761551158777119E-2</v>
      </c>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row>
    <row r="22" spans="1:63">
      <c r="A22" s="2" t="s">
        <v>63</v>
      </c>
      <c r="B22" s="2" t="s">
        <v>64</v>
      </c>
      <c r="C22" s="3">
        <v>14.8333333333333</v>
      </c>
      <c r="D22" s="3">
        <v>31.3666666666666</v>
      </c>
      <c r="E22" s="3">
        <v>43.8333333333333</v>
      </c>
      <c r="F22" s="3">
        <v>53.533333333333303</v>
      </c>
      <c r="G22" s="3">
        <v>59.933333333333302</v>
      </c>
      <c r="H22" s="3">
        <v>65.866666666666603</v>
      </c>
      <c r="I22" s="3">
        <v>66.866666666666603</v>
      </c>
      <c r="J22" s="3">
        <v>71.533333333333303</v>
      </c>
      <c r="K22" s="2"/>
      <c r="L22" s="3">
        <v>6.2985889072253496</v>
      </c>
      <c r="M22" s="3">
        <v>6.2901157028750703</v>
      </c>
      <c r="N22" s="3">
        <v>5.8939705537853504</v>
      </c>
      <c r="O22" s="3">
        <v>5.5481728724168402</v>
      </c>
      <c r="P22" s="3">
        <v>4.37365852449512</v>
      </c>
      <c r="Q22" s="3">
        <v>5.1944414735582702</v>
      </c>
      <c r="R22" s="3">
        <v>5.6019837756121902</v>
      </c>
      <c r="S22" s="3">
        <v>5.2200468282275798</v>
      </c>
      <c r="T22" s="2"/>
      <c r="U22" s="3">
        <f t="shared" si="0"/>
        <v>0.76329344138823862</v>
      </c>
      <c r="V22" s="3">
        <f t="shared" si="1"/>
        <v>0.86172161172160988</v>
      </c>
      <c r="W22" s="3">
        <f t="shared" si="2"/>
        <v>0.87608266995887141</v>
      </c>
      <c r="X22" s="3">
        <f t="shared" si="3"/>
        <v>0.92087208765601303</v>
      </c>
      <c r="Y22" s="3">
        <f t="shared" si="4"/>
        <v>0.96562846032529059</v>
      </c>
      <c r="Z22" s="3">
        <f t="shared" si="5"/>
        <v>1.0025367833587002</v>
      </c>
      <c r="AA22" s="3">
        <f t="shared" si="6"/>
        <v>0.94311236483309724</v>
      </c>
      <c r="AB22" s="3">
        <f t="shared" si="7"/>
        <v>0.95420271605399343</v>
      </c>
      <c r="AC22" s="2"/>
      <c r="AD22" s="3">
        <f t="shared" si="8"/>
        <v>0.324112692329382</v>
      </c>
      <c r="AE22" s="3">
        <f t="shared" si="9"/>
        <v>0.17280537645261182</v>
      </c>
      <c r="AF22" s="3">
        <f t="shared" si="10"/>
        <v>0.11780088500576216</v>
      </c>
      <c r="AG22" s="3">
        <f t="shared" si="11"/>
        <v>9.5438808263367814E-2</v>
      </c>
      <c r="AH22" s="3">
        <f t="shared" si="12"/>
        <v>7.0467115912071318E-2</v>
      </c>
      <c r="AI22" s="3">
        <f t="shared" si="13"/>
        <v>7.9063036127218725E-2</v>
      </c>
      <c r="AJ22" s="3">
        <f t="shared" si="14"/>
        <v>7.901246510031297E-2</v>
      </c>
      <c r="AK22" s="3">
        <f t="shared" si="15"/>
        <v>6.9631633663892717E-2</v>
      </c>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row>
    <row r="23" spans="1:63">
      <c r="A23" s="2" t="s">
        <v>65</v>
      </c>
      <c r="B23" s="2"/>
      <c r="C23" s="3">
        <v>28</v>
      </c>
      <c r="D23" s="3">
        <v>45.433333333333302</v>
      </c>
      <c r="E23" s="3">
        <v>54.466666666666598</v>
      </c>
      <c r="F23" s="3">
        <v>61.566666666666599</v>
      </c>
      <c r="G23" s="3">
        <v>67.966666666666598</v>
      </c>
      <c r="H23" s="3">
        <v>69.8333333333333</v>
      </c>
      <c r="I23" s="3">
        <v>74.066666666666606</v>
      </c>
      <c r="J23" s="3">
        <v>76.933333333333294</v>
      </c>
      <c r="K23" s="2"/>
      <c r="L23" s="3">
        <v>6.7478391603040802</v>
      </c>
      <c r="M23" s="3">
        <v>5.5177491385125101</v>
      </c>
      <c r="N23" s="3">
        <v>4.2405450383438001</v>
      </c>
      <c r="O23" s="3">
        <v>4.2165019730682998</v>
      </c>
      <c r="P23" s="3">
        <v>5.53463840031326</v>
      </c>
      <c r="Q23" s="3">
        <v>4.8102898965539298</v>
      </c>
      <c r="R23" s="3">
        <v>4.4116008684175201</v>
      </c>
      <c r="S23" s="3">
        <v>4.0326445692897597</v>
      </c>
      <c r="T23" s="2"/>
      <c r="U23" s="3">
        <f t="shared" si="0"/>
        <v>1.44082357475533</v>
      </c>
      <c r="V23" s="3">
        <f t="shared" si="1"/>
        <v>1.2481684981684973</v>
      </c>
      <c r="W23" s="3">
        <f t="shared" si="2"/>
        <v>1.0886076674622016</v>
      </c>
      <c r="X23" s="3">
        <f t="shared" si="3"/>
        <v>1.0590602402868339</v>
      </c>
      <c r="Y23" s="3">
        <f t="shared" si="4"/>
        <v>1.095059193883908</v>
      </c>
      <c r="Z23" s="3">
        <f t="shared" si="5"/>
        <v>1.0629122272957885</v>
      </c>
      <c r="AA23" s="3">
        <f t="shared" si="6"/>
        <v>1.0446638457921946</v>
      </c>
      <c r="AB23" s="3">
        <f t="shared" si="7"/>
        <v>1.0262347943395231</v>
      </c>
      <c r="AC23" s="2"/>
      <c r="AD23" s="3">
        <f t="shared" si="8"/>
        <v>0.3472302050294046</v>
      </c>
      <c r="AE23" s="3">
        <f t="shared" si="9"/>
        <v>0.15158651479429974</v>
      </c>
      <c r="AF23" s="3">
        <f t="shared" si="10"/>
        <v>8.4754403481515223E-2</v>
      </c>
      <c r="AG23" s="3">
        <f t="shared" si="11"/>
        <v>7.2531612226869963E-2</v>
      </c>
      <c r="AH23" s="3">
        <f t="shared" si="12"/>
        <v>8.9172486489739577E-2</v>
      </c>
      <c r="AI23" s="3">
        <f t="shared" si="13"/>
        <v>7.3215980160638197E-2</v>
      </c>
      <c r="AJ23" s="3">
        <f t="shared" si="14"/>
        <v>6.2222861331699852E-2</v>
      </c>
      <c r="AK23" s="3">
        <f t="shared" si="15"/>
        <v>5.3792549872740125E-2</v>
      </c>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row>
    <row r="24" spans="1:63">
      <c r="A24" s="2" t="s">
        <v>66</v>
      </c>
      <c r="B24" s="2" t="s">
        <v>67</v>
      </c>
      <c r="C24" s="3">
        <v>15</v>
      </c>
      <c r="D24" s="3">
        <v>30.5</v>
      </c>
      <c r="E24" s="3">
        <v>44.8</v>
      </c>
      <c r="F24" s="3">
        <v>54</v>
      </c>
      <c r="G24" s="3">
        <v>60.566666666666599</v>
      </c>
      <c r="H24" s="3">
        <v>65.566666666666606</v>
      </c>
      <c r="I24" s="3">
        <v>68.466666666666598</v>
      </c>
      <c r="J24" s="3">
        <v>71.933333333333294</v>
      </c>
      <c r="K24" s="2"/>
      <c r="L24" s="3">
        <v>4.7116875957558904</v>
      </c>
      <c r="M24" s="3">
        <v>7.5088836276328896</v>
      </c>
      <c r="N24" s="3">
        <v>4.57820925690383</v>
      </c>
      <c r="O24" s="3">
        <v>5.1316014394468796</v>
      </c>
      <c r="P24" s="3">
        <v>4.5875435208350304</v>
      </c>
      <c r="Q24" s="3">
        <v>4.9172033605382701</v>
      </c>
      <c r="R24" s="3">
        <v>4.6814052970828701</v>
      </c>
      <c r="S24" s="3">
        <v>4.4716390233957304</v>
      </c>
      <c r="T24" s="2"/>
      <c r="U24" s="3">
        <f t="shared" si="0"/>
        <v>0.77186977219035535</v>
      </c>
      <c r="V24" s="3">
        <f t="shared" si="1"/>
        <v>0.83791208791208793</v>
      </c>
      <c r="W24" s="3">
        <f t="shared" si="2"/>
        <v>0.89540312427735669</v>
      </c>
      <c r="X24" s="3">
        <f t="shared" si="3"/>
        <v>0.92889961519473352</v>
      </c>
      <c r="Y24" s="3">
        <f t="shared" si="4"/>
        <v>0.97583254305397782</v>
      </c>
      <c r="Z24" s="3">
        <f t="shared" si="5"/>
        <v>0.99797057331303807</v>
      </c>
      <c r="AA24" s="3">
        <f t="shared" si="6"/>
        <v>0.9656793606017855</v>
      </c>
      <c r="AB24" s="3">
        <f t="shared" si="7"/>
        <v>0.95953842555662516</v>
      </c>
      <c r="AC24" s="2"/>
      <c r="AD24" s="3">
        <f t="shared" si="8"/>
        <v>0.24245394874454815</v>
      </c>
      <c r="AE24" s="3">
        <f t="shared" si="9"/>
        <v>0.20628801174815631</v>
      </c>
      <c r="AF24" s="3">
        <f t="shared" si="10"/>
        <v>9.1503189112214403E-2</v>
      </c>
      <c r="AG24" s="3">
        <f t="shared" si="11"/>
        <v>8.827301115620273E-2</v>
      </c>
      <c r="AH24" s="3">
        <f t="shared" si="12"/>
        <v>7.3913168854825281E-2</v>
      </c>
      <c r="AI24" s="3">
        <f t="shared" si="13"/>
        <v>7.4843277938177619E-2</v>
      </c>
      <c r="AJ24" s="3">
        <f t="shared" si="14"/>
        <v>6.6028283456740056E-2</v>
      </c>
      <c r="AK24" s="3">
        <f t="shared" si="15"/>
        <v>5.9648417073679884E-2</v>
      </c>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row>
    <row r="25" spans="1:63">
      <c r="A25" s="2" t="s">
        <v>68</v>
      </c>
      <c r="B25" s="2"/>
      <c r="C25" s="3">
        <v>27.233333333333299</v>
      </c>
      <c r="D25" s="3">
        <v>42.6666666666666</v>
      </c>
      <c r="E25" s="3">
        <v>54.8333333333333</v>
      </c>
      <c r="F25" s="3">
        <v>60.633333333333297</v>
      </c>
      <c r="G25" s="3">
        <v>66.7</v>
      </c>
      <c r="H25" s="3">
        <v>70.5</v>
      </c>
      <c r="I25" s="3">
        <v>73.066666666666606</v>
      </c>
      <c r="J25" s="3">
        <v>76.266666666666595</v>
      </c>
      <c r="K25" s="2"/>
      <c r="L25" s="3">
        <v>8.0485333377509694</v>
      </c>
      <c r="M25" s="3">
        <v>6.5692888165733399</v>
      </c>
      <c r="N25" s="3">
        <v>5.2540989289844502</v>
      </c>
      <c r="O25" s="3">
        <v>4.1751912797166799</v>
      </c>
      <c r="P25" s="3">
        <v>4.7127486671792704</v>
      </c>
      <c r="Q25" s="3">
        <v>4.3108390521258499</v>
      </c>
      <c r="R25" s="3">
        <v>4.95266482702886</v>
      </c>
      <c r="S25" s="3">
        <v>4.7323942730456796</v>
      </c>
      <c r="T25" s="2"/>
      <c r="U25" s="3">
        <f t="shared" si="0"/>
        <v>1.4013724530655989</v>
      </c>
      <c r="V25" s="3">
        <f t="shared" si="1"/>
        <v>1.1721611721611704</v>
      </c>
      <c r="W25" s="3">
        <f t="shared" si="2"/>
        <v>1.0959361156519725</v>
      </c>
      <c r="X25" s="3">
        <f t="shared" si="3"/>
        <v>1.0430051852093947</v>
      </c>
      <c r="Y25" s="3">
        <f t="shared" si="4"/>
        <v>1.0746510284265338</v>
      </c>
      <c r="Z25" s="3">
        <f t="shared" si="5"/>
        <v>1.0730593607305936</v>
      </c>
      <c r="AA25" s="3">
        <f t="shared" si="6"/>
        <v>1.0305594734367645</v>
      </c>
      <c r="AB25" s="3">
        <f t="shared" si="7"/>
        <v>1.0173419451684695</v>
      </c>
      <c r="AC25" s="2"/>
      <c r="AD25" s="3">
        <f t="shared" si="8"/>
        <v>0.4141613062584214</v>
      </c>
      <c r="AE25" s="3">
        <f t="shared" si="9"/>
        <v>0.18047496748827857</v>
      </c>
      <c r="AF25" s="3">
        <f t="shared" si="10"/>
        <v>0.1050119775954239</v>
      </c>
      <c r="AG25" s="3">
        <f t="shared" si="11"/>
        <v>7.1820992094319094E-2</v>
      </c>
      <c r="AH25" s="3">
        <f t="shared" si="12"/>
        <v>7.5930437809594881E-2</v>
      </c>
      <c r="AI25" s="3">
        <f t="shared" si="13"/>
        <v>6.5613988616831806E-2</v>
      </c>
      <c r="AJ25" s="3">
        <f t="shared" si="14"/>
        <v>6.9854228872057264E-2</v>
      </c>
      <c r="AK25" s="3">
        <f t="shared" si="15"/>
        <v>6.3126702732225815E-2</v>
      </c>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row>
    <row r="26" spans="1:63">
      <c r="A26" s="2" t="s">
        <v>69</v>
      </c>
      <c r="B26" s="2"/>
      <c r="C26" s="3">
        <v>20.033333333333299</v>
      </c>
      <c r="D26" s="3">
        <v>37.4</v>
      </c>
      <c r="E26" s="3">
        <v>50.6666666666666</v>
      </c>
      <c r="F26" s="3">
        <v>56.133333333333297</v>
      </c>
      <c r="G26" s="3">
        <v>62.533333333333303</v>
      </c>
      <c r="H26" s="3">
        <v>67.1666666666666</v>
      </c>
      <c r="I26" s="3">
        <v>72.6666666666666</v>
      </c>
      <c r="J26" s="3">
        <v>73.933333333333294</v>
      </c>
      <c r="K26" s="2"/>
      <c r="L26" s="3">
        <v>5.4740803387925796</v>
      </c>
      <c r="M26" s="3">
        <v>6.4786829937367099</v>
      </c>
      <c r="N26" s="3">
        <v>5.7174197754659302</v>
      </c>
      <c r="O26" s="3">
        <v>4.9310805667272897</v>
      </c>
      <c r="P26" s="3">
        <v>5.0380772346424196</v>
      </c>
      <c r="Q26" s="3">
        <v>3.7423997054771601</v>
      </c>
      <c r="R26" s="3">
        <v>3.9015666369065398</v>
      </c>
      <c r="S26" s="3">
        <v>4.5455717156615396</v>
      </c>
      <c r="T26" s="2"/>
      <c r="U26" s="3">
        <f t="shared" si="0"/>
        <v>1.0308749624142284</v>
      </c>
      <c r="V26" s="3">
        <f t="shared" si="1"/>
        <v>1.0274725274725274</v>
      </c>
      <c r="W26" s="3">
        <f t="shared" si="2"/>
        <v>1.012658295313676</v>
      </c>
      <c r="X26" s="3">
        <f t="shared" si="3"/>
        <v>0.96559688394316678</v>
      </c>
      <c r="Y26" s="3">
        <f t="shared" si="4"/>
        <v>1.0075189052114824</v>
      </c>
      <c r="Z26" s="3">
        <f t="shared" si="5"/>
        <v>1.0223236935565692</v>
      </c>
      <c r="AA26" s="3">
        <f t="shared" si="6"/>
        <v>1.0249177244945924</v>
      </c>
      <c r="AB26" s="3">
        <f t="shared" si="7"/>
        <v>0.98621697306978429</v>
      </c>
      <c r="AC26" s="2"/>
      <c r="AD26" s="3">
        <f t="shared" si="8"/>
        <v>0.28168514293703545</v>
      </c>
      <c r="AE26" s="3">
        <f t="shared" si="9"/>
        <v>0.17798579653122831</v>
      </c>
      <c r="AF26" s="3">
        <f t="shared" si="10"/>
        <v>0.11427222164636913</v>
      </c>
      <c r="AG26" s="3">
        <f t="shared" si="11"/>
        <v>8.4823682239392739E-2</v>
      </c>
      <c r="AH26" s="3">
        <f t="shared" si="12"/>
        <v>8.1172037203909794E-2</v>
      </c>
      <c r="AI26" s="3">
        <f t="shared" si="13"/>
        <v>5.6961943766775644E-2</v>
      </c>
      <c r="AJ26" s="3">
        <f t="shared" si="14"/>
        <v>5.5029148616453305E-2</v>
      </c>
      <c r="AK26" s="3">
        <f t="shared" si="15"/>
        <v>6.0634625495374468E-2</v>
      </c>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row>
    <row r="27" spans="1:63">
      <c r="A27" s="2" t="s">
        <v>70</v>
      </c>
      <c r="B27" s="2"/>
      <c r="C27" s="3">
        <v>51.4</v>
      </c>
      <c r="D27" s="3">
        <v>66.566666666666606</v>
      </c>
      <c r="E27" s="3">
        <v>78.266666666666595</v>
      </c>
      <c r="F27" s="3">
        <v>83.966666666666598</v>
      </c>
      <c r="G27" s="3">
        <v>89.6666666666666</v>
      </c>
      <c r="H27" s="3">
        <v>93</v>
      </c>
      <c r="I27" s="3">
        <v>95.633333333333297</v>
      </c>
      <c r="J27" s="3">
        <v>99.8333333333333</v>
      </c>
      <c r="K27" s="2"/>
      <c r="L27" s="3">
        <v>8.1182921028173496</v>
      </c>
      <c r="M27" s="3">
        <v>8.03609910895136</v>
      </c>
      <c r="N27" s="3">
        <v>5.7673410010352404</v>
      </c>
      <c r="O27" s="3">
        <v>4.8886489840127396</v>
      </c>
      <c r="P27" s="3">
        <v>3.9440531887330699</v>
      </c>
      <c r="Q27" s="3">
        <v>4.3741665872864601</v>
      </c>
      <c r="R27" s="3">
        <v>4.9765003321164896</v>
      </c>
      <c r="S27" s="3">
        <v>4.6838967632612096</v>
      </c>
      <c r="T27" s="2"/>
      <c r="U27" s="3">
        <f t="shared" si="0"/>
        <v>2.6449404193722845</v>
      </c>
      <c r="V27" s="3">
        <f t="shared" si="1"/>
        <v>1.8287545787545771</v>
      </c>
      <c r="W27" s="3">
        <f t="shared" si="2"/>
        <v>1.5642905772345475</v>
      </c>
      <c r="X27" s="3">
        <f t="shared" si="3"/>
        <v>1.4443815621453899</v>
      </c>
      <c r="Y27" s="3">
        <f t="shared" si="4"/>
        <v>1.4446832915878929</v>
      </c>
      <c r="Z27" s="3">
        <f t="shared" si="5"/>
        <v>1.4155251141552512</v>
      </c>
      <c r="AA27" s="3">
        <f t="shared" si="6"/>
        <v>1.348848142924306</v>
      </c>
      <c r="AB27" s="3">
        <f t="shared" si="7"/>
        <v>1.331704163365196</v>
      </c>
      <c r="AC27" s="2"/>
      <c r="AD27" s="3">
        <f t="shared" si="8"/>
        <v>0.41775095173175925</v>
      </c>
      <c r="AE27" s="3">
        <f t="shared" si="9"/>
        <v>0.2207719535426198</v>
      </c>
      <c r="AF27" s="3">
        <f t="shared" si="10"/>
        <v>0.11526998105133598</v>
      </c>
      <c r="AG27" s="3">
        <f t="shared" si="11"/>
        <v>8.4093780742065902E-2</v>
      </c>
      <c r="AH27" s="3">
        <f t="shared" si="12"/>
        <v>6.3545439511858218E-2</v>
      </c>
      <c r="AI27" s="3">
        <f t="shared" si="13"/>
        <v>6.6577878040889799E-2</v>
      </c>
      <c r="AJ27" s="3">
        <f t="shared" si="14"/>
        <v>7.0190413711092942E-2</v>
      </c>
      <c r="AK27" s="3">
        <f t="shared" si="15"/>
        <v>6.2479781172698368E-2</v>
      </c>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row>
    <row r="28" spans="1:63">
      <c r="A28" s="2" t="s">
        <v>71</v>
      </c>
      <c r="B28" s="2" t="s">
        <v>72</v>
      </c>
      <c r="C28" s="3">
        <v>19.7</v>
      </c>
      <c r="D28" s="3">
        <v>40</v>
      </c>
      <c r="E28" s="3">
        <v>48.866666666666603</v>
      </c>
      <c r="F28" s="3">
        <v>57.1666666666666</v>
      </c>
      <c r="G28" s="3">
        <v>63.633333333333297</v>
      </c>
      <c r="H28" s="3">
        <v>66.466666666666598</v>
      </c>
      <c r="I28" s="3">
        <v>70.233333333333306</v>
      </c>
      <c r="J28" s="3">
        <v>74.3333333333333</v>
      </c>
      <c r="K28" s="2"/>
      <c r="L28" s="3">
        <v>5.9225557546271004</v>
      </c>
      <c r="M28" s="3">
        <v>5.8423739467217697</v>
      </c>
      <c r="N28" s="3">
        <v>5.7488163032826902</v>
      </c>
      <c r="O28" s="3">
        <v>5.53222880542332</v>
      </c>
      <c r="P28" s="3">
        <v>4.7922390962425396</v>
      </c>
      <c r="Q28" s="3">
        <v>4.2168972268982499</v>
      </c>
      <c r="R28" s="3">
        <v>5.0311253435212899</v>
      </c>
      <c r="S28" s="3">
        <v>4.7281661937325703</v>
      </c>
      <c r="T28" s="2"/>
      <c r="U28" s="3">
        <f t="shared" si="0"/>
        <v>1.01372230081</v>
      </c>
      <c r="V28" s="3">
        <f t="shared" si="1"/>
        <v>1.098901098901099</v>
      </c>
      <c r="W28" s="3">
        <f t="shared" si="2"/>
        <v>0.97668227692753218</v>
      </c>
      <c r="X28" s="3">
        <f t="shared" si="3"/>
        <v>0.98337212349318892</v>
      </c>
      <c r="Y28" s="3">
        <f t="shared" si="4"/>
        <v>1.0252417857402556</v>
      </c>
      <c r="Z28" s="3">
        <f t="shared" si="5"/>
        <v>1.0116692034500243</v>
      </c>
      <c r="AA28" s="3">
        <f t="shared" si="6"/>
        <v>0.99059708509637945</v>
      </c>
      <c r="AB28" s="3">
        <f t="shared" si="7"/>
        <v>0.99155268257241624</v>
      </c>
      <c r="AC28" s="2"/>
      <c r="AD28" s="3">
        <f t="shared" si="8"/>
        <v>0.30476278407391322</v>
      </c>
      <c r="AE28" s="3">
        <f t="shared" si="9"/>
        <v>0.16050477875609259</v>
      </c>
      <c r="AF28" s="3">
        <f t="shared" si="10"/>
        <v>0.11489973390303404</v>
      </c>
      <c r="AG28" s="3">
        <f t="shared" si="11"/>
        <v>9.5164540898647079E-2</v>
      </c>
      <c r="AH28" s="3">
        <f t="shared" si="12"/>
        <v>7.7211164516385114E-2</v>
      </c>
      <c r="AI28" s="3">
        <f t="shared" si="13"/>
        <v>6.4184128263291465E-2</v>
      </c>
      <c r="AJ28" s="3">
        <f t="shared" si="14"/>
        <v>7.0960865211865856E-2</v>
      </c>
      <c r="AK28" s="3">
        <f t="shared" si="15"/>
        <v>6.3070303224803712E-2</v>
      </c>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row>
    <row r="29" spans="1:63">
      <c r="A29" s="2" t="s">
        <v>73</v>
      </c>
      <c r="B29" s="2" t="s">
        <v>72</v>
      </c>
      <c r="C29" s="3">
        <v>19.3666666666666</v>
      </c>
      <c r="D29" s="3">
        <v>37.233333333333299</v>
      </c>
      <c r="E29" s="3">
        <v>48.066666666666599</v>
      </c>
      <c r="F29" s="3">
        <v>56.6</v>
      </c>
      <c r="G29" s="3">
        <v>63.533333333333303</v>
      </c>
      <c r="H29" s="3">
        <v>68.133333333333297</v>
      </c>
      <c r="I29" s="3">
        <v>70.866666666666603</v>
      </c>
      <c r="J29" s="3">
        <v>72.933333333333294</v>
      </c>
      <c r="K29" s="2"/>
      <c r="L29" s="3">
        <v>5.4557818464043697</v>
      </c>
      <c r="M29" s="3">
        <v>4.5802717047014596</v>
      </c>
      <c r="N29" s="3">
        <v>5.0592050319744404</v>
      </c>
      <c r="O29" s="3">
        <v>5.0898591991003697</v>
      </c>
      <c r="P29" s="3">
        <v>4.4176414018744801</v>
      </c>
      <c r="Q29" s="3">
        <v>5.61387170814898</v>
      </c>
      <c r="R29" s="3">
        <v>4.6671428328499003</v>
      </c>
      <c r="S29" s="3">
        <v>5.2910826449371902</v>
      </c>
      <c r="T29" s="2"/>
      <c r="U29" s="3">
        <f t="shared" si="0"/>
        <v>0.99656963920576647</v>
      </c>
      <c r="V29" s="3">
        <f t="shared" si="1"/>
        <v>1.0228937728937719</v>
      </c>
      <c r="W29" s="3">
        <f t="shared" si="2"/>
        <v>0.96069293542257927</v>
      </c>
      <c r="X29" s="3">
        <f t="shared" si="3"/>
        <v>0.97362441148188739</v>
      </c>
      <c r="Y29" s="3">
        <f t="shared" si="4"/>
        <v>1.0236306147830945</v>
      </c>
      <c r="Z29" s="3">
        <f t="shared" si="5"/>
        <v>1.0370370370370365</v>
      </c>
      <c r="AA29" s="3">
        <f t="shared" si="6"/>
        <v>0.999529854254818</v>
      </c>
      <c r="AB29" s="3">
        <f t="shared" si="7"/>
        <v>0.97287769931320478</v>
      </c>
      <c r="AC29" s="2"/>
      <c r="AD29" s="3">
        <f t="shared" si="8"/>
        <v>0.28074353939362784</v>
      </c>
      <c r="AE29" s="3">
        <f t="shared" si="9"/>
        <v>0.12583164023905111</v>
      </c>
      <c r="AF29" s="3">
        <f t="shared" si="10"/>
        <v>0.10111669624976871</v>
      </c>
      <c r="AG29" s="3">
        <f t="shared" si="11"/>
        <v>8.7554967619253854E-2</v>
      </c>
      <c r="AH29" s="3">
        <f t="shared" si="12"/>
        <v>7.1175755258531398E-2</v>
      </c>
      <c r="AI29" s="3">
        <f t="shared" si="13"/>
        <v>8.5447057962693751E-2</v>
      </c>
      <c r="AJ29" s="3">
        <f t="shared" si="14"/>
        <v>6.5827120350492235E-2</v>
      </c>
      <c r="AK29" s="3">
        <f t="shared" si="15"/>
        <v>7.0579199869504422E-2</v>
      </c>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row>
    <row r="30" spans="1:63">
      <c r="A30" s="2" t="s">
        <v>74</v>
      </c>
      <c r="B30" s="2"/>
      <c r="C30" s="3">
        <v>21.433333333333302</v>
      </c>
      <c r="D30" s="3">
        <v>39.8333333333333</v>
      </c>
      <c r="E30" s="3">
        <v>51.3333333333333</v>
      </c>
      <c r="F30" s="3">
        <v>59.4</v>
      </c>
      <c r="G30" s="3">
        <v>64.5</v>
      </c>
      <c r="H30" s="3">
        <v>70.133333333333297</v>
      </c>
      <c r="I30" s="3">
        <v>73.566666666666606</v>
      </c>
      <c r="J30" s="3">
        <v>79.533333333333303</v>
      </c>
      <c r="K30" s="2"/>
      <c r="L30" s="3">
        <v>7.3152048653624302</v>
      </c>
      <c r="M30" s="3">
        <v>4.1399141161247401</v>
      </c>
      <c r="N30" s="3">
        <v>6.6248689714505904</v>
      </c>
      <c r="O30" s="3">
        <v>3.36253872344493</v>
      </c>
      <c r="P30" s="3">
        <v>4.3950729990145403</v>
      </c>
      <c r="Q30" s="3">
        <v>5.4389541478323</v>
      </c>
      <c r="R30" s="3">
        <v>4.6309346308877597</v>
      </c>
      <c r="S30" s="3">
        <v>3.8620662287893901</v>
      </c>
      <c r="T30" s="2"/>
      <c r="U30" s="3">
        <f t="shared" si="0"/>
        <v>1.102916141151995</v>
      </c>
      <c r="V30" s="3">
        <f t="shared" si="1"/>
        <v>1.0943223443223435</v>
      </c>
      <c r="W30" s="3">
        <f t="shared" si="2"/>
        <v>1.025982746567804</v>
      </c>
      <c r="X30" s="3">
        <f t="shared" si="3"/>
        <v>1.0217895767142069</v>
      </c>
      <c r="Y30" s="3">
        <f t="shared" si="4"/>
        <v>1.0392052673689869</v>
      </c>
      <c r="Z30" s="3">
        <f t="shared" si="5"/>
        <v>1.0674784373414505</v>
      </c>
      <c r="AA30" s="3">
        <f t="shared" si="6"/>
        <v>1.0376116596144795</v>
      </c>
      <c r="AB30" s="3">
        <f t="shared" si="7"/>
        <v>1.0609169061066301</v>
      </c>
      <c r="AC30" s="2"/>
      <c r="AD30" s="3">
        <f t="shared" si="8"/>
        <v>0.37642570086353855</v>
      </c>
      <c r="AE30" s="3">
        <f t="shared" si="9"/>
        <v>0.11373390428914122</v>
      </c>
      <c r="AF30" s="3">
        <f t="shared" si="10"/>
        <v>0.13240911551261111</v>
      </c>
      <c r="AG30" s="3">
        <f t="shared" si="11"/>
        <v>5.7841869005284922E-2</v>
      </c>
      <c r="AH30" s="3">
        <f t="shared" si="12"/>
        <v>7.0812139706156907E-2</v>
      </c>
      <c r="AI30" s="3">
        <f t="shared" si="13"/>
        <v>8.278469022575799E-2</v>
      </c>
      <c r="AJ30" s="3">
        <f t="shared" si="14"/>
        <v>6.5316426387697593E-2</v>
      </c>
      <c r="AK30" s="3">
        <f t="shared" si="15"/>
        <v>5.1517158691862644E-2</v>
      </c>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row>
    <row r="31" spans="1:63">
      <c r="A31" s="2" t="s">
        <v>75</v>
      </c>
      <c r="B31" s="2" t="s">
        <v>76</v>
      </c>
      <c r="C31" s="3">
        <v>12.033333333333299</v>
      </c>
      <c r="D31" s="3">
        <v>27.7</v>
      </c>
      <c r="E31" s="3">
        <v>41.233333333333299</v>
      </c>
      <c r="F31" s="3">
        <v>47.433333333333302</v>
      </c>
      <c r="G31" s="3">
        <v>54.933333333333302</v>
      </c>
      <c r="H31" s="3">
        <v>58.3333333333333</v>
      </c>
      <c r="I31" s="3">
        <v>63.933333333333302</v>
      </c>
      <c r="J31" s="3">
        <v>66.766666666666595</v>
      </c>
      <c r="K31" s="2"/>
      <c r="L31" s="3">
        <v>4.5128212412586803</v>
      </c>
      <c r="M31" s="3">
        <v>4.0344351112227104</v>
      </c>
      <c r="N31" s="3">
        <v>5.3583786934316402</v>
      </c>
      <c r="O31" s="3">
        <v>4.1124472303267501</v>
      </c>
      <c r="P31" s="3">
        <v>3.5207322470695699</v>
      </c>
      <c r="Q31" s="3">
        <v>4.4522154285503897</v>
      </c>
      <c r="R31" s="3">
        <v>4.7744691386116997</v>
      </c>
      <c r="S31" s="3">
        <v>4.0470839982497102</v>
      </c>
      <c r="T31" s="2"/>
      <c r="U31" s="3">
        <f t="shared" si="0"/>
        <v>0.61921108391270552</v>
      </c>
      <c r="V31" s="3">
        <f t="shared" si="1"/>
        <v>0.76098901098901095</v>
      </c>
      <c r="W31" s="3">
        <f t="shared" si="2"/>
        <v>0.82411731006777478</v>
      </c>
      <c r="X31" s="3">
        <f t="shared" si="3"/>
        <v>0.8159408348284598</v>
      </c>
      <c r="Y31" s="3">
        <f t="shared" si="4"/>
        <v>0.88506991246722966</v>
      </c>
      <c r="Z31" s="3">
        <f t="shared" si="5"/>
        <v>0.88787417554540793</v>
      </c>
      <c r="AA31" s="3">
        <f t="shared" si="6"/>
        <v>0.90173953925716921</v>
      </c>
      <c r="AB31" s="3">
        <f t="shared" si="7"/>
        <v>0.8906188444809634</v>
      </c>
      <c r="AC31" s="2"/>
      <c r="AD31" s="3">
        <f t="shared" si="8"/>
        <v>0.23222068689507563</v>
      </c>
      <c r="AE31" s="3">
        <f t="shared" si="9"/>
        <v>0.11083612942919534</v>
      </c>
      <c r="AF31" s="3">
        <f t="shared" si="10"/>
        <v>0.1070961835526766</v>
      </c>
      <c r="AG31" s="3">
        <f t="shared" si="11"/>
        <v>7.0741678699243804E-2</v>
      </c>
      <c r="AH31" s="3">
        <f t="shared" si="12"/>
        <v>5.6725015444194518E-2</v>
      </c>
      <c r="AI31" s="3">
        <f t="shared" si="13"/>
        <v>6.7765836050995273E-2</v>
      </c>
      <c r="AJ31" s="3">
        <f t="shared" si="14"/>
        <v>6.7340890530489417E-2</v>
      </c>
      <c r="AK31" s="3">
        <f t="shared" si="15"/>
        <v>5.3985161368525589E-2</v>
      </c>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c r="A32" s="2" t="s">
        <v>77</v>
      </c>
      <c r="B32" s="2" t="s">
        <v>78</v>
      </c>
      <c r="C32" s="3">
        <v>16.8</v>
      </c>
      <c r="D32" s="3">
        <v>32.700000000000003</v>
      </c>
      <c r="E32" s="3">
        <v>43.766666666666602</v>
      </c>
      <c r="F32" s="3">
        <v>51.966666666666598</v>
      </c>
      <c r="G32" s="3">
        <v>59.6666666666666</v>
      </c>
      <c r="H32" s="3">
        <v>65.6666666666666</v>
      </c>
      <c r="I32" s="3">
        <v>71.266666666666595</v>
      </c>
      <c r="J32" s="3">
        <v>72.5</v>
      </c>
      <c r="K32" s="2"/>
      <c r="L32" s="3">
        <v>5.2624455658309</v>
      </c>
      <c r="M32" s="3">
        <v>6.0945330693444699</v>
      </c>
      <c r="N32" s="3">
        <v>6.7363854468764499</v>
      </c>
      <c r="O32" s="3">
        <v>5.2756252920599103</v>
      </c>
      <c r="P32" s="3">
        <v>3.8586123009300701</v>
      </c>
      <c r="Q32" s="3">
        <v>3.7976600983002902</v>
      </c>
      <c r="R32" s="3">
        <v>4.0077702307171004</v>
      </c>
      <c r="S32" s="3">
        <v>5.0315670189978201</v>
      </c>
      <c r="T32" s="2"/>
      <c r="U32" s="3">
        <f t="shared" si="0"/>
        <v>0.86449414485319809</v>
      </c>
      <c r="V32" s="3">
        <f t="shared" si="1"/>
        <v>0.89835164835164849</v>
      </c>
      <c r="W32" s="3">
        <f t="shared" si="2"/>
        <v>0.8747502248334581</v>
      </c>
      <c r="X32" s="3">
        <f t="shared" si="3"/>
        <v>0.8939225309188813</v>
      </c>
      <c r="Y32" s="3">
        <f t="shared" si="4"/>
        <v>0.96133200443952682</v>
      </c>
      <c r="Z32" s="3">
        <f t="shared" si="5"/>
        <v>0.99949264332825871</v>
      </c>
      <c r="AA32" s="3">
        <f t="shared" si="6"/>
        <v>1.0051716031969899</v>
      </c>
      <c r="AB32" s="3">
        <f t="shared" si="7"/>
        <v>0.9670973473520208</v>
      </c>
      <c r="AC32" s="2"/>
      <c r="AD32" s="3">
        <f t="shared" si="8"/>
        <v>0.27079484400413617</v>
      </c>
      <c r="AE32" s="3">
        <f t="shared" si="9"/>
        <v>0.16743222717979314</v>
      </c>
      <c r="AF32" s="3">
        <f t="shared" si="10"/>
        <v>0.13463795927387703</v>
      </c>
      <c r="AG32" s="3">
        <f t="shared" si="11"/>
        <v>9.0750487105667674E-2</v>
      </c>
      <c r="AH32" s="3">
        <f t="shared" si="12"/>
        <v>6.2168840742035582E-2</v>
      </c>
      <c r="AI32" s="3">
        <f t="shared" si="13"/>
        <v>5.7803045636229677E-2</v>
      </c>
      <c r="AJ32" s="3">
        <f t="shared" si="14"/>
        <v>5.6527083649042312E-2</v>
      </c>
      <c r="AK32" s="3">
        <f t="shared" si="15"/>
        <v>6.7117449890989056E-2</v>
      </c>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row>
    <row r="33" spans="1:63">
      <c r="A33" s="2" t="s">
        <v>79</v>
      </c>
      <c r="B33" s="2"/>
      <c r="C33" s="3">
        <v>20.8333333333333</v>
      </c>
      <c r="D33" s="3">
        <v>35.766666666666602</v>
      </c>
      <c r="E33" s="3">
        <v>47.1666666666666</v>
      </c>
      <c r="F33" s="3">
        <v>56.6</v>
      </c>
      <c r="G33" s="3">
        <v>62.133333333333297</v>
      </c>
      <c r="H33" s="3">
        <v>66.400000000000006</v>
      </c>
      <c r="I33" s="3">
        <v>72.3</v>
      </c>
      <c r="J33" s="3">
        <v>74.400000000000006</v>
      </c>
      <c r="K33" s="2"/>
      <c r="L33" s="3">
        <v>6.1648646015590201</v>
      </c>
      <c r="M33" s="3">
        <v>5.9424087895584998</v>
      </c>
      <c r="N33" s="3">
        <v>5.9390421973767902</v>
      </c>
      <c r="O33" s="3">
        <v>5.96433846569201</v>
      </c>
      <c r="P33" s="3">
        <v>4.6312945154555702</v>
      </c>
      <c r="Q33" s="3">
        <v>5.1484625536820801</v>
      </c>
      <c r="R33" s="3">
        <v>5.1390660630118301</v>
      </c>
      <c r="S33" s="3">
        <v>4.5796651988254897</v>
      </c>
      <c r="T33" s="2"/>
      <c r="U33" s="3">
        <f t="shared" si="0"/>
        <v>1.0720413502643809</v>
      </c>
      <c r="V33" s="3">
        <f t="shared" si="1"/>
        <v>0.98260073260073089</v>
      </c>
      <c r="W33" s="3">
        <f t="shared" si="2"/>
        <v>0.94270492622950741</v>
      </c>
      <c r="X33" s="3">
        <f t="shared" si="3"/>
        <v>0.97362441148188739</v>
      </c>
      <c r="Y33" s="3">
        <f t="shared" si="4"/>
        <v>1.0010742213828374</v>
      </c>
      <c r="Z33" s="3">
        <f t="shared" si="5"/>
        <v>1.0106544901065448</v>
      </c>
      <c r="AA33" s="3">
        <f t="shared" si="6"/>
        <v>1.0197461212976022</v>
      </c>
      <c r="AB33" s="3">
        <f t="shared" si="7"/>
        <v>0.99244196748952207</v>
      </c>
      <c r="AC33" s="2"/>
      <c r="AD33" s="3">
        <f t="shared" si="8"/>
        <v>0.31723150903931646</v>
      </c>
      <c r="AE33" s="3">
        <f t="shared" si="9"/>
        <v>0.16325298872413463</v>
      </c>
      <c r="AF33" s="3">
        <f t="shared" si="10"/>
        <v>0.11870171738272847</v>
      </c>
      <c r="AG33" s="3">
        <f t="shared" si="11"/>
        <v>0.10259762417911954</v>
      </c>
      <c r="AH33" s="3">
        <f t="shared" si="12"/>
        <v>7.4618072173620598E-2</v>
      </c>
      <c r="AI33" s="3">
        <f t="shared" si="13"/>
        <v>7.8363204774460876E-2</v>
      </c>
      <c r="AJ33" s="3">
        <f t="shared" si="14"/>
        <v>7.2483301311873485E-2</v>
      </c>
      <c r="AK33" s="3">
        <f t="shared" si="15"/>
        <v>6.1089407800613733E-2</v>
      </c>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row>
    <row r="34" spans="1:63">
      <c r="A34" s="2" t="s">
        <v>80</v>
      </c>
      <c r="B34" s="2"/>
      <c r="C34" s="3">
        <v>26.6</v>
      </c>
      <c r="D34" s="3">
        <v>42.633333333333297</v>
      </c>
      <c r="E34" s="3">
        <v>52.3</v>
      </c>
      <c r="F34" s="3">
        <v>60.8333333333333</v>
      </c>
      <c r="G34" s="3">
        <v>65.8333333333333</v>
      </c>
      <c r="H34" s="3">
        <v>69.566666666666606</v>
      </c>
      <c r="I34" s="3">
        <v>72.133333333333297</v>
      </c>
      <c r="J34" s="3">
        <v>76.866666666666603</v>
      </c>
      <c r="K34" s="2"/>
      <c r="L34" s="3">
        <v>6.2588603861512402</v>
      </c>
      <c r="M34" s="3">
        <v>4.50542882408421</v>
      </c>
      <c r="N34" s="3">
        <v>5.43537793840808</v>
      </c>
      <c r="O34" s="3">
        <v>4.9872058532029904</v>
      </c>
      <c r="P34" s="3">
        <v>4.78249121507005</v>
      </c>
      <c r="Q34" s="3">
        <v>5.7485263812176699</v>
      </c>
      <c r="R34" s="3">
        <v>5.0248272496563304</v>
      </c>
      <c r="S34" s="3">
        <v>6.0977227078821903</v>
      </c>
      <c r="T34" s="2"/>
      <c r="U34" s="3">
        <f t="shared" si="0"/>
        <v>1.3687823960175636</v>
      </c>
      <c r="V34" s="3">
        <f t="shared" si="1"/>
        <v>1.1712454212454202</v>
      </c>
      <c r="W34" s="3">
        <f t="shared" si="2"/>
        <v>1.0453032008862893</v>
      </c>
      <c r="X34" s="3">
        <f t="shared" si="3"/>
        <v>1.0464455541545603</v>
      </c>
      <c r="Y34" s="3">
        <f t="shared" si="4"/>
        <v>1.0606875467978025</v>
      </c>
      <c r="Z34" s="3">
        <f t="shared" si="5"/>
        <v>1.0588533739218662</v>
      </c>
      <c r="AA34" s="3">
        <f t="shared" si="6"/>
        <v>1.0173953925716965</v>
      </c>
      <c r="AB34" s="3">
        <f t="shared" si="7"/>
        <v>1.0253455094224175</v>
      </c>
      <c r="AC34" s="2"/>
      <c r="AD34" s="3">
        <f t="shared" si="8"/>
        <v>0.32206834269531981</v>
      </c>
      <c r="AE34" s="3">
        <f t="shared" si="9"/>
        <v>0.12377551714517061</v>
      </c>
      <c r="AF34" s="3">
        <f t="shared" si="10"/>
        <v>0.10863514258211636</v>
      </c>
      <c r="AG34" s="3">
        <f t="shared" si="11"/>
        <v>8.5789140702540373E-2</v>
      </c>
      <c r="AH34" s="3">
        <f t="shared" si="12"/>
        <v>7.7054109485995378E-2</v>
      </c>
      <c r="AI34" s="3">
        <f t="shared" si="13"/>
        <v>8.7496596365565754E-2</v>
      </c>
      <c r="AJ34" s="3">
        <f t="shared" si="14"/>
        <v>7.0872034550865021E-2</v>
      </c>
      <c r="AK34" s="3">
        <f t="shared" si="15"/>
        <v>8.1339192492152379E-2</v>
      </c>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row>
    <row r="35" spans="1:63">
      <c r="A35" s="2" t="s">
        <v>81</v>
      </c>
      <c r="B35" s="2" t="s">
        <v>82</v>
      </c>
      <c r="C35" s="3">
        <v>23.9</v>
      </c>
      <c r="D35" s="3">
        <v>42.933333333333302</v>
      </c>
      <c r="E35" s="3">
        <v>52.533333333333303</v>
      </c>
      <c r="F35" s="3">
        <v>61.866666666666603</v>
      </c>
      <c r="G35" s="3">
        <v>65.733333333333306</v>
      </c>
      <c r="H35" s="3">
        <v>70.466666666666598</v>
      </c>
      <c r="I35" s="3">
        <v>73.3</v>
      </c>
      <c r="J35" s="3">
        <v>77.900000000000006</v>
      </c>
      <c r="K35" s="2"/>
      <c r="L35" s="3">
        <v>6.3840948196801302</v>
      </c>
      <c r="M35" s="3">
        <v>5.67998435052617</v>
      </c>
      <c r="N35" s="3">
        <v>5.01818913774901</v>
      </c>
      <c r="O35" s="3">
        <v>4.4850368510811096</v>
      </c>
      <c r="P35" s="3">
        <v>5.0128723192286504</v>
      </c>
      <c r="Q35" s="3">
        <v>4.6096517101499996</v>
      </c>
      <c r="R35" s="3">
        <v>5.3363533116414397</v>
      </c>
      <c r="S35" s="3">
        <v>5.5638715537534296</v>
      </c>
      <c r="T35" s="2"/>
      <c r="U35" s="3">
        <f t="shared" si="0"/>
        <v>1.2298458370232994</v>
      </c>
      <c r="V35" s="3">
        <f t="shared" si="1"/>
        <v>1.1794871794871786</v>
      </c>
      <c r="W35" s="3">
        <f t="shared" si="2"/>
        <v>1.0499667588252333</v>
      </c>
      <c r="X35" s="3">
        <f t="shared" si="3"/>
        <v>1.0642207937045824</v>
      </c>
      <c r="Y35" s="3">
        <f t="shared" si="4"/>
        <v>1.0590763758406414</v>
      </c>
      <c r="Z35" s="3">
        <f t="shared" si="5"/>
        <v>1.0725520040588523</v>
      </c>
      <c r="AA35" s="3">
        <f t="shared" si="6"/>
        <v>1.0338504936530324</v>
      </c>
      <c r="AB35" s="3">
        <f t="shared" si="7"/>
        <v>1.0391294256375507</v>
      </c>
      <c r="AC35" s="2"/>
      <c r="AD35" s="3">
        <f t="shared" si="8"/>
        <v>0.32851265427387533</v>
      </c>
      <c r="AE35" s="3">
        <f t="shared" si="9"/>
        <v>0.15604352611335631</v>
      </c>
      <c r="AF35" s="3">
        <f t="shared" si="10"/>
        <v>0.10029692482489193</v>
      </c>
      <c r="AG35" s="3">
        <f t="shared" si="11"/>
        <v>7.7150907501915597E-2</v>
      </c>
      <c r="AH35" s="3">
        <f t="shared" si="12"/>
        <v>8.0765942926986092E-2</v>
      </c>
      <c r="AI35" s="3">
        <f t="shared" si="13"/>
        <v>7.0162126486301366E-2</v>
      </c>
      <c r="AJ35" s="3">
        <f t="shared" si="14"/>
        <v>7.5265914127523828E-2</v>
      </c>
      <c r="AK35" s="3">
        <f t="shared" si="15"/>
        <v>7.4218005801962875E-2</v>
      </c>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row>
    <row r="36" spans="1:63">
      <c r="A36" s="2" t="s">
        <v>83</v>
      </c>
      <c r="B36" s="2" t="s">
        <v>84</v>
      </c>
      <c r="C36" s="3">
        <v>12.9</v>
      </c>
      <c r="D36" s="3">
        <v>28.466666666666601</v>
      </c>
      <c r="E36" s="3">
        <v>40.700000000000003</v>
      </c>
      <c r="F36" s="3">
        <v>49.633333333333297</v>
      </c>
      <c r="G36" s="3">
        <v>56.8333333333333</v>
      </c>
      <c r="H36" s="3">
        <v>59.5</v>
      </c>
      <c r="I36" s="3">
        <v>63.233333333333299</v>
      </c>
      <c r="J36" s="3">
        <v>66.2</v>
      </c>
      <c r="K36" s="2"/>
      <c r="L36" s="3">
        <v>6.0846802161932301</v>
      </c>
      <c r="M36" s="3">
        <v>4.6096517101499996</v>
      </c>
      <c r="N36" s="3">
        <v>5.00766079788424</v>
      </c>
      <c r="O36" s="3">
        <v>4.736266696695</v>
      </c>
      <c r="P36" s="3">
        <v>4.7334507027701802</v>
      </c>
      <c r="Q36" s="3">
        <v>3.30403793359983</v>
      </c>
      <c r="R36" s="3">
        <v>5.0641441088850803</v>
      </c>
      <c r="S36" s="3">
        <v>3.64600237703341</v>
      </c>
      <c r="T36" s="2"/>
      <c r="U36" s="3">
        <f t="shared" si="0"/>
        <v>0.66380800408370566</v>
      </c>
      <c r="V36" s="3">
        <f t="shared" si="1"/>
        <v>0.78205128205128027</v>
      </c>
      <c r="W36" s="3">
        <f t="shared" si="2"/>
        <v>0.81345774906447366</v>
      </c>
      <c r="X36" s="3">
        <f t="shared" si="3"/>
        <v>0.85378489322528217</v>
      </c>
      <c r="Y36" s="3">
        <f t="shared" si="4"/>
        <v>0.91568216065329278</v>
      </c>
      <c r="Z36" s="3">
        <f t="shared" si="5"/>
        <v>0.9056316590563166</v>
      </c>
      <c r="AA36" s="3">
        <f t="shared" si="6"/>
        <v>0.89186647860836799</v>
      </c>
      <c r="AB36" s="3">
        <f t="shared" si="7"/>
        <v>0.88305992268556932</v>
      </c>
      <c r="AC36" s="2"/>
      <c r="AD36" s="3">
        <f t="shared" si="8"/>
        <v>0.31310538215494871</v>
      </c>
      <c r="AE36" s="3">
        <f t="shared" si="9"/>
        <v>0.12663878324587913</v>
      </c>
      <c r="AF36" s="3">
        <f t="shared" si="10"/>
        <v>0.10008649829791941</v>
      </c>
      <c r="AG36" s="3">
        <f t="shared" si="11"/>
        <v>8.1472524296659576E-2</v>
      </c>
      <c r="AH36" s="3">
        <f t="shared" si="12"/>
        <v>7.6263982994576804E-2</v>
      </c>
      <c r="AI36" s="3">
        <f t="shared" si="13"/>
        <v>5.0289770678840634E-2</v>
      </c>
      <c r="AJ36" s="3">
        <f t="shared" si="14"/>
        <v>7.1426574173273347E-2</v>
      </c>
      <c r="AK36" s="3">
        <f t="shared" si="15"/>
        <v>4.8635023824388592E-2</v>
      </c>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row>
    <row r="37" spans="1:63">
      <c r="A37" s="2" t="s">
        <v>85</v>
      </c>
      <c r="B37" s="2"/>
      <c r="C37" s="3">
        <v>18.600000000000001</v>
      </c>
      <c r="D37" s="3">
        <v>38.200000000000003</v>
      </c>
      <c r="E37" s="3">
        <v>47.8333333333333</v>
      </c>
      <c r="F37" s="3">
        <v>56.8</v>
      </c>
      <c r="G37" s="3">
        <v>62.866666666666603</v>
      </c>
      <c r="H37" s="3">
        <v>65.433333333333294</v>
      </c>
      <c r="I37" s="3">
        <v>71.533333333333303</v>
      </c>
      <c r="J37" s="3">
        <v>74.566666666666606</v>
      </c>
      <c r="K37" s="2"/>
      <c r="L37" s="3">
        <v>6.33824371047164</v>
      </c>
      <c r="M37" s="3">
        <v>5.1858782605584999</v>
      </c>
      <c r="N37" s="3">
        <v>5.2222813235426297</v>
      </c>
      <c r="O37" s="3">
        <v>5.3128774375724701</v>
      </c>
      <c r="P37" s="3">
        <v>5.2072598893809303</v>
      </c>
      <c r="Q37" s="3">
        <v>4.7376740659901397</v>
      </c>
      <c r="R37" s="3">
        <v>4.9107591628540996</v>
      </c>
      <c r="S37" s="3">
        <v>4.2085891011385499</v>
      </c>
      <c r="T37" s="2"/>
      <c r="U37" s="3">
        <f t="shared" si="0"/>
        <v>0.95711851751604071</v>
      </c>
      <c r="V37" s="3">
        <f t="shared" si="1"/>
        <v>1.0494505494505495</v>
      </c>
      <c r="W37" s="3">
        <f t="shared" si="2"/>
        <v>0.95602937748363548</v>
      </c>
      <c r="X37" s="3">
        <f t="shared" si="3"/>
        <v>0.97706478042705303</v>
      </c>
      <c r="Y37" s="3">
        <f t="shared" si="4"/>
        <v>1.0128894750686859</v>
      </c>
      <c r="Z37" s="3">
        <f t="shared" si="5"/>
        <v>0.99594114662607747</v>
      </c>
      <c r="AA37" s="3">
        <f t="shared" si="6"/>
        <v>1.0089327691584387</v>
      </c>
      <c r="AB37" s="3">
        <f t="shared" si="7"/>
        <v>0.99466517978228441</v>
      </c>
      <c r="AC37" s="2"/>
      <c r="AD37" s="3">
        <f t="shared" si="8"/>
        <v>0.32615324859257983</v>
      </c>
      <c r="AE37" s="3">
        <f t="shared" si="9"/>
        <v>0.14246918298237637</v>
      </c>
      <c r="AF37" s="3">
        <f t="shared" si="10"/>
        <v>0.104376049396325</v>
      </c>
      <c r="AG37" s="3">
        <f t="shared" si="11"/>
        <v>9.1391292728478693E-2</v>
      </c>
      <c r="AH37" s="3">
        <f t="shared" si="12"/>
        <v>8.3897859001611022E-2</v>
      </c>
      <c r="AI37" s="3">
        <f t="shared" si="13"/>
        <v>7.2110716377323275E-2</v>
      </c>
      <c r="AJ37" s="3">
        <f t="shared" si="14"/>
        <v>6.926317578073482E-2</v>
      </c>
      <c r="AK37" s="3">
        <f t="shared" si="15"/>
        <v>5.6139522149044371E-2</v>
      </c>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row>
    <row r="38" spans="1:63">
      <c r="A38" s="2" t="s">
        <v>86</v>
      </c>
      <c r="B38" s="2"/>
      <c r="C38" s="3">
        <v>20.233333333333299</v>
      </c>
      <c r="D38" s="3">
        <v>35.3333333333333</v>
      </c>
      <c r="E38" s="3">
        <v>47.2</v>
      </c>
      <c r="F38" s="3">
        <v>56.633333333333297</v>
      </c>
      <c r="G38" s="3">
        <v>62.766666666666602</v>
      </c>
      <c r="H38" s="3">
        <v>67.1666666666666</v>
      </c>
      <c r="I38" s="3">
        <v>69.933333333333294</v>
      </c>
      <c r="J38" s="3">
        <v>72.5</v>
      </c>
      <c r="K38" s="2"/>
      <c r="L38" s="3">
        <v>7.0742883426925296</v>
      </c>
      <c r="M38" s="3">
        <v>5.5277079839256604</v>
      </c>
      <c r="N38" s="3">
        <v>4.0033319456006398</v>
      </c>
      <c r="O38" s="3">
        <v>5.9356736957334597</v>
      </c>
      <c r="P38" s="3">
        <v>5.2133375959061796</v>
      </c>
      <c r="Q38" s="3">
        <v>4.0338842598942</v>
      </c>
      <c r="R38" s="3">
        <v>5.1570878948836496</v>
      </c>
      <c r="S38" s="3">
        <v>4.6529560496527296</v>
      </c>
      <c r="T38" s="2"/>
      <c r="U38" s="3">
        <f t="shared" si="0"/>
        <v>1.0411665593767665</v>
      </c>
      <c r="V38" s="3">
        <f t="shared" si="1"/>
        <v>0.9706959706959698</v>
      </c>
      <c r="W38" s="3">
        <f t="shared" si="2"/>
        <v>0.94337114879221518</v>
      </c>
      <c r="X38" s="3">
        <f t="shared" si="3"/>
        <v>0.97419780630608099</v>
      </c>
      <c r="Y38" s="3">
        <f t="shared" si="4"/>
        <v>1.0112783041115248</v>
      </c>
      <c r="Z38" s="3">
        <f t="shared" si="5"/>
        <v>1.0223236935565692</v>
      </c>
      <c r="AA38" s="3">
        <f t="shared" si="6"/>
        <v>0.98636577338975018</v>
      </c>
      <c r="AB38" s="3">
        <f t="shared" si="7"/>
        <v>0.9670973473520208</v>
      </c>
      <c r="AC38" s="2"/>
      <c r="AD38" s="3">
        <f t="shared" si="8"/>
        <v>0.36402862209886461</v>
      </c>
      <c r="AE38" s="3">
        <f t="shared" si="9"/>
        <v>0.15186010944850717</v>
      </c>
      <c r="AF38" s="3">
        <f t="shared" si="10"/>
        <v>8.0013302044869686E-2</v>
      </c>
      <c r="AG38" s="3">
        <f t="shared" si="11"/>
        <v>0.10210453725719097</v>
      </c>
      <c r="AH38" s="3">
        <f t="shared" si="12"/>
        <v>8.399578124400732E-2</v>
      </c>
      <c r="AI38" s="3">
        <f t="shared" si="13"/>
        <v>6.1398542768557073E-2</v>
      </c>
      <c r="AJ38" s="3">
        <f t="shared" si="14"/>
        <v>7.2737487939120576E-2</v>
      </c>
      <c r="AK38" s="3">
        <f t="shared" si="15"/>
        <v>6.2067054523650925E-2</v>
      </c>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row>
    <row r="39" spans="1:63">
      <c r="A39" s="2" t="s">
        <v>87</v>
      </c>
      <c r="B39" s="2" t="s">
        <v>88</v>
      </c>
      <c r="C39" s="3">
        <v>25.533333333333299</v>
      </c>
      <c r="D39" s="3">
        <v>44.3333333333333</v>
      </c>
      <c r="E39" s="3">
        <v>54.8</v>
      </c>
      <c r="F39" s="3">
        <v>60.133333333333297</v>
      </c>
      <c r="G39" s="3">
        <v>65.266666666666595</v>
      </c>
      <c r="H39" s="3">
        <v>69.8</v>
      </c>
      <c r="I39" s="3">
        <v>72.866666666666603</v>
      </c>
      <c r="J39" s="3">
        <v>74.866666666666603</v>
      </c>
      <c r="K39" s="2"/>
      <c r="L39" s="3">
        <v>6.5050407804682902</v>
      </c>
      <c r="M39" s="3">
        <v>5.4670731556189001</v>
      </c>
      <c r="N39" s="3">
        <v>3.7629775444453499</v>
      </c>
      <c r="O39" s="3">
        <v>4.4176414018744801</v>
      </c>
      <c r="P39" s="3">
        <v>4.9188977988524503</v>
      </c>
      <c r="Q39" s="3">
        <v>5.4491589565118499</v>
      </c>
      <c r="R39" s="3">
        <v>5.2264285660052296</v>
      </c>
      <c r="S39" s="3">
        <v>5.1880203888916503</v>
      </c>
      <c r="T39" s="2"/>
      <c r="U39" s="3">
        <f t="shared" si="0"/>
        <v>1.3138938788840253</v>
      </c>
      <c r="V39" s="3">
        <f t="shared" si="1"/>
        <v>1.2179487179487172</v>
      </c>
      <c r="W39" s="3">
        <f t="shared" si="2"/>
        <v>1.0952698930892666</v>
      </c>
      <c r="X39" s="3">
        <f t="shared" si="3"/>
        <v>1.0344042628464805</v>
      </c>
      <c r="Y39" s="3">
        <f t="shared" si="4"/>
        <v>1.0515575780405551</v>
      </c>
      <c r="Z39" s="3">
        <f t="shared" si="5"/>
        <v>1.0624048706240485</v>
      </c>
      <c r="AA39" s="3">
        <f t="shared" si="6"/>
        <v>1.0277385989656784</v>
      </c>
      <c r="AB39" s="3">
        <f t="shared" si="7"/>
        <v>0.9986669619092583</v>
      </c>
      <c r="AC39" s="2"/>
      <c r="AD39" s="3">
        <f t="shared" si="8"/>
        <v>0.33473628968726871</v>
      </c>
      <c r="AE39" s="3">
        <f t="shared" si="9"/>
        <v>0.15019431746205769</v>
      </c>
      <c r="AF39" s="3">
        <f t="shared" si="10"/>
        <v>7.5209416292006753E-2</v>
      </c>
      <c r="AG39" s="3">
        <f t="shared" si="11"/>
        <v>7.5991581449435699E-2</v>
      </c>
      <c r="AH39" s="3">
        <f t="shared" si="12"/>
        <v>7.9251852747553198E-2</v>
      </c>
      <c r="AI39" s="3">
        <f t="shared" si="13"/>
        <v>8.2940014558780056E-2</v>
      </c>
      <c r="AJ39" s="3">
        <f t="shared" si="14"/>
        <v>7.3715494583994776E-2</v>
      </c>
      <c r="AK39" s="3">
        <f t="shared" si="15"/>
        <v>6.9204424222142263E-2</v>
      </c>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row>
    <row r="40" spans="1:63">
      <c r="A40" s="2" t="s">
        <v>89</v>
      </c>
      <c r="B40" s="2"/>
      <c r="C40" s="3">
        <v>18</v>
      </c>
      <c r="D40" s="3">
        <v>30.8666666666666</v>
      </c>
      <c r="E40" s="3">
        <v>44.1666666666666</v>
      </c>
      <c r="F40" s="3">
        <v>51.1</v>
      </c>
      <c r="G40" s="3">
        <v>57.3</v>
      </c>
      <c r="H40" s="3">
        <v>60.266666666666602</v>
      </c>
      <c r="I40" s="3">
        <v>65</v>
      </c>
      <c r="J40" s="3">
        <v>67.466666666666598</v>
      </c>
      <c r="K40" s="2"/>
      <c r="L40" s="3">
        <v>4.6188021535169996</v>
      </c>
      <c r="M40" s="3">
        <v>5.9370774703459004</v>
      </c>
      <c r="N40" s="3">
        <v>4.3976003557495797</v>
      </c>
      <c r="O40" s="3">
        <v>4.3385865593915804</v>
      </c>
      <c r="P40" s="3">
        <v>4.2673176586703701</v>
      </c>
      <c r="Q40" s="3">
        <v>3.9322032274823</v>
      </c>
      <c r="R40" s="3">
        <v>4.1231056256176597</v>
      </c>
      <c r="S40" s="3">
        <v>4.8424052792893004</v>
      </c>
      <c r="T40" s="2"/>
      <c r="U40" s="3">
        <f t="shared" si="0"/>
        <v>0.92624372662842647</v>
      </c>
      <c r="V40" s="3">
        <f t="shared" si="1"/>
        <v>0.84798534798534619</v>
      </c>
      <c r="W40" s="3">
        <f t="shared" si="2"/>
        <v>0.88274489558593439</v>
      </c>
      <c r="X40" s="3">
        <f t="shared" si="3"/>
        <v>0.87901426548983119</v>
      </c>
      <c r="Y40" s="3">
        <f t="shared" si="4"/>
        <v>0.92320095845337902</v>
      </c>
      <c r="Z40" s="3">
        <f t="shared" si="5"/>
        <v>0.91730086250634091</v>
      </c>
      <c r="AA40" s="3">
        <f t="shared" si="6"/>
        <v>0.91678420310296183</v>
      </c>
      <c r="AB40" s="3">
        <f t="shared" si="7"/>
        <v>0.89995633611056924</v>
      </c>
      <c r="AC40" s="2"/>
      <c r="AD40" s="3">
        <f t="shared" si="8"/>
        <v>0.23767425106849929</v>
      </c>
      <c r="AE40" s="3">
        <f t="shared" si="9"/>
        <v>0.16310652391060165</v>
      </c>
      <c r="AF40" s="3">
        <f t="shared" si="10"/>
        <v>8.7893417362977441E-2</v>
      </c>
      <c r="AG40" s="3">
        <f t="shared" si="11"/>
        <v>7.4631692324220039E-2</v>
      </c>
      <c r="AH40" s="3">
        <f t="shared" si="12"/>
        <v>6.8753782766309154E-2</v>
      </c>
      <c r="AI40" s="3">
        <f t="shared" si="13"/>
        <v>5.9850886263048707E-2</v>
      </c>
      <c r="AJ40" s="3">
        <f t="shared" si="14"/>
        <v>5.8153817004480385E-2</v>
      </c>
      <c r="AK40" s="3">
        <f t="shared" si="15"/>
        <v>6.4594169660746256E-2</v>
      </c>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row>
    <row r="41" spans="1:63">
      <c r="A41" s="2" t="s">
        <v>90</v>
      </c>
      <c r="B41" s="2" t="s">
        <v>91</v>
      </c>
      <c r="C41" s="3">
        <v>19.433333333333302</v>
      </c>
      <c r="D41" s="3">
        <v>36.1666666666666</v>
      </c>
      <c r="E41" s="3">
        <v>49.633333333333297</v>
      </c>
      <c r="F41" s="3">
        <v>57.1666666666666</v>
      </c>
      <c r="G41" s="3">
        <v>63.466666666666598</v>
      </c>
      <c r="H41" s="3">
        <v>68.066666666666606</v>
      </c>
      <c r="I41" s="3">
        <v>71.6666666666666</v>
      </c>
      <c r="J41" s="3">
        <v>74.533333333333303</v>
      </c>
      <c r="K41" s="2"/>
      <c r="L41" s="3">
        <v>7.1679068694346801</v>
      </c>
      <c r="M41" s="3">
        <v>4.5393342634747098</v>
      </c>
      <c r="N41" s="3">
        <v>6.7748718725071697</v>
      </c>
      <c r="O41" s="3">
        <v>5.75084534848766</v>
      </c>
      <c r="P41" s="3">
        <v>4.2326771144933204</v>
      </c>
      <c r="Q41" s="3">
        <v>5.0985836813330296</v>
      </c>
      <c r="R41" s="3">
        <v>4.6427960923946996</v>
      </c>
      <c r="S41" s="3">
        <v>5.1493257379540003</v>
      </c>
      <c r="T41" s="2"/>
      <c r="U41" s="3">
        <f t="shared" si="0"/>
        <v>1.0000001715266142</v>
      </c>
      <c r="V41" s="3">
        <f t="shared" si="1"/>
        <v>0.99358974358974184</v>
      </c>
      <c r="W41" s="3">
        <f t="shared" si="2"/>
        <v>0.99200539586977921</v>
      </c>
      <c r="X41" s="3">
        <f t="shared" si="3"/>
        <v>0.98337212349318892</v>
      </c>
      <c r="Y41" s="3">
        <f t="shared" si="4"/>
        <v>1.0225565008116531</v>
      </c>
      <c r="Z41" s="3">
        <f t="shared" si="5"/>
        <v>1.0360223236935555</v>
      </c>
      <c r="AA41" s="3">
        <f t="shared" si="6"/>
        <v>1.010813352139162</v>
      </c>
      <c r="AB41" s="3">
        <f t="shared" si="7"/>
        <v>0.99422053732373217</v>
      </c>
      <c r="AC41" s="2"/>
      <c r="AD41" s="3">
        <f t="shared" si="8"/>
        <v>0.36884604282614863</v>
      </c>
      <c r="AE41" s="3">
        <f t="shared" si="9"/>
        <v>0.12470698526029424</v>
      </c>
      <c r="AF41" s="3">
        <f t="shared" si="10"/>
        <v>0.1354071750272702</v>
      </c>
      <c r="AG41" s="3">
        <f t="shared" si="11"/>
        <v>9.8925148726937237E-2</v>
      </c>
      <c r="AH41" s="3">
        <f t="shared" si="12"/>
        <v>6.8195664379125928E-2</v>
      </c>
      <c r="AI41" s="3">
        <f t="shared" si="13"/>
        <v>7.7604013414505776E-2</v>
      </c>
      <c r="AJ41" s="3">
        <f t="shared" si="14"/>
        <v>6.5483724857471073E-2</v>
      </c>
      <c r="AK41" s="3">
        <f t="shared" si="15"/>
        <v>6.8688265680369662E-2</v>
      </c>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row>
    <row r="42" spans="1:63">
      <c r="A42" s="2" t="s">
        <v>92</v>
      </c>
      <c r="B42" s="2" t="s">
        <v>93</v>
      </c>
      <c r="C42" s="3">
        <v>21.033333333333299</v>
      </c>
      <c r="D42" s="3">
        <v>35.200000000000003</v>
      </c>
      <c r="E42" s="3">
        <v>46.033333333333303</v>
      </c>
      <c r="F42" s="3">
        <v>52.733333333333299</v>
      </c>
      <c r="G42" s="3">
        <v>59.633333333333297</v>
      </c>
      <c r="H42" s="3">
        <v>63.433333333333302</v>
      </c>
      <c r="I42" s="3">
        <v>67.366666666666603</v>
      </c>
      <c r="J42" s="3">
        <v>70.099999999999994</v>
      </c>
      <c r="K42" s="2"/>
      <c r="L42" s="3">
        <v>5.1799828399544099</v>
      </c>
      <c r="M42" s="3">
        <v>5.4307764945110097</v>
      </c>
      <c r="N42" s="3">
        <v>4.9563651555908903</v>
      </c>
      <c r="O42" s="3">
        <v>4.0243702060764104</v>
      </c>
      <c r="P42" s="3">
        <v>5.1670967562925396</v>
      </c>
      <c r="Q42" s="3">
        <v>5.2832018911094201</v>
      </c>
      <c r="R42" s="3">
        <v>4.0536677493625701</v>
      </c>
      <c r="S42" s="3">
        <v>4.3231932642434501</v>
      </c>
      <c r="T42" s="2"/>
      <c r="U42" s="3">
        <f t="shared" si="0"/>
        <v>1.0823329472269188</v>
      </c>
      <c r="V42" s="3">
        <f t="shared" si="1"/>
        <v>0.96703296703296715</v>
      </c>
      <c r="W42" s="3">
        <f t="shared" si="2"/>
        <v>0.92005335909749164</v>
      </c>
      <c r="X42" s="3">
        <f t="shared" si="3"/>
        <v>0.90711061187535025</v>
      </c>
      <c r="Y42" s="3">
        <f t="shared" si="4"/>
        <v>0.96079494745380689</v>
      </c>
      <c r="Z42" s="3">
        <f t="shared" si="5"/>
        <v>0.96549974632166358</v>
      </c>
      <c r="AA42" s="3">
        <f t="shared" si="6"/>
        <v>0.95016455101081243</v>
      </c>
      <c r="AB42" s="3">
        <f t="shared" si="7"/>
        <v>0.93508309033622972</v>
      </c>
      <c r="AC42" s="2"/>
      <c r="AD42" s="3">
        <f t="shared" si="8"/>
        <v>0.26655147830837067</v>
      </c>
      <c r="AE42" s="3">
        <f t="shared" si="9"/>
        <v>0.14919715644261017</v>
      </c>
      <c r="AF42" s="3">
        <f t="shared" si="10"/>
        <v>9.9061268869989075E-2</v>
      </c>
      <c r="AG42" s="3">
        <f t="shared" si="11"/>
        <v>6.9226591404176446E-2</v>
      </c>
      <c r="AH42" s="3">
        <f t="shared" si="12"/>
        <v>8.3250762265804856E-2</v>
      </c>
      <c r="AI42" s="3">
        <f t="shared" si="13"/>
        <v>8.0414031828149463E-2</v>
      </c>
      <c r="AJ42" s="3">
        <f t="shared" si="14"/>
        <v>5.7174439342208318E-2</v>
      </c>
      <c r="AK42" s="3">
        <f t="shared" si="15"/>
        <v>5.7668258454344333E-2</v>
      </c>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row>
    <row r="43" spans="1:63">
      <c r="A43" s="2" t="s">
        <v>94</v>
      </c>
      <c r="B43" s="2" t="s">
        <v>95</v>
      </c>
      <c r="C43" s="3">
        <v>18.100000000000001</v>
      </c>
      <c r="D43" s="3">
        <v>36.633333333333297</v>
      </c>
      <c r="E43" s="3">
        <v>50.033333333333303</v>
      </c>
      <c r="F43" s="3">
        <v>57.733333333333299</v>
      </c>
      <c r="G43" s="3">
        <v>62.733333333333299</v>
      </c>
      <c r="H43" s="3">
        <v>68.366666666666603</v>
      </c>
      <c r="I43" s="3">
        <v>70.633333333333297</v>
      </c>
      <c r="J43" s="3">
        <v>74.966666666666598</v>
      </c>
      <c r="K43" s="2"/>
      <c r="L43" s="3">
        <v>5.3563046963368297</v>
      </c>
      <c r="M43" s="3">
        <v>5.3196699981191404</v>
      </c>
      <c r="N43" s="3">
        <v>4.6150719267297298</v>
      </c>
      <c r="O43" s="3">
        <v>5.8931221681625496</v>
      </c>
      <c r="P43" s="3">
        <v>3.8204130085051702</v>
      </c>
      <c r="Q43" s="3">
        <v>4.6366894320073699</v>
      </c>
      <c r="R43" s="3">
        <v>4.6867425313916602</v>
      </c>
      <c r="S43" s="3">
        <v>4.1511711868124896</v>
      </c>
      <c r="T43" s="2"/>
      <c r="U43" s="3">
        <f t="shared" si="0"/>
        <v>0.93138952510969553</v>
      </c>
      <c r="V43" s="3">
        <f t="shared" si="1"/>
        <v>1.0064102564102555</v>
      </c>
      <c r="W43" s="3">
        <f t="shared" si="2"/>
        <v>1.0000000666222557</v>
      </c>
      <c r="X43" s="3">
        <f t="shared" si="3"/>
        <v>0.99311983550449223</v>
      </c>
      <c r="Y43" s="3">
        <f t="shared" si="4"/>
        <v>1.0107412471258048</v>
      </c>
      <c r="Z43" s="3">
        <f t="shared" si="5"/>
        <v>1.0405885337392176</v>
      </c>
      <c r="AA43" s="3">
        <f t="shared" si="6"/>
        <v>0.9962388340385514</v>
      </c>
      <c r="AB43" s="3">
        <f t="shared" si="7"/>
        <v>1.0000008892849162</v>
      </c>
      <c r="AC43" s="2"/>
      <c r="AD43" s="3">
        <f t="shared" si="8"/>
        <v>0.27562464571624262</v>
      </c>
      <c r="AE43" s="3">
        <f t="shared" si="9"/>
        <v>0.14614478016810825</v>
      </c>
      <c r="AF43" s="3">
        <f t="shared" si="10"/>
        <v>9.2239951383002686E-2</v>
      </c>
      <c r="AG43" s="3">
        <f t="shared" si="11"/>
        <v>0.10137257248706937</v>
      </c>
      <c r="AH43" s="3">
        <f t="shared" si="12"/>
        <v>6.1553384836644506E-2</v>
      </c>
      <c r="AI43" s="3">
        <f t="shared" si="13"/>
        <v>7.0573659543491166E-2</v>
      </c>
      <c r="AJ43" s="3">
        <f t="shared" si="14"/>
        <v>6.6103561796779411E-2</v>
      </c>
      <c r="AK43" s="3">
        <f t="shared" si="15"/>
        <v>5.5373608871317224E-2</v>
      </c>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row>
    <row r="44" spans="1:63">
      <c r="A44" s="2" t="s">
        <v>96</v>
      </c>
      <c r="B44" s="2"/>
      <c r="C44" s="3">
        <v>21.1666666666666</v>
      </c>
      <c r="D44" s="3">
        <v>36.200000000000003</v>
      </c>
      <c r="E44" s="3">
        <v>49.066666666666599</v>
      </c>
      <c r="F44" s="3">
        <v>57.733333333333299</v>
      </c>
      <c r="G44" s="3">
        <v>64.266666666666595</v>
      </c>
      <c r="H44" s="3">
        <v>67.1666666666666</v>
      </c>
      <c r="I44" s="3">
        <v>69.633333333333297</v>
      </c>
      <c r="J44" s="3">
        <v>75.8</v>
      </c>
      <c r="K44" s="2"/>
      <c r="L44" s="3">
        <v>6.25610812637448</v>
      </c>
      <c r="M44" s="3">
        <v>6.0904296509633298</v>
      </c>
      <c r="N44" s="3">
        <v>6.2924999448196699</v>
      </c>
      <c r="O44" s="3">
        <v>4.4716390233957304</v>
      </c>
      <c r="P44" s="3">
        <v>4.4116008684175201</v>
      </c>
      <c r="Q44" s="3">
        <v>4.3518833726202804</v>
      </c>
      <c r="R44" s="3">
        <v>4.9090619153651804</v>
      </c>
      <c r="S44" s="3">
        <v>4.4075692469508203</v>
      </c>
      <c r="T44" s="2"/>
      <c r="U44" s="3">
        <f t="shared" si="0"/>
        <v>1.0891940118686092</v>
      </c>
      <c r="V44" s="3">
        <f t="shared" si="1"/>
        <v>0.99450549450549464</v>
      </c>
      <c r="W44" s="3">
        <f t="shared" si="2"/>
        <v>0.98067961230377032</v>
      </c>
      <c r="X44" s="3">
        <f t="shared" si="3"/>
        <v>0.99311983550449223</v>
      </c>
      <c r="Y44" s="3">
        <f t="shared" si="4"/>
        <v>1.0354458684689429</v>
      </c>
      <c r="Z44" s="3">
        <f t="shared" si="5"/>
        <v>1.0223236935565692</v>
      </c>
      <c r="AA44" s="3">
        <f t="shared" si="6"/>
        <v>0.98213446168312113</v>
      </c>
      <c r="AB44" s="3">
        <f t="shared" si="7"/>
        <v>1.0111169507487334</v>
      </c>
      <c r="AC44" s="2"/>
      <c r="AD44" s="3">
        <f t="shared" si="8"/>
        <v>0.3219267169535267</v>
      </c>
      <c r="AE44" s="3">
        <f t="shared" si="9"/>
        <v>0.16731949590558598</v>
      </c>
      <c r="AF44" s="3">
        <f t="shared" si="10"/>
        <v>0.12576616317202294</v>
      </c>
      <c r="AG44" s="3">
        <f t="shared" si="11"/>
        <v>7.692044015040829E-2</v>
      </c>
      <c r="AH44" s="3">
        <f t="shared" si="12"/>
        <v>7.1078431937815253E-2</v>
      </c>
      <c r="AI44" s="3">
        <f t="shared" si="13"/>
        <v>6.6238711912028611E-2</v>
      </c>
      <c r="AJ44" s="3">
        <f t="shared" si="14"/>
        <v>6.9239237170171788E-2</v>
      </c>
      <c r="AK44" s="3">
        <f t="shared" si="15"/>
        <v>5.8793772786158376E-2</v>
      </c>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row>
    <row r="45" spans="1:63">
      <c r="A45" s="2" t="s">
        <v>97</v>
      </c>
      <c r="B45" s="2"/>
      <c r="C45" s="3">
        <v>14.5</v>
      </c>
      <c r="D45" s="3">
        <v>26.1666666666666</v>
      </c>
      <c r="E45" s="3">
        <v>40.433333333333302</v>
      </c>
      <c r="F45" s="3">
        <v>48.3333333333333</v>
      </c>
      <c r="G45" s="3">
        <v>50.466666666666598</v>
      </c>
      <c r="H45" s="3">
        <v>57.533333333333303</v>
      </c>
      <c r="I45" s="3">
        <v>59.633333333333297</v>
      </c>
      <c r="J45" s="3">
        <v>63.5</v>
      </c>
      <c r="K45" s="2"/>
      <c r="L45" s="3">
        <v>4.6601144478077599</v>
      </c>
      <c r="M45" s="3">
        <v>4.6338129248192796</v>
      </c>
      <c r="N45" s="3">
        <v>5.9199286782490503</v>
      </c>
      <c r="O45" s="3">
        <v>5.1011981163469997</v>
      </c>
      <c r="P45" s="3">
        <v>4.4025245282930801</v>
      </c>
      <c r="Q45" s="3">
        <v>5.9929588314584201</v>
      </c>
      <c r="R45" s="3">
        <v>5.7762925441458997</v>
      </c>
      <c r="S45" s="3">
        <v>3.8449100552982101</v>
      </c>
      <c r="T45" s="2"/>
      <c r="U45" s="3">
        <f t="shared" si="0"/>
        <v>0.74614077978401017</v>
      </c>
      <c r="V45" s="3">
        <f t="shared" si="1"/>
        <v>0.71886446886446709</v>
      </c>
      <c r="W45" s="3">
        <f t="shared" si="2"/>
        <v>0.8081279685628221</v>
      </c>
      <c r="X45" s="3">
        <f t="shared" si="3"/>
        <v>0.83142249508170529</v>
      </c>
      <c r="Y45" s="3">
        <f t="shared" si="4"/>
        <v>0.81310427638069449</v>
      </c>
      <c r="Z45" s="3">
        <f t="shared" si="5"/>
        <v>0.87569761542364233</v>
      </c>
      <c r="AA45" s="3">
        <f t="shared" si="6"/>
        <v>0.8410907381288194</v>
      </c>
      <c r="AB45" s="3">
        <f t="shared" si="7"/>
        <v>0.84704388354280435</v>
      </c>
      <c r="AC45" s="2"/>
      <c r="AD45" s="3">
        <f t="shared" si="8"/>
        <v>0.23980009848069062</v>
      </c>
      <c r="AE45" s="3">
        <f t="shared" si="9"/>
        <v>0.12730255287965053</v>
      </c>
      <c r="AF45" s="3">
        <f t="shared" si="10"/>
        <v>0.11831970165185988</v>
      </c>
      <c r="AG45" s="3">
        <f t="shared" si="11"/>
        <v>8.7750017913089395E-2</v>
      </c>
      <c r="AH45" s="3">
        <f t="shared" si="12"/>
        <v>7.0932196581757104E-2</v>
      </c>
      <c r="AI45" s="3">
        <f t="shared" si="13"/>
        <v>9.1217029398149463E-2</v>
      </c>
      <c r="AJ45" s="3">
        <f t="shared" si="14"/>
        <v>8.1470980876528903E-2</v>
      </c>
      <c r="AK45" s="3">
        <f t="shared" si="15"/>
        <v>5.1288307797048419E-2</v>
      </c>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row>
    <row r="46" spans="1:63">
      <c r="A46" s="2" t="s">
        <v>98</v>
      </c>
      <c r="B46" s="2"/>
      <c r="C46" s="3">
        <v>17.966666666666601</v>
      </c>
      <c r="D46" s="3">
        <v>36.8333333333333</v>
      </c>
      <c r="E46" s="3">
        <v>47</v>
      </c>
      <c r="F46" s="3">
        <v>58.4</v>
      </c>
      <c r="G46" s="3">
        <v>61.5</v>
      </c>
      <c r="H46" s="3">
        <v>68.766666666666595</v>
      </c>
      <c r="I46" s="3">
        <v>71.1666666666666</v>
      </c>
      <c r="J46" s="3">
        <v>73.733333333333306</v>
      </c>
      <c r="K46" s="2"/>
      <c r="L46" s="3">
        <v>5.55267703204699</v>
      </c>
      <c r="M46" s="3">
        <v>6.7630532223906696</v>
      </c>
      <c r="N46" s="3">
        <v>4.8373546489791197</v>
      </c>
      <c r="O46" s="3">
        <v>5.3578602694234796</v>
      </c>
      <c r="P46" s="3">
        <v>4.4702721766502398</v>
      </c>
      <c r="Q46" s="3">
        <v>4.47722632391479</v>
      </c>
      <c r="R46" s="3">
        <v>5.6040659842257003</v>
      </c>
      <c r="S46" s="3">
        <v>4.9121165386102996</v>
      </c>
      <c r="T46" s="2"/>
      <c r="U46" s="3">
        <f t="shared" si="0"/>
        <v>0.92452846046800008</v>
      </c>
      <c r="V46" s="3">
        <f t="shared" si="1"/>
        <v>1.011904761904761</v>
      </c>
      <c r="W46" s="3">
        <f t="shared" si="2"/>
        <v>0.93937381341597692</v>
      </c>
      <c r="X46" s="3">
        <f t="shared" si="3"/>
        <v>1.0045877319883785</v>
      </c>
      <c r="Y46" s="3">
        <f t="shared" si="4"/>
        <v>0.9908701386541503</v>
      </c>
      <c r="Z46" s="3">
        <f t="shared" si="5"/>
        <v>1.0466768138001004</v>
      </c>
      <c r="AA46" s="3">
        <f t="shared" si="6"/>
        <v>1.0037611659614469</v>
      </c>
      <c r="AB46" s="3">
        <f t="shared" si="7"/>
        <v>0.98354911831846858</v>
      </c>
      <c r="AC46" s="2"/>
      <c r="AD46" s="3">
        <f t="shared" si="8"/>
        <v>0.28572957038484859</v>
      </c>
      <c r="AE46" s="3">
        <f t="shared" si="9"/>
        <v>0.18579816545029312</v>
      </c>
      <c r="AF46" s="3">
        <f t="shared" si="10"/>
        <v>9.6682644328872774E-2</v>
      </c>
      <c r="AG46" s="3">
        <f t="shared" si="11"/>
        <v>9.216508041730781E-2</v>
      </c>
      <c r="AH46" s="3">
        <f t="shared" si="12"/>
        <v>7.2023727016247374E-2</v>
      </c>
      <c r="AI46" s="3">
        <f t="shared" si="13"/>
        <v>6.8146519389875038E-2</v>
      </c>
      <c r="AJ46" s="3">
        <f t="shared" si="14"/>
        <v>7.9041833345919604E-2</v>
      </c>
      <c r="AK46" s="3">
        <f t="shared" si="15"/>
        <v>6.5524067232744981E-2</v>
      </c>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row>
    <row r="47" spans="1:63">
      <c r="A47" s="2" t="s">
        <v>99</v>
      </c>
      <c r="B47" s="2"/>
      <c r="C47" s="3">
        <v>15.633333333333301</v>
      </c>
      <c r="D47" s="3">
        <v>32.133333333333297</v>
      </c>
      <c r="E47" s="3">
        <v>43.4</v>
      </c>
      <c r="F47" s="3">
        <v>53.033333333333303</v>
      </c>
      <c r="G47" s="3">
        <v>58</v>
      </c>
      <c r="H47" s="3">
        <v>62.6</v>
      </c>
      <c r="I47" s="3">
        <v>67.1666666666666</v>
      </c>
      <c r="J47" s="3">
        <v>69.6666666666666</v>
      </c>
      <c r="K47" s="2"/>
      <c r="L47" s="3">
        <v>5.5466706730754698</v>
      </c>
      <c r="M47" s="3">
        <v>5.7488163032826902</v>
      </c>
      <c r="N47" s="3">
        <v>4.5796651988254897</v>
      </c>
      <c r="O47" s="3">
        <v>5.5706572522658604</v>
      </c>
      <c r="P47" s="3">
        <v>4.2110964526276602</v>
      </c>
      <c r="Q47" s="3">
        <v>3.9123735336323202</v>
      </c>
      <c r="R47" s="3">
        <v>5.0864744393560199</v>
      </c>
      <c r="S47" s="3">
        <v>3.2591750830880799</v>
      </c>
      <c r="T47" s="2"/>
      <c r="U47" s="3">
        <f t="shared" si="0"/>
        <v>0.80445982923839088</v>
      </c>
      <c r="V47" s="3">
        <f t="shared" si="1"/>
        <v>0.88278388278388187</v>
      </c>
      <c r="W47" s="3">
        <f t="shared" si="2"/>
        <v>0.86742177664368925</v>
      </c>
      <c r="X47" s="3">
        <f t="shared" si="3"/>
        <v>0.91227116529309882</v>
      </c>
      <c r="Y47" s="3">
        <f t="shared" si="4"/>
        <v>0.93447915515350755</v>
      </c>
      <c r="Z47" s="3">
        <f t="shared" si="5"/>
        <v>0.95281582952815824</v>
      </c>
      <c r="AA47" s="3">
        <f t="shared" si="6"/>
        <v>0.94734367653972629</v>
      </c>
      <c r="AB47" s="3">
        <f t="shared" si="7"/>
        <v>0.9293027383750444</v>
      </c>
      <c r="AC47" s="2"/>
      <c r="AD47" s="3">
        <f t="shared" si="8"/>
        <v>0.28542049525611252</v>
      </c>
      <c r="AE47" s="3">
        <f t="shared" si="9"/>
        <v>0.15793451382644755</v>
      </c>
      <c r="AF47" s="3">
        <f t="shared" si="10"/>
        <v>9.1532288552960389E-2</v>
      </c>
      <c r="AG47" s="3">
        <f t="shared" si="11"/>
        <v>9.5825581074287208E-2</v>
      </c>
      <c r="AH47" s="3">
        <f t="shared" si="12"/>
        <v>6.7847963022783245E-2</v>
      </c>
      <c r="AI47" s="3">
        <f t="shared" si="13"/>
        <v>5.9549064438848096E-2</v>
      </c>
      <c r="AJ47" s="3">
        <f t="shared" si="14"/>
        <v>7.1741529469055279E-2</v>
      </c>
      <c r="AK47" s="3">
        <f t="shared" si="15"/>
        <v>4.3475028653934954E-2</v>
      </c>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row>
    <row r="48" spans="1:63">
      <c r="A48" s="2" t="s">
        <v>100</v>
      </c>
      <c r="B48" s="2"/>
      <c r="C48" s="3">
        <v>37.6</v>
      </c>
      <c r="D48" s="3">
        <v>53.466666666666598</v>
      </c>
      <c r="E48" s="3">
        <v>64.099999999999994</v>
      </c>
      <c r="F48" s="3">
        <v>69.3333333333333</v>
      </c>
      <c r="G48" s="3">
        <v>76.233333333333306</v>
      </c>
      <c r="H48" s="3">
        <v>81.8</v>
      </c>
      <c r="I48" s="3">
        <v>85.633333333333297</v>
      </c>
      <c r="J48" s="3">
        <v>88.8</v>
      </c>
      <c r="K48" s="2"/>
      <c r="L48" s="3">
        <v>5.0964039609643699</v>
      </c>
      <c r="M48" s="3">
        <v>4.5514344503195403</v>
      </c>
      <c r="N48" s="3">
        <v>5.6115951386392799</v>
      </c>
      <c r="O48" s="3">
        <v>5.3810366617925496</v>
      </c>
      <c r="P48" s="3">
        <v>5.3708058571833996</v>
      </c>
      <c r="Q48" s="3">
        <v>4.7497368348151596</v>
      </c>
      <c r="R48" s="3">
        <v>4.5349261907505696</v>
      </c>
      <c r="S48" s="3">
        <v>5.7294560532974401</v>
      </c>
      <c r="T48" s="2"/>
      <c r="U48" s="3">
        <f t="shared" si="0"/>
        <v>1.9348202289571574</v>
      </c>
      <c r="V48" s="3">
        <f t="shared" si="1"/>
        <v>1.468864468864467</v>
      </c>
      <c r="W48" s="3">
        <f t="shared" si="2"/>
        <v>1.2811459880843428</v>
      </c>
      <c r="X48" s="3">
        <f t="shared" si="3"/>
        <v>1.1926612343241016</v>
      </c>
      <c r="Y48" s="3">
        <f t="shared" si="4"/>
        <v>1.2282493263425696</v>
      </c>
      <c r="Z48" s="3">
        <f t="shared" si="5"/>
        <v>1.2450532724505325</v>
      </c>
      <c r="AA48" s="3">
        <f t="shared" si="6"/>
        <v>1.2078044193700042</v>
      </c>
      <c r="AB48" s="3">
        <f t="shared" si="7"/>
        <v>1.1845275095842682</v>
      </c>
      <c r="AC48" s="2"/>
      <c r="AD48" s="3">
        <f t="shared" si="8"/>
        <v>0.26225067762263954</v>
      </c>
      <c r="AE48" s="3">
        <f t="shared" si="9"/>
        <v>0.12503940797581156</v>
      </c>
      <c r="AF48" s="3">
        <f t="shared" si="10"/>
        <v>0.11215713882404549</v>
      </c>
      <c r="AG48" s="3">
        <f t="shared" si="11"/>
        <v>9.2563757120145418E-2</v>
      </c>
      <c r="AH48" s="3">
        <f t="shared" si="12"/>
        <v>8.6532864136452642E-2</v>
      </c>
      <c r="AI48" s="3">
        <f t="shared" si="13"/>
        <v>7.2294320164614304E-2</v>
      </c>
      <c r="AJ48" s="3">
        <f t="shared" si="14"/>
        <v>6.3962287598738635E-2</v>
      </c>
      <c r="AK48" s="3">
        <f t="shared" si="15"/>
        <v>7.6426782771226651E-2</v>
      </c>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row>
    <row r="49" spans="1:63">
      <c r="A49" s="2" t="s">
        <v>101</v>
      </c>
      <c r="B49" s="2"/>
      <c r="C49" s="3">
        <v>22.466666666666601</v>
      </c>
      <c r="D49" s="3">
        <v>40.266666666666602</v>
      </c>
      <c r="E49" s="3">
        <v>50.3</v>
      </c>
      <c r="F49" s="3">
        <v>59.933333333333302</v>
      </c>
      <c r="G49" s="3">
        <v>65.6666666666666</v>
      </c>
      <c r="H49" s="3">
        <v>69.8</v>
      </c>
      <c r="I49" s="3">
        <v>72.233333333333306</v>
      </c>
      <c r="J49" s="3">
        <v>75.8333333333333</v>
      </c>
      <c r="K49" s="2"/>
      <c r="L49" s="3">
        <v>5.3212362807486304</v>
      </c>
      <c r="M49" s="3">
        <v>6.5418312081217396</v>
      </c>
      <c r="N49" s="3">
        <v>5.5865910893853599</v>
      </c>
      <c r="O49" s="3">
        <v>6.5265270669442197</v>
      </c>
      <c r="P49" s="3">
        <v>4.7772609539591002</v>
      </c>
      <c r="Q49" s="3">
        <v>4.97594212184989</v>
      </c>
      <c r="R49" s="3">
        <v>4.9172033605382701</v>
      </c>
      <c r="S49" s="3">
        <v>4.4503433076062198</v>
      </c>
      <c r="T49" s="2"/>
      <c r="U49" s="3">
        <f t="shared" si="0"/>
        <v>1.1560893921251068</v>
      </c>
      <c r="V49" s="3">
        <f t="shared" si="1"/>
        <v>1.1062271062271045</v>
      </c>
      <c r="W49" s="3">
        <f t="shared" si="2"/>
        <v>1.0053298471239072</v>
      </c>
      <c r="X49" s="3">
        <f t="shared" si="3"/>
        <v>1.0309638939013148</v>
      </c>
      <c r="Y49" s="3">
        <f t="shared" si="4"/>
        <v>1.0580022618692</v>
      </c>
      <c r="Z49" s="3">
        <f t="shared" si="5"/>
        <v>1.0624048706240485</v>
      </c>
      <c r="AA49" s="3">
        <f t="shared" si="6"/>
        <v>1.0188058298072398</v>
      </c>
      <c r="AB49" s="3">
        <f t="shared" si="7"/>
        <v>1.0115615932072857</v>
      </c>
      <c r="AC49" s="2"/>
      <c r="AD49" s="3">
        <f t="shared" si="8"/>
        <v>0.27382009571949995</v>
      </c>
      <c r="AE49" s="3">
        <f t="shared" si="9"/>
        <v>0.17972063758576209</v>
      </c>
      <c r="AF49" s="3">
        <f t="shared" si="10"/>
        <v>0.11165739097088601</v>
      </c>
      <c r="AG49" s="3">
        <f t="shared" si="11"/>
        <v>0.11226830520449071</v>
      </c>
      <c r="AH49" s="3">
        <f t="shared" si="12"/>
        <v>7.6969841037992065E-2</v>
      </c>
      <c r="AI49" s="3">
        <f t="shared" si="13"/>
        <v>7.5737323011413851E-2</v>
      </c>
      <c r="AJ49" s="3">
        <f t="shared" si="14"/>
        <v>6.9354067144404369E-2</v>
      </c>
      <c r="AK49" s="3">
        <f t="shared" si="15"/>
        <v>5.936434769092129E-2</v>
      </c>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row>
    <row r="50" spans="1:63">
      <c r="A50" s="2" t="s">
        <v>102</v>
      </c>
      <c r="B50" s="2" t="s">
        <v>103</v>
      </c>
      <c r="C50" s="3">
        <v>20.466666666666601</v>
      </c>
      <c r="D50" s="3">
        <v>38.3333333333333</v>
      </c>
      <c r="E50" s="3">
        <v>48.566666666666599</v>
      </c>
      <c r="F50" s="3">
        <v>58.1666666666666</v>
      </c>
      <c r="G50" s="3">
        <v>63.533333333333303</v>
      </c>
      <c r="H50" s="3">
        <v>68.2</v>
      </c>
      <c r="I50" s="3">
        <v>70.566666666666606</v>
      </c>
      <c r="J50" s="3">
        <v>74</v>
      </c>
      <c r="K50" s="2"/>
      <c r="L50" s="3">
        <v>5.9314603785427202</v>
      </c>
      <c r="M50" s="3">
        <v>6.5844935686471402</v>
      </c>
      <c r="N50" s="3">
        <v>4.77970245470945</v>
      </c>
      <c r="O50" s="3">
        <v>3.7866725352067201</v>
      </c>
      <c r="P50" s="3">
        <v>5.2518779709949603</v>
      </c>
      <c r="Q50" s="3">
        <v>5.0358713248056599</v>
      </c>
      <c r="R50" s="3">
        <v>4.2870606350842397</v>
      </c>
      <c r="S50" s="3">
        <v>4.0906397217713097</v>
      </c>
      <c r="T50" s="2"/>
      <c r="U50" s="3">
        <f t="shared" si="0"/>
        <v>1.053173422499726</v>
      </c>
      <c r="V50" s="3">
        <f t="shared" si="1"/>
        <v>1.0531135531135523</v>
      </c>
      <c r="W50" s="3">
        <f t="shared" si="2"/>
        <v>0.97068627386317474</v>
      </c>
      <c r="X50" s="3">
        <f t="shared" si="3"/>
        <v>1.0005739682190173</v>
      </c>
      <c r="Y50" s="3">
        <f t="shared" si="4"/>
        <v>1.0236306147830945</v>
      </c>
      <c r="Z50" s="3">
        <f t="shared" si="5"/>
        <v>1.0380517503805176</v>
      </c>
      <c r="AA50" s="3">
        <f t="shared" si="6"/>
        <v>0.99529854254818906</v>
      </c>
      <c r="AB50" s="3">
        <f t="shared" si="7"/>
        <v>0.98710625798689011</v>
      </c>
      <c r="AC50" s="2"/>
      <c r="AD50" s="3">
        <f t="shared" si="8"/>
        <v>0.3052209980761259</v>
      </c>
      <c r="AE50" s="3">
        <f t="shared" si="9"/>
        <v>0.18089268045733903</v>
      </c>
      <c r="AF50" s="3">
        <f t="shared" si="10"/>
        <v>9.5530368550513223E-2</v>
      </c>
      <c r="AG50" s="3">
        <f t="shared" si="11"/>
        <v>6.5137752978184971E-2</v>
      </c>
      <c r="AH50" s="3">
        <f t="shared" si="12"/>
        <v>8.4616732574218756E-2</v>
      </c>
      <c r="AI50" s="3">
        <f t="shared" si="13"/>
        <v>7.6649487439964373E-2</v>
      </c>
      <c r="AJ50" s="3">
        <f t="shared" si="14"/>
        <v>6.0466299507535112E-2</v>
      </c>
      <c r="AK50" s="3">
        <f t="shared" si="15"/>
        <v>5.4566163088246099E-2</v>
      </c>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row>
    <row r="51" spans="1:63">
      <c r="A51" s="2" t="s">
        <v>104</v>
      </c>
      <c r="B51" s="2"/>
      <c r="C51" s="3">
        <v>34.9</v>
      </c>
      <c r="D51" s="3">
        <v>51</v>
      </c>
      <c r="E51" s="3">
        <v>62.9</v>
      </c>
      <c r="F51" s="3">
        <v>66.933333333333294</v>
      </c>
      <c r="G51" s="3">
        <v>74.233333333333306</v>
      </c>
      <c r="H51" s="3">
        <v>78.8333333333333</v>
      </c>
      <c r="I51" s="3">
        <v>82.366666666666603</v>
      </c>
      <c r="J51" s="3">
        <v>82.8</v>
      </c>
      <c r="K51" s="2"/>
      <c r="L51" s="3">
        <v>6.3</v>
      </c>
      <c r="M51" s="3">
        <v>4.1872823326512503</v>
      </c>
      <c r="N51" s="3">
        <v>6.04621093468187</v>
      </c>
      <c r="O51" s="3">
        <v>5.5972215329472901</v>
      </c>
      <c r="P51" s="3">
        <v>3.9385558549069999</v>
      </c>
      <c r="Q51" s="3">
        <v>4.6838967632612096</v>
      </c>
      <c r="R51" s="3">
        <v>5.7762925441458997</v>
      </c>
      <c r="S51" s="3">
        <v>5.2561075585138699</v>
      </c>
      <c r="T51" s="2"/>
      <c r="U51" s="3">
        <f t="shared" si="0"/>
        <v>1.7958836699628935</v>
      </c>
      <c r="V51" s="3">
        <f t="shared" si="1"/>
        <v>1.4010989010989012</v>
      </c>
      <c r="W51" s="3">
        <f t="shared" si="2"/>
        <v>1.2571619758269137</v>
      </c>
      <c r="X51" s="3">
        <f t="shared" si="3"/>
        <v>1.1513768069821135</v>
      </c>
      <c r="Y51" s="3">
        <f t="shared" si="4"/>
        <v>1.1960259071993451</v>
      </c>
      <c r="Z51" s="3">
        <f t="shared" si="5"/>
        <v>1.1998985286656514</v>
      </c>
      <c r="AA51" s="3">
        <f t="shared" si="6"/>
        <v>1.1617301363422652</v>
      </c>
      <c r="AB51" s="3">
        <f t="shared" si="7"/>
        <v>1.1044918670447905</v>
      </c>
      <c r="AC51" s="2"/>
      <c r="AD51" s="3">
        <f t="shared" si="8"/>
        <v>0.32418530431994924</v>
      </c>
      <c r="AE51" s="3">
        <f t="shared" si="9"/>
        <v>0.1150352289189904</v>
      </c>
      <c r="AF51" s="3">
        <f t="shared" si="10"/>
        <v>0.12084366430701035</v>
      </c>
      <c r="AG51" s="3">
        <f t="shared" si="11"/>
        <v>9.6282535705822486E-2</v>
      </c>
      <c r="AH51" s="3">
        <f t="shared" si="12"/>
        <v>6.3456868065834379E-2</v>
      </c>
      <c r="AI51" s="3">
        <f t="shared" si="13"/>
        <v>7.1292188177491778E-2</v>
      </c>
      <c r="AJ51" s="3">
        <f t="shared" si="14"/>
        <v>8.1470980876528903E-2</v>
      </c>
      <c r="AK51" s="3">
        <f t="shared" si="15"/>
        <v>7.0112657617043717E-2</v>
      </c>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c r="A52" s="2" t="s">
        <v>105</v>
      </c>
      <c r="B52" s="2"/>
      <c r="C52" s="3">
        <v>11.2666666666666</v>
      </c>
      <c r="D52" s="3">
        <v>27.8</v>
      </c>
      <c r="E52" s="3">
        <v>39.1</v>
      </c>
      <c r="F52" s="3">
        <v>49.3333333333333</v>
      </c>
      <c r="G52" s="3">
        <v>55.866666666666603</v>
      </c>
      <c r="H52" s="3">
        <v>61.1666666666666</v>
      </c>
      <c r="I52" s="3">
        <v>67.433333333333294</v>
      </c>
      <c r="J52" s="3">
        <v>72.433333333333294</v>
      </c>
      <c r="K52" s="2"/>
      <c r="L52" s="3">
        <v>4.3122564343456604</v>
      </c>
      <c r="M52" s="3">
        <v>6.4725059546773096</v>
      </c>
      <c r="N52" s="3">
        <v>6.2415275907959096</v>
      </c>
      <c r="O52" s="3">
        <v>4.8602697684616398</v>
      </c>
      <c r="P52" s="3">
        <v>6.6218493556474698</v>
      </c>
      <c r="Q52" s="3">
        <v>5.6984403324262498</v>
      </c>
      <c r="R52" s="3">
        <v>5.1425242396663098</v>
      </c>
      <c r="S52" s="3">
        <v>5.8004789074313097</v>
      </c>
      <c r="T52" s="2"/>
      <c r="U52" s="3">
        <f t="shared" si="0"/>
        <v>0.57975996222297466</v>
      </c>
      <c r="V52" s="3">
        <f t="shared" si="1"/>
        <v>0.7637362637362638</v>
      </c>
      <c r="W52" s="3">
        <f t="shared" si="2"/>
        <v>0.78147906605456807</v>
      </c>
      <c r="X52" s="3">
        <f t="shared" si="3"/>
        <v>0.84862433980753371</v>
      </c>
      <c r="Y52" s="3">
        <f t="shared" si="4"/>
        <v>0.90010750806740047</v>
      </c>
      <c r="Z52" s="3">
        <f t="shared" si="5"/>
        <v>0.93099949264332726</v>
      </c>
      <c r="AA52" s="3">
        <f t="shared" si="6"/>
        <v>0.95110484250117477</v>
      </c>
      <c r="AB52" s="3">
        <f t="shared" si="7"/>
        <v>0.96620806243491497</v>
      </c>
      <c r="AC52" s="2"/>
      <c r="AD52" s="3">
        <f t="shared" si="8"/>
        <v>0.22190002610698528</v>
      </c>
      <c r="AE52" s="3">
        <f t="shared" si="9"/>
        <v>0.17781609765597006</v>
      </c>
      <c r="AF52" s="3">
        <f t="shared" si="10"/>
        <v>0.12474739520227636</v>
      </c>
      <c r="AG52" s="3">
        <f t="shared" si="11"/>
        <v>8.3605605882715067E-2</v>
      </c>
      <c r="AH52" s="3">
        <f t="shared" si="12"/>
        <v>0.10668931364515941</v>
      </c>
      <c r="AI52" s="3">
        <f t="shared" si="13"/>
        <v>8.6734251635102733E-2</v>
      </c>
      <c r="AJ52" s="3">
        <f t="shared" si="14"/>
        <v>7.2532076723079111E-2</v>
      </c>
      <c r="AK52" s="3">
        <f t="shared" si="15"/>
        <v>7.7374176065491962E-2</v>
      </c>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row>
    <row r="53" spans="1:63">
      <c r="A53" s="2" t="s">
        <v>106</v>
      </c>
      <c r="B53" s="2"/>
      <c r="C53" s="3">
        <v>20.433333333333302</v>
      </c>
      <c r="D53" s="3">
        <v>36.533333333333303</v>
      </c>
      <c r="E53" s="3">
        <v>50.766666666666602</v>
      </c>
      <c r="F53" s="3">
        <v>56.733333333333299</v>
      </c>
      <c r="G53" s="3">
        <v>61.9</v>
      </c>
      <c r="H53" s="3">
        <v>66.266666666666595</v>
      </c>
      <c r="I53" s="3">
        <v>71.266666666666595</v>
      </c>
      <c r="J53" s="3">
        <v>74.1666666666666</v>
      </c>
      <c r="K53" s="2"/>
      <c r="L53" s="3">
        <v>5.9199286782490503</v>
      </c>
      <c r="M53" s="3">
        <v>6.3389448824092298</v>
      </c>
      <c r="N53" s="3">
        <v>5.4386477077384603</v>
      </c>
      <c r="O53" s="3">
        <v>5.1699989254243404</v>
      </c>
      <c r="P53" s="3">
        <v>5.8157831229623103</v>
      </c>
      <c r="Q53" s="3">
        <v>4.6614256283768896</v>
      </c>
      <c r="R53" s="3">
        <v>5.8761287331787404</v>
      </c>
      <c r="S53" s="3">
        <v>4.9805175991613098</v>
      </c>
      <c r="T53" s="2"/>
      <c r="U53" s="3">
        <f t="shared" si="0"/>
        <v>1.0514581563393046</v>
      </c>
      <c r="V53" s="3">
        <f t="shared" si="1"/>
        <v>1.0036630036630028</v>
      </c>
      <c r="W53" s="3">
        <f t="shared" si="2"/>
        <v>1.014656963001795</v>
      </c>
      <c r="X53" s="3">
        <f t="shared" si="3"/>
        <v>0.97591799077866392</v>
      </c>
      <c r="Y53" s="3">
        <f t="shared" si="4"/>
        <v>0.99731482248279513</v>
      </c>
      <c r="Z53" s="3">
        <f t="shared" si="5"/>
        <v>1.0086250634195828</v>
      </c>
      <c r="AA53" s="3">
        <f t="shared" si="6"/>
        <v>1.0051716031969899</v>
      </c>
      <c r="AB53" s="3">
        <f t="shared" si="7"/>
        <v>0.98932947027965257</v>
      </c>
      <c r="AC53" s="2"/>
      <c r="AD53" s="3">
        <f t="shared" si="8"/>
        <v>0.30462760001754974</v>
      </c>
      <c r="AE53" s="3">
        <f t="shared" si="9"/>
        <v>0.174146837428825</v>
      </c>
      <c r="AF53" s="3">
        <f t="shared" si="10"/>
        <v>0.1087004944051987</v>
      </c>
      <c r="AG53" s="3">
        <f t="shared" si="11"/>
        <v>8.8933518747849175E-2</v>
      </c>
      <c r="AH53" s="3">
        <f t="shared" si="12"/>
        <v>9.370220860865254E-2</v>
      </c>
      <c r="AI53" s="3">
        <f t="shared" si="13"/>
        <v>7.0950161771337741E-2</v>
      </c>
      <c r="AJ53" s="3">
        <f t="shared" si="14"/>
        <v>8.2879107661195203E-2</v>
      </c>
      <c r="AK53" s="3">
        <f t="shared" si="15"/>
        <v>6.6436487704675279E-2</v>
      </c>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c r="A54" s="2" t="s">
        <v>107</v>
      </c>
      <c r="B54" s="2"/>
      <c r="C54" s="3">
        <v>20.8333333333333</v>
      </c>
      <c r="D54" s="3">
        <v>38.9</v>
      </c>
      <c r="E54" s="3">
        <v>50.5</v>
      </c>
      <c r="F54" s="3">
        <v>57.6</v>
      </c>
      <c r="G54" s="3">
        <v>63.2</v>
      </c>
      <c r="H54" s="3">
        <v>68.466666666666598</v>
      </c>
      <c r="I54" s="3">
        <v>70.033333333333303</v>
      </c>
      <c r="J54" s="3">
        <v>73.400000000000006</v>
      </c>
      <c r="K54" s="2"/>
      <c r="L54" s="3">
        <v>6.5425954754635001</v>
      </c>
      <c r="M54" s="3">
        <v>5.1597803570823899</v>
      </c>
      <c r="N54" s="3">
        <v>5.0908414497670798</v>
      </c>
      <c r="O54" s="3">
        <v>5.8229431275487</v>
      </c>
      <c r="P54" s="3">
        <v>4.65044800709207</v>
      </c>
      <c r="Q54" s="3">
        <v>4.8698619647332402</v>
      </c>
      <c r="R54" s="3">
        <v>5.3446754396834502</v>
      </c>
      <c r="S54" s="3">
        <v>5.21280474728656</v>
      </c>
      <c r="T54" s="2"/>
      <c r="U54" s="3">
        <f t="shared" si="0"/>
        <v>1.0720413502643809</v>
      </c>
      <c r="V54" s="3">
        <f t="shared" si="1"/>
        <v>1.0686813186813187</v>
      </c>
      <c r="W54" s="3">
        <f t="shared" si="2"/>
        <v>1.0093271825001455</v>
      </c>
      <c r="X54" s="3">
        <f t="shared" si="3"/>
        <v>0.99082625620771581</v>
      </c>
      <c r="Y54" s="3">
        <f t="shared" si="4"/>
        <v>1.018260044925891</v>
      </c>
      <c r="Z54" s="3">
        <f t="shared" si="5"/>
        <v>1.0421106037544383</v>
      </c>
      <c r="AA54" s="3">
        <f t="shared" si="6"/>
        <v>0.9877762106252933</v>
      </c>
      <c r="AB54" s="3">
        <f t="shared" si="7"/>
        <v>0.97910269373294245</v>
      </c>
      <c r="AC54" s="2"/>
      <c r="AD54" s="3">
        <f t="shared" si="8"/>
        <v>0.33666877861197742</v>
      </c>
      <c r="AE54" s="3">
        <f t="shared" si="9"/>
        <v>0.14175220761215357</v>
      </c>
      <c r="AF54" s="3">
        <f t="shared" si="10"/>
        <v>0.10174900310986856</v>
      </c>
      <c r="AG54" s="3">
        <f t="shared" si="11"/>
        <v>0.10016536352742232</v>
      </c>
      <c r="AH54" s="3">
        <f t="shared" si="12"/>
        <v>7.4926667668150176E-2</v>
      </c>
      <c r="AI54" s="3">
        <f t="shared" si="13"/>
        <v>7.4122708747842311E-2</v>
      </c>
      <c r="AJ54" s="3">
        <f t="shared" si="14"/>
        <v>7.5383292520217915E-2</v>
      </c>
      <c r="AK54" s="3">
        <f t="shared" si="15"/>
        <v>6.953502956365315E-2</v>
      </c>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row>
    <row r="55" spans="1:63">
      <c r="A55" s="2" t="s">
        <v>108</v>
      </c>
      <c r="B55" s="2"/>
      <c r="C55" s="3">
        <v>19.033333333333299</v>
      </c>
      <c r="D55" s="3">
        <v>36.033333333333303</v>
      </c>
      <c r="E55" s="3">
        <v>49.3</v>
      </c>
      <c r="F55" s="3">
        <v>58.433333333333302</v>
      </c>
      <c r="G55" s="3">
        <v>62.6</v>
      </c>
      <c r="H55" s="3">
        <v>67.866666666666603</v>
      </c>
      <c r="I55" s="3">
        <v>73.133333333333297</v>
      </c>
      <c r="J55" s="3">
        <v>76.099999999999994</v>
      </c>
      <c r="K55" s="2"/>
      <c r="L55" s="3">
        <v>5.3633530142584798</v>
      </c>
      <c r="M55" s="3">
        <v>6.4935010245287197</v>
      </c>
      <c r="N55" s="3">
        <v>5.64003546088143</v>
      </c>
      <c r="O55" s="3">
        <v>4.7235815037132802</v>
      </c>
      <c r="P55" s="3">
        <v>6.0915241661399202</v>
      </c>
      <c r="Q55" s="3">
        <v>4.4775985627218597</v>
      </c>
      <c r="R55" s="3">
        <v>5.1751543186867597</v>
      </c>
      <c r="S55" s="3">
        <v>4.4222920150829701</v>
      </c>
      <c r="T55" s="2"/>
      <c r="U55" s="3">
        <f t="shared" si="0"/>
        <v>0.97941697760153812</v>
      </c>
      <c r="V55" s="3">
        <f t="shared" si="1"/>
        <v>0.98992673992673919</v>
      </c>
      <c r="W55" s="3">
        <f t="shared" si="2"/>
        <v>0.98534317024271612</v>
      </c>
      <c r="X55" s="3">
        <f t="shared" si="3"/>
        <v>1.0051611268125722</v>
      </c>
      <c r="Y55" s="3">
        <f t="shared" si="4"/>
        <v>1.0085930191829238</v>
      </c>
      <c r="Z55" s="3">
        <f t="shared" si="5"/>
        <v>1.0329781836631142</v>
      </c>
      <c r="AA55" s="3">
        <f t="shared" si="6"/>
        <v>1.0314997649271269</v>
      </c>
      <c r="AB55" s="3">
        <f t="shared" si="7"/>
        <v>1.0151187328757072</v>
      </c>
      <c r="AC55" s="2"/>
      <c r="AD55" s="3">
        <f t="shared" si="8"/>
        <v>0.27598733795280989</v>
      </c>
      <c r="AE55" s="3">
        <f t="shared" si="9"/>
        <v>0.17839288528925054</v>
      </c>
      <c r="AF55" s="3">
        <f t="shared" si="10"/>
        <v>0.1127255663550963</v>
      </c>
      <c r="AG55" s="3">
        <f t="shared" si="11"/>
        <v>8.1254315576670857E-2</v>
      </c>
      <c r="AH55" s="3">
        <f t="shared" si="12"/>
        <v>9.8144868213303579E-2</v>
      </c>
      <c r="AI55" s="3">
        <f t="shared" si="13"/>
        <v>6.8152185125142456E-2</v>
      </c>
      <c r="AJ55" s="3">
        <f t="shared" si="14"/>
        <v>7.2992303507570647E-2</v>
      </c>
      <c r="AK55" s="3">
        <f t="shared" si="15"/>
        <v>5.8990163820727769E-2</v>
      </c>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row>
    <row r="56" spans="1:63">
      <c r="A56" s="2" t="s">
        <v>109</v>
      </c>
      <c r="B56" s="2"/>
      <c r="C56" s="3">
        <v>19.466666666666601</v>
      </c>
      <c r="D56" s="3">
        <v>36.3333333333333</v>
      </c>
      <c r="E56" s="3">
        <v>48.8333333333333</v>
      </c>
      <c r="F56" s="3">
        <v>56.3</v>
      </c>
      <c r="G56" s="3">
        <v>63.2</v>
      </c>
      <c r="H56" s="3">
        <v>67.866666666666603</v>
      </c>
      <c r="I56" s="3">
        <v>70.633333333333297</v>
      </c>
      <c r="J56" s="3">
        <v>73.2</v>
      </c>
      <c r="K56" s="2"/>
      <c r="L56" s="3">
        <v>5.4205370787609404</v>
      </c>
      <c r="M56" s="3">
        <v>6.0184900284225904</v>
      </c>
      <c r="N56" s="3">
        <v>5.4838145685482598</v>
      </c>
      <c r="O56" s="3">
        <v>5.0143128475727599</v>
      </c>
      <c r="P56" s="3">
        <v>4.7003545965526197</v>
      </c>
      <c r="Q56" s="3">
        <v>5.1815913471528097</v>
      </c>
      <c r="R56" s="3">
        <v>3.5728917637616102</v>
      </c>
      <c r="S56" s="3">
        <v>3.9614812044654801</v>
      </c>
      <c r="T56" s="2"/>
      <c r="U56" s="3">
        <f t="shared" si="0"/>
        <v>1.0017154376870356</v>
      </c>
      <c r="V56" s="3">
        <f t="shared" si="1"/>
        <v>0.99816849816849729</v>
      </c>
      <c r="W56" s="3">
        <f t="shared" si="2"/>
        <v>0.97601605436482641</v>
      </c>
      <c r="X56" s="3">
        <f t="shared" si="3"/>
        <v>0.96846385806413882</v>
      </c>
      <c r="Y56" s="3">
        <f t="shared" si="4"/>
        <v>1.018260044925891</v>
      </c>
      <c r="Z56" s="3">
        <f t="shared" si="5"/>
        <v>1.0329781836631142</v>
      </c>
      <c r="AA56" s="3">
        <f t="shared" si="6"/>
        <v>0.9962388340385514</v>
      </c>
      <c r="AB56" s="3">
        <f t="shared" si="7"/>
        <v>0.97643483898162653</v>
      </c>
      <c r="AC56" s="2"/>
      <c r="AD56" s="3">
        <f t="shared" si="8"/>
        <v>0.27892991467550543</v>
      </c>
      <c r="AE56" s="3">
        <f t="shared" si="9"/>
        <v>0.16534313264897227</v>
      </c>
      <c r="AF56" s="3">
        <f t="shared" si="10"/>
        <v>0.10960322985794189</v>
      </c>
      <c r="AG56" s="3">
        <f t="shared" si="11"/>
        <v>8.6255431010673053E-2</v>
      </c>
      <c r="AH56" s="3">
        <f t="shared" si="12"/>
        <v>7.5730748143248233E-2</v>
      </c>
      <c r="AI56" s="3">
        <f t="shared" si="13"/>
        <v>7.8867448206283247E-2</v>
      </c>
      <c r="AJ56" s="3">
        <f t="shared" si="14"/>
        <v>5.0393395821743438E-2</v>
      </c>
      <c r="AK56" s="3">
        <f t="shared" si="15"/>
        <v>5.2843282267909714E-2</v>
      </c>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row>
    <row r="57" spans="1:63">
      <c r="A57" s="2" t="s">
        <v>110</v>
      </c>
      <c r="B57" s="2"/>
      <c r="C57" s="3">
        <v>19.733333333333299</v>
      </c>
      <c r="D57" s="3">
        <v>37.1</v>
      </c>
      <c r="E57" s="3">
        <v>49.866666666666603</v>
      </c>
      <c r="F57" s="3">
        <v>56.366666666666603</v>
      </c>
      <c r="G57" s="3">
        <v>63.433333333333302</v>
      </c>
      <c r="H57" s="3">
        <v>65.2</v>
      </c>
      <c r="I57" s="3">
        <v>72.133333333333297</v>
      </c>
      <c r="J57" s="3">
        <v>72.7</v>
      </c>
      <c r="K57" s="2"/>
      <c r="L57" s="3">
        <v>5.6975628317923901</v>
      </c>
      <c r="M57" s="3">
        <v>7.0915442605965504</v>
      </c>
      <c r="N57" s="3">
        <v>4.5951665427441801</v>
      </c>
      <c r="O57" s="3">
        <v>4.9361478457959</v>
      </c>
      <c r="P57" s="3">
        <v>6.1789067713381796</v>
      </c>
      <c r="Q57" s="3">
        <v>4.4676615807377296</v>
      </c>
      <c r="R57" s="3">
        <v>4.8009258366370204</v>
      </c>
      <c r="S57" s="3">
        <v>4.75499737118749</v>
      </c>
      <c r="T57" s="2"/>
      <c r="U57" s="3">
        <f t="shared" si="0"/>
        <v>1.0154375669704212</v>
      </c>
      <c r="V57" s="3">
        <f t="shared" si="1"/>
        <v>1.0192307692307694</v>
      </c>
      <c r="W57" s="3">
        <f t="shared" si="2"/>
        <v>0.99666895380872322</v>
      </c>
      <c r="X57" s="3">
        <f t="shared" si="3"/>
        <v>0.96961064771252625</v>
      </c>
      <c r="Y57" s="3">
        <f t="shared" si="4"/>
        <v>1.0220194438259333</v>
      </c>
      <c r="Z57" s="3">
        <f t="shared" si="5"/>
        <v>0.99238964992389644</v>
      </c>
      <c r="AA57" s="3">
        <f t="shared" si="6"/>
        <v>1.0173953925716965</v>
      </c>
      <c r="AB57" s="3">
        <f t="shared" si="7"/>
        <v>0.96976520210333672</v>
      </c>
      <c r="AC57" s="2"/>
      <c r="AD57" s="3">
        <f t="shared" si="8"/>
        <v>0.29318510166772188</v>
      </c>
      <c r="AE57" s="3">
        <f t="shared" si="9"/>
        <v>0.19482264452188325</v>
      </c>
      <c r="AF57" s="3">
        <f t="shared" si="10"/>
        <v>9.1842108905087469E-2</v>
      </c>
      <c r="AG57" s="3">
        <f t="shared" si="11"/>
        <v>8.4910848787113413E-2</v>
      </c>
      <c r="AH57" s="3">
        <f t="shared" si="12"/>
        <v>9.9552751369868783E-2</v>
      </c>
      <c r="AI57" s="3">
        <f t="shared" si="13"/>
        <v>6.8000937301944134E-2</v>
      </c>
      <c r="AJ57" s="3">
        <f t="shared" si="14"/>
        <v>6.7714045650733704E-2</v>
      </c>
      <c r="AK57" s="3">
        <f t="shared" si="15"/>
        <v>6.3428211646086252E-2</v>
      </c>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row>
    <row r="58" spans="1:63">
      <c r="A58" s="2" t="s">
        <v>111</v>
      </c>
      <c r="B58" s="2"/>
      <c r="C58" s="3">
        <v>21.133333333333301</v>
      </c>
      <c r="D58" s="3">
        <v>38.233333333333299</v>
      </c>
      <c r="E58" s="3">
        <v>50</v>
      </c>
      <c r="F58" s="3">
        <v>57.7</v>
      </c>
      <c r="G58" s="3">
        <v>63.633333333333297</v>
      </c>
      <c r="H58" s="3">
        <v>69.900000000000006</v>
      </c>
      <c r="I58" s="3">
        <v>73.033333333333303</v>
      </c>
      <c r="J58" s="3">
        <v>75.8333333333333</v>
      </c>
      <c r="K58" s="2"/>
      <c r="L58" s="3">
        <v>6.0207050159336699</v>
      </c>
      <c r="M58" s="3">
        <v>5.5298181605626802</v>
      </c>
      <c r="N58" s="3">
        <v>5.5617742972304498</v>
      </c>
      <c r="O58" s="3">
        <v>5.5446671075307403</v>
      </c>
      <c r="P58" s="3">
        <v>5.4740803387925796</v>
      </c>
      <c r="Q58" s="3">
        <v>4.7353282181210297</v>
      </c>
      <c r="R58" s="3">
        <v>4.8130609341203598</v>
      </c>
      <c r="S58" s="3">
        <v>4.9938851497495298</v>
      </c>
      <c r="T58" s="2"/>
      <c r="U58" s="3">
        <f t="shared" si="0"/>
        <v>1.0874787457081878</v>
      </c>
      <c r="V58" s="3">
        <f t="shared" si="1"/>
        <v>1.0503663003662995</v>
      </c>
      <c r="W58" s="3">
        <f t="shared" si="2"/>
        <v>0.99933384405954995</v>
      </c>
      <c r="X58" s="3">
        <f t="shared" si="3"/>
        <v>0.99254644068029863</v>
      </c>
      <c r="Y58" s="3">
        <f t="shared" si="4"/>
        <v>1.0252417857402556</v>
      </c>
      <c r="Z58" s="3">
        <f t="shared" si="5"/>
        <v>1.0639269406392695</v>
      </c>
      <c r="AA58" s="3">
        <f t="shared" si="6"/>
        <v>1.0300893276915839</v>
      </c>
      <c r="AB58" s="3">
        <f t="shared" si="7"/>
        <v>1.0115615932072857</v>
      </c>
      <c r="AC58" s="2"/>
      <c r="AD58" s="3">
        <f t="shared" si="8"/>
        <v>0.30981334727160342</v>
      </c>
      <c r="AE58" s="3">
        <f t="shared" si="9"/>
        <v>0.15191808133413956</v>
      </c>
      <c r="AF58" s="3">
        <f t="shared" si="10"/>
        <v>0.11116138576485814</v>
      </c>
      <c r="AG58" s="3">
        <f t="shared" si="11"/>
        <v>9.5378502640151866E-2</v>
      </c>
      <c r="AH58" s="3">
        <f t="shared" si="12"/>
        <v>8.8196792590298556E-2</v>
      </c>
      <c r="AI58" s="3">
        <f t="shared" si="13"/>
        <v>7.2075010930304856E-2</v>
      </c>
      <c r="AJ58" s="3">
        <f t="shared" si="14"/>
        <v>6.7885203584208173E-2</v>
      </c>
      <c r="AK58" s="3">
        <f t="shared" si="15"/>
        <v>6.6614801121426467E-2</v>
      </c>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row>
    <row r="59" spans="1:63">
      <c r="A59" s="2" t="s">
        <v>112</v>
      </c>
      <c r="B59" s="2" t="s">
        <v>113</v>
      </c>
      <c r="C59" s="3">
        <v>12.966666666666599</v>
      </c>
      <c r="D59" s="3">
        <v>25.6666666666666</v>
      </c>
      <c r="E59" s="3">
        <v>33.966666666666598</v>
      </c>
      <c r="F59" s="3">
        <v>41.5</v>
      </c>
      <c r="G59" s="3">
        <v>46.2</v>
      </c>
      <c r="H59" s="3">
        <v>48.966666666666598</v>
      </c>
      <c r="I59" s="3">
        <v>51.8333333333333</v>
      </c>
      <c r="J59" s="3">
        <v>54.133333333333297</v>
      </c>
      <c r="K59" s="2"/>
      <c r="L59" s="3">
        <v>3.7813871646379802</v>
      </c>
      <c r="M59" s="3">
        <v>4.8808013913928301</v>
      </c>
      <c r="N59" s="3">
        <v>4.9361478457959</v>
      </c>
      <c r="O59" s="3">
        <v>4.2170289699423797</v>
      </c>
      <c r="P59" s="3">
        <v>3.90213616710983</v>
      </c>
      <c r="Q59" s="3">
        <v>4.7852783501995804</v>
      </c>
      <c r="R59" s="3">
        <v>4.8241291672406703</v>
      </c>
      <c r="S59" s="3">
        <v>4.6599952312803401</v>
      </c>
      <c r="T59" s="2"/>
      <c r="U59" s="3">
        <f t="shared" si="0"/>
        <v>0.66723853640454822</v>
      </c>
      <c r="V59" s="3">
        <f t="shared" si="1"/>
        <v>0.70512820512820329</v>
      </c>
      <c r="W59" s="3">
        <f t="shared" si="2"/>
        <v>0.67888079139778623</v>
      </c>
      <c r="X59" s="3">
        <f t="shared" si="3"/>
        <v>0.7138765561218785</v>
      </c>
      <c r="Y59" s="3">
        <f t="shared" si="4"/>
        <v>0.74436098220848368</v>
      </c>
      <c r="Z59" s="3">
        <f t="shared" si="5"/>
        <v>0.74530695078640175</v>
      </c>
      <c r="AA59" s="3">
        <f t="shared" si="6"/>
        <v>0.73107663375646392</v>
      </c>
      <c r="AB59" s="3">
        <f t="shared" si="7"/>
        <v>0.72209935268950831</v>
      </c>
      <c r="AC59" s="2"/>
      <c r="AD59" s="3">
        <f t="shared" si="8"/>
        <v>0.19458256328884344</v>
      </c>
      <c r="AE59" s="3">
        <f t="shared" si="9"/>
        <v>0.13408795031298984</v>
      </c>
      <c r="AF59" s="3">
        <f t="shared" si="10"/>
        <v>9.8657192031709667E-2</v>
      </c>
      <c r="AG59" s="3">
        <f t="shared" si="11"/>
        <v>7.2540677545268883E-2</v>
      </c>
      <c r="AH59" s="3">
        <f t="shared" si="12"/>
        <v>6.2870084633357595E-2</v>
      </c>
      <c r="AI59" s="3">
        <f t="shared" si="13"/>
        <v>7.2835286913235625E-2</v>
      </c>
      <c r="AJ59" s="3">
        <f t="shared" si="14"/>
        <v>6.8041314065453731E-2</v>
      </c>
      <c r="AK59" s="3">
        <f t="shared" si="15"/>
        <v>6.2160952094403907E-2</v>
      </c>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row>
    <row r="60" spans="1:63">
      <c r="A60" s="2" t="s">
        <v>114</v>
      </c>
      <c r="B60" s="2" t="s">
        <v>115</v>
      </c>
      <c r="C60" s="3">
        <v>20.133333333333301</v>
      </c>
      <c r="D60" s="3">
        <v>36.3333333333333</v>
      </c>
      <c r="E60" s="3">
        <v>49.566666666666599</v>
      </c>
      <c r="F60" s="3">
        <v>56.3333333333333</v>
      </c>
      <c r="G60" s="3">
        <v>62.266666666666602</v>
      </c>
      <c r="H60" s="3">
        <v>68.033333333333303</v>
      </c>
      <c r="I60" s="3">
        <v>71.6666666666666</v>
      </c>
      <c r="J60" s="3">
        <v>73.966666666666598</v>
      </c>
      <c r="K60" s="2"/>
      <c r="L60" s="3">
        <v>6.4277177563701002</v>
      </c>
      <c r="M60" s="3">
        <v>5.5095876030384998</v>
      </c>
      <c r="N60" s="3">
        <v>5.3271839548572801</v>
      </c>
      <c r="O60" s="3">
        <v>4.2765510506585596</v>
      </c>
      <c r="P60" s="3">
        <v>3.5584016386886699</v>
      </c>
      <c r="Q60" s="3">
        <v>4.3472852320602202</v>
      </c>
      <c r="R60" s="3">
        <v>4.3994949205057097</v>
      </c>
      <c r="S60" s="3">
        <v>5.0032211846191803</v>
      </c>
      <c r="T60" s="2"/>
      <c r="U60" s="3">
        <f t="shared" si="0"/>
        <v>1.0360207608954974</v>
      </c>
      <c r="V60" s="3">
        <f t="shared" si="1"/>
        <v>0.99816849816849729</v>
      </c>
      <c r="W60" s="3">
        <f t="shared" si="2"/>
        <v>0.99067295074436579</v>
      </c>
      <c r="X60" s="3">
        <f t="shared" si="3"/>
        <v>0.96903725288833253</v>
      </c>
      <c r="Y60" s="3">
        <f t="shared" si="4"/>
        <v>1.0032224493257185</v>
      </c>
      <c r="Z60" s="3">
        <f t="shared" si="5"/>
        <v>1.0355149670218158</v>
      </c>
      <c r="AA60" s="3">
        <f t="shared" si="6"/>
        <v>1.010813352139162</v>
      </c>
      <c r="AB60" s="3">
        <f t="shared" si="7"/>
        <v>0.98666161552833664</v>
      </c>
      <c r="AC60" s="2"/>
      <c r="AD60" s="3">
        <f t="shared" si="8"/>
        <v>0.33075740268755277</v>
      </c>
      <c r="AE60" s="3">
        <f t="shared" si="9"/>
        <v>0.15136229678677199</v>
      </c>
      <c r="AF60" s="3">
        <f t="shared" si="10"/>
        <v>0.10647270439239763</v>
      </c>
      <c r="AG60" s="3">
        <f t="shared" si="11"/>
        <v>7.3564567135506839E-2</v>
      </c>
      <c r="AH60" s="3">
        <f t="shared" si="12"/>
        <v>5.7331933741700779E-2</v>
      </c>
      <c r="AI60" s="3">
        <f t="shared" si="13"/>
        <v>6.6168724993306241E-2</v>
      </c>
      <c r="AJ60" s="3">
        <f t="shared" si="14"/>
        <v>6.2052114534636237E-2</v>
      </c>
      <c r="AK60" s="3">
        <f t="shared" si="15"/>
        <v>6.6739337046353708E-2</v>
      </c>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row>
    <row r="61" spans="1:63">
      <c r="A61" s="2" t="s">
        <v>116</v>
      </c>
      <c r="B61" s="2" t="s">
        <v>72</v>
      </c>
      <c r="C61" s="3">
        <v>20.8666666666666</v>
      </c>
      <c r="D61" s="3">
        <v>38.200000000000003</v>
      </c>
      <c r="E61" s="3">
        <v>50.2</v>
      </c>
      <c r="F61" s="3">
        <v>57.3</v>
      </c>
      <c r="G61" s="3">
        <v>63.5</v>
      </c>
      <c r="H61" s="3">
        <v>67.8</v>
      </c>
      <c r="I61" s="3">
        <v>70.900000000000006</v>
      </c>
      <c r="J61" s="3">
        <v>73.933333333333294</v>
      </c>
      <c r="K61" s="2"/>
      <c r="L61" s="3">
        <v>4.7380258429950404</v>
      </c>
      <c r="M61" s="3">
        <v>5.7410800377629299</v>
      </c>
      <c r="N61" s="3">
        <v>4.7986109101141601</v>
      </c>
      <c r="O61" s="3">
        <v>5.0540412872604499</v>
      </c>
      <c r="P61" s="3">
        <v>4.3722610474063197</v>
      </c>
      <c r="Q61" s="3">
        <v>4.9558046773455402</v>
      </c>
      <c r="R61" s="3">
        <v>5.3500778810530703</v>
      </c>
      <c r="S61" s="3">
        <v>4.1867515914953497</v>
      </c>
      <c r="T61" s="2"/>
      <c r="U61" s="3">
        <f t="shared" si="0"/>
        <v>1.073756616424802</v>
      </c>
      <c r="V61" s="3">
        <f t="shared" si="1"/>
        <v>1.0494505494505495</v>
      </c>
      <c r="W61" s="3">
        <f t="shared" si="2"/>
        <v>1.0033311794357882</v>
      </c>
      <c r="X61" s="3">
        <f t="shared" si="3"/>
        <v>0.98566570278996712</v>
      </c>
      <c r="Y61" s="3">
        <f t="shared" si="4"/>
        <v>1.0230935577973745</v>
      </c>
      <c r="Z61" s="3">
        <f t="shared" si="5"/>
        <v>1.0319634703196345</v>
      </c>
      <c r="AA61" s="3">
        <f t="shared" si="6"/>
        <v>1</v>
      </c>
      <c r="AB61" s="3">
        <f t="shared" si="7"/>
        <v>0.98621697306978429</v>
      </c>
      <c r="AC61" s="2"/>
      <c r="AD61" s="3">
        <f t="shared" si="8"/>
        <v>0.24380926187097321</v>
      </c>
      <c r="AE61" s="3">
        <f t="shared" si="9"/>
        <v>0.15772197905942115</v>
      </c>
      <c r="AF61" s="3">
        <f t="shared" si="10"/>
        <v>9.5908285739009586E-2</v>
      </c>
      <c r="AG61" s="3">
        <f t="shared" si="11"/>
        <v>8.6938833461380136E-2</v>
      </c>
      <c r="AH61" s="3">
        <f t="shared" si="12"/>
        <v>7.0444600167083579E-2</v>
      </c>
      <c r="AI61" s="3">
        <f t="shared" si="13"/>
        <v>7.5430817006781434E-2</v>
      </c>
      <c r="AJ61" s="3">
        <f t="shared" si="14"/>
        <v>7.5459490564923418E-2</v>
      </c>
      <c r="AK61" s="3">
        <f t="shared" si="15"/>
        <v>5.584822562975178E-2</v>
      </c>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row>
    <row r="62" spans="1:63">
      <c r="A62" s="2" t="s">
        <v>117</v>
      </c>
      <c r="B62" s="2"/>
      <c r="C62" s="3">
        <v>15.4</v>
      </c>
      <c r="D62" s="3">
        <v>32.299999999999997</v>
      </c>
      <c r="E62" s="3">
        <v>44.533333333333303</v>
      </c>
      <c r="F62" s="3">
        <v>52.8333333333333</v>
      </c>
      <c r="G62" s="3">
        <v>59.466666666666598</v>
      </c>
      <c r="H62" s="3">
        <v>63.133333333333297</v>
      </c>
      <c r="I62" s="3">
        <v>68.766666666666595</v>
      </c>
      <c r="J62" s="3">
        <v>71.266666666666595</v>
      </c>
      <c r="K62" s="2"/>
      <c r="L62" s="3">
        <v>4.8138688529428499</v>
      </c>
      <c r="M62" s="3">
        <v>6.04510821518799</v>
      </c>
      <c r="N62" s="3">
        <v>6.7217722530759803</v>
      </c>
      <c r="O62" s="3">
        <v>4.3442171011843103</v>
      </c>
      <c r="P62" s="3">
        <v>5.7022412747581503</v>
      </c>
      <c r="Q62" s="3">
        <v>4.9378357832376496</v>
      </c>
      <c r="R62" s="3">
        <v>5.33343749898276</v>
      </c>
      <c r="S62" s="3">
        <v>4.5013578198386099</v>
      </c>
      <c r="T62" s="2"/>
      <c r="U62" s="3">
        <f t="shared" si="0"/>
        <v>0.79245296611543159</v>
      </c>
      <c r="V62" s="3">
        <f t="shared" si="1"/>
        <v>0.88736263736263732</v>
      </c>
      <c r="W62" s="3">
        <f t="shared" si="2"/>
        <v>0.89007334377570524</v>
      </c>
      <c r="X62" s="3">
        <f t="shared" si="3"/>
        <v>0.90883079634793318</v>
      </c>
      <c r="Y62" s="3">
        <f t="shared" si="4"/>
        <v>0.95810966252520435</v>
      </c>
      <c r="Z62" s="3">
        <f t="shared" si="5"/>
        <v>0.96093353627600142</v>
      </c>
      <c r="AA62" s="3">
        <f t="shared" si="6"/>
        <v>0.96991067230841455</v>
      </c>
      <c r="AB62" s="3">
        <f t="shared" si="7"/>
        <v>0.95064557638557168</v>
      </c>
      <c r="AC62" s="2"/>
      <c r="AD62" s="3">
        <f t="shared" si="8"/>
        <v>0.24771199032501634</v>
      </c>
      <c r="AE62" s="3">
        <f t="shared" si="9"/>
        <v>0.16607440151615357</v>
      </c>
      <c r="AF62" s="3">
        <f t="shared" si="10"/>
        <v>0.13434589009118483</v>
      </c>
      <c r="AG62" s="3">
        <f t="shared" si="11"/>
        <v>7.4728548029860856E-2</v>
      </c>
      <c r="AH62" s="3">
        <f t="shared" si="12"/>
        <v>9.1872855326163044E-2</v>
      </c>
      <c r="AI62" s="3">
        <f t="shared" si="13"/>
        <v>7.5157317857498462E-2</v>
      </c>
      <c r="AJ62" s="3">
        <f t="shared" si="14"/>
        <v>7.5224788420067135E-2</v>
      </c>
      <c r="AK62" s="3">
        <f t="shared" si="15"/>
        <v>6.004484423514752E-2</v>
      </c>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row>
    <row r="63" spans="1:63">
      <c r="A63" s="2" t="s">
        <v>118</v>
      </c>
      <c r="B63" s="2"/>
      <c r="C63" s="3">
        <v>21.733333333333299</v>
      </c>
      <c r="D63" s="3">
        <v>37.6666666666666</v>
      </c>
      <c r="E63" s="3">
        <v>48.733333333333299</v>
      </c>
      <c r="F63" s="3">
        <v>56.533333333333303</v>
      </c>
      <c r="G63" s="3">
        <v>63.6</v>
      </c>
      <c r="H63" s="3">
        <v>67.733333333333306</v>
      </c>
      <c r="I63" s="3">
        <v>71.099999999999994</v>
      </c>
      <c r="J63" s="3">
        <v>74.966666666666598</v>
      </c>
      <c r="K63" s="2"/>
      <c r="L63" s="3">
        <v>5.9044239534625396</v>
      </c>
      <c r="M63" s="3">
        <v>4.8120219820316201</v>
      </c>
      <c r="N63" s="3">
        <v>6.1260826707520701</v>
      </c>
      <c r="O63" s="3">
        <v>5.3462343964908801</v>
      </c>
      <c r="P63" s="3">
        <v>5.6721542057081997</v>
      </c>
      <c r="Q63" s="3">
        <v>5.2721490452713402</v>
      </c>
      <c r="R63" s="3">
        <v>4.8672374094551802</v>
      </c>
      <c r="S63" s="3">
        <v>4.3319228473687703</v>
      </c>
      <c r="T63" s="2"/>
      <c r="U63" s="3">
        <f t="shared" si="0"/>
        <v>1.1183535365958019</v>
      </c>
      <c r="V63" s="3">
        <f t="shared" si="1"/>
        <v>1.0347985347985331</v>
      </c>
      <c r="W63" s="3">
        <f t="shared" si="2"/>
        <v>0.97401738667670734</v>
      </c>
      <c r="X63" s="3">
        <f t="shared" si="3"/>
        <v>0.97247762183349828</v>
      </c>
      <c r="Y63" s="3">
        <f t="shared" si="4"/>
        <v>1.0247047287545359</v>
      </c>
      <c r="Z63" s="3">
        <f t="shared" si="5"/>
        <v>1.0309487569761537</v>
      </c>
      <c r="AA63" s="3">
        <f t="shared" si="6"/>
        <v>1.0028208744710858</v>
      </c>
      <c r="AB63" s="3">
        <f t="shared" si="7"/>
        <v>1.0000008892849162</v>
      </c>
      <c r="AC63" s="2"/>
      <c r="AD63" s="3">
        <f t="shared" si="8"/>
        <v>0.30382975812496055</v>
      </c>
      <c r="AE63" s="3">
        <f t="shared" si="9"/>
        <v>0.13219840609976979</v>
      </c>
      <c r="AF63" s="3">
        <f t="shared" si="10"/>
        <v>0.12244003488778521</v>
      </c>
      <c r="AG63" s="3">
        <f t="shared" si="11"/>
        <v>9.1965093956319022E-2</v>
      </c>
      <c r="AH63" s="3">
        <f t="shared" si="12"/>
        <v>9.138810120776919E-2</v>
      </c>
      <c r="AI63" s="3">
        <f t="shared" si="13"/>
        <v>8.0245799775819485E-2</v>
      </c>
      <c r="AJ63" s="3">
        <f t="shared" si="14"/>
        <v>6.864932876523526E-2</v>
      </c>
      <c r="AK63" s="3">
        <f t="shared" si="15"/>
        <v>5.7784704753433801E-2</v>
      </c>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row>
    <row r="64" spans="1:63">
      <c r="A64" s="2" t="s">
        <v>119</v>
      </c>
      <c r="B64" s="2" t="s">
        <v>120</v>
      </c>
      <c r="C64" s="3">
        <v>22.4</v>
      </c>
      <c r="D64" s="3">
        <v>41.266666666666602</v>
      </c>
      <c r="E64" s="3">
        <v>48.866666666666603</v>
      </c>
      <c r="F64" s="3">
        <v>57.7</v>
      </c>
      <c r="G64" s="3">
        <v>64.066666666666606</v>
      </c>
      <c r="H64" s="3">
        <v>67.633333333333297</v>
      </c>
      <c r="I64" s="3">
        <v>72.466666666666598</v>
      </c>
      <c r="J64" s="3">
        <v>76.400000000000006</v>
      </c>
      <c r="K64" s="2"/>
      <c r="L64" s="3">
        <v>6.0255013622657696</v>
      </c>
      <c r="M64" s="3">
        <v>5.2594887795509297</v>
      </c>
      <c r="N64" s="3">
        <v>5.1880203888916503</v>
      </c>
      <c r="O64" s="3">
        <v>6.4143069254077103</v>
      </c>
      <c r="P64" s="3">
        <v>4.7814456205442903</v>
      </c>
      <c r="Q64" s="3">
        <v>5.0032211846191803</v>
      </c>
      <c r="R64" s="3">
        <v>4.6671428328499003</v>
      </c>
      <c r="S64" s="3">
        <v>4.79305052480498</v>
      </c>
      <c r="T64" s="2"/>
      <c r="U64" s="3">
        <f t="shared" si="0"/>
        <v>1.152658859804264</v>
      </c>
      <c r="V64" s="3">
        <f t="shared" si="1"/>
        <v>1.1336996336996319</v>
      </c>
      <c r="W64" s="3">
        <f t="shared" si="2"/>
        <v>0.97668227692753218</v>
      </c>
      <c r="X64" s="3">
        <f t="shared" si="3"/>
        <v>0.99254644068029863</v>
      </c>
      <c r="Y64" s="3">
        <f t="shared" si="4"/>
        <v>1.0322235265546207</v>
      </c>
      <c r="Z64" s="3">
        <f t="shared" si="5"/>
        <v>1.029426686960933</v>
      </c>
      <c r="AA64" s="3">
        <f t="shared" si="6"/>
        <v>1.0220968500235061</v>
      </c>
      <c r="AB64" s="3">
        <f t="shared" si="7"/>
        <v>1.0191205150026812</v>
      </c>
      <c r="AC64" s="2"/>
      <c r="AD64" s="3">
        <f t="shared" si="8"/>
        <v>0.31006015758831701</v>
      </c>
      <c r="AE64" s="3">
        <f t="shared" si="9"/>
        <v>0.14449144998766292</v>
      </c>
      <c r="AF64" s="3">
        <f t="shared" si="10"/>
        <v>0.10369128716580828</v>
      </c>
      <c r="AG64" s="3">
        <f t="shared" si="11"/>
        <v>0.11033791175466919</v>
      </c>
      <c r="AH64" s="3">
        <f t="shared" si="12"/>
        <v>7.703726317066667E-2</v>
      </c>
      <c r="AI64" s="3">
        <f t="shared" si="13"/>
        <v>7.6152529446258443E-2</v>
      </c>
      <c r="AJ64" s="3">
        <f t="shared" si="14"/>
        <v>6.5827120350492235E-2</v>
      </c>
      <c r="AK64" s="3">
        <f t="shared" si="15"/>
        <v>6.393581307949113E-2</v>
      </c>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row>
    <row r="65" spans="1:63">
      <c r="A65" s="2" t="s">
        <v>121</v>
      </c>
      <c r="B65" s="2"/>
      <c r="C65" s="3">
        <v>19</v>
      </c>
      <c r="D65" s="3">
        <v>36.766666666666602</v>
      </c>
      <c r="E65" s="3">
        <v>49.366666666666603</v>
      </c>
      <c r="F65" s="3">
        <v>56</v>
      </c>
      <c r="G65" s="3">
        <v>63.4</v>
      </c>
      <c r="H65" s="3">
        <v>66.3</v>
      </c>
      <c r="I65" s="3">
        <v>69.933333333333294</v>
      </c>
      <c r="J65" s="3">
        <v>74.433333333333294</v>
      </c>
      <c r="K65" s="2"/>
      <c r="L65" s="3">
        <v>5.2662447088350604</v>
      </c>
      <c r="M65" s="3">
        <v>6.5862651699494199</v>
      </c>
      <c r="N65" s="3">
        <v>6.4471354534828498</v>
      </c>
      <c r="O65" s="3">
        <v>4.7116875957558904</v>
      </c>
      <c r="P65" s="3">
        <v>5.9755055574124096</v>
      </c>
      <c r="Q65" s="3">
        <v>6.3306134510540604</v>
      </c>
      <c r="R65" s="3">
        <v>4.8917163540917699</v>
      </c>
      <c r="S65" s="3">
        <v>5.0112096565821496</v>
      </c>
      <c r="T65" s="2"/>
      <c r="U65" s="3">
        <f t="shared" si="0"/>
        <v>0.97770171144111684</v>
      </c>
      <c r="V65" s="3">
        <f t="shared" si="1"/>
        <v>1.0100732600732583</v>
      </c>
      <c r="W65" s="3">
        <f t="shared" si="2"/>
        <v>0.98667561536812765</v>
      </c>
      <c r="X65" s="3">
        <f t="shared" si="3"/>
        <v>0.96330330464639036</v>
      </c>
      <c r="Y65" s="3">
        <f t="shared" si="4"/>
        <v>1.0214823868402134</v>
      </c>
      <c r="Z65" s="3">
        <f t="shared" si="5"/>
        <v>1.0091324200913241</v>
      </c>
      <c r="AA65" s="3">
        <f t="shared" si="6"/>
        <v>0.98636577338975018</v>
      </c>
      <c r="AB65" s="3">
        <f t="shared" si="7"/>
        <v>0.99288660994807409</v>
      </c>
      <c r="AC65" s="2"/>
      <c r="AD65" s="3">
        <f t="shared" si="8"/>
        <v>0.27099034024714547</v>
      </c>
      <c r="AE65" s="3">
        <f t="shared" si="9"/>
        <v>0.18094135082278626</v>
      </c>
      <c r="AF65" s="3">
        <f t="shared" si="10"/>
        <v>0.12885681311803251</v>
      </c>
      <c r="AG65" s="3">
        <f t="shared" si="11"/>
        <v>8.1049718418804553E-2</v>
      </c>
      <c r="AH65" s="3">
        <f t="shared" si="12"/>
        <v>9.6275610084583407E-2</v>
      </c>
      <c r="AI65" s="3">
        <f t="shared" si="13"/>
        <v>9.6356369118022228E-2</v>
      </c>
      <c r="AJ65" s="3">
        <f t="shared" si="14"/>
        <v>6.8994588915257685E-2</v>
      </c>
      <c r="AK65" s="3">
        <f t="shared" si="15"/>
        <v>6.6845897460764525E-2</v>
      </c>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row>
    <row r="66" spans="1:63">
      <c r="A66" s="2" t="s">
        <v>122</v>
      </c>
      <c r="B66" s="2"/>
      <c r="C66" s="3">
        <v>21.766666666666602</v>
      </c>
      <c r="D66" s="3">
        <v>37.933333333333302</v>
      </c>
      <c r="E66" s="3">
        <v>48.766666666666602</v>
      </c>
      <c r="F66" s="3">
        <v>55.9</v>
      </c>
      <c r="G66" s="3">
        <v>62.2</v>
      </c>
      <c r="H66" s="3">
        <v>66.266666666666595</v>
      </c>
      <c r="I66" s="3">
        <v>70.633333333333297</v>
      </c>
      <c r="J66" s="3">
        <v>74.366666666666603</v>
      </c>
      <c r="K66" s="2"/>
      <c r="L66" s="3">
        <v>5.6667647050342698</v>
      </c>
      <c r="M66" s="3">
        <v>5.5192592095517803</v>
      </c>
      <c r="N66" s="3">
        <v>5.6490903889229998</v>
      </c>
      <c r="O66" s="3">
        <v>3.8931563886731602</v>
      </c>
      <c r="P66" s="3">
        <v>4.9558046773455402</v>
      </c>
      <c r="Q66" s="3">
        <v>4.2026446699931901</v>
      </c>
      <c r="R66" s="3">
        <v>3.99569212472076</v>
      </c>
      <c r="S66" s="3">
        <v>4.5569239137334199</v>
      </c>
      <c r="T66" s="2"/>
      <c r="U66" s="3">
        <f t="shared" si="0"/>
        <v>1.1200688027562236</v>
      </c>
      <c r="V66" s="3">
        <f t="shared" si="1"/>
        <v>1.0421245421245413</v>
      </c>
      <c r="W66" s="3">
        <f t="shared" si="2"/>
        <v>0.97468360923941311</v>
      </c>
      <c r="X66" s="3">
        <f t="shared" si="3"/>
        <v>0.96158312017380743</v>
      </c>
      <c r="Y66" s="3">
        <f t="shared" si="4"/>
        <v>1.0021483353542788</v>
      </c>
      <c r="Z66" s="3">
        <f t="shared" si="5"/>
        <v>1.0086250634195828</v>
      </c>
      <c r="AA66" s="3">
        <f t="shared" si="6"/>
        <v>0.9962388340385514</v>
      </c>
      <c r="AB66" s="3">
        <f t="shared" si="7"/>
        <v>0.99199732503096849</v>
      </c>
      <c r="AC66" s="2"/>
      <c r="AD66" s="3">
        <f t="shared" si="8"/>
        <v>0.29160029212874322</v>
      </c>
      <c r="AE66" s="3">
        <f t="shared" si="9"/>
        <v>0.15162800026241155</v>
      </c>
      <c r="AF66" s="3">
        <f t="shared" si="10"/>
        <v>0.11290654427604559</v>
      </c>
      <c r="AG66" s="3">
        <f t="shared" si="11"/>
        <v>6.696947169132253E-2</v>
      </c>
      <c r="AH66" s="3">
        <f t="shared" si="12"/>
        <v>7.9846485655028651E-2</v>
      </c>
      <c r="AI66" s="3">
        <f t="shared" si="13"/>
        <v>6.3967194368237293E-2</v>
      </c>
      <c r="AJ66" s="3">
        <f t="shared" si="14"/>
        <v>5.6356729544721575E-2</v>
      </c>
      <c r="AK66" s="3">
        <f t="shared" si="15"/>
        <v>6.0786055573194192E-2</v>
      </c>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row>
    <row r="67" spans="1:63">
      <c r="A67" s="2" t="s">
        <v>123</v>
      </c>
      <c r="B67" s="2"/>
      <c r="C67" s="3">
        <v>21.8333333333333</v>
      </c>
      <c r="D67" s="3">
        <v>36.6</v>
      </c>
      <c r="E67" s="3">
        <v>49.433333333333302</v>
      </c>
      <c r="F67" s="3">
        <v>57.266666666666602</v>
      </c>
      <c r="G67" s="3">
        <v>64.1666666666666</v>
      </c>
      <c r="H67" s="3">
        <v>66.5</v>
      </c>
      <c r="I67" s="3">
        <v>71.533333333333303</v>
      </c>
      <c r="J67" s="3">
        <v>73.066666666666606</v>
      </c>
      <c r="K67" s="2"/>
      <c r="L67" s="3">
        <v>7.3985734360678501</v>
      </c>
      <c r="M67" s="3">
        <v>5.9307110310091202</v>
      </c>
      <c r="N67" s="3">
        <v>6.1192773720068896</v>
      </c>
      <c r="O67" s="3">
        <v>3.8291281282064999</v>
      </c>
      <c r="P67" s="3">
        <v>4.4727570418652904</v>
      </c>
      <c r="Q67" s="3">
        <v>4.5661800227323397</v>
      </c>
      <c r="R67" s="3">
        <v>4.6456670373824904</v>
      </c>
      <c r="S67" s="3">
        <v>5.6031737038535097</v>
      </c>
      <c r="T67" s="2"/>
      <c r="U67" s="3">
        <f t="shared" si="0"/>
        <v>1.1234993350770712</v>
      </c>
      <c r="V67" s="3">
        <f t="shared" si="1"/>
        <v>1.0054945054945055</v>
      </c>
      <c r="W67" s="3">
        <f t="shared" si="2"/>
        <v>0.98800806049354106</v>
      </c>
      <c r="X67" s="3">
        <f t="shared" si="3"/>
        <v>0.98509230796577185</v>
      </c>
      <c r="Y67" s="3">
        <f t="shared" si="4"/>
        <v>1.0338346975117818</v>
      </c>
      <c r="Z67" s="3">
        <f t="shared" si="5"/>
        <v>1.0121765601217656</v>
      </c>
      <c r="AA67" s="3">
        <f t="shared" si="6"/>
        <v>1.0089327691584387</v>
      </c>
      <c r="AB67" s="3">
        <f t="shared" si="7"/>
        <v>0.9746562691474151</v>
      </c>
      <c r="AC67" s="2"/>
      <c r="AD67" s="3">
        <f t="shared" si="8"/>
        <v>0.38071567950875373</v>
      </c>
      <c r="AE67" s="3">
        <f t="shared" si="9"/>
        <v>0.1629316217310198</v>
      </c>
      <c r="AF67" s="3">
        <f t="shared" si="10"/>
        <v>0.12230401958068531</v>
      </c>
      <c r="AG67" s="3">
        <f t="shared" si="11"/>
        <v>6.5868067496710148E-2</v>
      </c>
      <c r="AH67" s="3">
        <f t="shared" si="12"/>
        <v>7.2063762442916859E-2</v>
      </c>
      <c r="AI67" s="3">
        <f t="shared" si="13"/>
        <v>6.9500456967006685E-2</v>
      </c>
      <c r="AJ67" s="3">
        <f t="shared" si="14"/>
        <v>6.5524217734590828E-2</v>
      </c>
      <c r="AK67" s="3">
        <f t="shared" si="15"/>
        <v>7.4742267941370025E-2</v>
      </c>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row>
    <row r="68" spans="1:63">
      <c r="A68" s="2" t="s">
        <v>124</v>
      </c>
      <c r="B68" s="2"/>
      <c r="C68" s="3">
        <v>20.133333333333301</v>
      </c>
      <c r="D68" s="3">
        <v>36.700000000000003</v>
      </c>
      <c r="E68" s="3">
        <v>50.1</v>
      </c>
      <c r="F68" s="3">
        <v>57.766666666666602</v>
      </c>
      <c r="G68" s="3">
        <v>64.1666666666666</v>
      </c>
      <c r="H68" s="3">
        <v>69.1666666666666</v>
      </c>
      <c r="I68" s="3">
        <v>71.3333333333333</v>
      </c>
      <c r="J68" s="3">
        <v>74.133333333333297</v>
      </c>
      <c r="K68" s="2"/>
      <c r="L68" s="3">
        <v>5.2961201731917704</v>
      </c>
      <c r="M68" s="3">
        <v>6.4917896864680804</v>
      </c>
      <c r="N68" s="3">
        <v>3.82404672216924</v>
      </c>
      <c r="O68" s="3">
        <v>6.00934457509487</v>
      </c>
      <c r="P68" s="3">
        <v>5.3856806028166497</v>
      </c>
      <c r="Q68" s="3">
        <v>5.0072170136935501</v>
      </c>
      <c r="R68" s="3">
        <v>6.5540487910569798</v>
      </c>
      <c r="S68" s="3">
        <v>4.16119640915392</v>
      </c>
      <c r="T68" s="2"/>
      <c r="U68" s="3">
        <f t="shared" si="0"/>
        <v>1.0360207608954974</v>
      </c>
      <c r="V68" s="3">
        <f t="shared" si="1"/>
        <v>1.0082417582417584</v>
      </c>
      <c r="W68" s="3">
        <f t="shared" si="2"/>
        <v>1.001332511747669</v>
      </c>
      <c r="X68" s="3">
        <f t="shared" si="3"/>
        <v>0.99369323032868606</v>
      </c>
      <c r="Y68" s="3">
        <f t="shared" si="4"/>
        <v>1.0338346975117818</v>
      </c>
      <c r="Z68" s="3">
        <f t="shared" si="5"/>
        <v>1.0527650938609832</v>
      </c>
      <c r="AA68" s="3">
        <f t="shared" si="6"/>
        <v>1.0061118946873526</v>
      </c>
      <c r="AB68" s="3">
        <f t="shared" si="7"/>
        <v>0.98888482782110032</v>
      </c>
      <c r="AC68" s="2"/>
      <c r="AD68" s="3">
        <f t="shared" si="8"/>
        <v>0.27252767143828516</v>
      </c>
      <c r="AE68" s="3">
        <f t="shared" si="9"/>
        <v>0.17834587050736486</v>
      </c>
      <c r="AF68" s="3">
        <f t="shared" si="10"/>
        <v>7.6429986214574169E-2</v>
      </c>
      <c r="AG68" s="3">
        <f t="shared" si="11"/>
        <v>0.10337181228478119</v>
      </c>
      <c r="AH68" s="3">
        <f t="shared" si="12"/>
        <v>8.6772521718047169E-2</v>
      </c>
      <c r="AI68" s="3">
        <f t="shared" si="13"/>
        <v>7.6213348762458902E-2</v>
      </c>
      <c r="AJ68" s="3">
        <f t="shared" si="14"/>
        <v>9.2440744584724677E-2</v>
      </c>
      <c r="AK68" s="3">
        <f t="shared" si="15"/>
        <v>5.5507338056600138E-2</v>
      </c>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row>
    <row r="69" spans="1:63">
      <c r="A69" s="2" t="s">
        <v>125</v>
      </c>
      <c r="B69" s="2"/>
      <c r="C69" s="3">
        <v>17.899999999999999</v>
      </c>
      <c r="D69" s="3">
        <v>32.9</v>
      </c>
      <c r="E69" s="3">
        <v>47.466666666666598</v>
      </c>
      <c r="F69" s="3">
        <v>53.633333333333297</v>
      </c>
      <c r="G69" s="3">
        <v>60.3</v>
      </c>
      <c r="H69" s="3">
        <v>63.766666666666602</v>
      </c>
      <c r="I69" s="3">
        <v>68.8</v>
      </c>
      <c r="J69" s="3">
        <v>71.3333333333333</v>
      </c>
      <c r="K69" s="2"/>
      <c r="L69" s="3">
        <v>6.0406953242155801</v>
      </c>
      <c r="M69" s="3">
        <v>4.0934907678736296</v>
      </c>
      <c r="N69" s="3">
        <v>6.0372915192898198</v>
      </c>
      <c r="O69" s="3">
        <v>5.6949295186351696</v>
      </c>
      <c r="P69" s="3">
        <v>6.1326992425847804</v>
      </c>
      <c r="Q69" s="3">
        <v>3.6577163488833899</v>
      </c>
      <c r="R69" s="3">
        <v>4.65044800709207</v>
      </c>
      <c r="S69" s="3">
        <v>3.58081306719887</v>
      </c>
      <c r="T69" s="2"/>
      <c r="U69" s="3">
        <f t="shared" si="0"/>
        <v>0.9210979281471573</v>
      </c>
      <c r="V69" s="3">
        <f t="shared" si="1"/>
        <v>0.90384615384615385</v>
      </c>
      <c r="W69" s="3">
        <f t="shared" si="2"/>
        <v>0.94870092929386463</v>
      </c>
      <c r="X69" s="3">
        <f t="shared" si="3"/>
        <v>0.92259227212859585</v>
      </c>
      <c r="Y69" s="3">
        <f t="shared" si="4"/>
        <v>0.9715360871682156</v>
      </c>
      <c r="Z69" s="3">
        <f t="shared" si="5"/>
        <v>0.97057331303906547</v>
      </c>
      <c r="AA69" s="3">
        <f t="shared" si="6"/>
        <v>0.97038081805359655</v>
      </c>
      <c r="AB69" s="3">
        <f t="shared" si="7"/>
        <v>0.9515348613026775</v>
      </c>
      <c r="AC69" s="2"/>
      <c r="AD69" s="3">
        <f t="shared" si="8"/>
        <v>0.31084200825157499</v>
      </c>
      <c r="AE69" s="3">
        <f t="shared" si="9"/>
        <v>0.11245853757894587</v>
      </c>
      <c r="AF69" s="3">
        <f t="shared" si="10"/>
        <v>0.12066539483360032</v>
      </c>
      <c r="AG69" s="3">
        <f t="shared" si="11"/>
        <v>9.796329330409885E-2</v>
      </c>
      <c r="AH69" s="3">
        <f t="shared" si="12"/>
        <v>9.8808269086572087E-2</v>
      </c>
      <c r="AI69" s="3">
        <f t="shared" si="13"/>
        <v>5.5673003788179451E-2</v>
      </c>
      <c r="AJ69" s="3">
        <f t="shared" si="14"/>
        <v>6.5591650311594779E-2</v>
      </c>
      <c r="AK69" s="3">
        <f t="shared" si="15"/>
        <v>4.776544577450318E-2</v>
      </c>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c r="A70" s="2" t="s">
        <v>126</v>
      </c>
      <c r="B70" s="2"/>
      <c r="C70" s="3">
        <v>21.466666666666601</v>
      </c>
      <c r="D70" s="3">
        <v>37.366666666666603</v>
      </c>
      <c r="E70" s="3">
        <v>48.566666666666599</v>
      </c>
      <c r="F70" s="3">
        <v>57.2</v>
      </c>
      <c r="G70" s="3">
        <v>63.2</v>
      </c>
      <c r="H70" s="3">
        <v>67.6666666666666</v>
      </c>
      <c r="I70" s="3">
        <v>70.966666666666598</v>
      </c>
      <c r="J70" s="3">
        <v>74.233333333333306</v>
      </c>
      <c r="K70" s="2"/>
      <c r="L70" s="3">
        <v>6.1141002790453296</v>
      </c>
      <c r="M70" s="3">
        <v>6.8531420206760298</v>
      </c>
      <c r="N70" s="3">
        <v>7.1118836385931399</v>
      </c>
      <c r="O70" s="3">
        <v>5.4857390872455198</v>
      </c>
      <c r="P70" s="3">
        <v>5.8787753826796196</v>
      </c>
      <c r="Q70" s="3">
        <v>4.6714261443612903</v>
      </c>
      <c r="R70" s="3">
        <v>5.5826118936887896</v>
      </c>
      <c r="S70" s="3">
        <v>5.1230416312534004</v>
      </c>
      <c r="T70" s="2"/>
      <c r="U70" s="3">
        <f t="shared" si="0"/>
        <v>1.1046314073124164</v>
      </c>
      <c r="V70" s="3">
        <f t="shared" si="1"/>
        <v>1.0265567765567749</v>
      </c>
      <c r="W70" s="3">
        <f t="shared" si="2"/>
        <v>0.97068627386317474</v>
      </c>
      <c r="X70" s="3">
        <f t="shared" si="3"/>
        <v>0.98394551831738442</v>
      </c>
      <c r="Y70" s="3">
        <f t="shared" si="4"/>
        <v>1.018260044925891</v>
      </c>
      <c r="Z70" s="3">
        <f t="shared" si="5"/>
        <v>1.0299340436326727</v>
      </c>
      <c r="AA70" s="3">
        <f t="shared" si="6"/>
        <v>1.0009402914903609</v>
      </c>
      <c r="AB70" s="3">
        <f t="shared" si="7"/>
        <v>0.99021875519675839</v>
      </c>
      <c r="AC70" s="2"/>
      <c r="AD70" s="3">
        <f t="shared" si="8"/>
        <v>0.31461927930238043</v>
      </c>
      <c r="AE70" s="3">
        <f t="shared" si="9"/>
        <v>0.18827313243615468</v>
      </c>
      <c r="AF70" s="3">
        <f t="shared" si="10"/>
        <v>0.14214292030119002</v>
      </c>
      <c r="AG70" s="3">
        <f t="shared" si="11"/>
        <v>9.4364831985205039E-2</v>
      </c>
      <c r="AH70" s="3">
        <f t="shared" si="12"/>
        <v>9.4717121602477403E-2</v>
      </c>
      <c r="AI70" s="3">
        <f t="shared" si="13"/>
        <v>7.1102376626503649E-2</v>
      </c>
      <c r="AJ70" s="3">
        <f t="shared" si="14"/>
        <v>7.8739236864439899E-2</v>
      </c>
      <c r="AK70" s="3">
        <f t="shared" si="15"/>
        <v>6.8337654785643215E-2</v>
      </c>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c r="A71" s="2" t="s">
        <v>127</v>
      </c>
      <c r="B71" s="2"/>
      <c r="C71" s="3">
        <v>21.933333333333302</v>
      </c>
      <c r="D71" s="3">
        <v>38.299999999999997</v>
      </c>
      <c r="E71" s="3">
        <v>49.2</v>
      </c>
      <c r="F71" s="3">
        <v>56.966666666666598</v>
      </c>
      <c r="G71" s="3">
        <v>62.8</v>
      </c>
      <c r="H71" s="3">
        <v>67.6666666666666</v>
      </c>
      <c r="I71" s="3">
        <v>71.5</v>
      </c>
      <c r="J71" s="3">
        <v>74.366666666666603</v>
      </c>
      <c r="K71" s="2"/>
      <c r="L71" s="3">
        <v>5.4585305307889902</v>
      </c>
      <c r="M71" s="3">
        <v>6.62394645711049</v>
      </c>
      <c r="N71" s="3">
        <v>5.3690470911202297</v>
      </c>
      <c r="O71" s="3">
        <v>5.4801662586295796</v>
      </c>
      <c r="P71" s="3">
        <v>4.2614551505325</v>
      </c>
      <c r="Q71" s="3">
        <v>5.02880591083896</v>
      </c>
      <c r="R71" s="3">
        <v>5.05140244552606</v>
      </c>
      <c r="S71" s="3">
        <v>3.5915023164253799</v>
      </c>
      <c r="T71" s="2"/>
      <c r="U71" s="3">
        <f t="shared" si="0"/>
        <v>1.1286451335583403</v>
      </c>
      <c r="V71" s="3">
        <f t="shared" si="1"/>
        <v>1.0521978021978022</v>
      </c>
      <c r="W71" s="3">
        <f t="shared" si="2"/>
        <v>0.98334450255459716</v>
      </c>
      <c r="X71" s="3">
        <f t="shared" si="3"/>
        <v>0.97993175454802328</v>
      </c>
      <c r="Y71" s="3">
        <f t="shared" si="4"/>
        <v>1.011815361097246</v>
      </c>
      <c r="Z71" s="3">
        <f t="shared" si="5"/>
        <v>1.0299340436326727</v>
      </c>
      <c r="AA71" s="3">
        <f t="shared" si="6"/>
        <v>1.0084626234132581</v>
      </c>
      <c r="AB71" s="3">
        <f t="shared" si="7"/>
        <v>0.99199732503096849</v>
      </c>
      <c r="AC71" s="2"/>
      <c r="AD71" s="3">
        <f t="shared" si="8"/>
        <v>0.28088498115294652</v>
      </c>
      <c r="AE71" s="3">
        <f t="shared" si="9"/>
        <v>0.18197655101951896</v>
      </c>
      <c r="AF71" s="3">
        <f t="shared" si="10"/>
        <v>0.10730940937011847</v>
      </c>
      <c r="AG71" s="3">
        <f t="shared" si="11"/>
        <v>9.4268969052669974E-2</v>
      </c>
      <c r="AH71" s="3">
        <f t="shared" si="12"/>
        <v>6.8659327737830581E-2</v>
      </c>
      <c r="AI71" s="3">
        <f t="shared" si="13"/>
        <v>7.6541946892526025E-2</v>
      </c>
      <c r="AJ71" s="3">
        <f t="shared" si="14"/>
        <v>7.1246861008830181E-2</v>
      </c>
      <c r="AK71" s="3">
        <f t="shared" si="15"/>
        <v>4.7908032596187901E-2</v>
      </c>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row>
    <row r="72" spans="1:63">
      <c r="A72" s="2" t="s">
        <v>128</v>
      </c>
      <c r="B72" s="2"/>
      <c r="C72" s="3">
        <v>19.766666666666602</v>
      </c>
      <c r="D72" s="3">
        <v>37.1666666666666</v>
      </c>
      <c r="E72" s="3">
        <v>49.3333333333333</v>
      </c>
      <c r="F72" s="3">
        <v>57.1</v>
      </c>
      <c r="G72" s="3">
        <v>63.033333333333303</v>
      </c>
      <c r="H72" s="3">
        <v>65.8333333333333</v>
      </c>
      <c r="I72" s="3">
        <v>71.3333333333333</v>
      </c>
      <c r="J72" s="3">
        <v>74.566666666666606</v>
      </c>
      <c r="K72" s="2"/>
      <c r="L72" s="3">
        <v>6.7610814388100797</v>
      </c>
      <c r="M72" s="3">
        <v>6.1540411293898698</v>
      </c>
      <c r="N72" s="3">
        <v>5.0221730577731201</v>
      </c>
      <c r="O72" s="3">
        <v>5.3873308171424998</v>
      </c>
      <c r="P72" s="3">
        <v>4.8818257058422496</v>
      </c>
      <c r="Q72" s="3">
        <v>3.9839957608188001</v>
      </c>
      <c r="R72" s="3">
        <v>4.9821905044088997</v>
      </c>
      <c r="S72" s="3">
        <v>4.3180499714055598</v>
      </c>
      <c r="T72" s="2"/>
      <c r="U72" s="3">
        <f t="shared" si="0"/>
        <v>1.0171528331308428</v>
      </c>
      <c r="V72" s="3">
        <f t="shared" si="1"/>
        <v>1.0210622710622692</v>
      </c>
      <c r="W72" s="3">
        <f t="shared" si="2"/>
        <v>0.98600939280542188</v>
      </c>
      <c r="X72" s="3">
        <f t="shared" si="3"/>
        <v>0.9822253338448016</v>
      </c>
      <c r="Y72" s="3">
        <f t="shared" si="4"/>
        <v>1.0155747599972884</v>
      </c>
      <c r="Z72" s="3">
        <f t="shared" si="5"/>
        <v>1.0020294266869605</v>
      </c>
      <c r="AA72" s="3">
        <f t="shared" si="6"/>
        <v>1.0061118946873526</v>
      </c>
      <c r="AB72" s="3">
        <f t="shared" si="7"/>
        <v>0.99466517978228441</v>
      </c>
      <c r="AC72" s="2"/>
      <c r="AD72" s="3">
        <f t="shared" si="8"/>
        <v>0.34791162599565179</v>
      </c>
      <c r="AE72" s="3">
        <f t="shared" si="9"/>
        <v>0.16906706399422719</v>
      </c>
      <c r="AF72" s="3">
        <f t="shared" si="10"/>
        <v>0.10037655014713433</v>
      </c>
      <c r="AG72" s="3">
        <f t="shared" si="11"/>
        <v>9.267202820315551E-2</v>
      </c>
      <c r="AH72" s="3">
        <f t="shared" si="12"/>
        <v>7.8654557951761059E-2</v>
      </c>
      <c r="AI72" s="3">
        <f t="shared" si="13"/>
        <v>6.0639204883086759E-2</v>
      </c>
      <c r="AJ72" s="3">
        <f t="shared" si="14"/>
        <v>7.0270670019871639E-2</v>
      </c>
      <c r="AK72" s="3">
        <f t="shared" si="15"/>
        <v>5.7599650663169459E-2</v>
      </c>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row>
    <row r="73" spans="1:63">
      <c r="A73" s="2" t="s">
        <v>129</v>
      </c>
      <c r="B73" s="2"/>
      <c r="C73" s="3">
        <v>18.3</v>
      </c>
      <c r="D73" s="3">
        <v>37.766666666666602</v>
      </c>
      <c r="E73" s="3">
        <v>49.533333333333303</v>
      </c>
      <c r="F73" s="3">
        <v>56.033333333333303</v>
      </c>
      <c r="G73" s="3">
        <v>63.366666666666603</v>
      </c>
      <c r="H73" s="3">
        <v>66.3</v>
      </c>
      <c r="I73" s="3">
        <v>70.766666666666595</v>
      </c>
      <c r="J73" s="3">
        <v>74.066666666666606</v>
      </c>
      <c r="K73" s="2"/>
      <c r="L73" s="3">
        <v>6.7633817970992398</v>
      </c>
      <c r="M73" s="3">
        <v>6.15729016875299</v>
      </c>
      <c r="N73" s="3">
        <v>5.3086930804315804</v>
      </c>
      <c r="O73" s="3">
        <v>5.1735438101513704</v>
      </c>
      <c r="P73" s="3">
        <v>5.2056593135633502</v>
      </c>
      <c r="Q73" s="3">
        <v>5.3860932037980902</v>
      </c>
      <c r="R73" s="3">
        <v>5.2197275365248199</v>
      </c>
      <c r="S73" s="3">
        <v>4.6110977242108202</v>
      </c>
      <c r="T73" s="2"/>
      <c r="U73" s="3">
        <f t="shared" si="0"/>
        <v>0.94168112207223365</v>
      </c>
      <c r="V73" s="3">
        <f t="shared" si="1"/>
        <v>1.0375457875457859</v>
      </c>
      <c r="W73" s="3">
        <f t="shared" si="2"/>
        <v>0.99000672818166013</v>
      </c>
      <c r="X73" s="3">
        <f t="shared" si="3"/>
        <v>0.96387669947058408</v>
      </c>
      <c r="Y73" s="3">
        <f t="shared" si="4"/>
        <v>1.0209453298544919</v>
      </c>
      <c r="Z73" s="3">
        <f t="shared" si="5"/>
        <v>1.0091324200913241</v>
      </c>
      <c r="AA73" s="3">
        <f t="shared" si="6"/>
        <v>0.99811941701927487</v>
      </c>
      <c r="AB73" s="3">
        <f t="shared" si="7"/>
        <v>0.98799554290399472</v>
      </c>
      <c r="AC73" s="2"/>
      <c r="AD73" s="3">
        <f t="shared" si="8"/>
        <v>0.34802999779755911</v>
      </c>
      <c r="AE73" s="3">
        <f t="shared" si="9"/>
        <v>0.16915632331738983</v>
      </c>
      <c r="AF73" s="3">
        <f t="shared" si="10"/>
        <v>0.1061031332600005</v>
      </c>
      <c r="AG73" s="3">
        <f t="shared" si="11"/>
        <v>8.8994497304494505E-2</v>
      </c>
      <c r="AH73" s="3">
        <f t="shared" si="12"/>
        <v>8.3872070988890823E-2</v>
      </c>
      <c r="AI73" s="3">
        <f t="shared" si="13"/>
        <v>8.198010964685068E-2</v>
      </c>
      <c r="AJ73" s="3">
        <f t="shared" si="14"/>
        <v>7.3620980769038363E-2</v>
      </c>
      <c r="AK73" s="3">
        <f t="shared" si="15"/>
        <v>6.1508694861589296E-2</v>
      </c>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row>
    <row r="74" spans="1:63">
      <c r="A74" s="2" t="s">
        <v>130</v>
      </c>
      <c r="B74" s="2"/>
      <c r="C74" s="3">
        <v>19.3333333333333</v>
      </c>
      <c r="D74" s="3">
        <v>36.233333333333299</v>
      </c>
      <c r="E74" s="3">
        <v>48.633333333333297</v>
      </c>
      <c r="F74" s="3">
        <v>56</v>
      </c>
      <c r="G74" s="3">
        <v>61.966666666666598</v>
      </c>
      <c r="H74" s="3">
        <v>67.766666666666595</v>
      </c>
      <c r="I74" s="3">
        <v>71.933333333333294</v>
      </c>
      <c r="J74" s="3">
        <v>75.933333333333294</v>
      </c>
      <c r="K74" s="2"/>
      <c r="L74" s="3">
        <v>4.9553562491061598</v>
      </c>
      <c r="M74" s="3">
        <v>5.3271839548572801</v>
      </c>
      <c r="N74" s="3">
        <v>6.2475773082229402</v>
      </c>
      <c r="O74" s="3">
        <v>5.07280330126581</v>
      </c>
      <c r="P74" s="3">
        <v>4.3242211887100401</v>
      </c>
      <c r="Q74" s="3">
        <v>4.7023634719385701</v>
      </c>
      <c r="R74" s="3">
        <v>4.9053259037725701</v>
      </c>
      <c r="S74" s="3">
        <v>3.8810078874207599</v>
      </c>
      <c r="T74" s="2"/>
      <c r="U74" s="3">
        <f t="shared" si="0"/>
        <v>0.99485437304534519</v>
      </c>
      <c r="V74" s="3">
        <f t="shared" si="1"/>
        <v>0.99542124542124455</v>
      </c>
      <c r="W74" s="3">
        <f t="shared" si="2"/>
        <v>0.97201871898858816</v>
      </c>
      <c r="X74" s="3">
        <f t="shared" si="3"/>
        <v>0.96330330464639036</v>
      </c>
      <c r="Y74" s="3">
        <f t="shared" si="4"/>
        <v>0.99838893645423488</v>
      </c>
      <c r="Z74" s="3">
        <f t="shared" si="5"/>
        <v>1.0314561136478932</v>
      </c>
      <c r="AA74" s="3">
        <f t="shared" si="6"/>
        <v>1.0145745181006105</v>
      </c>
      <c r="AB74" s="3">
        <f t="shared" si="7"/>
        <v>1.0128955205829435</v>
      </c>
      <c r="AC74" s="2"/>
      <c r="AD74" s="3">
        <f t="shared" si="8"/>
        <v>0.25499264660797505</v>
      </c>
      <c r="AE74" s="3">
        <f t="shared" si="9"/>
        <v>0.14635120755102418</v>
      </c>
      <c r="AF74" s="3">
        <f t="shared" si="10"/>
        <v>0.12486830894971293</v>
      </c>
      <c r="AG74" s="3">
        <f t="shared" si="11"/>
        <v>8.726157471304416E-2</v>
      </c>
      <c r="AH74" s="3">
        <f t="shared" si="12"/>
        <v>6.9670595915907838E-2</v>
      </c>
      <c r="AI74" s="3">
        <f t="shared" si="13"/>
        <v>7.1573264413068036E-2</v>
      </c>
      <c r="AJ74" s="3">
        <f t="shared" si="14"/>
        <v>6.9186543071545412E-2</v>
      </c>
      <c r="AK74" s="3">
        <f t="shared" si="15"/>
        <v>5.1769826661750167E-2</v>
      </c>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row>
    <row r="75" spans="1:63">
      <c r="A75" s="2" t="s">
        <v>131</v>
      </c>
      <c r="B75" s="2"/>
      <c r="C75" s="3">
        <v>19.100000000000001</v>
      </c>
      <c r="D75" s="3">
        <v>38.1</v>
      </c>
      <c r="E75" s="3">
        <v>47.366666666666603</v>
      </c>
      <c r="F75" s="3">
        <v>55.566666666666599</v>
      </c>
      <c r="G75" s="3">
        <v>62.366666666666603</v>
      </c>
      <c r="H75" s="3">
        <v>67.966666666666598</v>
      </c>
      <c r="I75" s="3">
        <v>71.433333333333294</v>
      </c>
      <c r="J75" s="3">
        <v>74.766666666666595</v>
      </c>
      <c r="K75" s="2"/>
      <c r="L75" s="3">
        <v>6.1120100348957704</v>
      </c>
      <c r="M75" s="3">
        <v>6.2734891939547204</v>
      </c>
      <c r="N75" s="3">
        <v>5.1864138755877196</v>
      </c>
      <c r="O75" s="3">
        <v>5.9142952994324496</v>
      </c>
      <c r="P75" s="3">
        <v>3.8164847118199701</v>
      </c>
      <c r="Q75" s="3">
        <v>4.4906074817952497</v>
      </c>
      <c r="R75" s="3">
        <v>5.5658682062090596</v>
      </c>
      <c r="S75" s="3">
        <v>5.6372767263004597</v>
      </c>
      <c r="T75" s="2"/>
      <c r="U75" s="3">
        <f t="shared" si="0"/>
        <v>0.9828475099223859</v>
      </c>
      <c r="V75" s="3">
        <f t="shared" si="1"/>
        <v>1.0467032967032968</v>
      </c>
      <c r="W75" s="3">
        <f t="shared" si="2"/>
        <v>0.94670226160574567</v>
      </c>
      <c r="X75" s="3">
        <f t="shared" si="3"/>
        <v>0.95584917193186347</v>
      </c>
      <c r="Y75" s="3">
        <f t="shared" si="4"/>
        <v>1.0048336202828798</v>
      </c>
      <c r="Z75" s="3">
        <f t="shared" si="5"/>
        <v>1.0345002536783348</v>
      </c>
      <c r="AA75" s="3">
        <f t="shared" si="6"/>
        <v>1.0075223319228954</v>
      </c>
      <c r="AB75" s="3">
        <f t="shared" si="7"/>
        <v>0.99733303453360023</v>
      </c>
      <c r="AC75" s="2"/>
      <c r="AD75" s="3">
        <f t="shared" si="8"/>
        <v>0.31451171955067764</v>
      </c>
      <c r="AE75" s="3">
        <f t="shared" si="9"/>
        <v>0.1723486042295253</v>
      </c>
      <c r="AF75" s="3">
        <f t="shared" si="10"/>
        <v>0.10365917830349729</v>
      </c>
      <c r="AG75" s="3">
        <f t="shared" si="11"/>
        <v>0.10173678940353377</v>
      </c>
      <c r="AH75" s="3">
        <f t="shared" si="12"/>
        <v>6.1490093261341437E-2</v>
      </c>
      <c r="AI75" s="3">
        <f t="shared" si="13"/>
        <v>6.8350189981662854E-2</v>
      </c>
      <c r="AJ75" s="3">
        <f t="shared" si="14"/>
        <v>7.8503077661622844E-2</v>
      </c>
      <c r="AK75" s="3">
        <f t="shared" si="15"/>
        <v>7.5197177493716669E-2</v>
      </c>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row>
    <row r="76" spans="1:63">
      <c r="A76" s="2" t="s">
        <v>132</v>
      </c>
      <c r="B76" s="2"/>
      <c r="C76" s="3">
        <v>18.133333333333301</v>
      </c>
      <c r="D76" s="3">
        <v>35.8333333333333</v>
      </c>
      <c r="E76" s="3">
        <v>48.733333333333299</v>
      </c>
      <c r="F76" s="3">
        <v>55.733333333333299</v>
      </c>
      <c r="G76" s="3">
        <v>61.966666666666598</v>
      </c>
      <c r="H76" s="3">
        <v>68.2</v>
      </c>
      <c r="I76" s="3">
        <v>70.6666666666666</v>
      </c>
      <c r="J76" s="3">
        <v>74</v>
      </c>
      <c r="K76" s="2"/>
      <c r="L76" s="3">
        <v>6.45359503601588</v>
      </c>
      <c r="M76" s="3">
        <v>5.75084534848766</v>
      </c>
      <c r="N76" s="3">
        <v>6.0604363612605399</v>
      </c>
      <c r="O76" s="3">
        <v>4.95266482702886</v>
      </c>
      <c r="P76" s="3">
        <v>4.1831673273834999</v>
      </c>
      <c r="Q76" s="3">
        <v>5.1341990611973696</v>
      </c>
      <c r="R76" s="3">
        <v>4.3767060165786198</v>
      </c>
      <c r="S76" s="3">
        <v>5.0662280511902198</v>
      </c>
      <c r="T76" s="2"/>
      <c r="U76" s="3">
        <f t="shared" si="0"/>
        <v>0.93310479127011681</v>
      </c>
      <c r="V76" s="3">
        <f t="shared" si="1"/>
        <v>0.9844322344322336</v>
      </c>
      <c r="W76" s="3">
        <f t="shared" si="2"/>
        <v>0.97401738667670734</v>
      </c>
      <c r="X76" s="3">
        <f t="shared" si="3"/>
        <v>0.95871614605283551</v>
      </c>
      <c r="Y76" s="3">
        <f t="shared" si="4"/>
        <v>0.99838893645423488</v>
      </c>
      <c r="Z76" s="3">
        <f t="shared" si="5"/>
        <v>1.0380517503805176</v>
      </c>
      <c r="AA76" s="3">
        <f t="shared" si="6"/>
        <v>0.99670897978373196</v>
      </c>
      <c r="AB76" s="3">
        <f t="shared" si="7"/>
        <v>0.98710625798689011</v>
      </c>
      <c r="AC76" s="2"/>
      <c r="AD76" s="3">
        <f t="shared" si="8"/>
        <v>0.33208899535055902</v>
      </c>
      <c r="AE76" s="3">
        <f t="shared" si="9"/>
        <v>0.15799025682658407</v>
      </c>
      <c r="AF76" s="3">
        <f t="shared" si="10"/>
        <v>0.12112798331153533</v>
      </c>
      <c r="AG76" s="3">
        <f t="shared" si="11"/>
        <v>8.5194971333622208E-2</v>
      </c>
      <c r="AH76" s="3">
        <f t="shared" si="12"/>
        <v>6.7397977068260159E-2</v>
      </c>
      <c r="AI76" s="3">
        <f t="shared" si="13"/>
        <v>7.8146104432227845E-2</v>
      </c>
      <c r="AJ76" s="3">
        <f t="shared" si="14"/>
        <v>6.173069134807644E-2</v>
      </c>
      <c r="AK76" s="3">
        <f t="shared" si="15"/>
        <v>6.7579802888089097E-2</v>
      </c>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row>
    <row r="77" spans="1:63">
      <c r="A77" s="2" t="s">
        <v>133</v>
      </c>
      <c r="B77" s="2"/>
      <c r="C77" s="3">
        <v>20.6</v>
      </c>
      <c r="D77" s="3">
        <v>36.266666666666602</v>
      </c>
      <c r="E77" s="3">
        <v>49.1666666666666</v>
      </c>
      <c r="F77" s="3">
        <v>56.6</v>
      </c>
      <c r="G77" s="3">
        <v>63.2</v>
      </c>
      <c r="H77" s="3">
        <v>67.033333333333303</v>
      </c>
      <c r="I77" s="3">
        <v>68.766666666666595</v>
      </c>
      <c r="J77" s="3">
        <v>75.033333333333303</v>
      </c>
      <c r="K77" s="2"/>
      <c r="L77" s="3">
        <v>6.7062160219704596</v>
      </c>
      <c r="M77" s="3">
        <v>5.4524204614912897</v>
      </c>
      <c r="N77" s="3">
        <v>4.8995464642715199</v>
      </c>
      <c r="O77" s="3">
        <v>5.0438080851673899</v>
      </c>
      <c r="P77" s="3">
        <v>4.8194052191807497</v>
      </c>
      <c r="Q77" s="3">
        <v>5.2629733885788204</v>
      </c>
      <c r="R77" s="3">
        <v>3.9806476301671698</v>
      </c>
      <c r="S77" s="3">
        <v>4.4157546228123703</v>
      </c>
      <c r="T77" s="2"/>
      <c r="U77" s="3">
        <f t="shared" si="0"/>
        <v>1.0600344871414213</v>
      </c>
      <c r="V77" s="3">
        <f t="shared" si="1"/>
        <v>0.99633699633699457</v>
      </c>
      <c r="W77" s="3">
        <f t="shared" si="2"/>
        <v>0.98267827999188939</v>
      </c>
      <c r="X77" s="3">
        <f t="shared" si="3"/>
        <v>0.97362441148188739</v>
      </c>
      <c r="Y77" s="3">
        <f t="shared" si="4"/>
        <v>1.018260044925891</v>
      </c>
      <c r="Z77" s="3">
        <f t="shared" si="5"/>
        <v>1.0202942668696089</v>
      </c>
      <c r="AA77" s="3">
        <f t="shared" si="6"/>
        <v>0.96991067230841455</v>
      </c>
      <c r="AB77" s="3">
        <f t="shared" si="7"/>
        <v>1.000890174202022</v>
      </c>
      <c r="AC77" s="2"/>
      <c r="AD77" s="3">
        <f t="shared" si="8"/>
        <v>0.34508836220917666</v>
      </c>
      <c r="AE77" s="3">
        <f t="shared" si="9"/>
        <v>0.14979177092009038</v>
      </c>
      <c r="AF77" s="3">
        <f t="shared" si="10"/>
        <v>9.792565204577669E-2</v>
      </c>
      <c r="AG77" s="3">
        <f t="shared" si="11"/>
        <v>8.6762803507927297E-2</v>
      </c>
      <c r="AH77" s="3">
        <f t="shared" si="12"/>
        <v>7.7648857199352272E-2</v>
      </c>
      <c r="AI77" s="3">
        <f t="shared" si="13"/>
        <v>8.0106139856603045E-2</v>
      </c>
      <c r="AJ77" s="3">
        <f t="shared" si="14"/>
        <v>5.6144536391638501E-2</v>
      </c>
      <c r="AK77" s="3">
        <f t="shared" si="15"/>
        <v>5.8902959755576086E-2</v>
      </c>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row>
    <row r="78" spans="1:63">
      <c r="A78" s="2" t="s">
        <v>134</v>
      </c>
      <c r="B78" s="2" t="s">
        <v>135</v>
      </c>
      <c r="C78" s="3">
        <v>8.5333333333333297</v>
      </c>
      <c r="D78" s="3">
        <v>17.233333333333299</v>
      </c>
      <c r="E78" s="3">
        <v>28.966666666666601</v>
      </c>
      <c r="F78" s="3">
        <v>37.3333333333333</v>
      </c>
      <c r="G78" s="3">
        <v>45.533333333333303</v>
      </c>
      <c r="H78" s="3">
        <v>50.533333333333303</v>
      </c>
      <c r="I78" s="3">
        <v>55.1</v>
      </c>
      <c r="J78" s="3">
        <v>60.1</v>
      </c>
      <c r="K78" s="2"/>
      <c r="L78" s="3">
        <v>2.7292652653944902</v>
      </c>
      <c r="M78" s="3">
        <v>5.6016862540567898</v>
      </c>
      <c r="N78" s="3">
        <v>4.4608170651674204</v>
      </c>
      <c r="O78" s="3">
        <v>5.5517764924591599</v>
      </c>
      <c r="P78" s="3">
        <v>4.5951665427441801</v>
      </c>
      <c r="Q78" s="3">
        <v>4.8424052792893004</v>
      </c>
      <c r="R78" s="3">
        <v>5.7407897250000897</v>
      </c>
      <c r="S78" s="3">
        <v>4.1259342376403998</v>
      </c>
      <c r="T78" s="2"/>
      <c r="U78" s="3">
        <f t="shared" si="0"/>
        <v>0.43910813706829088</v>
      </c>
      <c r="V78" s="3">
        <f t="shared" si="1"/>
        <v>0.47344322344322254</v>
      </c>
      <c r="W78" s="3">
        <f t="shared" si="2"/>
        <v>0.57894740699183123</v>
      </c>
      <c r="X78" s="3">
        <f t="shared" si="3"/>
        <v>0.64220220309759302</v>
      </c>
      <c r="Y78" s="3">
        <f t="shared" si="4"/>
        <v>0.73361984249407497</v>
      </c>
      <c r="Z78" s="3">
        <f t="shared" si="5"/>
        <v>0.76915271435819332</v>
      </c>
      <c r="AA78" s="3">
        <f t="shared" si="6"/>
        <v>0.77715091678420301</v>
      </c>
      <c r="AB78" s="3">
        <f t="shared" si="7"/>
        <v>0.80169035277043377</v>
      </c>
      <c r="AC78" s="2"/>
      <c r="AD78" s="3">
        <f t="shared" si="8"/>
        <v>0.14044249057647301</v>
      </c>
      <c r="AE78" s="3">
        <f t="shared" si="9"/>
        <v>0.15389247950705467</v>
      </c>
      <c r="AF78" s="3">
        <f t="shared" si="10"/>
        <v>8.9156909307603963E-2</v>
      </c>
      <c r="AG78" s="3">
        <f t="shared" si="11"/>
        <v>9.5500797175786689E-2</v>
      </c>
      <c r="AH78" s="3">
        <f t="shared" si="12"/>
        <v>7.4035988769883543E-2</v>
      </c>
      <c r="AI78" s="3">
        <f t="shared" si="13"/>
        <v>7.3704798771526636E-2</v>
      </c>
      <c r="AJ78" s="3">
        <f t="shared" si="14"/>
        <v>8.0970235895628906E-2</v>
      </c>
      <c r="AK78" s="3">
        <f t="shared" si="15"/>
        <v>5.5036966297529834E-2</v>
      </c>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row>
    <row r="79" spans="1:63">
      <c r="A79" s="2" t="s">
        <v>136</v>
      </c>
      <c r="B79" s="2"/>
      <c r="C79" s="3">
        <v>14.6</v>
      </c>
      <c r="D79" s="3">
        <v>31.233333333333299</v>
      </c>
      <c r="E79" s="3">
        <v>44.3</v>
      </c>
      <c r="F79" s="3">
        <v>50.2</v>
      </c>
      <c r="G79" s="3">
        <v>57.1666666666666</v>
      </c>
      <c r="H79" s="3">
        <v>61.6</v>
      </c>
      <c r="I79" s="3">
        <v>63.366666666666603</v>
      </c>
      <c r="J79" s="3">
        <v>67.3333333333333</v>
      </c>
      <c r="K79" s="2"/>
      <c r="L79" s="3">
        <v>5.6426943918663497</v>
      </c>
      <c r="M79" s="3">
        <v>6.3596820325827199</v>
      </c>
      <c r="N79" s="3">
        <v>5.3674947601278502</v>
      </c>
      <c r="O79" s="3">
        <v>5.3254107822777303</v>
      </c>
      <c r="P79" s="3">
        <v>6.2186993995708004</v>
      </c>
      <c r="Q79" s="3">
        <v>5.5172456896534801</v>
      </c>
      <c r="R79" s="3">
        <v>4.2385794265951304</v>
      </c>
      <c r="S79" s="3">
        <v>5.0221730577731201</v>
      </c>
      <c r="T79" s="2"/>
      <c r="U79" s="3">
        <f t="shared" si="0"/>
        <v>0.75128657826527923</v>
      </c>
      <c r="V79" s="3">
        <f t="shared" si="1"/>
        <v>0.85805860805860712</v>
      </c>
      <c r="W79" s="3">
        <f t="shared" si="2"/>
        <v>0.88540978583676122</v>
      </c>
      <c r="X79" s="3">
        <f t="shared" si="3"/>
        <v>0.86353260523658559</v>
      </c>
      <c r="Y79" s="3">
        <f t="shared" si="4"/>
        <v>0.9210527305104963</v>
      </c>
      <c r="Z79" s="3">
        <f t="shared" si="5"/>
        <v>0.93759512937595124</v>
      </c>
      <c r="AA79" s="3">
        <f t="shared" si="6"/>
        <v>0.89374706158909167</v>
      </c>
      <c r="AB79" s="3">
        <f t="shared" si="7"/>
        <v>0.89817776627635904</v>
      </c>
      <c r="AC79" s="2"/>
      <c r="AD79" s="3">
        <f t="shared" si="8"/>
        <v>0.2903616823193117</v>
      </c>
      <c r="AE79" s="3">
        <f t="shared" si="9"/>
        <v>0.17471653935666814</v>
      </c>
      <c r="AF79" s="3">
        <f t="shared" si="10"/>
        <v>0.10727838343216113</v>
      </c>
      <c r="AG79" s="3">
        <f t="shared" si="11"/>
        <v>9.1606889377993855E-2</v>
      </c>
      <c r="AH79" s="3">
        <f t="shared" si="12"/>
        <v>0.1001938786390439</v>
      </c>
      <c r="AI79" s="3">
        <f t="shared" si="13"/>
        <v>8.3976342308272139E-2</v>
      </c>
      <c r="AJ79" s="3">
        <f t="shared" si="14"/>
        <v>5.9782502490763473E-2</v>
      </c>
      <c r="AK79" s="3">
        <f t="shared" si="15"/>
        <v>6.6992141270554084E-2</v>
      </c>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row>
    <row r="80" spans="1:63">
      <c r="A80" s="2" t="s">
        <v>137</v>
      </c>
      <c r="B80" s="2" t="s">
        <v>138</v>
      </c>
      <c r="C80" s="3">
        <v>13.3</v>
      </c>
      <c r="D80" s="3">
        <v>28.766666666666602</v>
      </c>
      <c r="E80" s="3">
        <v>42.7</v>
      </c>
      <c r="F80" s="3">
        <v>50.6</v>
      </c>
      <c r="G80" s="3">
        <v>56.6</v>
      </c>
      <c r="H80" s="3">
        <v>62.5</v>
      </c>
      <c r="I80" s="3">
        <v>66.633333333333297</v>
      </c>
      <c r="J80" s="3">
        <v>73.366666666666603</v>
      </c>
      <c r="K80" s="2"/>
      <c r="L80" s="3">
        <v>4.3829214001622203</v>
      </c>
      <c r="M80" s="3">
        <v>6.7314353760711496</v>
      </c>
      <c r="N80" s="3">
        <v>6.2671099134024004</v>
      </c>
      <c r="O80" s="3">
        <v>6.2588603861512402</v>
      </c>
      <c r="P80" s="3">
        <v>5.8855755878248601</v>
      </c>
      <c r="Q80" s="3">
        <v>4.6242116445220498</v>
      </c>
      <c r="R80" s="3">
        <v>5.3196699981191404</v>
      </c>
      <c r="S80" s="3">
        <v>5.01652823729275</v>
      </c>
      <c r="T80" s="2"/>
      <c r="U80" s="3">
        <f t="shared" si="0"/>
        <v>0.68439119800878179</v>
      </c>
      <c r="V80" s="3">
        <f t="shared" si="1"/>
        <v>0.7902930402930386</v>
      </c>
      <c r="W80" s="3">
        <f t="shared" si="2"/>
        <v>0.85343110282685564</v>
      </c>
      <c r="X80" s="3">
        <f t="shared" si="3"/>
        <v>0.87041334312691698</v>
      </c>
      <c r="Y80" s="3">
        <f t="shared" si="4"/>
        <v>0.91192276175325049</v>
      </c>
      <c r="Z80" s="3">
        <f t="shared" si="5"/>
        <v>0.9512937595129376</v>
      </c>
      <c r="AA80" s="3">
        <f t="shared" si="6"/>
        <v>0.93982134461683065</v>
      </c>
      <c r="AB80" s="3">
        <f t="shared" si="7"/>
        <v>0.97865805127438887</v>
      </c>
      <c r="AC80" s="2"/>
      <c r="AD80" s="3">
        <f t="shared" si="8"/>
        <v>0.22553630284476309</v>
      </c>
      <c r="AE80" s="3">
        <f t="shared" si="9"/>
        <v>0.18492954329865796</v>
      </c>
      <c r="AF80" s="3">
        <f t="shared" si="10"/>
        <v>0.12525870081808269</v>
      </c>
      <c r="AG80" s="3">
        <f t="shared" si="11"/>
        <v>0.107663944523212</v>
      </c>
      <c r="AH80" s="3">
        <f t="shared" si="12"/>
        <v>9.4826684532804892E-2</v>
      </c>
      <c r="AI80" s="3">
        <f t="shared" si="13"/>
        <v>7.0383738881614144E-2</v>
      </c>
      <c r="AJ80" s="3">
        <f t="shared" si="14"/>
        <v>7.5030606461482935E-2</v>
      </c>
      <c r="AK80" s="3">
        <f t="shared" si="15"/>
        <v>6.6916843464859682E-2</v>
      </c>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row>
    <row r="81" spans="1:63">
      <c r="A81" s="2" t="s">
        <v>139</v>
      </c>
      <c r="B81" s="2"/>
      <c r="C81" s="3">
        <v>22.266666666666602</v>
      </c>
      <c r="D81" s="3">
        <v>37.033333333333303</v>
      </c>
      <c r="E81" s="3">
        <v>49.533333333333303</v>
      </c>
      <c r="F81" s="3">
        <v>57.8333333333333</v>
      </c>
      <c r="G81" s="3">
        <v>64.766666666666595</v>
      </c>
      <c r="H81" s="3">
        <v>67.766666666666595</v>
      </c>
      <c r="I81" s="3">
        <v>71.3333333333333</v>
      </c>
      <c r="J81" s="3">
        <v>76.2</v>
      </c>
      <c r="K81" s="2"/>
      <c r="L81" s="3">
        <v>6.5060655460031196</v>
      </c>
      <c r="M81" s="3">
        <v>4.9898786447055796</v>
      </c>
      <c r="N81" s="3">
        <v>5.8693175828957198</v>
      </c>
      <c r="O81" s="3">
        <v>5.6040659842257003</v>
      </c>
      <c r="P81" s="3">
        <v>4.8144458548091302</v>
      </c>
      <c r="Q81" s="3">
        <v>4.7023634719385701</v>
      </c>
      <c r="R81" s="3">
        <v>6.0955357070199696</v>
      </c>
      <c r="S81" s="3">
        <v>5.4674796143500402</v>
      </c>
      <c r="T81" s="2"/>
      <c r="U81" s="3">
        <f t="shared" si="0"/>
        <v>1.1457977951625686</v>
      </c>
      <c r="V81" s="3">
        <f t="shared" si="1"/>
        <v>1.0173992673992667</v>
      </c>
      <c r="W81" s="3">
        <f t="shared" si="2"/>
        <v>0.99000672818166013</v>
      </c>
      <c r="X81" s="3">
        <f t="shared" si="3"/>
        <v>0.99484001997707516</v>
      </c>
      <c r="Y81" s="3">
        <f t="shared" si="4"/>
        <v>1.043501723254749</v>
      </c>
      <c r="Z81" s="3">
        <f t="shared" si="5"/>
        <v>1.0314561136478932</v>
      </c>
      <c r="AA81" s="3">
        <f t="shared" si="6"/>
        <v>1.0061118946873526</v>
      </c>
      <c r="AB81" s="3">
        <f t="shared" si="7"/>
        <v>1.0164526602513653</v>
      </c>
      <c r="AC81" s="2"/>
      <c r="AD81" s="3">
        <f t="shared" si="8"/>
        <v>0.33478902205659655</v>
      </c>
      <c r="AE81" s="3">
        <f t="shared" si="9"/>
        <v>0.13708457815125219</v>
      </c>
      <c r="AF81" s="3">
        <f t="shared" si="10"/>
        <v>0.11730815404242971</v>
      </c>
      <c r="AG81" s="3">
        <f t="shared" si="11"/>
        <v>9.6400272893947189E-2</v>
      </c>
      <c r="AH81" s="3">
        <f t="shared" si="12"/>
        <v>7.7568953360936943E-2</v>
      </c>
      <c r="AI81" s="3">
        <f t="shared" si="13"/>
        <v>7.1573264413068036E-2</v>
      </c>
      <c r="AJ81" s="3">
        <f t="shared" si="14"/>
        <v>8.5973705317630031E-2</v>
      </c>
      <c r="AK81" s="3">
        <f t="shared" si="15"/>
        <v>7.2932207334333421E-2</v>
      </c>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row>
    <row r="82" spans="1:63">
      <c r="A82" s="2" t="s">
        <v>140</v>
      </c>
      <c r="B82" s="2" t="s">
        <v>141</v>
      </c>
      <c r="C82" s="3">
        <v>19.766666666666602</v>
      </c>
      <c r="D82" s="3">
        <v>37.366666666666603</v>
      </c>
      <c r="E82" s="3">
        <v>50.7</v>
      </c>
      <c r="F82" s="3">
        <v>57.2</v>
      </c>
      <c r="G82" s="3">
        <v>62.466666666666598</v>
      </c>
      <c r="H82" s="3">
        <v>68.133333333333297</v>
      </c>
      <c r="I82" s="3">
        <v>70.133333333333297</v>
      </c>
      <c r="J82" s="3">
        <v>74.7</v>
      </c>
      <c r="K82" s="2"/>
      <c r="L82" s="3">
        <v>4.7587346590827604</v>
      </c>
      <c r="M82" s="3">
        <v>6.0689556121479598</v>
      </c>
      <c r="N82" s="3">
        <v>4.7198163806091697</v>
      </c>
      <c r="O82" s="3">
        <v>6.2096698785040001</v>
      </c>
      <c r="P82" s="3">
        <v>4.8767019821004203</v>
      </c>
      <c r="Q82" s="3">
        <v>4.5367634082264203</v>
      </c>
      <c r="R82" s="3">
        <v>4.5733527696379896</v>
      </c>
      <c r="S82" s="3">
        <v>5.0934598588124</v>
      </c>
      <c r="T82" s="2"/>
      <c r="U82" s="3">
        <f t="shared" si="0"/>
        <v>1.0171528331308428</v>
      </c>
      <c r="V82" s="3">
        <f t="shared" si="1"/>
        <v>1.0265567765567749</v>
      </c>
      <c r="W82" s="3">
        <f t="shared" si="2"/>
        <v>1.0133245178763837</v>
      </c>
      <c r="X82" s="3">
        <f t="shared" si="3"/>
        <v>0.98394551831738442</v>
      </c>
      <c r="Y82" s="3">
        <f t="shared" si="4"/>
        <v>1.0064447912400409</v>
      </c>
      <c r="Z82" s="3">
        <f t="shared" si="5"/>
        <v>1.0370370370370365</v>
      </c>
      <c r="AA82" s="3">
        <f t="shared" si="6"/>
        <v>0.98918664786083632</v>
      </c>
      <c r="AB82" s="3">
        <f t="shared" si="7"/>
        <v>0.99644374961649596</v>
      </c>
      <c r="AC82" s="2"/>
      <c r="AD82" s="3">
        <f t="shared" si="8"/>
        <v>0.24487489581470392</v>
      </c>
      <c r="AE82" s="3">
        <f t="shared" si="9"/>
        <v>0.16672954978428461</v>
      </c>
      <c r="AF82" s="3">
        <f t="shared" si="10"/>
        <v>9.4333444937787864E-2</v>
      </c>
      <c r="AG82" s="3">
        <f t="shared" si="11"/>
        <v>0.10681777704867951</v>
      </c>
      <c r="AH82" s="3">
        <f t="shared" si="12"/>
        <v>7.8572006002907521E-2</v>
      </c>
      <c r="AI82" s="3">
        <f t="shared" si="13"/>
        <v>6.9052715498119033E-2</v>
      </c>
      <c r="AJ82" s="3">
        <f t="shared" si="14"/>
        <v>6.4504270375712117E-2</v>
      </c>
      <c r="AK82" s="3">
        <f t="shared" si="15"/>
        <v>6.7943055424847867E-2</v>
      </c>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row>
    <row r="83" spans="1:63">
      <c r="A83" s="2" t="s">
        <v>142</v>
      </c>
      <c r="B83" s="2"/>
      <c r="C83" s="3">
        <v>21.966666666666601</v>
      </c>
      <c r="D83" s="3">
        <v>38.1</v>
      </c>
      <c r="E83" s="3">
        <v>49</v>
      </c>
      <c r="F83" s="3">
        <v>57.466666666666598</v>
      </c>
      <c r="G83" s="3">
        <v>62.266666666666602</v>
      </c>
      <c r="H83" s="3">
        <v>67.8</v>
      </c>
      <c r="I83" s="3">
        <v>72.2</v>
      </c>
      <c r="J83" s="3">
        <v>74.6666666666666</v>
      </c>
      <c r="K83" s="2"/>
      <c r="L83" s="3">
        <v>5.0694071535919099</v>
      </c>
      <c r="M83" s="3">
        <v>6.1771082770716097</v>
      </c>
      <c r="N83" s="3">
        <v>5.20256347070044</v>
      </c>
      <c r="O83" s="3">
        <v>5.0512924638705599</v>
      </c>
      <c r="P83" s="3">
        <v>4.5308816900123103</v>
      </c>
      <c r="Q83" s="3">
        <v>5.4061693153902102</v>
      </c>
      <c r="R83" s="3">
        <v>4.7567495904941897</v>
      </c>
      <c r="S83" s="3">
        <v>4.7492689495916602</v>
      </c>
      <c r="T83" s="2"/>
      <c r="U83" s="3">
        <f t="shared" si="0"/>
        <v>1.1303603997187615</v>
      </c>
      <c r="V83" s="3">
        <f t="shared" si="1"/>
        <v>1.0467032967032968</v>
      </c>
      <c r="W83" s="3">
        <f t="shared" si="2"/>
        <v>0.9793471671783589</v>
      </c>
      <c r="X83" s="3">
        <f t="shared" si="3"/>
        <v>0.98853267691093738</v>
      </c>
      <c r="Y83" s="3">
        <f t="shared" si="4"/>
        <v>1.0032224493257185</v>
      </c>
      <c r="Z83" s="3">
        <f t="shared" si="5"/>
        <v>1.0319634703196345</v>
      </c>
      <c r="AA83" s="3">
        <f t="shared" si="6"/>
        <v>1.0183356840620592</v>
      </c>
      <c r="AB83" s="3">
        <f t="shared" si="7"/>
        <v>0.99599910715794238</v>
      </c>
      <c r="AC83" s="2"/>
      <c r="AD83" s="3">
        <f t="shared" si="8"/>
        <v>0.26086147631887635</v>
      </c>
      <c r="AE83" s="3">
        <f t="shared" si="9"/>
        <v>0.16970077684262666</v>
      </c>
      <c r="AF83" s="3">
        <f t="shared" si="10"/>
        <v>0.10398195504277728</v>
      </c>
      <c r="AG83" s="3">
        <f t="shared" si="11"/>
        <v>8.6891548628248522E-2</v>
      </c>
      <c r="AH83" s="3">
        <f t="shared" si="12"/>
        <v>7.3000249892813798E-2</v>
      </c>
      <c r="AI83" s="3">
        <f t="shared" si="13"/>
        <v>8.2285682121616591E-2</v>
      </c>
      <c r="AJ83" s="3">
        <f t="shared" si="14"/>
        <v>6.7090967425870091E-2</v>
      </c>
      <c r="AK83" s="3">
        <f t="shared" si="15"/>
        <v>6.3351798662226386E-2</v>
      </c>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row>
    <row r="84" spans="1:63">
      <c r="A84" s="2" t="s">
        <v>143</v>
      </c>
      <c r="B84" s="2" t="s">
        <v>144</v>
      </c>
      <c r="C84" s="3">
        <v>20.266666666666602</v>
      </c>
      <c r="D84" s="3">
        <v>37.4</v>
      </c>
      <c r="E84" s="3">
        <v>50.233333333333299</v>
      </c>
      <c r="F84" s="3">
        <v>57.3333333333333</v>
      </c>
      <c r="G84" s="3">
        <v>61.566666666666599</v>
      </c>
      <c r="H84" s="3">
        <v>65.7</v>
      </c>
      <c r="I84" s="3">
        <v>71.566666666666606</v>
      </c>
      <c r="J84" s="3">
        <v>74.7</v>
      </c>
      <c r="K84" s="2"/>
      <c r="L84" s="3">
        <v>5.8419935714521998</v>
      </c>
      <c r="M84" s="3">
        <v>4.8345975358175703</v>
      </c>
      <c r="N84" s="3">
        <v>6.2058216395753902</v>
      </c>
      <c r="O84" s="3">
        <v>3.0258148581093902</v>
      </c>
      <c r="P84" s="3">
        <v>4.8420610854836896</v>
      </c>
      <c r="Q84" s="3">
        <v>3.7607623340665</v>
      </c>
      <c r="R84" s="3">
        <v>5.5177491385125101</v>
      </c>
      <c r="S84" s="3">
        <v>4.1484937025382997</v>
      </c>
      <c r="T84" s="2"/>
      <c r="U84" s="3">
        <f t="shared" si="0"/>
        <v>1.0428818255371879</v>
      </c>
      <c r="V84" s="3">
        <f t="shared" si="1"/>
        <v>1.0274725274725274</v>
      </c>
      <c r="W84" s="3">
        <f t="shared" si="2"/>
        <v>1.0039974019984939</v>
      </c>
      <c r="X84" s="3">
        <f t="shared" si="3"/>
        <v>0.98623909761416095</v>
      </c>
      <c r="Y84" s="3">
        <f t="shared" si="4"/>
        <v>0.99194425262558994</v>
      </c>
      <c r="Z84" s="3">
        <f t="shared" si="5"/>
        <v>1</v>
      </c>
      <c r="AA84" s="3">
        <f t="shared" si="6"/>
        <v>1.0094029149036192</v>
      </c>
      <c r="AB84" s="3">
        <f t="shared" si="7"/>
        <v>0.99644374961649596</v>
      </c>
      <c r="AC84" s="2"/>
      <c r="AD84" s="3">
        <f t="shared" si="8"/>
        <v>0.30061721647562201</v>
      </c>
      <c r="AE84" s="3">
        <f t="shared" si="9"/>
        <v>0.13281861362136183</v>
      </c>
      <c r="AF84" s="3">
        <f t="shared" si="10"/>
        <v>0.12403375189249627</v>
      </c>
      <c r="AG84" s="3">
        <f t="shared" si="11"/>
        <v>5.2049597358302217E-2</v>
      </c>
      <c r="AH84" s="3">
        <f t="shared" si="12"/>
        <v>7.8013881937318522E-2</v>
      </c>
      <c r="AI84" s="3">
        <f t="shared" si="13"/>
        <v>5.7241435830540331E-2</v>
      </c>
      <c r="AJ84" s="3">
        <f t="shared" si="14"/>
        <v>7.7824388413434545E-2</v>
      </c>
      <c r="AK84" s="3">
        <f t="shared" si="15"/>
        <v>5.5337893175604863E-2</v>
      </c>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row>
    <row r="85" spans="1:63">
      <c r="A85" s="2" t="s">
        <v>145</v>
      </c>
      <c r="B85" s="2"/>
      <c r="C85" s="3">
        <v>12.466666666666599</v>
      </c>
      <c r="D85" s="3">
        <v>27.966666666666601</v>
      </c>
      <c r="E85" s="3">
        <v>44.9</v>
      </c>
      <c r="F85" s="3">
        <v>55</v>
      </c>
      <c r="G85" s="3">
        <v>62.533333333333303</v>
      </c>
      <c r="H85" s="3">
        <v>68.400000000000006</v>
      </c>
      <c r="I85" s="3">
        <v>73.766666666666595</v>
      </c>
      <c r="J85" s="3">
        <v>75.466666666666598</v>
      </c>
      <c r="K85" s="2"/>
      <c r="L85" s="3">
        <v>4.6384863431463801</v>
      </c>
      <c r="M85" s="3">
        <v>6.6004208620023199</v>
      </c>
      <c r="N85" s="3">
        <v>6.1392181912683297</v>
      </c>
      <c r="O85" s="3">
        <v>6.2128898268036199</v>
      </c>
      <c r="P85" s="3">
        <v>4.2405450383438001</v>
      </c>
      <c r="Q85" s="3">
        <v>4.2237424163885704</v>
      </c>
      <c r="R85" s="3">
        <v>4.0962042049791503</v>
      </c>
      <c r="S85" s="3">
        <v>5.4389541478323</v>
      </c>
      <c r="T85" s="2"/>
      <c r="U85" s="3">
        <f t="shared" si="0"/>
        <v>0.64150954399820304</v>
      </c>
      <c r="V85" s="3">
        <f t="shared" si="1"/>
        <v>0.76831501831501658</v>
      </c>
      <c r="W85" s="3">
        <f t="shared" si="2"/>
        <v>0.89740179196547576</v>
      </c>
      <c r="X85" s="3">
        <f t="shared" si="3"/>
        <v>0.94610145992056194</v>
      </c>
      <c r="Y85" s="3">
        <f t="shared" si="4"/>
        <v>1.0075189052114824</v>
      </c>
      <c r="Z85" s="3">
        <f t="shared" si="5"/>
        <v>1.0410958904109588</v>
      </c>
      <c r="AA85" s="3">
        <f t="shared" si="6"/>
        <v>1.0404325340855654</v>
      </c>
      <c r="AB85" s="3">
        <f t="shared" si="7"/>
        <v>1.0066705261632061</v>
      </c>
      <c r="AC85" s="2"/>
      <c r="AD85" s="3">
        <f t="shared" si="8"/>
        <v>0.23868715979949806</v>
      </c>
      <c r="AE85" s="3">
        <f t="shared" si="9"/>
        <v>0.1813302434616022</v>
      </c>
      <c r="AF85" s="3">
        <f t="shared" si="10"/>
        <v>0.12270257029200994</v>
      </c>
      <c r="AG85" s="3">
        <f t="shared" si="11"/>
        <v>0.10687316609935477</v>
      </c>
      <c r="AH85" s="3">
        <f t="shared" si="12"/>
        <v>6.8322430083136432E-2</v>
      </c>
      <c r="AI85" s="3">
        <f t="shared" si="13"/>
        <v>6.4288316840008686E-2</v>
      </c>
      <c r="AJ85" s="3">
        <f t="shared" si="14"/>
        <v>5.7774389350904794E-2</v>
      </c>
      <c r="AK85" s="3">
        <f t="shared" si="15"/>
        <v>7.2551698327419145E-2</v>
      </c>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row>
    <row r="86" spans="1:63">
      <c r="A86" s="2" t="s">
        <v>146</v>
      </c>
      <c r="B86" s="2"/>
      <c r="C86" s="3">
        <v>21.033333333333299</v>
      </c>
      <c r="D86" s="3">
        <v>37.5</v>
      </c>
      <c r="E86" s="3">
        <v>50.133333333333297</v>
      </c>
      <c r="F86" s="3">
        <v>56.1</v>
      </c>
      <c r="G86" s="3">
        <v>64.1666666666666</v>
      </c>
      <c r="H86" s="3">
        <v>68.8333333333333</v>
      </c>
      <c r="I86" s="3">
        <v>71.966666666666598</v>
      </c>
      <c r="J86" s="3">
        <v>75</v>
      </c>
      <c r="K86" s="2"/>
      <c r="L86" s="3">
        <v>5.8678975981370201</v>
      </c>
      <c r="M86" s="3">
        <v>6.8007352543677202</v>
      </c>
      <c r="N86" s="3">
        <v>4.8424052792893004</v>
      </c>
      <c r="O86" s="3">
        <v>5.5278084867935302</v>
      </c>
      <c r="P86" s="3">
        <v>5.4288324916341102</v>
      </c>
      <c r="Q86" s="3">
        <v>4.5904490218520202</v>
      </c>
      <c r="R86" s="3">
        <v>4.9898786447055796</v>
      </c>
      <c r="S86" s="3">
        <v>4.8235533237092598</v>
      </c>
      <c r="T86" s="2"/>
      <c r="U86" s="3">
        <f t="shared" si="0"/>
        <v>1.0823329472269188</v>
      </c>
      <c r="V86" s="3">
        <f t="shared" si="1"/>
        <v>1.0302197802197803</v>
      </c>
      <c r="W86" s="3">
        <f t="shared" si="2"/>
        <v>1.0019987343103747</v>
      </c>
      <c r="X86" s="3">
        <f t="shared" si="3"/>
        <v>0.96502348911897318</v>
      </c>
      <c r="Y86" s="3">
        <f t="shared" si="4"/>
        <v>1.0338346975117818</v>
      </c>
      <c r="Z86" s="3">
        <f t="shared" si="5"/>
        <v>1.0476915271435814</v>
      </c>
      <c r="AA86" s="3">
        <f t="shared" si="6"/>
        <v>1.0150446638457911</v>
      </c>
      <c r="AB86" s="3">
        <f t="shared" si="7"/>
        <v>1.0004455317434697</v>
      </c>
      <c r="AC86" s="2"/>
      <c r="AD86" s="3">
        <f t="shared" si="8"/>
        <v>0.30195018548735703</v>
      </c>
      <c r="AE86" s="3">
        <f t="shared" si="9"/>
        <v>0.1868333861090033</v>
      </c>
      <c r="AF86" s="3">
        <f t="shared" si="10"/>
        <v>9.6783589644928697E-2</v>
      </c>
      <c r="AG86" s="3">
        <f t="shared" si="11"/>
        <v>9.5088503263938751E-2</v>
      </c>
      <c r="AH86" s="3">
        <f t="shared" si="12"/>
        <v>8.7467772418140591E-2</v>
      </c>
      <c r="AI86" s="3">
        <f t="shared" si="13"/>
        <v>6.9869848125601527E-2</v>
      </c>
      <c r="AJ86" s="3">
        <f t="shared" si="14"/>
        <v>7.0379106413336806E-2</v>
      </c>
      <c r="AK86" s="3">
        <f t="shared" si="15"/>
        <v>6.4342698264417214E-2</v>
      </c>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row>
    <row r="87" spans="1:63">
      <c r="A87" s="2" t="s">
        <v>147</v>
      </c>
      <c r="B87" s="2"/>
      <c r="C87" s="3">
        <v>16.466666666666601</v>
      </c>
      <c r="D87" s="3">
        <v>32.1666666666666</v>
      </c>
      <c r="E87" s="3">
        <v>46.8</v>
      </c>
      <c r="F87" s="3">
        <v>55.6</v>
      </c>
      <c r="G87" s="3">
        <v>62.1666666666666</v>
      </c>
      <c r="H87" s="3">
        <v>65.233333333333306</v>
      </c>
      <c r="I87" s="3">
        <v>72.599999999999994</v>
      </c>
      <c r="J87" s="3">
        <v>73.766666666666595</v>
      </c>
      <c r="K87" s="2"/>
      <c r="L87" s="3">
        <v>5.4573090642020796</v>
      </c>
      <c r="M87" s="3">
        <v>7.0808819287493296</v>
      </c>
      <c r="N87" s="3">
        <v>4.97594212184989</v>
      </c>
      <c r="O87" s="3">
        <v>5.9138256089720196</v>
      </c>
      <c r="P87" s="3">
        <v>4.1958974672357696</v>
      </c>
      <c r="Q87" s="3">
        <v>3.4125585058069698</v>
      </c>
      <c r="R87" s="3">
        <v>4.7721413781795397</v>
      </c>
      <c r="S87" s="3">
        <v>4.0880584905578603</v>
      </c>
      <c r="T87" s="2"/>
      <c r="U87" s="3">
        <f t="shared" si="0"/>
        <v>0.84734148324896452</v>
      </c>
      <c r="V87" s="3">
        <f t="shared" si="1"/>
        <v>0.88369963369963189</v>
      </c>
      <c r="W87" s="3">
        <f t="shared" si="2"/>
        <v>0.93537647803973867</v>
      </c>
      <c r="X87" s="3">
        <f t="shared" si="3"/>
        <v>0.95642256675605897</v>
      </c>
      <c r="Y87" s="3">
        <f t="shared" si="4"/>
        <v>1.0016112783685573</v>
      </c>
      <c r="Z87" s="3">
        <f t="shared" si="5"/>
        <v>0.99289700659563629</v>
      </c>
      <c r="AA87" s="3">
        <f t="shared" si="6"/>
        <v>1.0239774330042311</v>
      </c>
      <c r="AB87" s="3">
        <f t="shared" si="7"/>
        <v>0.98399376077702061</v>
      </c>
      <c r="AC87" s="2"/>
      <c r="AD87" s="3">
        <f t="shared" si="8"/>
        <v>0.28082212694386804</v>
      </c>
      <c r="AE87" s="3">
        <f t="shared" si="9"/>
        <v>0.19452972331728929</v>
      </c>
      <c r="AF87" s="3">
        <f t="shared" si="10"/>
        <v>9.9452547368921673E-2</v>
      </c>
      <c r="AG87" s="3">
        <f t="shared" si="11"/>
        <v>0.10172870986116425</v>
      </c>
      <c r="AH87" s="3">
        <f t="shared" si="12"/>
        <v>6.7603081384365937E-2</v>
      </c>
      <c r="AI87" s="3">
        <f t="shared" si="13"/>
        <v>5.1941529768751445E-2</v>
      </c>
      <c r="AJ87" s="3">
        <f t="shared" si="14"/>
        <v>6.730805893059999E-2</v>
      </c>
      <c r="AK87" s="3">
        <f t="shared" si="15"/>
        <v>5.4531731338460863E-2</v>
      </c>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row>
    <row r="88" spans="1:63">
      <c r="A88" s="2" t="s">
        <v>148</v>
      </c>
      <c r="B88" s="2"/>
      <c r="C88" s="3">
        <v>24.933333333333302</v>
      </c>
      <c r="D88" s="3">
        <v>41.733333333333299</v>
      </c>
      <c r="E88" s="3">
        <v>51.133333333333297</v>
      </c>
      <c r="F88" s="3">
        <v>57.133333333333297</v>
      </c>
      <c r="G88" s="3">
        <v>62.7</v>
      </c>
      <c r="H88" s="3">
        <v>66.5</v>
      </c>
      <c r="I88" s="3">
        <v>70.866666666666603</v>
      </c>
      <c r="J88" s="3">
        <v>75.3</v>
      </c>
      <c r="K88" s="2"/>
      <c r="L88" s="3">
        <v>6.7029015276139097</v>
      </c>
      <c r="M88" s="3">
        <v>6.3557498027813804</v>
      </c>
      <c r="N88" s="3">
        <v>5.7197513543470997</v>
      </c>
      <c r="O88" s="3">
        <v>5.5781319055357104</v>
      </c>
      <c r="P88" s="3">
        <v>4.4806993501758896</v>
      </c>
      <c r="Q88" s="3">
        <v>4.4628092796652901</v>
      </c>
      <c r="R88" s="3">
        <v>4.1370950624267202</v>
      </c>
      <c r="S88" s="3">
        <v>4.1964270516714501</v>
      </c>
      <c r="T88" s="2"/>
      <c r="U88" s="3">
        <f t="shared" si="0"/>
        <v>1.2830190879964114</v>
      </c>
      <c r="V88" s="3">
        <f t="shared" si="1"/>
        <v>1.1465201465201456</v>
      </c>
      <c r="W88" s="3">
        <f t="shared" si="2"/>
        <v>1.0219854111915656</v>
      </c>
      <c r="X88" s="3">
        <f t="shared" si="3"/>
        <v>0.9827987286689952</v>
      </c>
      <c r="Y88" s="3">
        <f t="shared" si="4"/>
        <v>1.0102041901400849</v>
      </c>
      <c r="Z88" s="3">
        <f t="shared" si="5"/>
        <v>1.0121765601217656</v>
      </c>
      <c r="AA88" s="3">
        <f t="shared" si="6"/>
        <v>0.999529854254818</v>
      </c>
      <c r="AB88" s="3">
        <f t="shared" si="7"/>
        <v>1.0044473138704435</v>
      </c>
      <c r="AC88" s="2"/>
      <c r="AD88" s="3">
        <f t="shared" si="8"/>
        <v>0.34491780500891556</v>
      </c>
      <c r="AE88" s="3">
        <f t="shared" si="9"/>
        <v>0.17460851106542255</v>
      </c>
      <c r="AF88" s="3">
        <f t="shared" si="10"/>
        <v>0.11431882216009008</v>
      </c>
      <c r="AG88" s="3">
        <f t="shared" si="11"/>
        <v>9.5954158899214576E-2</v>
      </c>
      <c r="AH88" s="3">
        <f t="shared" si="12"/>
        <v>7.2191726607745435E-2</v>
      </c>
      <c r="AI88" s="3">
        <f t="shared" si="13"/>
        <v>6.7927081882272297E-2</v>
      </c>
      <c r="AJ88" s="3">
        <f t="shared" si="14"/>
        <v>5.8351129230278138E-2</v>
      </c>
      <c r="AK88" s="3">
        <f t="shared" si="15"/>
        <v>5.5977289241761666E-2</v>
      </c>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row>
    <row r="89" spans="1:63">
      <c r="A89" s="2" t="s">
        <v>149</v>
      </c>
      <c r="B89" s="2"/>
      <c r="C89" s="3">
        <v>21.5</v>
      </c>
      <c r="D89" s="3">
        <v>38.6666666666666</v>
      </c>
      <c r="E89" s="3">
        <v>50.566666666666599</v>
      </c>
      <c r="F89" s="3">
        <v>57.1666666666666</v>
      </c>
      <c r="G89" s="3">
        <v>63</v>
      </c>
      <c r="H89" s="3">
        <v>68.033333333333303</v>
      </c>
      <c r="I89" s="3">
        <v>70.599999999999994</v>
      </c>
      <c r="J89" s="3">
        <v>74.599999999999994</v>
      </c>
      <c r="K89" s="2"/>
      <c r="L89" s="3">
        <v>6.6770752080033704</v>
      </c>
      <c r="M89" s="3">
        <v>6.3892270441910402</v>
      </c>
      <c r="N89" s="3">
        <v>6.0480483537161698</v>
      </c>
      <c r="O89" s="3">
        <v>4.3748015828022204</v>
      </c>
      <c r="P89" s="3">
        <v>4.2504901678120204</v>
      </c>
      <c r="Q89" s="3">
        <v>4.6653569590713504</v>
      </c>
      <c r="R89" s="3">
        <v>4.7791212581393996</v>
      </c>
      <c r="S89" s="3">
        <v>4.6733285782191603</v>
      </c>
      <c r="T89" s="2"/>
      <c r="U89" s="3">
        <f t="shared" si="0"/>
        <v>1.1063466734728427</v>
      </c>
      <c r="V89" s="3">
        <f t="shared" si="1"/>
        <v>1.0622710622710605</v>
      </c>
      <c r="W89" s="3">
        <f t="shared" si="2"/>
        <v>1.0106596276255568</v>
      </c>
      <c r="X89" s="3">
        <f t="shared" si="3"/>
        <v>0.98337212349318892</v>
      </c>
      <c r="Y89" s="3">
        <f t="shared" si="4"/>
        <v>1.0150377030115685</v>
      </c>
      <c r="Z89" s="3">
        <f t="shared" si="5"/>
        <v>1.0355149670218158</v>
      </c>
      <c r="AA89" s="3">
        <f t="shared" si="6"/>
        <v>0.99576868829337073</v>
      </c>
      <c r="AB89" s="3">
        <f t="shared" si="7"/>
        <v>0.99510982224083788</v>
      </c>
      <c r="AC89" s="2"/>
      <c r="AD89" s="3">
        <f t="shared" si="8"/>
        <v>0.34358883464662876</v>
      </c>
      <c r="AE89" s="3">
        <f t="shared" si="9"/>
        <v>0.17552821549975386</v>
      </c>
      <c r="AF89" s="3">
        <f t="shared" si="10"/>
        <v>0.12088038820754425</v>
      </c>
      <c r="AG89" s="3">
        <f t="shared" si="11"/>
        <v>7.5254657533672109E-2</v>
      </c>
      <c r="AH89" s="3">
        <f t="shared" si="12"/>
        <v>6.8482663120780468E-2</v>
      </c>
      <c r="AI89" s="3">
        <f t="shared" si="13"/>
        <v>7.1009999377037294E-2</v>
      </c>
      <c r="AJ89" s="3">
        <f t="shared" si="14"/>
        <v>6.7406505756550064E-2</v>
      </c>
      <c r="AK89" s="3">
        <f t="shared" si="15"/>
        <v>6.2338809259312282E-2</v>
      </c>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row>
    <row r="90" spans="1:63">
      <c r="A90" s="2" t="s">
        <v>150</v>
      </c>
      <c r="B90" s="2" t="s">
        <v>151</v>
      </c>
      <c r="C90" s="3">
        <v>19.933333333333302</v>
      </c>
      <c r="D90" s="3">
        <v>39.066666666666599</v>
      </c>
      <c r="E90" s="3">
        <v>49.366666666666603</v>
      </c>
      <c r="F90" s="3">
        <v>55.5</v>
      </c>
      <c r="G90" s="3">
        <v>62.3</v>
      </c>
      <c r="H90" s="3">
        <v>67.400000000000006</v>
      </c>
      <c r="I90" s="3">
        <v>72.033333333333303</v>
      </c>
      <c r="J90" s="3">
        <v>73.566666666666606</v>
      </c>
      <c r="K90" s="2"/>
      <c r="L90" s="3">
        <v>6.5418312081217396</v>
      </c>
      <c r="M90" s="3">
        <v>5.2085399958998897</v>
      </c>
      <c r="N90" s="3">
        <v>5.24393829949293</v>
      </c>
      <c r="O90" s="3">
        <v>6.7811011888433903</v>
      </c>
      <c r="P90" s="3">
        <v>4.4806993501758896</v>
      </c>
      <c r="Q90" s="3">
        <v>4.3251204222156199</v>
      </c>
      <c r="R90" s="3">
        <v>4.9765003321164896</v>
      </c>
      <c r="S90" s="3">
        <v>4.3945673532467504</v>
      </c>
      <c r="T90" s="2"/>
      <c r="U90" s="3">
        <f t="shared" si="0"/>
        <v>1.0257291639329595</v>
      </c>
      <c r="V90" s="3">
        <f t="shared" si="1"/>
        <v>1.0732600732600714</v>
      </c>
      <c r="W90" s="3">
        <f t="shared" si="2"/>
        <v>0.98667561536812765</v>
      </c>
      <c r="X90" s="3">
        <f t="shared" si="3"/>
        <v>0.95470238228347615</v>
      </c>
      <c r="Y90" s="3">
        <f t="shared" si="4"/>
        <v>1.00375950631144</v>
      </c>
      <c r="Z90" s="3">
        <f t="shared" si="5"/>
        <v>1.025875190258752</v>
      </c>
      <c r="AA90" s="3">
        <f t="shared" si="6"/>
        <v>1.0159849553361537</v>
      </c>
      <c r="AB90" s="3">
        <f t="shared" si="7"/>
        <v>0.98132590602570491</v>
      </c>
      <c r="AC90" s="2"/>
      <c r="AD90" s="3">
        <f t="shared" si="8"/>
        <v>0.33662945095471231</v>
      </c>
      <c r="AE90" s="3">
        <f t="shared" si="9"/>
        <v>0.14309175812911784</v>
      </c>
      <c r="AF90" s="3">
        <f t="shared" si="10"/>
        <v>0.10480890037686738</v>
      </c>
      <c r="AG90" s="3">
        <f t="shared" si="11"/>
        <v>0.11664744972061436</v>
      </c>
      <c r="AH90" s="3">
        <f t="shared" si="12"/>
        <v>7.2191726607745435E-2</v>
      </c>
      <c r="AI90" s="3">
        <f t="shared" si="13"/>
        <v>6.5831361068730887E-2</v>
      </c>
      <c r="AJ90" s="3">
        <f t="shared" si="14"/>
        <v>7.0190413711092942E-2</v>
      </c>
      <c r="AK90" s="3">
        <f t="shared" si="15"/>
        <v>5.8620336966685838E-2</v>
      </c>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row>
    <row r="91" spans="1:63">
      <c r="A91" s="2" t="s">
        <v>152</v>
      </c>
      <c r="B91" s="2"/>
      <c r="C91" s="3">
        <v>19.466666666666601</v>
      </c>
      <c r="D91" s="3">
        <v>37.1666666666666</v>
      </c>
      <c r="E91" s="3">
        <v>46.866666666666603</v>
      </c>
      <c r="F91" s="3">
        <v>55.6666666666666</v>
      </c>
      <c r="G91" s="3">
        <v>62.766666666666602</v>
      </c>
      <c r="H91" s="3">
        <v>68.599999999999994</v>
      </c>
      <c r="I91" s="3">
        <v>72.033333333333303</v>
      </c>
      <c r="J91" s="3">
        <v>76.6666666666666</v>
      </c>
      <c r="K91" s="2"/>
      <c r="L91" s="3">
        <v>6.1683781408802103</v>
      </c>
      <c r="M91" s="3">
        <v>7.2437712707002397</v>
      </c>
      <c r="N91" s="3">
        <v>5.5361438645404499</v>
      </c>
      <c r="O91" s="3">
        <v>5.3934116187149002</v>
      </c>
      <c r="P91" s="3">
        <v>4.9307425629637303</v>
      </c>
      <c r="Q91" s="3">
        <v>4.7511402140258197</v>
      </c>
      <c r="R91" s="3">
        <v>5.3571343915277003</v>
      </c>
      <c r="S91" s="3">
        <v>4.9553562491061598</v>
      </c>
      <c r="T91" s="2"/>
      <c r="U91" s="3">
        <f t="shared" si="0"/>
        <v>1.0017154376870356</v>
      </c>
      <c r="V91" s="3">
        <f t="shared" si="1"/>
        <v>1.0210622710622692</v>
      </c>
      <c r="W91" s="3">
        <f t="shared" si="2"/>
        <v>0.9367089231651502</v>
      </c>
      <c r="X91" s="3">
        <f t="shared" si="3"/>
        <v>0.9575693564044464</v>
      </c>
      <c r="Y91" s="3">
        <f t="shared" si="4"/>
        <v>1.0112783041115248</v>
      </c>
      <c r="Z91" s="3">
        <f t="shared" si="5"/>
        <v>1.0441400304414001</v>
      </c>
      <c r="AA91" s="3">
        <f t="shared" si="6"/>
        <v>1.0159849553361537</v>
      </c>
      <c r="AB91" s="3">
        <f t="shared" si="7"/>
        <v>1.0226776546711016</v>
      </c>
      <c r="AC91" s="2"/>
      <c r="AD91" s="3">
        <f t="shared" si="8"/>
        <v>0.31741230869234505</v>
      </c>
      <c r="AE91" s="3">
        <f t="shared" si="9"/>
        <v>0.19900470523901759</v>
      </c>
      <c r="AF91" s="3">
        <f t="shared" si="10"/>
        <v>0.11064911858835801</v>
      </c>
      <c r="AG91" s="3">
        <f t="shared" si="11"/>
        <v>9.277662920761251E-2</v>
      </c>
      <c r="AH91" s="3">
        <f t="shared" si="12"/>
        <v>7.9442692146858396E-2</v>
      </c>
      <c r="AI91" s="3">
        <f t="shared" si="13"/>
        <v>7.2315680578779601E-2</v>
      </c>
      <c r="AJ91" s="3">
        <f t="shared" si="14"/>
        <v>7.5559018216187587E-2</v>
      </c>
      <c r="AK91" s="3">
        <f t="shared" si="15"/>
        <v>6.6100853568204498E-2</v>
      </c>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row>
    <row r="92" spans="1:63">
      <c r="A92" s="2" t="s">
        <v>153</v>
      </c>
      <c r="B92" s="2"/>
      <c r="C92" s="3">
        <v>19.533333333333299</v>
      </c>
      <c r="D92" s="3">
        <v>37.3333333333333</v>
      </c>
      <c r="E92" s="3">
        <v>49.533333333333303</v>
      </c>
      <c r="F92" s="3">
        <v>56.733333333333299</v>
      </c>
      <c r="G92" s="3">
        <v>62.6666666666666</v>
      </c>
      <c r="H92" s="3">
        <v>68.533333333333303</v>
      </c>
      <c r="I92" s="3">
        <v>71.133333333333297</v>
      </c>
      <c r="J92" s="3">
        <v>73.966666666666598</v>
      </c>
      <c r="K92" s="2"/>
      <c r="L92" s="3">
        <v>5.37731862135354</v>
      </c>
      <c r="M92" s="3">
        <v>4.9553562491061598</v>
      </c>
      <c r="N92" s="3">
        <v>6.4947842321529201</v>
      </c>
      <c r="O92" s="3">
        <v>4.4040385506436603</v>
      </c>
      <c r="P92" s="3">
        <v>4.9888765156985801</v>
      </c>
      <c r="Q92" s="3">
        <v>4.3873555690061004</v>
      </c>
      <c r="R92" s="3">
        <v>4.4924628236883803</v>
      </c>
      <c r="S92" s="3">
        <v>5.4005143787935204</v>
      </c>
      <c r="T92" s="2"/>
      <c r="U92" s="3">
        <f t="shared" si="0"/>
        <v>1.0051459700078833</v>
      </c>
      <c r="V92" s="3">
        <f t="shared" si="1"/>
        <v>1.0256410256410247</v>
      </c>
      <c r="W92" s="3">
        <f t="shared" si="2"/>
        <v>0.99000672818166013</v>
      </c>
      <c r="X92" s="3">
        <f t="shared" si="3"/>
        <v>0.97591799077866392</v>
      </c>
      <c r="Y92" s="3">
        <f t="shared" si="4"/>
        <v>1.0096671331543634</v>
      </c>
      <c r="Z92" s="3">
        <f t="shared" si="5"/>
        <v>1.0431253170979193</v>
      </c>
      <c r="AA92" s="3">
        <f t="shared" si="6"/>
        <v>1.0032910202162664</v>
      </c>
      <c r="AB92" s="3">
        <f t="shared" si="7"/>
        <v>0.98666161552833664</v>
      </c>
      <c r="AC92" s="2"/>
      <c r="AD92" s="3">
        <f t="shared" si="8"/>
        <v>0.27670597995060753</v>
      </c>
      <c r="AE92" s="3">
        <f t="shared" si="9"/>
        <v>0.13613616068972967</v>
      </c>
      <c r="AF92" s="3">
        <f t="shared" si="10"/>
        <v>0.12980915386109459</v>
      </c>
      <c r="AG92" s="3">
        <f t="shared" si="11"/>
        <v>7.5757587314734587E-2</v>
      </c>
      <c r="AH92" s="3">
        <f t="shared" si="12"/>
        <v>8.0379329509572134E-2</v>
      </c>
      <c r="AI92" s="3">
        <f t="shared" si="13"/>
        <v>6.677862357695738E-2</v>
      </c>
      <c r="AJ92" s="3">
        <f t="shared" si="14"/>
        <v>6.3363368458228209E-2</v>
      </c>
      <c r="AK92" s="3">
        <f t="shared" si="15"/>
        <v>7.2038939725071166E-2</v>
      </c>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row>
    <row r="93" spans="1:63">
      <c r="A93" s="2" t="s">
        <v>154</v>
      </c>
      <c r="B93" s="2"/>
      <c r="C93" s="3">
        <v>19.566666666666599</v>
      </c>
      <c r="D93" s="3">
        <v>36.933333333333302</v>
      </c>
      <c r="E93" s="3">
        <v>48.933333333333302</v>
      </c>
      <c r="F93" s="3">
        <v>57.766666666666602</v>
      </c>
      <c r="G93" s="3">
        <v>62.8333333333333</v>
      </c>
      <c r="H93" s="3">
        <v>66.5</v>
      </c>
      <c r="I93" s="3">
        <v>71.033333333333303</v>
      </c>
      <c r="J93" s="3">
        <v>74.066666666666606</v>
      </c>
      <c r="K93" s="2"/>
      <c r="L93" s="3">
        <v>6.9170481822490899</v>
      </c>
      <c r="M93" s="3">
        <v>5.8019153925425497</v>
      </c>
      <c r="N93" s="3">
        <v>5.4889788566625803</v>
      </c>
      <c r="O93" s="3">
        <v>5.30837912068165</v>
      </c>
      <c r="P93" s="3">
        <v>4.2038342286800701</v>
      </c>
      <c r="Q93" s="3">
        <v>5.4817880294662897</v>
      </c>
      <c r="R93" s="3">
        <v>4.7221699343510304</v>
      </c>
      <c r="S93" s="3">
        <v>4.1467524106890599</v>
      </c>
      <c r="T93" s="2"/>
      <c r="U93" s="3">
        <f t="shared" si="0"/>
        <v>1.0068612361683045</v>
      </c>
      <c r="V93" s="3">
        <f t="shared" si="1"/>
        <v>1.0146520146520137</v>
      </c>
      <c r="W93" s="3">
        <f t="shared" si="2"/>
        <v>0.9780147220529456</v>
      </c>
      <c r="X93" s="3">
        <f t="shared" si="3"/>
        <v>0.99369323032868606</v>
      </c>
      <c r="Y93" s="3">
        <f t="shared" si="4"/>
        <v>1.0123524180829659</v>
      </c>
      <c r="Z93" s="3">
        <f t="shared" si="5"/>
        <v>1.0121765601217656</v>
      </c>
      <c r="AA93" s="3">
        <f t="shared" si="6"/>
        <v>1.0018805829807236</v>
      </c>
      <c r="AB93" s="3">
        <f t="shared" si="7"/>
        <v>0.98799554290399472</v>
      </c>
      <c r="AC93" s="2"/>
      <c r="AD93" s="3">
        <f t="shared" si="8"/>
        <v>0.35593736031082113</v>
      </c>
      <c r="AE93" s="3">
        <f t="shared" si="9"/>
        <v>0.15939328001490521</v>
      </c>
      <c r="AF93" s="3">
        <f t="shared" si="10"/>
        <v>0.10970644681580419</v>
      </c>
      <c r="AG93" s="3">
        <f t="shared" si="11"/>
        <v>9.1313913379795233E-2</v>
      </c>
      <c r="AH93" s="3">
        <f t="shared" si="12"/>
        <v>6.773095617969567E-2</v>
      </c>
      <c r="AI93" s="3">
        <f t="shared" si="13"/>
        <v>8.3436651894464073E-2</v>
      </c>
      <c r="AJ93" s="3">
        <f t="shared" si="14"/>
        <v>6.6603243079704236E-2</v>
      </c>
      <c r="AK93" s="3">
        <f t="shared" si="15"/>
        <v>5.5314665606937756E-2</v>
      </c>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row>
    <row r="94" spans="1:63">
      <c r="A94" s="2" t="s">
        <v>155</v>
      </c>
      <c r="B94" s="2"/>
      <c r="C94" s="3">
        <v>20.6666666666666</v>
      </c>
      <c r="D94" s="3">
        <v>37.1666666666666</v>
      </c>
      <c r="E94" s="3">
        <v>49.533333333333303</v>
      </c>
      <c r="F94" s="3">
        <v>55.066666666666599</v>
      </c>
      <c r="G94" s="3">
        <v>62.6</v>
      </c>
      <c r="H94" s="3">
        <v>68.633333333333297</v>
      </c>
      <c r="I94" s="3">
        <v>71.866666666666603</v>
      </c>
      <c r="J94" s="3">
        <v>75.099999999999994</v>
      </c>
      <c r="K94" s="2"/>
      <c r="L94" s="3">
        <v>4.2373996218855199</v>
      </c>
      <c r="M94" s="3">
        <v>6.2454427829862897</v>
      </c>
      <c r="N94" s="3">
        <v>5.8806651173334297</v>
      </c>
      <c r="O94" s="3">
        <v>4.7814456205442903</v>
      </c>
      <c r="P94" s="3">
        <v>5.2952809179494897</v>
      </c>
      <c r="Q94" s="3">
        <v>5.6064447042865</v>
      </c>
      <c r="R94" s="3">
        <v>4.5514344503195403</v>
      </c>
      <c r="S94" s="3">
        <v>5.1468436929830998</v>
      </c>
      <c r="T94" s="2"/>
      <c r="U94" s="3">
        <f t="shared" si="0"/>
        <v>1.0634650194622639</v>
      </c>
      <c r="V94" s="3">
        <f t="shared" si="1"/>
        <v>1.0210622710622692</v>
      </c>
      <c r="W94" s="3">
        <f t="shared" si="2"/>
        <v>0.99000672818166013</v>
      </c>
      <c r="X94" s="3">
        <f t="shared" si="3"/>
        <v>0.94724824956894926</v>
      </c>
      <c r="Y94" s="3">
        <f t="shared" si="4"/>
        <v>1.0085930191829238</v>
      </c>
      <c r="Z94" s="3">
        <f t="shared" si="5"/>
        <v>1.0446473871131399</v>
      </c>
      <c r="AA94" s="3">
        <f t="shared" si="6"/>
        <v>1.0136342266102483</v>
      </c>
      <c r="AB94" s="3">
        <f t="shared" si="7"/>
        <v>1.0017794591191276</v>
      </c>
      <c r="AC94" s="2"/>
      <c r="AD94" s="3">
        <f t="shared" si="8"/>
        <v>0.21804804538828496</v>
      </c>
      <c r="AE94" s="3">
        <f t="shared" si="9"/>
        <v>0.17157809843368929</v>
      </c>
      <c r="AF94" s="3">
        <f t="shared" si="10"/>
        <v>0.1175349535466344</v>
      </c>
      <c r="AG94" s="3">
        <f t="shared" si="11"/>
        <v>8.2249685129595088E-2</v>
      </c>
      <c r="AH94" s="3">
        <f t="shared" si="12"/>
        <v>8.5316028250102233E-2</v>
      </c>
      <c r="AI94" s="3">
        <f t="shared" si="13"/>
        <v>8.5334013763873659E-2</v>
      </c>
      <c r="AJ94" s="3">
        <f t="shared" si="14"/>
        <v>6.4195126238639488E-2</v>
      </c>
      <c r="AK94" s="3">
        <f t="shared" si="15"/>
        <v>6.8655157003026684E-2</v>
      </c>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row>
    <row r="95" spans="1:63">
      <c r="A95" s="2" t="s">
        <v>156</v>
      </c>
      <c r="B95" s="2"/>
      <c r="C95" s="3">
        <v>22.4</v>
      </c>
      <c r="D95" s="3">
        <v>40.466666666666598</v>
      </c>
      <c r="E95" s="3">
        <v>52.8</v>
      </c>
      <c r="F95" s="3">
        <v>59.1</v>
      </c>
      <c r="G95" s="3">
        <v>65.766666666666595</v>
      </c>
      <c r="H95" s="3">
        <v>69.133333333333297</v>
      </c>
      <c r="I95" s="3">
        <v>75.3333333333333</v>
      </c>
      <c r="J95" s="3">
        <v>77.133333333333297</v>
      </c>
      <c r="K95" s="2"/>
      <c r="L95" s="3">
        <v>4.6590413892416302</v>
      </c>
      <c r="M95" s="3">
        <v>5.3897021150420601</v>
      </c>
      <c r="N95" s="3">
        <v>5.2434085605961798</v>
      </c>
      <c r="O95" s="3">
        <v>4.4298231717906402</v>
      </c>
      <c r="P95" s="3">
        <v>4.6596375633972</v>
      </c>
      <c r="Q95" s="3">
        <v>4.60241482509152</v>
      </c>
      <c r="R95" s="3">
        <v>5.4670731556189001</v>
      </c>
      <c r="S95" s="3">
        <v>3.3934577580331702</v>
      </c>
      <c r="T95" s="2"/>
      <c r="U95" s="3">
        <f t="shared" si="0"/>
        <v>1.152658859804264</v>
      </c>
      <c r="V95" s="3">
        <f t="shared" si="1"/>
        <v>1.1117216117216098</v>
      </c>
      <c r="W95" s="3">
        <f t="shared" si="2"/>
        <v>1.0552965393268847</v>
      </c>
      <c r="X95" s="3">
        <f t="shared" si="3"/>
        <v>1.0166290232964583</v>
      </c>
      <c r="Y95" s="3">
        <f t="shared" si="4"/>
        <v>1.0596134328263611</v>
      </c>
      <c r="Z95" s="3">
        <f t="shared" si="5"/>
        <v>1.0522577371892434</v>
      </c>
      <c r="AA95" s="3">
        <f t="shared" si="6"/>
        <v>1.0625293841090733</v>
      </c>
      <c r="AB95" s="3">
        <f t="shared" si="7"/>
        <v>1.0289026490908391</v>
      </c>
      <c r="AC95" s="2"/>
      <c r="AD95" s="3">
        <f t="shared" si="8"/>
        <v>0.23974488104929159</v>
      </c>
      <c r="AE95" s="3">
        <f t="shared" si="9"/>
        <v>0.14806873942423243</v>
      </c>
      <c r="AF95" s="3">
        <f t="shared" si="10"/>
        <v>0.10479831265670664</v>
      </c>
      <c r="AG95" s="3">
        <f t="shared" si="11"/>
        <v>7.6201130364019251E-2</v>
      </c>
      <c r="AH95" s="3">
        <f t="shared" si="12"/>
        <v>7.507472713043041E-2</v>
      </c>
      <c r="AI95" s="3">
        <f t="shared" si="13"/>
        <v>7.005197602879025E-2</v>
      </c>
      <c r="AJ95" s="3">
        <f t="shared" si="14"/>
        <v>7.7109635481225666E-2</v>
      </c>
      <c r="AK95" s="3">
        <f t="shared" si="15"/>
        <v>4.5266262015793306E-2</v>
      </c>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row>
    <row r="96" spans="1:63">
      <c r="A96" s="2" t="s">
        <v>157</v>
      </c>
      <c r="B96" s="2"/>
      <c r="C96" s="3">
        <v>20.6</v>
      </c>
      <c r="D96" s="3">
        <v>36.6666666666666</v>
      </c>
      <c r="E96" s="3">
        <v>49.033333333333303</v>
      </c>
      <c r="F96" s="3">
        <v>56.6</v>
      </c>
      <c r="G96" s="3">
        <v>60.933333333333302</v>
      </c>
      <c r="H96" s="3">
        <v>67.2</v>
      </c>
      <c r="I96" s="3">
        <v>69.900000000000006</v>
      </c>
      <c r="J96" s="3">
        <v>73.3333333333333</v>
      </c>
      <c r="K96" s="2"/>
      <c r="L96" s="3">
        <v>5.7131427428342798</v>
      </c>
      <c r="M96" s="3">
        <v>4.5777238400274296</v>
      </c>
      <c r="N96" s="3">
        <v>5.9412868041265998</v>
      </c>
      <c r="O96" s="3">
        <v>5.21919534027995</v>
      </c>
      <c r="P96" s="3">
        <v>4.8780688346471202</v>
      </c>
      <c r="Q96" s="3">
        <v>5.99110451697626</v>
      </c>
      <c r="R96" s="3">
        <v>5.3687366608293701</v>
      </c>
      <c r="S96" s="3">
        <v>4.40706503494357</v>
      </c>
      <c r="T96" s="2"/>
      <c r="U96" s="3">
        <f t="shared" si="0"/>
        <v>1.0600344871414213</v>
      </c>
      <c r="V96" s="3">
        <f t="shared" si="1"/>
        <v>1.0073260073260055</v>
      </c>
      <c r="W96" s="3">
        <f t="shared" si="2"/>
        <v>0.98001338974106467</v>
      </c>
      <c r="X96" s="3">
        <f t="shared" si="3"/>
        <v>0.97362441148188739</v>
      </c>
      <c r="Y96" s="3">
        <f t="shared" si="4"/>
        <v>0.98174016989690283</v>
      </c>
      <c r="Z96" s="3">
        <f t="shared" si="5"/>
        <v>1.0228310502283104</v>
      </c>
      <c r="AA96" s="3">
        <f t="shared" si="6"/>
        <v>0.98589562764456984</v>
      </c>
      <c r="AB96" s="3">
        <f t="shared" si="7"/>
        <v>0.97821340881583663</v>
      </c>
      <c r="AC96" s="2"/>
      <c r="AD96" s="3">
        <f t="shared" si="8"/>
        <v>0.29398681249349851</v>
      </c>
      <c r="AE96" s="3">
        <f t="shared" si="9"/>
        <v>0.12576164395679751</v>
      </c>
      <c r="AF96" s="3">
        <f t="shared" si="10"/>
        <v>0.11874657961256227</v>
      </c>
      <c r="AG96" s="3">
        <f t="shared" si="11"/>
        <v>8.9779787837262814E-2</v>
      </c>
      <c r="AH96" s="3">
        <f t="shared" si="12"/>
        <v>7.8594028334167176E-2</v>
      </c>
      <c r="AI96" s="3">
        <f t="shared" si="13"/>
        <v>9.118880543342861E-2</v>
      </c>
      <c r="AJ96" s="3">
        <f t="shared" si="14"/>
        <v>7.5722660942586312E-2</v>
      </c>
      <c r="AK96" s="3">
        <f t="shared" si="15"/>
        <v>5.8787046964162308E-2</v>
      </c>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row>
    <row r="97" spans="1:63">
      <c r="A97" s="2" t="s">
        <v>158</v>
      </c>
      <c r="B97" s="2"/>
      <c r="C97" s="3">
        <v>20.6666666666666</v>
      </c>
      <c r="D97" s="3">
        <v>37.8333333333333</v>
      </c>
      <c r="E97" s="3">
        <v>51.566666666666599</v>
      </c>
      <c r="F97" s="3">
        <v>59.366666666666603</v>
      </c>
      <c r="G97" s="3">
        <v>65.3333333333333</v>
      </c>
      <c r="H97" s="3">
        <v>69.7</v>
      </c>
      <c r="I97" s="3">
        <v>74.466666666666598</v>
      </c>
      <c r="J97" s="3">
        <v>77.566666666666606</v>
      </c>
      <c r="K97" s="2"/>
      <c r="L97" s="3">
        <v>7.4311656032026496</v>
      </c>
      <c r="M97" s="3">
        <v>5.8542482200725097</v>
      </c>
      <c r="N97" s="3">
        <v>5.5117047171350597</v>
      </c>
      <c r="O97" s="3">
        <v>4.8886489840127396</v>
      </c>
      <c r="P97" s="3">
        <v>5.2873013490395602</v>
      </c>
      <c r="Q97" s="3">
        <v>5.0009999000199903</v>
      </c>
      <c r="R97" s="3">
        <v>5.6316565551847599</v>
      </c>
      <c r="S97" s="3">
        <v>5.1034846483119303</v>
      </c>
      <c r="T97" s="2"/>
      <c r="U97" s="3">
        <f t="shared" si="0"/>
        <v>1.0634650194622639</v>
      </c>
      <c r="V97" s="3">
        <f t="shared" si="1"/>
        <v>1.0393772893772886</v>
      </c>
      <c r="W97" s="3">
        <f t="shared" si="2"/>
        <v>1.0306463045067478</v>
      </c>
      <c r="X97" s="3">
        <f t="shared" si="3"/>
        <v>1.0212161818900114</v>
      </c>
      <c r="Y97" s="3">
        <f t="shared" si="4"/>
        <v>1.0526316920119965</v>
      </c>
      <c r="Z97" s="3">
        <f t="shared" si="5"/>
        <v>1.060882800608828</v>
      </c>
      <c r="AA97" s="3">
        <f t="shared" si="6"/>
        <v>1.0503055947343667</v>
      </c>
      <c r="AB97" s="3">
        <f t="shared" si="7"/>
        <v>1.0346830010520232</v>
      </c>
      <c r="AC97" s="2"/>
      <c r="AD97" s="3">
        <f t="shared" si="8"/>
        <v>0.38239280675018894</v>
      </c>
      <c r="AE97" s="3">
        <f t="shared" si="9"/>
        <v>0.1608309950569371</v>
      </c>
      <c r="AF97" s="3">
        <f t="shared" si="10"/>
        <v>0.11016066124591467</v>
      </c>
      <c r="AG97" s="3">
        <f t="shared" si="11"/>
        <v>8.4093780742065902E-2</v>
      </c>
      <c r="AH97" s="3">
        <f t="shared" si="12"/>
        <v>8.5187463753318773E-2</v>
      </c>
      <c r="AI97" s="3">
        <f t="shared" si="13"/>
        <v>7.6118719939421459E-2</v>
      </c>
      <c r="AJ97" s="3">
        <f t="shared" si="14"/>
        <v>7.9430981032225095E-2</v>
      </c>
      <c r="AK97" s="3">
        <f t="shared" si="15"/>
        <v>6.8076778836334187E-2</v>
      </c>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row>
    <row r="98" spans="1:63">
      <c r="A98" s="2" t="s">
        <v>159</v>
      </c>
      <c r="B98" s="2"/>
      <c r="C98" s="3">
        <v>19.966666666666601</v>
      </c>
      <c r="D98" s="3">
        <v>36.033333333333303</v>
      </c>
      <c r="E98" s="3">
        <v>52.133333333333297</v>
      </c>
      <c r="F98" s="3">
        <v>55.6666666666666</v>
      </c>
      <c r="G98" s="3">
        <v>64.066666666666606</v>
      </c>
      <c r="H98" s="3">
        <v>69</v>
      </c>
      <c r="I98" s="3">
        <v>72.133333333333297</v>
      </c>
      <c r="J98" s="3">
        <v>74.3333333333333</v>
      </c>
      <c r="K98" s="2"/>
      <c r="L98" s="3">
        <v>6.7205323863184798</v>
      </c>
      <c r="M98" s="3">
        <v>7.6397353066422102</v>
      </c>
      <c r="N98" s="3">
        <v>5.0972759609640699</v>
      </c>
      <c r="O98" s="3">
        <v>5.3187300071435102</v>
      </c>
      <c r="P98" s="3">
        <v>5.3162225519839001</v>
      </c>
      <c r="Q98" s="3">
        <v>4.9598387070548897</v>
      </c>
      <c r="R98" s="3">
        <v>5.4082241899618797</v>
      </c>
      <c r="S98" s="3">
        <v>5.4180767395410196</v>
      </c>
      <c r="T98" s="2"/>
      <c r="U98" s="3">
        <f t="shared" si="0"/>
        <v>1.0274444300933807</v>
      </c>
      <c r="V98" s="3">
        <f t="shared" si="1"/>
        <v>0.98992673992673919</v>
      </c>
      <c r="W98" s="3">
        <f t="shared" si="2"/>
        <v>1.0419720880727568</v>
      </c>
      <c r="X98" s="3">
        <f t="shared" si="3"/>
        <v>0.9575693564044464</v>
      </c>
      <c r="Y98" s="3">
        <f t="shared" si="4"/>
        <v>1.0322235265546207</v>
      </c>
      <c r="Z98" s="3">
        <f t="shared" si="5"/>
        <v>1.0502283105022832</v>
      </c>
      <c r="AA98" s="3">
        <f t="shared" si="6"/>
        <v>1.0173953925716965</v>
      </c>
      <c r="AB98" s="3">
        <f t="shared" si="7"/>
        <v>0.99155268257241624</v>
      </c>
      <c r="AC98" s="2"/>
      <c r="AD98" s="3">
        <f t="shared" si="8"/>
        <v>0.34582505346837</v>
      </c>
      <c r="AE98" s="3">
        <f t="shared" si="9"/>
        <v>0.20988283809456623</v>
      </c>
      <c r="AF98" s="3">
        <f t="shared" si="10"/>
        <v>0.1018776076060512</v>
      </c>
      <c r="AG98" s="3">
        <f t="shared" si="11"/>
        <v>9.1491967721486836E-2</v>
      </c>
      <c r="AH98" s="3">
        <f t="shared" si="12"/>
        <v>8.5653433775619639E-2</v>
      </c>
      <c r="AI98" s="3">
        <f t="shared" si="13"/>
        <v>7.549221776339253E-2</v>
      </c>
      <c r="AJ98" s="3">
        <f t="shared" si="14"/>
        <v>7.6279607756867124E-2</v>
      </c>
      <c r="AK98" s="3">
        <f t="shared" si="15"/>
        <v>7.2273208862893873E-2</v>
      </c>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row>
    <row r="99" spans="1:63">
      <c r="A99" s="2" t="s">
        <v>160</v>
      </c>
      <c r="B99" s="2"/>
      <c r="C99" s="3">
        <v>20.8</v>
      </c>
      <c r="D99" s="3">
        <v>38.299999999999997</v>
      </c>
      <c r="E99" s="3">
        <v>50.733333333333299</v>
      </c>
      <c r="F99" s="3">
        <v>58.566666666666599</v>
      </c>
      <c r="G99" s="3">
        <v>63.8333333333333</v>
      </c>
      <c r="H99" s="3">
        <v>69.900000000000006</v>
      </c>
      <c r="I99" s="3">
        <v>72.966666666666598</v>
      </c>
      <c r="J99" s="3">
        <v>77.8333333333333</v>
      </c>
      <c r="K99" s="2"/>
      <c r="L99" s="3">
        <v>5.2179178478265298</v>
      </c>
      <c r="M99" s="3">
        <v>5.3674947601278502</v>
      </c>
      <c r="N99" s="3">
        <v>6.54692463850182</v>
      </c>
      <c r="O99" s="3">
        <v>5.6726439064063303</v>
      </c>
      <c r="P99" s="3">
        <v>4.9401979267591596</v>
      </c>
      <c r="Q99" s="3">
        <v>3.4481879299133298</v>
      </c>
      <c r="R99" s="3">
        <v>4.54960315729722</v>
      </c>
      <c r="S99" s="3">
        <v>3.2257643366426398</v>
      </c>
      <c r="T99" s="2"/>
      <c r="U99" s="3">
        <f t="shared" si="0"/>
        <v>1.0703260841039595</v>
      </c>
      <c r="V99" s="3">
        <f t="shared" si="1"/>
        <v>1.0521978021978022</v>
      </c>
      <c r="W99" s="3">
        <f t="shared" si="2"/>
        <v>1.0139907404390893</v>
      </c>
      <c r="X99" s="3">
        <f t="shared" si="3"/>
        <v>1.0074547061093486</v>
      </c>
      <c r="Y99" s="3">
        <f t="shared" si="4"/>
        <v>1.0284641276545783</v>
      </c>
      <c r="Z99" s="3">
        <f t="shared" si="5"/>
        <v>1.0639269406392695</v>
      </c>
      <c r="AA99" s="3">
        <f t="shared" si="6"/>
        <v>1.0291490362012212</v>
      </c>
      <c r="AB99" s="3">
        <f t="shared" si="7"/>
        <v>1.0382401407204449</v>
      </c>
      <c r="AC99" s="2"/>
      <c r="AD99" s="3">
        <f t="shared" si="8"/>
        <v>0.26850353736732352</v>
      </c>
      <c r="AE99" s="3">
        <f t="shared" si="9"/>
        <v>0.14745864725625962</v>
      </c>
      <c r="AF99" s="3">
        <f t="shared" si="10"/>
        <v>0.13085126731524407</v>
      </c>
      <c r="AG99" s="3">
        <f t="shared" si="11"/>
        <v>9.7579939662918336E-2</v>
      </c>
      <c r="AH99" s="3">
        <f t="shared" si="12"/>
        <v>7.959503422222429E-2</v>
      </c>
      <c r="AI99" s="3">
        <f t="shared" si="13"/>
        <v>5.2483834549670164E-2</v>
      </c>
      <c r="AJ99" s="3">
        <f t="shared" si="14"/>
        <v>6.4169296999960782E-2</v>
      </c>
      <c r="AK99" s="3">
        <f t="shared" si="15"/>
        <v>4.3029353560687558E-2</v>
      </c>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row>
    <row r="100" spans="1:63">
      <c r="A100" s="2" t="s">
        <v>161</v>
      </c>
      <c r="B100" s="2"/>
      <c r="C100" s="3">
        <v>20.966666666666601</v>
      </c>
      <c r="D100" s="3">
        <v>38.299999999999997</v>
      </c>
      <c r="E100" s="3">
        <v>47</v>
      </c>
      <c r="F100" s="3">
        <v>57.266666666666602</v>
      </c>
      <c r="G100" s="3">
        <v>64.366666666666603</v>
      </c>
      <c r="H100" s="3">
        <v>67.133333333333297</v>
      </c>
      <c r="I100" s="3">
        <v>71.733333333333306</v>
      </c>
      <c r="J100" s="3">
        <v>75.1666666666666</v>
      </c>
      <c r="K100" s="2"/>
      <c r="L100" s="3">
        <v>6.4677834087283896</v>
      </c>
      <c r="M100" s="3">
        <v>6.2297672508690001</v>
      </c>
      <c r="N100" s="3">
        <v>5.7677262995626499</v>
      </c>
      <c r="O100" s="3">
        <v>5.1246680109273601</v>
      </c>
      <c r="P100" s="3">
        <v>5.2375778965302402</v>
      </c>
      <c r="Q100" s="3">
        <v>5.6963926206757201</v>
      </c>
      <c r="R100" s="3">
        <v>4.8299988497813198</v>
      </c>
      <c r="S100" s="3">
        <v>5.7450461752326696</v>
      </c>
      <c r="T100" s="2"/>
      <c r="U100" s="3">
        <f t="shared" si="0"/>
        <v>1.0789024149060711</v>
      </c>
      <c r="V100" s="3">
        <f t="shared" si="1"/>
        <v>1.0521978021978022</v>
      </c>
      <c r="W100" s="3">
        <f t="shared" si="2"/>
        <v>0.93937381341597692</v>
      </c>
      <c r="X100" s="3">
        <f t="shared" si="3"/>
        <v>0.98509230796577185</v>
      </c>
      <c r="Y100" s="3">
        <f t="shared" si="4"/>
        <v>1.0370570394261043</v>
      </c>
      <c r="Z100" s="3">
        <f t="shared" si="5"/>
        <v>1.0218163368848294</v>
      </c>
      <c r="AA100" s="3">
        <f t="shared" si="6"/>
        <v>1.0117536436295247</v>
      </c>
      <c r="AB100" s="3">
        <f t="shared" si="7"/>
        <v>1.0026687440362321</v>
      </c>
      <c r="AC100" s="2"/>
      <c r="AD100" s="3">
        <f t="shared" si="8"/>
        <v>0.33281910041811613</v>
      </c>
      <c r="AE100" s="3">
        <f t="shared" si="9"/>
        <v>0.17114745194695055</v>
      </c>
      <c r="AF100" s="3">
        <f t="shared" si="10"/>
        <v>0.11527768188850612</v>
      </c>
      <c r="AG100" s="3">
        <f t="shared" si="11"/>
        <v>8.8153743395392323E-2</v>
      </c>
      <c r="AH100" s="3">
        <f t="shared" si="12"/>
        <v>8.4386333927590762E-2</v>
      </c>
      <c r="AI100" s="3">
        <f t="shared" si="13"/>
        <v>8.6703084028549773E-2</v>
      </c>
      <c r="AJ100" s="3">
        <f t="shared" si="14"/>
        <v>6.8124102253615218E-2</v>
      </c>
      <c r="AK100" s="3">
        <f t="shared" si="15"/>
        <v>7.6634743675619135E-2</v>
      </c>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row>
    <row r="101" spans="1:63">
      <c r="A101" s="2" t="s">
        <v>162</v>
      </c>
      <c r="B101" s="2" t="s">
        <v>163</v>
      </c>
      <c r="C101" s="3">
        <v>20.433333333333302</v>
      </c>
      <c r="D101" s="3">
        <v>34.633333333333297</v>
      </c>
      <c r="E101" s="3">
        <v>49.9</v>
      </c>
      <c r="F101" s="3">
        <v>58.1666666666666</v>
      </c>
      <c r="G101" s="3">
        <v>64.1666666666666</v>
      </c>
      <c r="H101" s="3">
        <v>68.266666666666595</v>
      </c>
      <c r="I101" s="3">
        <v>72.6666666666666</v>
      </c>
      <c r="J101" s="3">
        <v>76.1666666666666</v>
      </c>
      <c r="K101" s="2"/>
      <c r="L101" s="3">
        <v>5.9199286782490503</v>
      </c>
      <c r="M101" s="3">
        <v>7.19482838958342</v>
      </c>
      <c r="N101" s="3">
        <v>5.06853035898967</v>
      </c>
      <c r="O101" s="3">
        <v>4.9738203514892696</v>
      </c>
      <c r="P101" s="3">
        <v>5.6100108932356099</v>
      </c>
      <c r="Q101" s="3">
        <v>4.95266482702886</v>
      </c>
      <c r="R101" s="3">
        <v>5.2746774519606596</v>
      </c>
      <c r="S101" s="3">
        <v>4.6910079466523502</v>
      </c>
      <c r="T101" s="2"/>
      <c r="U101" s="3">
        <f t="shared" si="0"/>
        <v>1.0514581563393046</v>
      </c>
      <c r="V101" s="3">
        <f t="shared" si="1"/>
        <v>0.95146520146520053</v>
      </c>
      <c r="W101" s="3">
        <f t="shared" si="2"/>
        <v>0.99733517637143076</v>
      </c>
      <c r="X101" s="3">
        <f t="shared" si="3"/>
        <v>1.0005739682190173</v>
      </c>
      <c r="Y101" s="3">
        <f t="shared" si="4"/>
        <v>1.0338346975117818</v>
      </c>
      <c r="Z101" s="3">
        <f t="shared" si="5"/>
        <v>1.0390664637239968</v>
      </c>
      <c r="AA101" s="3">
        <f t="shared" si="6"/>
        <v>1.0249177244945924</v>
      </c>
      <c r="AB101" s="3">
        <f t="shared" si="7"/>
        <v>1.0160080177928117</v>
      </c>
      <c r="AC101" s="2"/>
      <c r="AD101" s="3">
        <f t="shared" si="8"/>
        <v>0.30462760001754974</v>
      </c>
      <c r="AE101" s="3">
        <f t="shared" si="9"/>
        <v>0.1976601205929511</v>
      </c>
      <c r="AF101" s="3">
        <f t="shared" si="10"/>
        <v>0.10130307854763355</v>
      </c>
      <c r="AG101" s="3">
        <f t="shared" si="11"/>
        <v>8.5558885380483646E-2</v>
      </c>
      <c r="AH101" s="3">
        <f t="shared" si="12"/>
        <v>9.038686620539288E-2</v>
      </c>
      <c r="AI101" s="3">
        <f t="shared" si="13"/>
        <v>7.5383026286588425E-2</v>
      </c>
      <c r="AJ101" s="3">
        <f t="shared" si="14"/>
        <v>7.4396014837244839E-2</v>
      </c>
      <c r="AK101" s="3">
        <f t="shared" si="15"/>
        <v>6.2574639194686033E-2</v>
      </c>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row>
    <row r="102" spans="1:63">
      <c r="A102" s="2" t="s">
        <v>164</v>
      </c>
      <c r="B102" s="2"/>
      <c r="C102" s="3">
        <v>20.066666666666599</v>
      </c>
      <c r="D102" s="3">
        <v>34.766666666666602</v>
      </c>
      <c r="E102" s="3">
        <v>50.266666666666602</v>
      </c>
      <c r="F102" s="3">
        <v>56.566666666666599</v>
      </c>
      <c r="G102" s="3">
        <v>63.866666666666603</v>
      </c>
      <c r="H102" s="3">
        <v>68.099999999999994</v>
      </c>
      <c r="I102" s="3">
        <v>71.099999999999994</v>
      </c>
      <c r="J102" s="3">
        <v>74.566666666666606</v>
      </c>
      <c r="K102" s="2"/>
      <c r="L102" s="3">
        <v>6.6529859628757801</v>
      </c>
      <c r="M102" s="3">
        <v>5.8062227155201498</v>
      </c>
      <c r="N102" s="3">
        <v>5.1246680109273601</v>
      </c>
      <c r="O102" s="3">
        <v>4.68104926509241</v>
      </c>
      <c r="P102" s="3">
        <v>6.5101629950579696</v>
      </c>
      <c r="Q102" s="3">
        <v>5.2621288467691398</v>
      </c>
      <c r="R102" s="3">
        <v>5.1855568649856698</v>
      </c>
      <c r="S102" s="3">
        <v>5.5957325009530399</v>
      </c>
      <c r="T102" s="2"/>
      <c r="U102" s="3">
        <f t="shared" si="0"/>
        <v>1.0325902285746498</v>
      </c>
      <c r="V102" s="3">
        <f t="shared" si="1"/>
        <v>0.9551282051282034</v>
      </c>
      <c r="W102" s="3">
        <f t="shared" si="2"/>
        <v>1.0046636245611995</v>
      </c>
      <c r="X102" s="3">
        <f t="shared" si="3"/>
        <v>0.97305101665769189</v>
      </c>
      <c r="Y102" s="3">
        <f t="shared" si="4"/>
        <v>1.029001184640298</v>
      </c>
      <c r="Z102" s="3">
        <f t="shared" si="5"/>
        <v>1.0365296803652966</v>
      </c>
      <c r="AA102" s="3">
        <f t="shared" si="6"/>
        <v>1.0028208744710858</v>
      </c>
      <c r="AB102" s="3">
        <f t="shared" si="7"/>
        <v>0.99466517978228441</v>
      </c>
      <c r="AC102" s="2"/>
      <c r="AD102" s="3">
        <f t="shared" si="8"/>
        <v>0.34234925063670402</v>
      </c>
      <c r="AE102" s="3">
        <f t="shared" si="9"/>
        <v>0.1595116130637404</v>
      </c>
      <c r="AF102" s="3">
        <f t="shared" si="10"/>
        <v>0.10242508365778093</v>
      </c>
      <c r="AG102" s="3">
        <f t="shared" si="11"/>
        <v>8.052268261207278E-2</v>
      </c>
      <c r="AH102" s="3">
        <f t="shared" si="12"/>
        <v>0.10488985544023104</v>
      </c>
      <c r="AI102" s="3">
        <f t="shared" si="13"/>
        <v>8.0093285338951895E-2</v>
      </c>
      <c r="AJ102" s="3">
        <f t="shared" si="14"/>
        <v>7.3139024894015081E-2</v>
      </c>
      <c r="AK102" s="3">
        <f t="shared" si="15"/>
        <v>7.4643007698802402E-2</v>
      </c>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row>
    <row r="103" spans="1:63">
      <c r="A103" s="2" t="s">
        <v>165</v>
      </c>
      <c r="B103" s="2"/>
      <c r="C103" s="3">
        <v>19.1666666666666</v>
      </c>
      <c r="D103" s="3">
        <v>39.566666666666599</v>
      </c>
      <c r="E103" s="3">
        <v>50.266666666666602</v>
      </c>
      <c r="F103" s="3">
        <v>58.433333333333302</v>
      </c>
      <c r="G103" s="3">
        <v>63.466666666666598</v>
      </c>
      <c r="H103" s="3">
        <v>68.433333333333294</v>
      </c>
      <c r="I103" s="3">
        <v>71.433333333333294</v>
      </c>
      <c r="J103" s="3">
        <v>75.433333333333294</v>
      </c>
      <c r="K103" s="2"/>
      <c r="L103" s="3">
        <v>5.5502752684488996</v>
      </c>
      <c r="M103" s="3">
        <v>5.5538775243567899</v>
      </c>
      <c r="N103" s="3">
        <v>5.7499758453598897</v>
      </c>
      <c r="O103" s="3">
        <v>5.0244955523470702</v>
      </c>
      <c r="P103" s="3">
        <v>3.1062660685924599</v>
      </c>
      <c r="Q103" s="3">
        <v>5.5957325009530399</v>
      </c>
      <c r="R103" s="3">
        <v>4.47722632391479</v>
      </c>
      <c r="S103" s="3">
        <v>4.5069082775470601</v>
      </c>
      <c r="T103" s="2"/>
      <c r="U103" s="3">
        <f t="shared" si="0"/>
        <v>0.98627804224322846</v>
      </c>
      <c r="V103" s="3">
        <f t="shared" si="1"/>
        <v>1.0869963369963351</v>
      </c>
      <c r="W103" s="3">
        <f t="shared" si="2"/>
        <v>1.0046636245611995</v>
      </c>
      <c r="X103" s="3">
        <f t="shared" si="3"/>
        <v>1.0051611268125722</v>
      </c>
      <c r="Y103" s="3">
        <f t="shared" si="4"/>
        <v>1.0225565008116531</v>
      </c>
      <c r="Z103" s="3">
        <f t="shared" si="5"/>
        <v>1.0416032470826986</v>
      </c>
      <c r="AA103" s="3">
        <f t="shared" si="6"/>
        <v>1.0075223319228954</v>
      </c>
      <c r="AB103" s="3">
        <f t="shared" si="7"/>
        <v>1.0062258837046538</v>
      </c>
      <c r="AC103" s="2"/>
      <c r="AD103" s="3">
        <f t="shared" si="8"/>
        <v>0.28560598047009439</v>
      </c>
      <c r="AE103" s="3">
        <f t="shared" si="9"/>
        <v>0.15257905286694479</v>
      </c>
      <c r="AF103" s="3">
        <f t="shared" si="10"/>
        <v>0.11492290929586117</v>
      </c>
      <c r="AG103" s="3">
        <f t="shared" si="11"/>
        <v>8.6430592317089688E-2</v>
      </c>
      <c r="AH103" s="3">
        <f t="shared" si="12"/>
        <v>5.004725674931533E-2</v>
      </c>
      <c r="AI103" s="3">
        <f t="shared" si="13"/>
        <v>8.5170966528965594E-2</v>
      </c>
      <c r="AJ103" s="3">
        <f t="shared" si="14"/>
        <v>6.314846719202806E-2</v>
      </c>
      <c r="AK103" s="3">
        <f t="shared" si="15"/>
        <v>6.0118883309994854E-2</v>
      </c>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row>
    <row r="104" spans="1:63">
      <c r="A104" s="2" t="s">
        <v>166</v>
      </c>
      <c r="B104" s="2"/>
      <c r="C104" s="3">
        <v>22.633333333333301</v>
      </c>
      <c r="D104" s="3">
        <v>41.266666666666602</v>
      </c>
      <c r="E104" s="3">
        <v>51.633333333333297</v>
      </c>
      <c r="F104" s="3">
        <v>59.566666666666599</v>
      </c>
      <c r="G104" s="3">
        <v>65.3</v>
      </c>
      <c r="H104" s="3">
        <v>70.1666666666666</v>
      </c>
      <c r="I104" s="3">
        <v>73.5</v>
      </c>
      <c r="J104" s="3">
        <v>76.033333333333303</v>
      </c>
      <c r="K104" s="2"/>
      <c r="L104" s="3">
        <v>3.43009556070316</v>
      </c>
      <c r="M104" s="3">
        <v>4.5308816900123103</v>
      </c>
      <c r="N104" s="3">
        <v>4.1270112941718704</v>
      </c>
      <c r="O104" s="3">
        <v>4.9509819452531003</v>
      </c>
      <c r="P104" s="3">
        <v>5.5566776644562204</v>
      </c>
      <c r="Q104" s="3">
        <v>5.9670390945221303</v>
      </c>
      <c r="R104" s="3">
        <v>5.0447993022517696</v>
      </c>
      <c r="S104" s="3">
        <v>4.4383430341613801</v>
      </c>
      <c r="T104" s="2"/>
      <c r="U104" s="3">
        <f t="shared" si="0"/>
        <v>1.1646657229272235</v>
      </c>
      <c r="V104" s="3">
        <f t="shared" si="1"/>
        <v>1.1336996336996319</v>
      </c>
      <c r="W104" s="3">
        <f t="shared" si="2"/>
        <v>1.0319787496321611</v>
      </c>
      <c r="X104" s="3">
        <f t="shared" si="3"/>
        <v>1.024656550835177</v>
      </c>
      <c r="Y104" s="3">
        <f t="shared" si="4"/>
        <v>1.0520946350262765</v>
      </c>
      <c r="Z104" s="3">
        <f t="shared" si="5"/>
        <v>1.0679857940131903</v>
      </c>
      <c r="AA104" s="3">
        <f t="shared" si="6"/>
        <v>1.0366713681241184</v>
      </c>
      <c r="AB104" s="3">
        <f t="shared" si="7"/>
        <v>1.0142294479586016</v>
      </c>
      <c r="AC104" s="2"/>
      <c r="AD104" s="3">
        <f t="shared" si="8"/>
        <v>0.17650580526873982</v>
      </c>
      <c r="AE104" s="3">
        <f t="shared" si="9"/>
        <v>0.1244747717036349</v>
      </c>
      <c r="AF104" s="3">
        <f t="shared" si="10"/>
        <v>8.2485241221639069E-2</v>
      </c>
      <c r="AG104" s="3">
        <f t="shared" si="11"/>
        <v>8.5166022662623672E-2</v>
      </c>
      <c r="AH104" s="3">
        <f t="shared" si="12"/>
        <v>8.9527576712783011E-2</v>
      </c>
      <c r="AI104" s="3">
        <f t="shared" si="13"/>
        <v>9.0822512854218107E-2</v>
      </c>
      <c r="AJ104" s="3">
        <f t="shared" si="14"/>
        <v>7.1153727817373336E-2</v>
      </c>
      <c r="AK104" s="3">
        <f t="shared" si="15"/>
        <v>5.9204272758286762E-2</v>
      </c>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c r="A105" s="2" t="s">
        <v>167</v>
      </c>
      <c r="B105" s="2"/>
      <c r="C105" s="3">
        <v>21.8</v>
      </c>
      <c r="D105" s="3">
        <v>36.933333333333302</v>
      </c>
      <c r="E105" s="3">
        <v>48.466666666666598</v>
      </c>
      <c r="F105" s="3">
        <v>56.266666666666602</v>
      </c>
      <c r="G105" s="3">
        <v>64.599999999999994</v>
      </c>
      <c r="H105" s="3">
        <v>68.1666666666666</v>
      </c>
      <c r="I105" s="3">
        <v>72.3</v>
      </c>
      <c r="J105" s="3">
        <v>75.5</v>
      </c>
      <c r="K105" s="2"/>
      <c r="L105" s="3">
        <v>5.5821142947811397</v>
      </c>
      <c r="M105" s="3">
        <v>4.9593906435726103</v>
      </c>
      <c r="N105" s="3">
        <v>5.4389541478323</v>
      </c>
      <c r="O105" s="3">
        <v>5.0723652164339299</v>
      </c>
      <c r="P105" s="3">
        <v>4.2786290639253401</v>
      </c>
      <c r="Q105" s="3">
        <v>6.2773844517884596</v>
      </c>
      <c r="R105" s="3">
        <v>4.9876514179187197</v>
      </c>
      <c r="S105" s="3">
        <v>6.4381674411279404</v>
      </c>
      <c r="T105" s="2"/>
      <c r="U105" s="3">
        <f t="shared" si="0"/>
        <v>1.1217840689166498</v>
      </c>
      <c r="V105" s="3">
        <f t="shared" si="1"/>
        <v>1.0146520146520137</v>
      </c>
      <c r="W105" s="3">
        <f t="shared" si="2"/>
        <v>0.96868760617505567</v>
      </c>
      <c r="X105" s="3">
        <f t="shared" si="3"/>
        <v>0.96789046323994343</v>
      </c>
      <c r="Y105" s="3">
        <f t="shared" si="4"/>
        <v>1.040816438326148</v>
      </c>
      <c r="Z105" s="3">
        <f t="shared" si="5"/>
        <v>1.0375443937087763</v>
      </c>
      <c r="AA105" s="3">
        <f t="shared" si="6"/>
        <v>1.0197461212976022</v>
      </c>
      <c r="AB105" s="3">
        <f t="shared" si="7"/>
        <v>1.0071151686217596</v>
      </c>
      <c r="AC105" s="2"/>
      <c r="AD105" s="3">
        <f t="shared" si="8"/>
        <v>0.28724435260354964</v>
      </c>
      <c r="AE105" s="3">
        <f t="shared" si="9"/>
        <v>0.13624699570254425</v>
      </c>
      <c r="AF105" s="3">
        <f t="shared" si="10"/>
        <v>0.10870661912433773</v>
      </c>
      <c r="AG105" s="3">
        <f t="shared" si="11"/>
        <v>8.7254038845789417E-2</v>
      </c>
      <c r="AH105" s="3">
        <f t="shared" si="12"/>
        <v>6.893602884262405E-2</v>
      </c>
      <c r="AI105" s="3">
        <f t="shared" si="13"/>
        <v>9.5546186480798462E-2</v>
      </c>
      <c r="AJ105" s="3">
        <f t="shared" si="14"/>
        <v>7.0347692777414941E-2</v>
      </c>
      <c r="AK105" s="3">
        <f t="shared" si="15"/>
        <v>8.5880477987903145E-2</v>
      </c>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row>
    <row r="106" spans="1:63">
      <c r="A106" s="2" t="s">
        <v>168</v>
      </c>
      <c r="B106" s="2" t="s">
        <v>169</v>
      </c>
      <c r="C106" s="3">
        <v>19.766666666666602</v>
      </c>
      <c r="D106" s="3">
        <v>35.8333333333333</v>
      </c>
      <c r="E106" s="3">
        <v>50.2</v>
      </c>
      <c r="F106" s="3">
        <v>58.133333333333297</v>
      </c>
      <c r="G106" s="3">
        <v>62.566666666666599</v>
      </c>
      <c r="H106" s="3">
        <v>67.400000000000006</v>
      </c>
      <c r="I106" s="3">
        <v>72.566666666666606</v>
      </c>
      <c r="J106" s="3">
        <v>76.3333333333333</v>
      </c>
      <c r="K106" s="2"/>
      <c r="L106" s="3">
        <v>5.9199286782490503</v>
      </c>
      <c r="M106" s="3">
        <v>4.0090176131095001</v>
      </c>
      <c r="N106" s="3">
        <v>4.96923870762246</v>
      </c>
      <c r="O106" s="3">
        <v>3.2221455929585501</v>
      </c>
      <c r="P106" s="3">
        <v>4.7023634719385701</v>
      </c>
      <c r="Q106" s="3">
        <v>4.56508488420533</v>
      </c>
      <c r="R106" s="3">
        <v>4.7657341745236002</v>
      </c>
      <c r="S106" s="3">
        <v>3.35989417822777</v>
      </c>
      <c r="T106" s="2"/>
      <c r="U106" s="3">
        <f t="shared" si="0"/>
        <v>1.0171528331308428</v>
      </c>
      <c r="V106" s="3">
        <f t="shared" si="1"/>
        <v>0.9844322344322336</v>
      </c>
      <c r="W106" s="3">
        <f t="shared" si="2"/>
        <v>1.0033311794357882</v>
      </c>
      <c r="X106" s="3">
        <f t="shared" si="3"/>
        <v>1.0000005733948236</v>
      </c>
      <c r="Y106" s="3">
        <f t="shared" si="4"/>
        <v>1.0080559621972021</v>
      </c>
      <c r="Z106" s="3">
        <f t="shared" si="5"/>
        <v>1.025875190258752</v>
      </c>
      <c r="AA106" s="3">
        <f t="shared" si="6"/>
        <v>1.0235072872590494</v>
      </c>
      <c r="AB106" s="3">
        <f t="shared" si="7"/>
        <v>1.0182312300855754</v>
      </c>
      <c r="AC106" s="2"/>
      <c r="AD106" s="3">
        <f t="shared" si="8"/>
        <v>0.30462760001754974</v>
      </c>
      <c r="AE106" s="3">
        <f t="shared" si="9"/>
        <v>0.11013784651399726</v>
      </c>
      <c r="AF106" s="3">
        <f t="shared" si="10"/>
        <v>9.9318568394757251E-2</v>
      </c>
      <c r="AG106" s="3">
        <f t="shared" si="11"/>
        <v>5.5426848174085254E-2</v>
      </c>
      <c r="AH106" s="3">
        <f t="shared" si="12"/>
        <v>7.5763114560032235E-2</v>
      </c>
      <c r="AI106" s="3">
        <f t="shared" si="13"/>
        <v>6.9483788191861948E-2</v>
      </c>
      <c r="AJ106" s="3">
        <f t="shared" si="14"/>
        <v>6.7217689344479539E-2</v>
      </c>
      <c r="AK106" s="3">
        <f t="shared" si="15"/>
        <v>4.4818548236518263E-2</v>
      </c>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c r="A107" s="2" t="s">
        <v>170</v>
      </c>
      <c r="B107" s="2" t="s">
        <v>171</v>
      </c>
      <c r="C107" s="3">
        <v>18.966666666666601</v>
      </c>
      <c r="D107" s="3">
        <v>36.366666666666603</v>
      </c>
      <c r="E107" s="3">
        <v>46.766666666666602</v>
      </c>
      <c r="F107" s="3">
        <v>53.6666666666666</v>
      </c>
      <c r="G107" s="3">
        <v>59.433333333333302</v>
      </c>
      <c r="H107" s="3">
        <v>65.099999999999994</v>
      </c>
      <c r="I107" s="3">
        <v>67.966666666666598</v>
      </c>
      <c r="J107" s="3">
        <v>71.3</v>
      </c>
      <c r="K107" s="2"/>
      <c r="L107" s="3">
        <v>5.6597016018710899</v>
      </c>
      <c r="M107" s="3">
        <v>6.6457170836227704</v>
      </c>
      <c r="N107" s="3">
        <v>5.3271839548572801</v>
      </c>
      <c r="O107" s="3">
        <v>5.0486521853747099</v>
      </c>
      <c r="P107" s="3">
        <v>4.2792782361307404</v>
      </c>
      <c r="Q107" s="3">
        <v>5.1919809963699404</v>
      </c>
      <c r="R107" s="3">
        <v>6.3586336757374404</v>
      </c>
      <c r="S107" s="3">
        <v>4.4583255451645298</v>
      </c>
      <c r="T107" s="2"/>
      <c r="U107" s="3">
        <f t="shared" si="0"/>
        <v>0.97598644528069045</v>
      </c>
      <c r="V107" s="3">
        <f t="shared" si="1"/>
        <v>0.99908424908424742</v>
      </c>
      <c r="W107" s="3">
        <f t="shared" si="2"/>
        <v>0.93471025547703102</v>
      </c>
      <c r="X107" s="3">
        <f t="shared" si="3"/>
        <v>0.92316566695278957</v>
      </c>
      <c r="Y107" s="3">
        <f t="shared" si="4"/>
        <v>0.95757260553948453</v>
      </c>
      <c r="Z107" s="3">
        <f t="shared" si="5"/>
        <v>0.99086757990867569</v>
      </c>
      <c r="AA107" s="3">
        <f t="shared" si="6"/>
        <v>0.95862717442407042</v>
      </c>
      <c r="AB107" s="3">
        <f t="shared" si="7"/>
        <v>0.95109021884412526</v>
      </c>
      <c r="AC107" s="2"/>
      <c r="AD107" s="3">
        <f t="shared" si="8"/>
        <v>0.29123683907344183</v>
      </c>
      <c r="AE107" s="3">
        <f t="shared" si="9"/>
        <v>0.18257464515447172</v>
      </c>
      <c r="AF107" s="3">
        <f t="shared" si="10"/>
        <v>0.10647270439239763</v>
      </c>
      <c r="AG107" s="3">
        <f t="shared" si="11"/>
        <v>8.6846130967529966E-2</v>
      </c>
      <c r="AH107" s="3">
        <f t="shared" si="12"/>
        <v>6.8946488116659418E-2</v>
      </c>
      <c r="AI107" s="3">
        <f t="shared" si="13"/>
        <v>7.9025585941703808E-2</v>
      </c>
      <c r="AJ107" s="3">
        <f t="shared" si="14"/>
        <v>8.9684537034378564E-2</v>
      </c>
      <c r="AK107" s="3">
        <f t="shared" si="15"/>
        <v>5.9470824942901637E-2</v>
      </c>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row>
    <row r="108" spans="1:63">
      <c r="A108" s="2" t="s">
        <v>172</v>
      </c>
      <c r="B108" s="2" t="s">
        <v>173</v>
      </c>
      <c r="C108" s="3">
        <v>16.600000000000001</v>
      </c>
      <c r="D108" s="3">
        <v>33.933333333333302</v>
      </c>
      <c r="E108" s="3">
        <v>48.3333333333333</v>
      </c>
      <c r="F108" s="3">
        <v>55</v>
      </c>
      <c r="G108" s="3">
        <v>60.133333333333297</v>
      </c>
      <c r="H108" s="3">
        <v>64.099999999999994</v>
      </c>
      <c r="I108" s="3">
        <v>66.8333333333333</v>
      </c>
      <c r="J108" s="3">
        <v>70.733333333333306</v>
      </c>
      <c r="K108" s="2"/>
      <c r="L108" s="3">
        <v>5.5473717500572501</v>
      </c>
      <c r="M108" s="3">
        <v>5.22770397869742</v>
      </c>
      <c r="N108" s="3">
        <v>5.1142502437361701</v>
      </c>
      <c r="O108" s="3">
        <v>5.3789714010518104</v>
      </c>
      <c r="P108" s="3">
        <v>6.5357138520253102</v>
      </c>
      <c r="Q108" s="3">
        <v>4.9554683599702898</v>
      </c>
      <c r="R108" s="3">
        <v>4.0994579587496096</v>
      </c>
      <c r="S108" s="3">
        <v>4.8368952392578803</v>
      </c>
      <c r="T108" s="2"/>
      <c r="U108" s="3">
        <f t="shared" si="0"/>
        <v>0.85420254789065997</v>
      </c>
      <c r="V108" s="3">
        <f t="shared" si="1"/>
        <v>0.93223443223443136</v>
      </c>
      <c r="W108" s="3">
        <f t="shared" si="2"/>
        <v>0.96602271592423095</v>
      </c>
      <c r="X108" s="3">
        <f t="shared" si="3"/>
        <v>0.94610145992056194</v>
      </c>
      <c r="Y108" s="3">
        <f t="shared" si="4"/>
        <v>0.96885080223961295</v>
      </c>
      <c r="Z108" s="3">
        <f t="shared" si="5"/>
        <v>0.97564687975646869</v>
      </c>
      <c r="AA108" s="3">
        <f t="shared" si="6"/>
        <v>0.94264221908791668</v>
      </c>
      <c r="AB108" s="3">
        <f t="shared" si="7"/>
        <v>0.94353129704872973</v>
      </c>
      <c r="AC108" s="2"/>
      <c r="AD108" s="3">
        <f t="shared" si="8"/>
        <v>0.28545657126479351</v>
      </c>
      <c r="AE108" s="3">
        <f t="shared" si="9"/>
        <v>0.14361824117300606</v>
      </c>
      <c r="AF108" s="3">
        <f t="shared" si="10"/>
        <v>0.10221686711110714</v>
      </c>
      <c r="AG108" s="3">
        <f t="shared" si="11"/>
        <v>9.2528230825564869E-2</v>
      </c>
      <c r="AH108" s="3">
        <f t="shared" si="12"/>
        <v>0.10530152342699463</v>
      </c>
      <c r="AI108" s="3">
        <f t="shared" si="13"/>
        <v>7.542569802085676E-2</v>
      </c>
      <c r="AJ108" s="3">
        <f t="shared" si="14"/>
        <v>5.7820281505636235E-2</v>
      </c>
      <c r="AK108" s="3">
        <f t="shared" si="15"/>
        <v>6.4520669728357433E-2</v>
      </c>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c r="A109" s="2" t="s">
        <v>174</v>
      </c>
      <c r="B109" s="2"/>
      <c r="C109" s="3">
        <v>20.6666666666666</v>
      </c>
      <c r="D109" s="3">
        <v>36.1</v>
      </c>
      <c r="E109" s="3">
        <v>50.5</v>
      </c>
      <c r="F109" s="3">
        <v>55.266666666666602</v>
      </c>
      <c r="G109" s="3">
        <v>62.8</v>
      </c>
      <c r="H109" s="3">
        <v>68.433333333333294</v>
      </c>
      <c r="I109" s="3">
        <v>70.900000000000006</v>
      </c>
      <c r="J109" s="3">
        <v>73.2</v>
      </c>
      <c r="K109" s="2"/>
      <c r="L109" s="3">
        <v>5.4303672885808396</v>
      </c>
      <c r="M109" s="3">
        <v>7.00166646830119</v>
      </c>
      <c r="N109" s="3">
        <v>5.0249378105604396</v>
      </c>
      <c r="O109" s="3">
        <v>6.1423846256066401</v>
      </c>
      <c r="P109" s="3">
        <v>5.61189213486265</v>
      </c>
      <c r="Q109" s="3">
        <v>4.6453082662928704</v>
      </c>
      <c r="R109" s="3">
        <v>4.9756071656297998</v>
      </c>
      <c r="S109" s="3">
        <v>3.5627704575699699</v>
      </c>
      <c r="T109" s="2"/>
      <c r="U109" s="3">
        <f t="shared" si="0"/>
        <v>1.0634650194622639</v>
      </c>
      <c r="V109" s="3">
        <f t="shared" si="1"/>
        <v>0.99175824175824179</v>
      </c>
      <c r="W109" s="3">
        <f t="shared" si="2"/>
        <v>1.0093271825001455</v>
      </c>
      <c r="X109" s="3">
        <f t="shared" si="3"/>
        <v>0.95068861851411501</v>
      </c>
      <c r="Y109" s="3">
        <f t="shared" si="4"/>
        <v>1.011815361097246</v>
      </c>
      <c r="Z109" s="3">
        <f t="shared" si="5"/>
        <v>1.0416032470826986</v>
      </c>
      <c r="AA109" s="3">
        <f t="shared" si="6"/>
        <v>1</v>
      </c>
      <c r="AB109" s="3">
        <f t="shared" si="7"/>
        <v>0.97643483898162653</v>
      </c>
      <c r="AC109" s="2"/>
      <c r="AD109" s="3">
        <f t="shared" si="8"/>
        <v>0.27943575746312338</v>
      </c>
      <c r="AE109" s="3">
        <f t="shared" si="9"/>
        <v>0.19235347440387884</v>
      </c>
      <c r="AF109" s="3">
        <f t="shared" si="10"/>
        <v>0.10043180836775085</v>
      </c>
      <c r="AG109" s="3">
        <f t="shared" si="11"/>
        <v>0.10566034657600103</v>
      </c>
      <c r="AH109" s="3">
        <f t="shared" si="12"/>
        <v>9.0417176224121779E-2</v>
      </c>
      <c r="AI109" s="3">
        <f t="shared" si="13"/>
        <v>7.0704844235812331E-2</v>
      </c>
      <c r="AJ109" s="3">
        <f t="shared" si="14"/>
        <v>7.0177816158389278E-2</v>
      </c>
      <c r="AK109" s="3">
        <f t="shared" si="15"/>
        <v>4.752477046538018E-2</v>
      </c>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row>
    <row r="110" spans="1:63">
      <c r="A110" s="2" t="s">
        <v>175</v>
      </c>
      <c r="B110" s="2"/>
      <c r="C110" s="3">
        <v>11.2</v>
      </c>
      <c r="D110" s="3">
        <v>29.433333333333302</v>
      </c>
      <c r="E110" s="3">
        <v>43.433333333333302</v>
      </c>
      <c r="F110" s="3">
        <v>52.433333333333302</v>
      </c>
      <c r="G110" s="3">
        <v>58.566666666666599</v>
      </c>
      <c r="H110" s="3">
        <v>63.6666666666666</v>
      </c>
      <c r="I110" s="3">
        <v>67.966666666666598</v>
      </c>
      <c r="J110" s="3">
        <v>71.900000000000006</v>
      </c>
      <c r="K110" s="2"/>
      <c r="L110" s="3">
        <v>4.6360903068569899</v>
      </c>
      <c r="M110" s="3">
        <v>4.9239776152573604</v>
      </c>
      <c r="N110" s="3">
        <v>4.73063303257491</v>
      </c>
      <c r="O110" s="3">
        <v>4.5290420866031003</v>
      </c>
      <c r="P110" s="3">
        <v>5.4631085981843297</v>
      </c>
      <c r="Q110" s="3">
        <v>4.4746197852132896</v>
      </c>
      <c r="R110" s="3">
        <v>4.50542882408421</v>
      </c>
      <c r="S110" s="3">
        <v>3.85010822358714</v>
      </c>
      <c r="T110" s="2"/>
      <c r="U110" s="3">
        <f t="shared" si="0"/>
        <v>0.57632942990213198</v>
      </c>
      <c r="V110" s="3">
        <f t="shared" si="1"/>
        <v>0.80860805860805773</v>
      </c>
      <c r="W110" s="3">
        <f t="shared" si="2"/>
        <v>0.86808799920639501</v>
      </c>
      <c r="X110" s="3">
        <f t="shared" si="3"/>
        <v>0.90195005845760179</v>
      </c>
      <c r="Y110" s="3">
        <f t="shared" si="4"/>
        <v>0.94360912391075336</v>
      </c>
      <c r="Z110" s="3">
        <f t="shared" si="5"/>
        <v>0.96905124302384471</v>
      </c>
      <c r="AA110" s="3">
        <f t="shared" si="6"/>
        <v>0.95862717442407042</v>
      </c>
      <c r="AB110" s="3">
        <f t="shared" si="7"/>
        <v>0.95909378309807314</v>
      </c>
      <c r="AC110" s="2"/>
      <c r="AD110" s="3">
        <f t="shared" si="8"/>
        <v>0.23856386460050796</v>
      </c>
      <c r="AE110" s="3">
        <f t="shared" si="9"/>
        <v>0.13527411030926814</v>
      </c>
      <c r="AF110" s="3">
        <f t="shared" si="10"/>
        <v>9.4549633865563421E-2</v>
      </c>
      <c r="AG110" s="3">
        <f t="shared" si="11"/>
        <v>7.7907878730488378E-2</v>
      </c>
      <c r="AH110" s="3">
        <f t="shared" si="12"/>
        <v>8.8020019092123369E-2</v>
      </c>
      <c r="AI110" s="3">
        <f t="shared" si="13"/>
        <v>6.810684604586438E-2</v>
      </c>
      <c r="AJ110" s="3">
        <f t="shared" si="14"/>
        <v>6.3546245755771641E-2</v>
      </c>
      <c r="AK110" s="3">
        <f t="shared" si="15"/>
        <v>5.1357647586887226E-2</v>
      </c>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row>
    <row r="111" spans="1:63">
      <c r="A111" s="2" t="s">
        <v>176</v>
      </c>
      <c r="B111" s="2"/>
      <c r="C111" s="3">
        <v>20.566666666666599</v>
      </c>
      <c r="D111" s="3">
        <v>37.799999999999997</v>
      </c>
      <c r="E111" s="3">
        <v>52</v>
      </c>
      <c r="F111" s="3">
        <v>54.4</v>
      </c>
      <c r="G111" s="3">
        <v>64.133333333333297</v>
      </c>
      <c r="H111" s="3">
        <v>67.266666666666595</v>
      </c>
      <c r="I111" s="3">
        <v>72.599999999999994</v>
      </c>
      <c r="J111" s="3">
        <v>75.366666666666603</v>
      </c>
      <c r="K111" s="2"/>
      <c r="L111" s="3">
        <v>5.30837912068165</v>
      </c>
      <c r="M111" s="3">
        <v>4.4452221541785697</v>
      </c>
      <c r="N111" s="3">
        <v>6.3560994328282803</v>
      </c>
      <c r="O111" s="3">
        <v>4.7370877129308004</v>
      </c>
      <c r="P111" s="3">
        <v>4.0966110655299204</v>
      </c>
      <c r="Q111" s="3">
        <v>5.1893052414450302</v>
      </c>
      <c r="R111" s="3">
        <v>4.8552377216088303</v>
      </c>
      <c r="S111" s="3">
        <v>4.1990739719874197</v>
      </c>
      <c r="T111" s="2"/>
      <c r="U111" s="3">
        <f t="shared" si="0"/>
        <v>1.0583192209809948</v>
      </c>
      <c r="V111" s="3">
        <f t="shared" si="1"/>
        <v>1.0384615384615383</v>
      </c>
      <c r="W111" s="3">
        <f t="shared" si="2"/>
        <v>1.0393071978219319</v>
      </c>
      <c r="X111" s="3">
        <f t="shared" si="3"/>
        <v>0.9357803530850648</v>
      </c>
      <c r="Y111" s="3">
        <f t="shared" si="4"/>
        <v>1.0332976405260619</v>
      </c>
      <c r="Z111" s="3">
        <f t="shared" si="5"/>
        <v>1.0238457635717899</v>
      </c>
      <c r="AA111" s="3">
        <f t="shared" si="6"/>
        <v>1.0239774330042311</v>
      </c>
      <c r="AB111" s="3">
        <f t="shared" si="7"/>
        <v>1.005336598787548</v>
      </c>
      <c r="AC111" s="2"/>
      <c r="AD111" s="3">
        <f t="shared" si="8"/>
        <v>0.27315849217203897</v>
      </c>
      <c r="AE111" s="3">
        <f t="shared" si="9"/>
        <v>0.12212148775215852</v>
      </c>
      <c r="AF111" s="3">
        <f t="shared" si="10"/>
        <v>0.12703730558866019</v>
      </c>
      <c r="AG111" s="3">
        <f t="shared" si="11"/>
        <v>8.1486647290465203E-2</v>
      </c>
      <c r="AH111" s="3">
        <f t="shared" si="12"/>
        <v>6.600340771567087E-2</v>
      </c>
      <c r="AI111" s="3">
        <f t="shared" si="13"/>
        <v>7.8984859078310959E-2</v>
      </c>
      <c r="AJ111" s="3">
        <f t="shared" si="14"/>
        <v>6.8480080699701407E-2</v>
      </c>
      <c r="AK111" s="3">
        <f t="shared" si="15"/>
        <v>5.6012597236468238E-2</v>
      </c>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row>
    <row r="112" spans="1:63">
      <c r="A112" s="2" t="s">
        <v>177</v>
      </c>
      <c r="B112" s="2"/>
      <c r="C112" s="3">
        <v>18.399999999999999</v>
      </c>
      <c r="D112" s="3">
        <v>37.066666666666599</v>
      </c>
      <c r="E112" s="3">
        <v>50</v>
      </c>
      <c r="F112" s="3">
        <v>59.566666666666599</v>
      </c>
      <c r="G112" s="3">
        <v>63.7</v>
      </c>
      <c r="H112" s="3">
        <v>69.400000000000006</v>
      </c>
      <c r="I112" s="3">
        <v>69.466666666666598</v>
      </c>
      <c r="J112" s="3">
        <v>74.966666666666598</v>
      </c>
      <c r="K112" s="2"/>
      <c r="L112" s="3">
        <v>5.9363288318623297</v>
      </c>
      <c r="M112" s="3">
        <v>6.0659340216948898</v>
      </c>
      <c r="N112" s="3">
        <v>6.3874877690685201</v>
      </c>
      <c r="O112" s="3">
        <v>5.1876991260309397</v>
      </c>
      <c r="P112" s="3">
        <v>4.8658675142945098</v>
      </c>
      <c r="Q112" s="3">
        <v>5.3454030094402896</v>
      </c>
      <c r="R112" s="3">
        <v>4.3949465930265301</v>
      </c>
      <c r="S112" s="3">
        <v>5.3071230959490201</v>
      </c>
      <c r="T112" s="2"/>
      <c r="U112" s="3">
        <f t="shared" si="0"/>
        <v>0.94682692055350248</v>
      </c>
      <c r="V112" s="3">
        <f t="shared" si="1"/>
        <v>1.0183150183150165</v>
      </c>
      <c r="W112" s="3">
        <f t="shared" si="2"/>
        <v>0.99933384405954995</v>
      </c>
      <c r="X112" s="3">
        <f t="shared" si="3"/>
        <v>1.024656550835177</v>
      </c>
      <c r="Y112" s="3">
        <f t="shared" si="4"/>
        <v>1.0263158997116972</v>
      </c>
      <c r="Z112" s="3">
        <f t="shared" si="5"/>
        <v>1.056316590563166</v>
      </c>
      <c r="AA112" s="3">
        <f t="shared" si="6"/>
        <v>0.97978373295721566</v>
      </c>
      <c r="AB112" s="3">
        <f t="shared" si="7"/>
        <v>1.0000008892849162</v>
      </c>
      <c r="AC112" s="2"/>
      <c r="AD112" s="3">
        <f t="shared" si="8"/>
        <v>0.30547151887310764</v>
      </c>
      <c r="AE112" s="3">
        <f t="shared" si="9"/>
        <v>0.16664653905755192</v>
      </c>
      <c r="AF112" s="3">
        <f t="shared" si="10"/>
        <v>0.12766465412293207</v>
      </c>
      <c r="AG112" s="3">
        <f t="shared" si="11"/>
        <v>8.9237994850299915E-2</v>
      </c>
      <c r="AH112" s="3">
        <f t="shared" si="12"/>
        <v>7.8397444204255706E-2</v>
      </c>
      <c r="AI112" s="3">
        <f t="shared" si="13"/>
        <v>8.1360776399395582E-2</v>
      </c>
      <c r="AJ112" s="3">
        <f t="shared" si="14"/>
        <v>6.1987963230275459E-2</v>
      </c>
      <c r="AK112" s="3">
        <f t="shared" si="15"/>
        <v>7.0793167836730231E-2</v>
      </c>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row>
    <row r="113" spans="1:63">
      <c r="A113" s="2" t="s">
        <v>178</v>
      </c>
      <c r="B113" s="2"/>
      <c r="C113" s="3">
        <v>15.1</v>
      </c>
      <c r="D113" s="3">
        <v>28.8</v>
      </c>
      <c r="E113" s="3">
        <v>44.7</v>
      </c>
      <c r="F113" s="3">
        <v>54.3333333333333</v>
      </c>
      <c r="G113" s="3">
        <v>58.8333333333333</v>
      </c>
      <c r="H113" s="3">
        <v>65.3</v>
      </c>
      <c r="I113" s="3">
        <v>69.133333333333297</v>
      </c>
      <c r="J113" s="3">
        <v>72.400000000000006</v>
      </c>
      <c r="K113" s="2"/>
      <c r="L113" s="3">
        <v>5.4181792759806902</v>
      </c>
      <c r="M113" s="3">
        <v>5.8901046962964303</v>
      </c>
      <c r="N113" s="3">
        <v>4.3061970848224398</v>
      </c>
      <c r="O113" s="3">
        <v>6.2893207547044003</v>
      </c>
      <c r="P113" s="3">
        <v>4.0006943841732703</v>
      </c>
      <c r="Q113" s="3">
        <v>4.88637561661674</v>
      </c>
      <c r="R113" s="3">
        <v>3.62154049481095</v>
      </c>
      <c r="S113" s="3">
        <v>5.0106553130969402</v>
      </c>
      <c r="T113" s="2"/>
      <c r="U113" s="3">
        <f t="shared" si="0"/>
        <v>0.77701557067162441</v>
      </c>
      <c r="V113" s="3">
        <f t="shared" si="1"/>
        <v>0.79120879120879128</v>
      </c>
      <c r="W113" s="3">
        <f t="shared" si="2"/>
        <v>0.89340445658923773</v>
      </c>
      <c r="X113" s="3">
        <f t="shared" si="3"/>
        <v>0.9346335634366757</v>
      </c>
      <c r="Y113" s="3">
        <f t="shared" si="4"/>
        <v>0.94790557979651724</v>
      </c>
      <c r="Z113" s="3">
        <f t="shared" si="5"/>
        <v>0.99391171993911709</v>
      </c>
      <c r="AA113" s="3">
        <f t="shared" si="6"/>
        <v>0.97508227550540605</v>
      </c>
      <c r="AB113" s="3">
        <f t="shared" si="7"/>
        <v>0.96576341997636284</v>
      </c>
      <c r="AC113" s="2"/>
      <c r="AD113" s="3">
        <f t="shared" si="8"/>
        <v>0.27880858689584798</v>
      </c>
      <c r="AE113" s="3">
        <f t="shared" si="9"/>
        <v>0.16181606308506677</v>
      </c>
      <c r="AF113" s="3">
        <f t="shared" si="10"/>
        <v>8.6066569721072725E-2</v>
      </c>
      <c r="AG113" s="3">
        <f t="shared" si="11"/>
        <v>0.10818791905335497</v>
      </c>
      <c r="AH113" s="3">
        <f t="shared" si="12"/>
        <v>6.4458026002579646E-2</v>
      </c>
      <c r="AI113" s="3">
        <f t="shared" si="13"/>
        <v>7.4374058091578987E-2</v>
      </c>
      <c r="AJ113" s="3">
        <f t="shared" si="14"/>
        <v>5.1079555639082508E-2</v>
      </c>
      <c r="AK113" s="3">
        <f t="shared" si="15"/>
        <v>6.6838502921260132E-2</v>
      </c>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row>
    <row r="114" spans="1:63">
      <c r="A114" s="2" t="s">
        <v>179</v>
      </c>
      <c r="B114" s="2"/>
      <c r="C114" s="3">
        <v>20.033333333333299</v>
      </c>
      <c r="D114" s="3">
        <v>37.4</v>
      </c>
      <c r="E114" s="3">
        <v>48.3333333333333</v>
      </c>
      <c r="F114" s="3">
        <v>57.633333333333297</v>
      </c>
      <c r="G114" s="3">
        <v>63.433333333333302</v>
      </c>
      <c r="H114" s="3">
        <v>66.900000000000006</v>
      </c>
      <c r="I114" s="3">
        <v>69.866666666666603</v>
      </c>
      <c r="J114" s="3">
        <v>74.366666666666603</v>
      </c>
      <c r="K114" s="2"/>
      <c r="L114" s="3">
        <v>4.1431335430511398</v>
      </c>
      <c r="M114" s="3">
        <v>5.9755055574124096</v>
      </c>
      <c r="N114" s="3">
        <v>6.4204534280860699</v>
      </c>
      <c r="O114" s="3">
        <v>4.5275698657104</v>
      </c>
      <c r="P114" s="3">
        <v>5.0045534821356004</v>
      </c>
      <c r="Q114" s="3">
        <v>3.9694667987862799</v>
      </c>
      <c r="R114" s="3">
        <v>4.9175422949093397</v>
      </c>
      <c r="S114" s="3">
        <v>5.2693031375653003</v>
      </c>
      <c r="T114" s="2"/>
      <c r="U114" s="3">
        <f t="shared" si="0"/>
        <v>1.0308749624142284</v>
      </c>
      <c r="V114" s="3">
        <f t="shared" si="1"/>
        <v>1.0274725274725274</v>
      </c>
      <c r="W114" s="3">
        <f t="shared" si="2"/>
        <v>0.96602271592423095</v>
      </c>
      <c r="X114" s="3">
        <f t="shared" si="3"/>
        <v>0.99139965103190941</v>
      </c>
      <c r="Y114" s="3">
        <f t="shared" si="4"/>
        <v>1.0220194438259333</v>
      </c>
      <c r="Z114" s="3">
        <f t="shared" si="5"/>
        <v>1.0182648401826484</v>
      </c>
      <c r="AA114" s="3">
        <f t="shared" si="6"/>
        <v>0.98542548189938783</v>
      </c>
      <c r="AB114" s="3">
        <f t="shared" si="7"/>
        <v>0.99199732503096849</v>
      </c>
      <c r="AC114" s="2"/>
      <c r="AD114" s="3">
        <f t="shared" si="8"/>
        <v>0.21319730293527356</v>
      </c>
      <c r="AE114" s="3">
        <f t="shared" si="9"/>
        <v>0.16416224058825302</v>
      </c>
      <c r="AF114" s="3">
        <f t="shared" si="10"/>
        <v>0.12832352809789135</v>
      </c>
      <c r="AG114" s="3">
        <f t="shared" si="11"/>
        <v>7.7882553815290037E-2</v>
      </c>
      <c r="AH114" s="3">
        <f t="shared" si="12"/>
        <v>8.0631912239769316E-2</v>
      </c>
      <c r="AI114" s="3">
        <f t="shared" si="13"/>
        <v>6.0418063908466969E-2</v>
      </c>
      <c r="AJ114" s="3">
        <f t="shared" si="14"/>
        <v>6.9358847600977991E-2</v>
      </c>
      <c r="AK114" s="3">
        <f t="shared" si="15"/>
        <v>7.0288677058387344E-2</v>
      </c>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row>
    <row r="115" spans="1:63">
      <c r="A115" s="2" t="s">
        <v>180</v>
      </c>
      <c r="B115" s="2"/>
      <c r="C115" s="3">
        <v>19.8666666666666</v>
      </c>
      <c r="D115" s="3">
        <v>37.766666666666602</v>
      </c>
      <c r="E115" s="3">
        <v>48.966666666666598</v>
      </c>
      <c r="F115" s="3">
        <v>57</v>
      </c>
      <c r="G115" s="3">
        <v>62.133333333333297</v>
      </c>
      <c r="H115" s="3">
        <v>69.466666666666598</v>
      </c>
      <c r="I115" s="3">
        <v>70.599999999999994</v>
      </c>
      <c r="J115" s="3">
        <v>74.766666666666595</v>
      </c>
      <c r="K115" s="2"/>
      <c r="L115" s="3">
        <v>5.5960303390488804</v>
      </c>
      <c r="M115" s="3">
        <v>4.73063303257491</v>
      </c>
      <c r="N115" s="3">
        <v>4.8268922599213697</v>
      </c>
      <c r="O115" s="3">
        <v>5.7503623074260801</v>
      </c>
      <c r="P115" s="3">
        <v>4.78701948560433</v>
      </c>
      <c r="Q115" s="3">
        <v>5.2072598893809303</v>
      </c>
      <c r="R115" s="3">
        <v>5.7073052602198597</v>
      </c>
      <c r="S115" s="3">
        <v>4.0388392171788903</v>
      </c>
      <c r="T115" s="2"/>
      <c r="U115" s="3">
        <f t="shared" si="0"/>
        <v>1.0222986316121117</v>
      </c>
      <c r="V115" s="3">
        <f t="shared" si="1"/>
        <v>1.0375457875457859</v>
      </c>
      <c r="W115" s="3">
        <f t="shared" si="2"/>
        <v>0.97868094461565114</v>
      </c>
      <c r="X115" s="3">
        <f t="shared" si="3"/>
        <v>0.98050514937221867</v>
      </c>
      <c r="Y115" s="3">
        <f t="shared" si="4"/>
        <v>1.0010742213828374</v>
      </c>
      <c r="Z115" s="3">
        <f t="shared" si="5"/>
        <v>1.0573313039066452</v>
      </c>
      <c r="AA115" s="3">
        <f t="shared" si="6"/>
        <v>0.99576868829337073</v>
      </c>
      <c r="AB115" s="3">
        <f t="shared" si="7"/>
        <v>0.99733303453360023</v>
      </c>
      <c r="AC115" s="2"/>
      <c r="AD115" s="3">
        <f t="shared" si="8"/>
        <v>0.28796044419813177</v>
      </c>
      <c r="AE115" s="3">
        <f t="shared" si="9"/>
        <v>0.12996244594986017</v>
      </c>
      <c r="AF115" s="3">
        <f t="shared" si="10"/>
        <v>9.6473535939370206E-2</v>
      </c>
      <c r="AG115" s="3">
        <f t="shared" si="11"/>
        <v>9.8916839529599732E-2</v>
      </c>
      <c r="AH115" s="3">
        <f t="shared" si="12"/>
        <v>7.7127067665705387E-2</v>
      </c>
      <c r="AI115" s="3">
        <f t="shared" si="13"/>
        <v>7.9258141390881734E-2</v>
      </c>
      <c r="AJ115" s="3">
        <f t="shared" si="14"/>
        <v>8.049795853624625E-2</v>
      </c>
      <c r="AK115" s="3">
        <f t="shared" si="15"/>
        <v>5.3875181976758856E-2</v>
      </c>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c r="A116" s="2" t="s">
        <v>181</v>
      </c>
      <c r="B116" s="2" t="s">
        <v>182</v>
      </c>
      <c r="C116" s="3">
        <v>12.566666666666601</v>
      </c>
      <c r="D116" s="3">
        <v>31.8333333333333</v>
      </c>
      <c r="E116" s="3">
        <v>42.433333333333302</v>
      </c>
      <c r="F116" s="3">
        <v>51.1</v>
      </c>
      <c r="G116" s="3">
        <v>56.3333333333333</v>
      </c>
      <c r="H116" s="3">
        <v>60.366666666666603</v>
      </c>
      <c r="I116" s="3">
        <v>65.466666666666598</v>
      </c>
      <c r="J116" s="3">
        <v>68.266666666666595</v>
      </c>
      <c r="K116" s="2"/>
      <c r="L116" s="3">
        <v>4.0222989556830404</v>
      </c>
      <c r="M116" s="3">
        <v>5.2286603340520097</v>
      </c>
      <c r="N116" s="3">
        <v>5.0311253435212899</v>
      </c>
      <c r="O116" s="3">
        <v>3.8673849907484801</v>
      </c>
      <c r="P116" s="3">
        <v>4.3994949205057097</v>
      </c>
      <c r="Q116" s="3">
        <v>4.4006312678473201</v>
      </c>
      <c r="R116" s="3">
        <v>5.1168566739964696</v>
      </c>
      <c r="S116" s="3">
        <v>3.6417334089993698</v>
      </c>
      <c r="T116" s="2"/>
      <c r="U116" s="3">
        <f t="shared" si="0"/>
        <v>0.6466553424794721</v>
      </c>
      <c r="V116" s="3">
        <f t="shared" si="1"/>
        <v>0.87454212454212366</v>
      </c>
      <c r="W116" s="3">
        <f t="shared" si="2"/>
        <v>0.84810132232520408</v>
      </c>
      <c r="X116" s="3">
        <f t="shared" si="3"/>
        <v>0.87901426548983119</v>
      </c>
      <c r="Y116" s="3">
        <f t="shared" si="4"/>
        <v>0.90762630586748672</v>
      </c>
      <c r="Z116" s="3">
        <f t="shared" si="5"/>
        <v>0.91882293252156166</v>
      </c>
      <c r="AA116" s="3">
        <f t="shared" si="6"/>
        <v>0.9233662435354949</v>
      </c>
      <c r="AB116" s="3">
        <f t="shared" si="7"/>
        <v>0.91062775511583283</v>
      </c>
      <c r="AC116" s="2"/>
      <c r="AD116" s="3">
        <f t="shared" si="8"/>
        <v>0.20697939857363817</v>
      </c>
      <c r="AE116" s="3">
        <f t="shared" si="9"/>
        <v>0.14364451467175851</v>
      </c>
      <c r="AF116" s="3">
        <f t="shared" si="10"/>
        <v>0.10055547658973109</v>
      </c>
      <c r="AG116" s="3">
        <f t="shared" si="11"/>
        <v>6.6526156105854647E-2</v>
      </c>
      <c r="AH116" s="3">
        <f t="shared" si="12"/>
        <v>7.0883384420971099E-2</v>
      </c>
      <c r="AI116" s="3">
        <f t="shared" si="13"/>
        <v>6.6980689008330596E-2</v>
      </c>
      <c r="AJ116" s="3">
        <f t="shared" si="14"/>
        <v>7.217005181941423E-2</v>
      </c>
      <c r="AK116" s="3">
        <f t="shared" si="15"/>
        <v>4.8578078891124442E-2</v>
      </c>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row>
    <row r="117" spans="1:63">
      <c r="A117" s="2" t="s">
        <v>183</v>
      </c>
      <c r="B117" s="2" t="s">
        <v>184</v>
      </c>
      <c r="C117" s="3">
        <v>20.1666666666666</v>
      </c>
      <c r="D117" s="3">
        <v>38.533333333333303</v>
      </c>
      <c r="E117" s="3">
        <v>50.1</v>
      </c>
      <c r="F117" s="3">
        <v>57.266666666666602</v>
      </c>
      <c r="G117" s="3">
        <v>62.4</v>
      </c>
      <c r="H117" s="3">
        <v>68.599999999999994</v>
      </c>
      <c r="I117" s="3">
        <v>72</v>
      </c>
      <c r="J117" s="3">
        <v>75.433333333333294</v>
      </c>
      <c r="K117" s="2"/>
      <c r="L117" s="3">
        <v>5.0536015759939801</v>
      </c>
      <c r="M117" s="3">
        <v>4.6384863431463801</v>
      </c>
      <c r="N117" s="3">
        <v>4.8603840726153802</v>
      </c>
      <c r="O117" s="3">
        <v>4.5528989543903604</v>
      </c>
      <c r="P117" s="3">
        <v>5.5653691102507601</v>
      </c>
      <c r="Q117" s="3">
        <v>4.2394968254892396</v>
      </c>
      <c r="R117" s="3">
        <v>5.0596442562694</v>
      </c>
      <c r="S117" s="3">
        <v>4.0305775709636897</v>
      </c>
      <c r="T117" s="2"/>
      <c r="U117" s="3">
        <f t="shared" si="0"/>
        <v>1.0377360270559188</v>
      </c>
      <c r="V117" s="3">
        <f t="shared" si="1"/>
        <v>1.0586080586080577</v>
      </c>
      <c r="W117" s="3">
        <f t="shared" si="2"/>
        <v>1.001332511747669</v>
      </c>
      <c r="X117" s="3">
        <f t="shared" si="3"/>
        <v>0.98509230796577185</v>
      </c>
      <c r="Y117" s="3">
        <f t="shared" si="4"/>
        <v>1.0053706772686013</v>
      </c>
      <c r="Z117" s="3">
        <f t="shared" si="5"/>
        <v>1.0441400304414001</v>
      </c>
      <c r="AA117" s="3">
        <f t="shared" si="6"/>
        <v>1.0155148095909732</v>
      </c>
      <c r="AB117" s="3">
        <f t="shared" si="7"/>
        <v>1.0062258837046538</v>
      </c>
      <c r="AC117" s="2"/>
      <c r="AD117" s="3">
        <f t="shared" si="8"/>
        <v>0.26004815314688629</v>
      </c>
      <c r="AE117" s="3">
        <f t="shared" si="9"/>
        <v>0.12743094349303241</v>
      </c>
      <c r="AF117" s="3">
        <f t="shared" si="10"/>
        <v>9.7142925977850764E-2</v>
      </c>
      <c r="AG117" s="3">
        <f t="shared" si="11"/>
        <v>7.8318260865809453E-2</v>
      </c>
      <c r="AH117" s="3">
        <f t="shared" si="12"/>
        <v>8.966761076318204E-2</v>
      </c>
      <c r="AI117" s="3">
        <f t="shared" si="13"/>
        <v>6.4528109977005171E-2</v>
      </c>
      <c r="AJ117" s="3">
        <f t="shared" si="14"/>
        <v>7.1363106576437227E-2</v>
      </c>
      <c r="AK117" s="3">
        <f t="shared" si="15"/>
        <v>5.3764977616214286E-2</v>
      </c>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row>
    <row r="118" spans="1:63">
      <c r="A118" s="2" t="s">
        <v>185</v>
      </c>
      <c r="B118" s="2"/>
      <c r="C118" s="3">
        <v>16.566666666666599</v>
      </c>
      <c r="D118" s="3">
        <v>33.733333333333299</v>
      </c>
      <c r="E118" s="3">
        <v>45.366666666666603</v>
      </c>
      <c r="F118" s="3">
        <v>52.1</v>
      </c>
      <c r="G118" s="3">
        <v>57.933333333333302</v>
      </c>
      <c r="H118" s="3">
        <v>62.8333333333333</v>
      </c>
      <c r="I118" s="3">
        <v>67</v>
      </c>
      <c r="J118" s="3">
        <v>69.066666666666606</v>
      </c>
      <c r="K118" s="2"/>
      <c r="L118" s="3">
        <v>4.5437380597428296</v>
      </c>
      <c r="M118" s="3">
        <v>6.8114283051027904</v>
      </c>
      <c r="N118" s="3">
        <v>4.9496352278616298</v>
      </c>
      <c r="O118" s="3">
        <v>4.6357307945997004</v>
      </c>
      <c r="P118" s="3">
        <v>3.9659663247295498</v>
      </c>
      <c r="Q118" s="3">
        <v>4.7193455290137596</v>
      </c>
      <c r="R118" s="3">
        <v>4.3588989435406704</v>
      </c>
      <c r="S118" s="3">
        <v>4.8092503458323801</v>
      </c>
      <c r="T118" s="2"/>
      <c r="U118" s="3">
        <f t="shared" si="0"/>
        <v>0.85248728173023347</v>
      </c>
      <c r="V118" s="3">
        <f t="shared" si="1"/>
        <v>0.92673992673992578</v>
      </c>
      <c r="W118" s="3">
        <f t="shared" si="2"/>
        <v>0.90672890784336369</v>
      </c>
      <c r="X118" s="3">
        <f t="shared" si="3"/>
        <v>0.89621611021565961</v>
      </c>
      <c r="Y118" s="3">
        <f t="shared" si="4"/>
        <v>0.93340504118206624</v>
      </c>
      <c r="Z118" s="3">
        <f t="shared" si="5"/>
        <v>0.95636732623033938</v>
      </c>
      <c r="AA118" s="3">
        <f t="shared" si="6"/>
        <v>0.94499294781382226</v>
      </c>
      <c r="AB118" s="3">
        <f t="shared" si="7"/>
        <v>0.92129917412109663</v>
      </c>
      <c r="AC118" s="2"/>
      <c r="AD118" s="3">
        <f t="shared" si="8"/>
        <v>0.2338116040710897</v>
      </c>
      <c r="AE118" s="3">
        <f t="shared" si="9"/>
        <v>0.18712715123908766</v>
      </c>
      <c r="AF118" s="3">
        <f t="shared" si="10"/>
        <v>9.8926759979030582E-2</v>
      </c>
      <c r="AG118" s="3">
        <f t="shared" si="11"/>
        <v>7.9743121319445151E-2</v>
      </c>
      <c r="AH118" s="3">
        <f t="shared" si="12"/>
        <v>6.3898497594836748E-2</v>
      </c>
      <c r="AI118" s="3">
        <f t="shared" si="13"/>
        <v>7.1831743211777155E-2</v>
      </c>
      <c r="AJ118" s="3">
        <f t="shared" si="14"/>
        <v>6.147953375938886E-2</v>
      </c>
      <c r="AK118" s="3">
        <f t="shared" si="15"/>
        <v>6.4151906926983221E-2</v>
      </c>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row>
    <row r="119" spans="1:63">
      <c r="A119" s="2" t="s">
        <v>186</v>
      </c>
      <c r="B119" s="2" t="s">
        <v>187</v>
      </c>
      <c r="C119" s="3">
        <v>20.2</v>
      </c>
      <c r="D119" s="3">
        <v>34.066666666666599</v>
      </c>
      <c r="E119" s="3">
        <v>49.733333333333299</v>
      </c>
      <c r="F119" s="3">
        <v>56.8</v>
      </c>
      <c r="G119" s="3">
        <v>63.1</v>
      </c>
      <c r="H119" s="3">
        <v>68.433333333333294</v>
      </c>
      <c r="I119" s="3">
        <v>71.433333333333294</v>
      </c>
      <c r="J119" s="3">
        <v>74.5</v>
      </c>
      <c r="K119" s="2"/>
      <c r="L119" s="3">
        <v>6.0022218108519301</v>
      </c>
      <c r="M119" s="3">
        <v>4.8848973604592896</v>
      </c>
      <c r="N119" s="3">
        <v>5.3785582537413203</v>
      </c>
      <c r="O119" s="3">
        <v>4.9220591896752603</v>
      </c>
      <c r="P119" s="3">
        <v>4.1661332991956304</v>
      </c>
      <c r="Q119" s="3">
        <v>4.2714816581082902</v>
      </c>
      <c r="R119" s="3">
        <v>4.5729883251788603</v>
      </c>
      <c r="S119" s="3">
        <v>4.6314144707637599</v>
      </c>
      <c r="T119" s="2"/>
      <c r="U119" s="3">
        <f t="shared" si="0"/>
        <v>1.0394512932163451</v>
      </c>
      <c r="V119" s="3">
        <f t="shared" si="1"/>
        <v>0.93589743589743413</v>
      </c>
      <c r="W119" s="3">
        <f t="shared" si="2"/>
        <v>0.99400406355789828</v>
      </c>
      <c r="X119" s="3">
        <f t="shared" si="3"/>
        <v>0.97706478042705303</v>
      </c>
      <c r="Y119" s="3">
        <f t="shared" si="4"/>
        <v>1.0166488739687298</v>
      </c>
      <c r="Z119" s="3">
        <f t="shared" si="5"/>
        <v>1.0416032470826986</v>
      </c>
      <c r="AA119" s="3">
        <f t="shared" si="6"/>
        <v>1.0075223319228954</v>
      </c>
      <c r="AB119" s="3">
        <f t="shared" si="7"/>
        <v>0.99377589486517992</v>
      </c>
      <c r="AC119" s="2"/>
      <c r="AD119" s="3">
        <f t="shared" si="8"/>
        <v>0.30886223878521746</v>
      </c>
      <c r="AE119" s="3">
        <f t="shared" si="9"/>
        <v>0.13420047693569478</v>
      </c>
      <c r="AF119" s="3">
        <f t="shared" si="10"/>
        <v>0.10749950590419068</v>
      </c>
      <c r="AG119" s="3">
        <f t="shared" si="11"/>
        <v>8.4668497912130575E-2</v>
      </c>
      <c r="AH119" s="3">
        <f t="shared" si="12"/>
        <v>6.7123529753262551E-2</v>
      </c>
      <c r="AI119" s="3">
        <f t="shared" si="13"/>
        <v>6.501494152371827E-2</v>
      </c>
      <c r="AJ119" s="3">
        <f t="shared" si="14"/>
        <v>6.4499130115357683E-2</v>
      </c>
      <c r="AK119" s="3">
        <f t="shared" si="15"/>
        <v>6.1779705505702005E-2</v>
      </c>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c r="A120" s="2" t="s">
        <v>188</v>
      </c>
      <c r="B120" s="2"/>
      <c r="C120" s="3">
        <v>21.066666666666599</v>
      </c>
      <c r="D120" s="3">
        <v>37.133333333333297</v>
      </c>
      <c r="E120" s="3">
        <v>49.533333333333303</v>
      </c>
      <c r="F120" s="3">
        <v>55.566666666666599</v>
      </c>
      <c r="G120" s="3">
        <v>61.9</v>
      </c>
      <c r="H120" s="3">
        <v>66.066666666666606</v>
      </c>
      <c r="I120" s="3">
        <v>70.733333333333306</v>
      </c>
      <c r="J120" s="3">
        <v>73.2</v>
      </c>
      <c r="K120" s="2"/>
      <c r="L120" s="3">
        <v>6.1206390370795596</v>
      </c>
      <c r="M120" s="3">
        <v>5.2072598893809303</v>
      </c>
      <c r="N120" s="3">
        <v>4.8630123266231697</v>
      </c>
      <c r="O120" s="3">
        <v>5.4813826317413303</v>
      </c>
      <c r="P120" s="3">
        <v>4.7070868556535697</v>
      </c>
      <c r="Q120" s="3">
        <v>5.0723652164339299</v>
      </c>
      <c r="R120" s="3">
        <v>4.5602144199100501</v>
      </c>
      <c r="S120" s="3">
        <v>4.9625262383857098</v>
      </c>
      <c r="T120" s="2"/>
      <c r="U120" s="3">
        <f t="shared" si="0"/>
        <v>1.0840482133873401</v>
      </c>
      <c r="V120" s="3">
        <f t="shared" si="1"/>
        <v>1.0201465201465192</v>
      </c>
      <c r="W120" s="3">
        <f t="shared" si="2"/>
        <v>0.99000672818166013</v>
      </c>
      <c r="X120" s="3">
        <f t="shared" si="3"/>
        <v>0.95584917193186347</v>
      </c>
      <c r="Y120" s="3">
        <f t="shared" si="4"/>
        <v>0.99731482248279513</v>
      </c>
      <c r="Z120" s="3">
        <f t="shared" si="5"/>
        <v>1.0055809233891415</v>
      </c>
      <c r="AA120" s="3">
        <f t="shared" si="6"/>
        <v>0.99764927127409453</v>
      </c>
      <c r="AB120" s="3">
        <f t="shared" si="7"/>
        <v>0.97643483898162653</v>
      </c>
      <c r="AC120" s="2"/>
      <c r="AD120" s="3">
        <f t="shared" si="8"/>
        <v>0.31495575061399972</v>
      </c>
      <c r="AE120" s="3">
        <f t="shared" si="9"/>
        <v>0.14305659036760798</v>
      </c>
      <c r="AF120" s="3">
        <f t="shared" si="10"/>
        <v>9.7195456041466149E-2</v>
      </c>
      <c r="AG120" s="3">
        <f t="shared" si="11"/>
        <v>9.4289892914066989E-2</v>
      </c>
      <c r="AH120" s="3">
        <f t="shared" si="12"/>
        <v>7.583921634664359E-2</v>
      </c>
      <c r="AI120" s="3">
        <f t="shared" si="13"/>
        <v>7.7204950021825411E-2</v>
      </c>
      <c r="AJ120" s="3">
        <f t="shared" si="14"/>
        <v>6.4318962199013396E-2</v>
      </c>
      <c r="AK120" s="3">
        <f t="shared" si="15"/>
        <v>6.6196496018036163E-2</v>
      </c>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row>
    <row r="121" spans="1:63">
      <c r="A121" s="2" t="s">
        <v>189</v>
      </c>
      <c r="B121" s="2"/>
      <c r="C121" s="3">
        <v>21.733333333333299</v>
      </c>
      <c r="D121" s="3">
        <v>39.566666666666599</v>
      </c>
      <c r="E121" s="3">
        <v>49.1666666666666</v>
      </c>
      <c r="F121" s="3">
        <v>57.066666666666599</v>
      </c>
      <c r="G121" s="3">
        <v>65.933333333333294</v>
      </c>
      <c r="H121" s="3">
        <v>70.533333333333303</v>
      </c>
      <c r="I121" s="3">
        <v>74.966666666666598</v>
      </c>
      <c r="J121" s="3">
        <v>77.566666666666606</v>
      </c>
      <c r="K121" s="2"/>
      <c r="L121" s="3">
        <v>4.8437818099313903</v>
      </c>
      <c r="M121" s="3">
        <v>5.9592132217451503</v>
      </c>
      <c r="N121" s="3">
        <v>4.1799787346614803</v>
      </c>
      <c r="O121" s="3">
        <v>4.2812251621339499</v>
      </c>
      <c r="P121" s="3">
        <v>4.6685710400030898</v>
      </c>
      <c r="Q121" s="3">
        <v>3.2427697352040799</v>
      </c>
      <c r="R121" s="3">
        <v>4.7221699343510304</v>
      </c>
      <c r="S121" s="3">
        <v>5.0244955523470702</v>
      </c>
      <c r="T121" s="2"/>
      <c r="U121" s="3">
        <f t="shared" si="0"/>
        <v>1.1183535365958019</v>
      </c>
      <c r="V121" s="3">
        <f t="shared" si="1"/>
        <v>1.0869963369963351</v>
      </c>
      <c r="W121" s="3">
        <f t="shared" si="2"/>
        <v>0.98267827999188939</v>
      </c>
      <c r="X121" s="3">
        <f t="shared" si="3"/>
        <v>0.9816519390206061</v>
      </c>
      <c r="Y121" s="3">
        <f t="shared" si="4"/>
        <v>1.0622987177549637</v>
      </c>
      <c r="Z121" s="3">
        <f t="shared" si="5"/>
        <v>1.0735667174023333</v>
      </c>
      <c r="AA121" s="3">
        <f t="shared" si="6"/>
        <v>1.0573577809120818</v>
      </c>
      <c r="AB121" s="3">
        <f t="shared" si="7"/>
        <v>1.0346830010520232</v>
      </c>
      <c r="AC121" s="2"/>
      <c r="AD121" s="3">
        <f t="shared" si="8"/>
        <v>0.24925125081143529</v>
      </c>
      <c r="AE121" s="3">
        <f t="shared" si="9"/>
        <v>0.16371464894904258</v>
      </c>
      <c r="AF121" s="3">
        <f t="shared" si="10"/>
        <v>8.3543884339928612E-2</v>
      </c>
      <c r="AG121" s="3">
        <f t="shared" si="11"/>
        <v>7.3644970475337718E-2</v>
      </c>
      <c r="AH121" s="3">
        <f t="shared" si="12"/>
        <v>7.5218660710969304E-2</v>
      </c>
      <c r="AI121" s="3">
        <f t="shared" si="13"/>
        <v>4.9357225802192997E-2</v>
      </c>
      <c r="AJ121" s="3">
        <f t="shared" si="14"/>
        <v>6.6603243079704236E-2</v>
      </c>
      <c r="AK121" s="3">
        <f t="shared" si="15"/>
        <v>6.7023121661474186E-2</v>
      </c>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row>
    <row r="122" spans="1:63">
      <c r="A122" s="2" t="s">
        <v>190</v>
      </c>
      <c r="B122" s="2"/>
      <c r="C122" s="3">
        <v>20.466666666666601</v>
      </c>
      <c r="D122" s="3">
        <v>36.1</v>
      </c>
      <c r="E122" s="3">
        <v>48.7</v>
      </c>
      <c r="F122" s="3">
        <v>56.566666666666599</v>
      </c>
      <c r="G122" s="3">
        <v>61.733333333333299</v>
      </c>
      <c r="H122" s="3">
        <v>65.966666666666598</v>
      </c>
      <c r="I122" s="3">
        <v>70.633333333333297</v>
      </c>
      <c r="J122" s="3">
        <v>74.1666666666666</v>
      </c>
      <c r="K122" s="2"/>
      <c r="L122" s="3">
        <v>4.5806355696805001</v>
      </c>
      <c r="M122" s="3">
        <v>5.8898217290508796</v>
      </c>
      <c r="N122" s="3">
        <v>4.9135866058647304</v>
      </c>
      <c r="O122" s="3">
        <v>5.1748322570774103</v>
      </c>
      <c r="P122" s="3">
        <v>6.2977950285970898</v>
      </c>
      <c r="Q122" s="3">
        <v>4.9158473893679302</v>
      </c>
      <c r="R122" s="3">
        <v>4.6150719267297298</v>
      </c>
      <c r="S122" s="3">
        <v>4.6767747671041597</v>
      </c>
      <c r="T122" s="2"/>
      <c r="U122" s="3">
        <f t="shared" si="0"/>
        <v>1.053173422499726</v>
      </c>
      <c r="V122" s="3">
        <f t="shared" si="1"/>
        <v>0.99175824175824179</v>
      </c>
      <c r="W122" s="3">
        <f t="shared" si="2"/>
        <v>0.97335116411400169</v>
      </c>
      <c r="X122" s="3">
        <f t="shared" si="3"/>
        <v>0.97305101665769189</v>
      </c>
      <c r="Y122" s="3">
        <f t="shared" si="4"/>
        <v>0.99462953755419259</v>
      </c>
      <c r="Z122" s="3">
        <f t="shared" si="5"/>
        <v>1.0040588533739208</v>
      </c>
      <c r="AA122" s="3">
        <f t="shared" si="6"/>
        <v>0.9962388340385514</v>
      </c>
      <c r="AB122" s="3">
        <f t="shared" si="7"/>
        <v>0.98932947027965257</v>
      </c>
      <c r="AC122" s="2"/>
      <c r="AD122" s="3">
        <f t="shared" si="8"/>
        <v>0.23571027557708843</v>
      </c>
      <c r="AE122" s="3">
        <f t="shared" si="9"/>
        <v>0.16180828925963955</v>
      </c>
      <c r="AF122" s="3">
        <f t="shared" si="10"/>
        <v>9.820626781916636E-2</v>
      </c>
      <c r="AG122" s="3">
        <f t="shared" si="11"/>
        <v>8.9016660968453717E-2</v>
      </c>
      <c r="AH122" s="3">
        <f t="shared" si="12"/>
        <v>0.10146824444229946</v>
      </c>
      <c r="AI122" s="3">
        <f t="shared" si="13"/>
        <v>7.4822639107578845E-2</v>
      </c>
      <c r="AJ122" s="3">
        <f t="shared" si="14"/>
        <v>6.5092692901688703E-2</v>
      </c>
      <c r="AK122" s="3">
        <f t="shared" si="15"/>
        <v>6.2384778916266176E-2</v>
      </c>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row>
    <row r="123" spans="1:63">
      <c r="A123" s="2" t="s">
        <v>191</v>
      </c>
      <c r="B123" s="2"/>
      <c r="C123" s="3">
        <v>19.233333333333299</v>
      </c>
      <c r="D123" s="3">
        <v>37.200000000000003</v>
      </c>
      <c r="E123" s="3">
        <v>49.466666666666598</v>
      </c>
      <c r="F123" s="3">
        <v>57.6</v>
      </c>
      <c r="G123" s="3">
        <v>61.9</v>
      </c>
      <c r="H123" s="3">
        <v>66.366666666666603</v>
      </c>
      <c r="I123" s="3">
        <v>70.8</v>
      </c>
      <c r="J123" s="3">
        <v>76.3</v>
      </c>
      <c r="K123" s="2"/>
      <c r="L123" s="3">
        <v>6.2805696839980598</v>
      </c>
      <c r="M123" s="3">
        <v>5.9911045169762502</v>
      </c>
      <c r="N123" s="3">
        <v>3.8964371189873201</v>
      </c>
      <c r="O123" s="3">
        <v>5.3516352641038596</v>
      </c>
      <c r="P123" s="3">
        <v>3.87599449604012</v>
      </c>
      <c r="Q123" s="3">
        <v>4.6078435544430301</v>
      </c>
      <c r="R123" s="3">
        <v>3.9782743327561798</v>
      </c>
      <c r="S123" s="3">
        <v>5.5024237083912997</v>
      </c>
      <c r="T123" s="2"/>
      <c r="U123" s="3">
        <f t="shared" si="0"/>
        <v>0.98970857456407613</v>
      </c>
      <c r="V123" s="3">
        <f t="shared" si="1"/>
        <v>1.0219780219780221</v>
      </c>
      <c r="W123" s="3">
        <f t="shared" si="2"/>
        <v>0.98867428305624672</v>
      </c>
      <c r="X123" s="3">
        <f t="shared" si="3"/>
        <v>0.99082625620771581</v>
      </c>
      <c r="Y123" s="3">
        <f t="shared" si="4"/>
        <v>0.99731482248279513</v>
      </c>
      <c r="Z123" s="3">
        <f t="shared" si="5"/>
        <v>1.0101471334348036</v>
      </c>
      <c r="AA123" s="3">
        <f t="shared" si="6"/>
        <v>0.99858956276445687</v>
      </c>
      <c r="AB123" s="3">
        <f t="shared" si="7"/>
        <v>1.0177865876270231</v>
      </c>
      <c r="AC123" s="2"/>
      <c r="AD123" s="3">
        <f t="shared" si="8"/>
        <v>0.32318545941421567</v>
      </c>
      <c r="AE123" s="3">
        <f t="shared" si="9"/>
        <v>0.16459078343341346</v>
      </c>
      <c r="AF123" s="3">
        <f t="shared" si="10"/>
        <v>7.7876829685078336E-2</v>
      </c>
      <c r="AG123" s="3">
        <f t="shared" si="11"/>
        <v>9.2057998842382249E-2</v>
      </c>
      <c r="AH123" s="3">
        <f t="shared" si="12"/>
        <v>6.2448897621365802E-2</v>
      </c>
      <c r="AI123" s="3">
        <f t="shared" si="13"/>
        <v>7.0134605090457075E-2</v>
      </c>
      <c r="AJ123" s="3">
        <f t="shared" si="14"/>
        <v>5.6111062521243718E-2</v>
      </c>
      <c r="AK123" s="3">
        <f t="shared" si="15"/>
        <v>7.3398336170925449E-2</v>
      </c>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row>
    <row r="124" spans="1:63">
      <c r="A124" s="2" t="s">
        <v>192</v>
      </c>
      <c r="B124" s="2"/>
      <c r="C124" s="3">
        <v>18.8</v>
      </c>
      <c r="D124" s="3">
        <v>36.799999999999997</v>
      </c>
      <c r="E124" s="3">
        <v>50.033333333333303</v>
      </c>
      <c r="F124" s="3">
        <v>57</v>
      </c>
      <c r="G124" s="3">
        <v>64.8</v>
      </c>
      <c r="H124" s="3">
        <v>68.366666666666603</v>
      </c>
      <c r="I124" s="3">
        <v>72.233333333333306</v>
      </c>
      <c r="J124" s="3">
        <v>74.2</v>
      </c>
      <c r="K124" s="2"/>
      <c r="L124" s="3">
        <v>6.2843721510850497</v>
      </c>
      <c r="M124" s="3">
        <v>5.5281099844341002</v>
      </c>
      <c r="N124" s="3">
        <v>4.62949481285185</v>
      </c>
      <c r="O124" s="3">
        <v>4.7116875957558904</v>
      </c>
      <c r="P124" s="3">
        <v>4.8538644398046298</v>
      </c>
      <c r="Q124" s="3">
        <v>5.5165407840622498</v>
      </c>
      <c r="R124" s="3">
        <v>4.7587346590827604</v>
      </c>
      <c r="S124" s="3">
        <v>4.1825032376954896</v>
      </c>
      <c r="T124" s="2"/>
      <c r="U124" s="3">
        <f t="shared" si="0"/>
        <v>0.96741011447857872</v>
      </c>
      <c r="V124" s="3">
        <f t="shared" si="1"/>
        <v>1.0109890109890109</v>
      </c>
      <c r="W124" s="3">
        <f t="shared" si="2"/>
        <v>1.0000000666222557</v>
      </c>
      <c r="X124" s="3">
        <f t="shared" si="3"/>
        <v>0.98050514937221867</v>
      </c>
      <c r="Y124" s="3">
        <f t="shared" si="4"/>
        <v>1.0440387802404705</v>
      </c>
      <c r="Z124" s="3">
        <f t="shared" si="5"/>
        <v>1.0405885337392176</v>
      </c>
      <c r="AA124" s="3">
        <f t="shared" si="6"/>
        <v>1.0188058298072398</v>
      </c>
      <c r="AB124" s="3">
        <f t="shared" si="7"/>
        <v>0.98977411273820615</v>
      </c>
      <c r="AC124" s="2"/>
      <c r="AD124" s="3">
        <f t="shared" si="8"/>
        <v>0.3233811267078287</v>
      </c>
      <c r="AE124" s="3">
        <f t="shared" si="9"/>
        <v>0.15187115341851923</v>
      </c>
      <c r="AF124" s="3">
        <f t="shared" si="10"/>
        <v>9.2528216947619715E-2</v>
      </c>
      <c r="AG124" s="3">
        <f t="shared" si="11"/>
        <v>8.1049718418804553E-2</v>
      </c>
      <c r="AH124" s="3">
        <f t="shared" si="12"/>
        <v>7.8204054154108332E-2</v>
      </c>
      <c r="AI124" s="3">
        <f t="shared" si="13"/>
        <v>8.3965613151632409E-2</v>
      </c>
      <c r="AJ124" s="3">
        <f t="shared" si="14"/>
        <v>6.7118965572394357E-2</v>
      </c>
      <c r="AK124" s="3">
        <f t="shared" si="15"/>
        <v>5.5791555675400638E-2</v>
      </c>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row>
    <row r="125" spans="1:63">
      <c r="A125" s="2" t="s">
        <v>193</v>
      </c>
      <c r="B125" s="2"/>
      <c r="C125" s="3">
        <v>20.766666666666602</v>
      </c>
      <c r="D125" s="3">
        <v>37.8333333333333</v>
      </c>
      <c r="E125" s="3">
        <v>49.233333333333299</v>
      </c>
      <c r="F125" s="3">
        <v>57.1</v>
      </c>
      <c r="G125" s="3">
        <v>64.266666666666595</v>
      </c>
      <c r="H125" s="3">
        <v>68.533333333333303</v>
      </c>
      <c r="I125" s="3">
        <v>71.900000000000006</v>
      </c>
      <c r="J125" s="3">
        <v>76.2</v>
      </c>
      <c r="K125" s="2"/>
      <c r="L125" s="3">
        <v>5.6016862540567898</v>
      </c>
      <c r="M125" s="3">
        <v>7.1883393229745502</v>
      </c>
      <c r="N125" s="3">
        <v>6.2752600654386299</v>
      </c>
      <c r="O125" s="3">
        <v>4.8397658345557701</v>
      </c>
      <c r="P125" s="3">
        <v>5.3162225519839001</v>
      </c>
      <c r="Q125" s="3">
        <v>4.4025245282930801</v>
      </c>
      <c r="R125" s="3">
        <v>4.2453896562427902</v>
      </c>
      <c r="S125" s="3">
        <v>4.7637520226532901</v>
      </c>
      <c r="T125" s="2"/>
      <c r="U125" s="3">
        <f t="shared" si="0"/>
        <v>1.0686108179435332</v>
      </c>
      <c r="V125" s="3">
        <f t="shared" si="1"/>
        <v>1.0393772893772886</v>
      </c>
      <c r="W125" s="3">
        <f t="shared" si="2"/>
        <v>0.98401072511730281</v>
      </c>
      <c r="X125" s="3">
        <f t="shared" si="3"/>
        <v>0.9822253338448016</v>
      </c>
      <c r="Y125" s="3">
        <f t="shared" si="4"/>
        <v>1.0354458684689429</v>
      </c>
      <c r="Z125" s="3">
        <f t="shared" si="5"/>
        <v>1.0431253170979193</v>
      </c>
      <c r="AA125" s="3">
        <f t="shared" si="6"/>
        <v>1.0141043723554302</v>
      </c>
      <c r="AB125" s="3">
        <f t="shared" si="7"/>
        <v>1.0164526602513653</v>
      </c>
      <c r="AC125" s="2"/>
      <c r="AD125" s="3">
        <f t="shared" si="8"/>
        <v>0.28825148618671065</v>
      </c>
      <c r="AE125" s="3">
        <f t="shared" si="9"/>
        <v>0.19748184953226788</v>
      </c>
      <c r="AF125" s="3">
        <f t="shared" si="10"/>
        <v>0.12542159527336338</v>
      </c>
      <c r="AG125" s="3">
        <f t="shared" si="11"/>
        <v>8.325290039539765E-2</v>
      </c>
      <c r="AH125" s="3">
        <f t="shared" si="12"/>
        <v>8.5653433775619639E-2</v>
      </c>
      <c r="AI125" s="3">
        <f t="shared" si="13"/>
        <v>6.7009505757885543E-2</v>
      </c>
      <c r="AJ125" s="3">
        <f t="shared" si="14"/>
        <v>5.9878556505540054E-2</v>
      </c>
      <c r="AK125" s="3">
        <f t="shared" si="15"/>
        <v>6.3544992338632006E-2</v>
      </c>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row>
    <row r="126" spans="1:63">
      <c r="A126" s="2" t="s">
        <v>194</v>
      </c>
      <c r="B126" s="2"/>
      <c r="C126" s="3">
        <v>21.133333333333301</v>
      </c>
      <c r="D126" s="3">
        <v>38.133333333333297</v>
      </c>
      <c r="E126" s="3">
        <v>49.466666666666598</v>
      </c>
      <c r="F126" s="3">
        <v>56.533333333333303</v>
      </c>
      <c r="G126" s="3">
        <v>63.766666666666602</v>
      </c>
      <c r="H126" s="3">
        <v>67.633333333333297</v>
      </c>
      <c r="I126" s="3">
        <v>74.033333333333303</v>
      </c>
      <c r="J126" s="3">
        <v>77.2</v>
      </c>
      <c r="K126" s="2"/>
      <c r="L126" s="3">
        <v>5.3649065436615198</v>
      </c>
      <c r="M126" s="3">
        <v>4.8078639285607396</v>
      </c>
      <c r="N126" s="3">
        <v>5.4998989889714203</v>
      </c>
      <c r="O126" s="3">
        <v>5.4877641672684403</v>
      </c>
      <c r="P126" s="3">
        <v>4.4323307136940402</v>
      </c>
      <c r="Q126" s="3">
        <v>4.5860900800379198</v>
      </c>
      <c r="R126" s="3">
        <v>3.8252087815205802</v>
      </c>
      <c r="S126" s="3">
        <v>5.3938236283116696</v>
      </c>
      <c r="T126" s="2"/>
      <c r="U126" s="3">
        <f t="shared" si="0"/>
        <v>1.0874787457081878</v>
      </c>
      <c r="V126" s="3">
        <f t="shared" si="1"/>
        <v>1.0476190476190466</v>
      </c>
      <c r="W126" s="3">
        <f t="shared" si="2"/>
        <v>0.98867428305624672</v>
      </c>
      <c r="X126" s="3">
        <f t="shared" si="3"/>
        <v>0.97247762183349828</v>
      </c>
      <c r="Y126" s="3">
        <f t="shared" si="4"/>
        <v>1.0273900136831369</v>
      </c>
      <c r="Z126" s="3">
        <f t="shared" si="5"/>
        <v>1.029426686960933</v>
      </c>
      <c r="AA126" s="3">
        <f t="shared" si="6"/>
        <v>1.0441937000470141</v>
      </c>
      <c r="AB126" s="3">
        <f t="shared" si="7"/>
        <v>1.0297919340079449</v>
      </c>
      <c r="AC126" s="2"/>
      <c r="AD126" s="3">
        <f t="shared" si="8"/>
        <v>0.27606727944523762</v>
      </c>
      <c r="AE126" s="3">
        <f t="shared" si="9"/>
        <v>0.1320841738615588</v>
      </c>
      <c r="AF126" s="3">
        <f t="shared" si="10"/>
        <v>0.10992470397176084</v>
      </c>
      <c r="AG126" s="3">
        <f t="shared" si="11"/>
        <v>9.4399667097316689E-2</v>
      </c>
      <c r="AH126" s="3">
        <f t="shared" si="12"/>
        <v>7.1412425184375003E-2</v>
      </c>
      <c r="AI126" s="3">
        <f t="shared" si="13"/>
        <v>6.9803501979268184E-2</v>
      </c>
      <c r="AJ126" s="3">
        <f t="shared" si="14"/>
        <v>5.3952168991827643E-2</v>
      </c>
      <c r="AK126" s="3">
        <f t="shared" si="15"/>
        <v>7.1949689972756803E-2</v>
      </c>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row>
    <row r="127" spans="1:63">
      <c r="A127" s="2" t="s">
        <v>195</v>
      </c>
      <c r="B127" s="2"/>
      <c r="C127" s="3">
        <v>20.066666666666599</v>
      </c>
      <c r="D127" s="3">
        <v>36.1</v>
      </c>
      <c r="E127" s="3">
        <v>50.566666666666599</v>
      </c>
      <c r="F127" s="3">
        <v>56.966666666666598</v>
      </c>
      <c r="G127" s="3">
        <v>63.6</v>
      </c>
      <c r="H127" s="3">
        <v>67.866666666666603</v>
      </c>
      <c r="I127" s="3">
        <v>71.466666666666598</v>
      </c>
      <c r="J127" s="3">
        <v>75</v>
      </c>
      <c r="K127" s="2"/>
      <c r="L127" s="3">
        <v>7.5052574165639898</v>
      </c>
      <c r="M127" s="3">
        <v>5.9908263203000596</v>
      </c>
      <c r="N127" s="3">
        <v>5.4140763036941202</v>
      </c>
      <c r="O127" s="3">
        <v>5.4618881554112901</v>
      </c>
      <c r="P127" s="3">
        <v>4.2786290639253401</v>
      </c>
      <c r="Q127" s="3">
        <v>4.4552091857609604</v>
      </c>
      <c r="R127" s="3">
        <v>4.9982219060604098</v>
      </c>
      <c r="S127" s="3">
        <v>5.6332347131406904</v>
      </c>
      <c r="T127" s="2"/>
      <c r="U127" s="3">
        <f t="shared" si="0"/>
        <v>1.0325902285746498</v>
      </c>
      <c r="V127" s="3">
        <f t="shared" si="1"/>
        <v>0.99175824175824179</v>
      </c>
      <c r="W127" s="3">
        <f t="shared" si="2"/>
        <v>1.0106596276255568</v>
      </c>
      <c r="X127" s="3">
        <f t="shared" si="3"/>
        <v>0.97993175454802328</v>
      </c>
      <c r="Y127" s="3">
        <f t="shared" si="4"/>
        <v>1.0247047287545359</v>
      </c>
      <c r="Z127" s="3">
        <f t="shared" si="5"/>
        <v>1.0329781836631142</v>
      </c>
      <c r="AA127" s="3">
        <f t="shared" si="6"/>
        <v>1.007992477668076</v>
      </c>
      <c r="AB127" s="3">
        <f t="shared" si="7"/>
        <v>1.0004455317434697</v>
      </c>
      <c r="AC127" s="2"/>
      <c r="AD127" s="3">
        <f t="shared" si="8"/>
        <v>0.38620542215688147</v>
      </c>
      <c r="AE127" s="3">
        <f t="shared" si="9"/>
        <v>0.16458314066758406</v>
      </c>
      <c r="AF127" s="3">
        <f t="shared" si="10"/>
        <v>0.10820939369204728</v>
      </c>
      <c r="AG127" s="3">
        <f t="shared" si="11"/>
        <v>9.3954551959226307E-2</v>
      </c>
      <c r="AH127" s="3">
        <f t="shared" si="12"/>
        <v>6.893602884262405E-2</v>
      </c>
      <c r="AI127" s="3">
        <f t="shared" si="13"/>
        <v>6.7811403131825876E-2</v>
      </c>
      <c r="AJ127" s="3">
        <f t="shared" si="14"/>
        <v>7.0496782878143996E-2</v>
      </c>
      <c r="AK127" s="3">
        <f t="shared" si="15"/>
        <v>7.5143259973650803E-2</v>
      </c>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row>
    <row r="128" spans="1:63">
      <c r="A128" s="2" t="s">
        <v>196</v>
      </c>
      <c r="B128" s="2"/>
      <c r="C128" s="3">
        <v>17.233333333333299</v>
      </c>
      <c r="D128" s="3">
        <v>36.266666666666602</v>
      </c>
      <c r="E128" s="3">
        <v>46.9</v>
      </c>
      <c r="F128" s="3">
        <v>56.7</v>
      </c>
      <c r="G128" s="3">
        <v>60.866666666666603</v>
      </c>
      <c r="H128" s="3">
        <v>67.400000000000006</v>
      </c>
      <c r="I128" s="3">
        <v>70.266666666666595</v>
      </c>
      <c r="J128" s="3">
        <v>71.633333333333297</v>
      </c>
      <c r="K128" s="2"/>
      <c r="L128" s="3">
        <v>6.0974493756724897</v>
      </c>
      <c r="M128" s="3">
        <v>6.5265270669442197</v>
      </c>
      <c r="N128" s="3">
        <v>6.6650831452678299</v>
      </c>
      <c r="O128" s="3">
        <v>4.7689970993211199</v>
      </c>
      <c r="P128" s="3">
        <v>5.2072598893809303</v>
      </c>
      <c r="Q128" s="3">
        <v>4.3096790290383904</v>
      </c>
      <c r="R128" s="3">
        <v>4.2890040283911501</v>
      </c>
      <c r="S128" s="3">
        <v>4.3854557599207604</v>
      </c>
      <c r="T128" s="2"/>
      <c r="U128" s="3">
        <f t="shared" si="0"/>
        <v>0.88679260493869538</v>
      </c>
      <c r="V128" s="3">
        <f t="shared" si="1"/>
        <v>0.99633699633699457</v>
      </c>
      <c r="W128" s="3">
        <f t="shared" si="2"/>
        <v>0.93737514572785774</v>
      </c>
      <c r="X128" s="3">
        <f t="shared" si="3"/>
        <v>0.97534459595447021</v>
      </c>
      <c r="Y128" s="3">
        <f t="shared" si="4"/>
        <v>0.98066605592546152</v>
      </c>
      <c r="Z128" s="3">
        <f t="shared" si="5"/>
        <v>1.025875190258752</v>
      </c>
      <c r="AA128" s="3">
        <f t="shared" si="6"/>
        <v>0.99106723084155979</v>
      </c>
      <c r="AB128" s="3">
        <f t="shared" si="7"/>
        <v>0.95553664342965128</v>
      </c>
      <c r="AC128" s="2"/>
      <c r="AD128" s="3">
        <f t="shared" si="8"/>
        <v>0.31376245736950326</v>
      </c>
      <c r="AE128" s="3">
        <f t="shared" si="9"/>
        <v>0.17930019414681922</v>
      </c>
      <c r="AF128" s="3">
        <f t="shared" si="10"/>
        <v>0.13321286321074033</v>
      </c>
      <c r="AG128" s="3">
        <f t="shared" si="11"/>
        <v>8.2035547600447942E-2</v>
      </c>
      <c r="AH128" s="3">
        <f t="shared" si="12"/>
        <v>8.3897859001611022E-2</v>
      </c>
      <c r="AI128" s="3">
        <f t="shared" si="13"/>
        <v>6.5596332253247944E-2</v>
      </c>
      <c r="AJ128" s="3">
        <f t="shared" si="14"/>
        <v>6.0493709850368824E-2</v>
      </c>
      <c r="AK128" s="3">
        <f t="shared" si="15"/>
        <v>5.8498794928951832E-2</v>
      </c>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row>
    <row r="129" spans="1:63">
      <c r="A129" s="2" t="s">
        <v>197</v>
      </c>
      <c r="B129" s="2"/>
      <c r="C129" s="3">
        <v>21.7</v>
      </c>
      <c r="D129" s="3">
        <v>37.299999999999997</v>
      </c>
      <c r="E129" s="3">
        <v>51.3333333333333</v>
      </c>
      <c r="F129" s="3">
        <v>60.066666666666599</v>
      </c>
      <c r="G129" s="3">
        <v>66.033333333333303</v>
      </c>
      <c r="H129" s="3">
        <v>69.7</v>
      </c>
      <c r="I129" s="3">
        <v>73.3333333333333</v>
      </c>
      <c r="J129" s="3">
        <v>76.8333333333333</v>
      </c>
      <c r="K129" s="2"/>
      <c r="L129" s="3">
        <v>6.1652250567193398</v>
      </c>
      <c r="M129" s="3">
        <v>5.7396283271073596</v>
      </c>
      <c r="N129" s="3">
        <v>5.5577773335110203</v>
      </c>
      <c r="O129" s="3">
        <v>6.3975689827378099</v>
      </c>
      <c r="P129" s="3">
        <v>5.9188024314232797</v>
      </c>
      <c r="Q129" s="3">
        <v>4.58366665454633</v>
      </c>
      <c r="R129" s="3">
        <v>4.6998817952038801</v>
      </c>
      <c r="S129" s="3">
        <v>5.2540989289844502</v>
      </c>
      <c r="T129" s="2"/>
      <c r="U129" s="3">
        <f t="shared" si="0"/>
        <v>1.1166382704353808</v>
      </c>
      <c r="V129" s="3">
        <f t="shared" si="1"/>
        <v>1.0247252747252746</v>
      </c>
      <c r="W129" s="3">
        <f t="shared" si="2"/>
        <v>1.025982746567804</v>
      </c>
      <c r="X129" s="3">
        <f t="shared" si="3"/>
        <v>1.0332574731980912</v>
      </c>
      <c r="Y129" s="3">
        <f t="shared" si="4"/>
        <v>1.063909888712125</v>
      </c>
      <c r="Z129" s="3">
        <f t="shared" si="5"/>
        <v>1.060882800608828</v>
      </c>
      <c r="AA129" s="3">
        <f t="shared" si="6"/>
        <v>1.0343206393982129</v>
      </c>
      <c r="AB129" s="3">
        <f t="shared" si="7"/>
        <v>1.0249008669638653</v>
      </c>
      <c r="AC129" s="2"/>
      <c r="AD129" s="3">
        <f t="shared" si="8"/>
        <v>0.31725005733548184</v>
      </c>
      <c r="AE129" s="3">
        <f t="shared" si="9"/>
        <v>0.15768209689855384</v>
      </c>
      <c r="AF129" s="3">
        <f t="shared" si="10"/>
        <v>0.11108149974249207</v>
      </c>
      <c r="AG129" s="3">
        <f t="shared" si="11"/>
        <v>0.11004998826383175</v>
      </c>
      <c r="AH129" s="3">
        <f t="shared" si="12"/>
        <v>9.536202578684401E-2</v>
      </c>
      <c r="AI129" s="3">
        <f t="shared" si="13"/>
        <v>6.9766615746519475E-2</v>
      </c>
      <c r="AJ129" s="3">
        <f t="shared" si="14"/>
        <v>6.6288882866063187E-2</v>
      </c>
      <c r="AK129" s="3">
        <f t="shared" si="15"/>
        <v>7.008586395787525E-2</v>
      </c>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c r="A130" s="2" t="s">
        <v>198</v>
      </c>
      <c r="B130" s="2"/>
      <c r="C130" s="3">
        <v>21.933333333333302</v>
      </c>
      <c r="D130" s="3">
        <v>36.6</v>
      </c>
      <c r="E130" s="3">
        <v>47.966666666666598</v>
      </c>
      <c r="F130" s="3">
        <v>55.966666666666598</v>
      </c>
      <c r="G130" s="3">
        <v>63.133333333333297</v>
      </c>
      <c r="H130" s="3">
        <v>67.233333333333306</v>
      </c>
      <c r="I130" s="3">
        <v>71.099999999999994</v>
      </c>
      <c r="J130" s="3">
        <v>74.933333333333294</v>
      </c>
      <c r="K130" s="2"/>
      <c r="L130" s="3">
        <v>6.0494260517470204</v>
      </c>
      <c r="M130" s="3">
        <v>6.45806988709991</v>
      </c>
      <c r="N130" s="3">
        <v>5.0562392700064596</v>
      </c>
      <c r="O130" s="3">
        <v>4.9563651555908903</v>
      </c>
      <c r="P130" s="3">
        <v>5.7080839361577498</v>
      </c>
      <c r="Q130" s="3">
        <v>4.1847607126599504</v>
      </c>
      <c r="R130" s="3">
        <v>5.0751026262201497</v>
      </c>
      <c r="S130" s="3">
        <v>4.9391857178643797</v>
      </c>
      <c r="T130" s="2"/>
      <c r="U130" s="3">
        <f t="shared" si="0"/>
        <v>1.1286451335583403</v>
      </c>
      <c r="V130" s="3">
        <f t="shared" si="1"/>
        <v>1.0054945054945055</v>
      </c>
      <c r="W130" s="3">
        <f t="shared" si="2"/>
        <v>0.9586942677344602</v>
      </c>
      <c r="X130" s="3">
        <f t="shared" si="3"/>
        <v>0.96272990982219486</v>
      </c>
      <c r="Y130" s="3">
        <f t="shared" si="4"/>
        <v>1.0171859309544495</v>
      </c>
      <c r="Z130" s="3">
        <f t="shared" si="5"/>
        <v>1.0233384069000502</v>
      </c>
      <c r="AA130" s="3">
        <f t="shared" si="6"/>
        <v>1.0028208744710858</v>
      </c>
      <c r="AB130" s="3">
        <f t="shared" si="7"/>
        <v>0.9995562468263639</v>
      </c>
      <c r="AC130" s="2"/>
      <c r="AD130" s="3">
        <f t="shared" si="8"/>
        <v>0.31129127389629158</v>
      </c>
      <c r="AE130" s="3">
        <f t="shared" si="9"/>
        <v>0.17741950239285467</v>
      </c>
      <c r="AF130" s="3">
        <f t="shared" si="10"/>
        <v>0.10105742052360815</v>
      </c>
      <c r="AG130" s="3">
        <f t="shared" si="11"/>
        <v>8.5258623810980802E-2</v>
      </c>
      <c r="AH130" s="3">
        <f t="shared" si="12"/>
        <v>9.1966990589758657E-2</v>
      </c>
      <c r="AI130" s="3">
        <f t="shared" si="13"/>
        <v>6.3694988016133186E-2</v>
      </c>
      <c r="AJ130" s="3">
        <f t="shared" si="14"/>
        <v>7.1581137182230595E-2</v>
      </c>
      <c r="AK130" s="3">
        <f t="shared" si="15"/>
        <v>6.5885150425181074E-2</v>
      </c>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c r="A131" s="2" t="s">
        <v>199</v>
      </c>
      <c r="B131" s="2"/>
      <c r="C131" s="3">
        <v>21.033333333333299</v>
      </c>
      <c r="D131" s="3">
        <v>37.366666666666603</v>
      </c>
      <c r="E131" s="3">
        <v>47.866666666666603</v>
      </c>
      <c r="F131" s="3">
        <v>57.1</v>
      </c>
      <c r="G131" s="3">
        <v>62.433333333333302</v>
      </c>
      <c r="H131" s="3">
        <v>66.933333333333294</v>
      </c>
      <c r="I131" s="3">
        <v>72.1666666666666</v>
      </c>
      <c r="J131" s="3">
        <v>74.533333333333303</v>
      </c>
      <c r="K131" s="2"/>
      <c r="L131" s="3">
        <v>5.6832111423814604</v>
      </c>
      <c r="M131" s="3">
        <v>5.5104950372498802</v>
      </c>
      <c r="N131" s="3">
        <v>5.8919907973074404</v>
      </c>
      <c r="O131" s="3">
        <v>4.9284886121406402</v>
      </c>
      <c r="P131" s="3">
        <v>4.8831911242092003</v>
      </c>
      <c r="Q131" s="3">
        <v>4.4492196569236198</v>
      </c>
      <c r="R131" s="3">
        <v>4.3442171011843103</v>
      </c>
      <c r="S131" s="3">
        <v>4.2640617047859601</v>
      </c>
      <c r="T131" s="2"/>
      <c r="U131" s="3">
        <f t="shared" si="0"/>
        <v>1.0823329472269188</v>
      </c>
      <c r="V131" s="3">
        <f t="shared" si="1"/>
        <v>1.0265567765567749</v>
      </c>
      <c r="W131" s="3">
        <f t="shared" si="2"/>
        <v>0.95669560004634113</v>
      </c>
      <c r="X131" s="3">
        <f t="shared" si="3"/>
        <v>0.9822253338448016</v>
      </c>
      <c r="Y131" s="3">
        <f t="shared" si="4"/>
        <v>1.0059077342543212</v>
      </c>
      <c r="Z131" s="3">
        <f t="shared" si="5"/>
        <v>1.0187721968543879</v>
      </c>
      <c r="AA131" s="3">
        <f t="shared" si="6"/>
        <v>1.0178655383168773</v>
      </c>
      <c r="AB131" s="3">
        <f t="shared" si="7"/>
        <v>0.99422053732373217</v>
      </c>
      <c r="AC131" s="2"/>
      <c r="AD131" s="3">
        <f t="shared" si="8"/>
        <v>0.29244659265197781</v>
      </c>
      <c r="AE131" s="3">
        <f t="shared" si="9"/>
        <v>0.15138722629807363</v>
      </c>
      <c r="AF131" s="3">
        <f t="shared" si="10"/>
        <v>0.11776131625273474</v>
      </c>
      <c r="AG131" s="3">
        <f t="shared" si="11"/>
        <v>8.4779095839056795E-2</v>
      </c>
      <c r="AH131" s="3">
        <f t="shared" si="12"/>
        <v>7.8676557175933109E-2</v>
      </c>
      <c r="AI131" s="3">
        <f t="shared" si="13"/>
        <v>6.7720238309339723E-2</v>
      </c>
      <c r="AJ131" s="3">
        <f t="shared" si="14"/>
        <v>6.1272455587931027E-2</v>
      </c>
      <c r="AK131" s="3">
        <f t="shared" si="15"/>
        <v>5.6879486395087414E-2</v>
      </c>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row>
    <row r="132" spans="1:63">
      <c r="A132" s="2" t="s">
        <v>200</v>
      </c>
      <c r="B132" s="2"/>
      <c r="C132" s="3">
        <v>18.433333333333302</v>
      </c>
      <c r="D132" s="3">
        <v>37.5</v>
      </c>
      <c r="E132" s="3">
        <v>50.766666666666602</v>
      </c>
      <c r="F132" s="3">
        <v>57.9</v>
      </c>
      <c r="G132" s="3">
        <v>63.366666666666603</v>
      </c>
      <c r="H132" s="3">
        <v>68</v>
      </c>
      <c r="I132" s="3">
        <v>73.233333333333306</v>
      </c>
      <c r="J132" s="3">
        <v>73.8333333333333</v>
      </c>
      <c r="K132" s="2"/>
      <c r="L132" s="3">
        <v>5.6254382545323098</v>
      </c>
      <c r="M132" s="3">
        <v>7.9697344163194401</v>
      </c>
      <c r="N132" s="3">
        <v>6.9794141747156804</v>
      </c>
      <c r="O132" s="3">
        <v>5.2621288467691398</v>
      </c>
      <c r="P132" s="3">
        <v>4.5788159556325798</v>
      </c>
      <c r="Q132" s="3">
        <v>4.4271887242357302</v>
      </c>
      <c r="R132" s="3">
        <v>5.2642399472499504</v>
      </c>
      <c r="S132" s="3">
        <v>4.9266847090332604</v>
      </c>
      <c r="T132" s="2"/>
      <c r="U132" s="3">
        <f t="shared" si="0"/>
        <v>0.94854218671392398</v>
      </c>
      <c r="V132" s="3">
        <f t="shared" si="1"/>
        <v>1.0302197802197803</v>
      </c>
      <c r="W132" s="3">
        <f t="shared" si="2"/>
        <v>1.014656963001795</v>
      </c>
      <c r="X132" s="3">
        <f t="shared" si="3"/>
        <v>0.99598680962546426</v>
      </c>
      <c r="Y132" s="3">
        <f t="shared" si="4"/>
        <v>1.0209453298544919</v>
      </c>
      <c r="Z132" s="3">
        <f t="shared" si="5"/>
        <v>1.035007610350076</v>
      </c>
      <c r="AA132" s="3">
        <f t="shared" si="6"/>
        <v>1.0329102021626699</v>
      </c>
      <c r="AB132" s="3">
        <f t="shared" si="7"/>
        <v>0.98488304569412644</v>
      </c>
      <c r="AC132" s="2"/>
      <c r="AD132" s="3">
        <f t="shared" si="8"/>
        <v>0.28947371626645096</v>
      </c>
      <c r="AE132" s="3">
        <f t="shared" si="9"/>
        <v>0.21894874770108352</v>
      </c>
      <c r="AF132" s="3">
        <f t="shared" si="10"/>
        <v>0.13949529593004664</v>
      </c>
      <c r="AG132" s="3">
        <f t="shared" si="11"/>
        <v>9.0518323349425195E-2</v>
      </c>
      <c r="AH132" s="3">
        <f t="shared" si="12"/>
        <v>7.3772552859016099E-2</v>
      </c>
      <c r="AI132" s="3">
        <f t="shared" si="13"/>
        <v>6.7384912088823898E-2</v>
      </c>
      <c r="AJ132" s="3">
        <f t="shared" si="14"/>
        <v>7.4248800384343436E-2</v>
      </c>
      <c r="AK132" s="3">
        <f t="shared" si="15"/>
        <v>6.571839604614936E-2</v>
      </c>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row>
    <row r="133" spans="1:63">
      <c r="A133" s="2" t="s">
        <v>201</v>
      </c>
      <c r="B133" s="2"/>
      <c r="C133" s="3">
        <v>16.6666666666666</v>
      </c>
      <c r="D133" s="3">
        <v>35</v>
      </c>
      <c r="E133" s="3">
        <v>48.433333333333302</v>
      </c>
      <c r="F133" s="3">
        <v>53.5</v>
      </c>
      <c r="G133" s="3">
        <v>59.2</v>
      </c>
      <c r="H133" s="3">
        <v>64.7</v>
      </c>
      <c r="I133" s="3">
        <v>67.633333333333297</v>
      </c>
      <c r="J133" s="3">
        <v>71.900000000000006</v>
      </c>
      <c r="K133" s="2"/>
      <c r="L133" s="3">
        <v>5.2936020082947497</v>
      </c>
      <c r="M133" s="3">
        <v>6.2449979983983903</v>
      </c>
      <c r="N133" s="3">
        <v>5.1295440559782897</v>
      </c>
      <c r="O133" s="3">
        <v>5.05140244552606</v>
      </c>
      <c r="P133" s="3">
        <v>4.4151255172795798</v>
      </c>
      <c r="Q133" s="3">
        <v>3.8570282169912402</v>
      </c>
      <c r="R133" s="3">
        <v>4.0206411871187298</v>
      </c>
      <c r="S133" s="3">
        <v>4.1097445176068996</v>
      </c>
      <c r="T133" s="2"/>
      <c r="U133" s="3">
        <f t="shared" si="0"/>
        <v>0.85763308021150253</v>
      </c>
      <c r="V133" s="3">
        <f t="shared" si="1"/>
        <v>0.96153846153846156</v>
      </c>
      <c r="W133" s="3">
        <f t="shared" si="2"/>
        <v>0.96802138361235002</v>
      </c>
      <c r="X133" s="3">
        <f t="shared" si="3"/>
        <v>0.92029869283181931</v>
      </c>
      <c r="Y133" s="3">
        <f t="shared" si="4"/>
        <v>0.95381320663944225</v>
      </c>
      <c r="Z133" s="3">
        <f t="shared" si="5"/>
        <v>0.984779299847793</v>
      </c>
      <c r="AA133" s="3">
        <f t="shared" si="6"/>
        <v>0.95392571697226081</v>
      </c>
      <c r="AB133" s="3">
        <f t="shared" si="7"/>
        <v>0.95909378309807314</v>
      </c>
      <c r="AC133" s="2"/>
      <c r="AD133" s="3">
        <f t="shared" si="8"/>
        <v>0.27239809174725843</v>
      </c>
      <c r="AE133" s="3">
        <f t="shared" si="9"/>
        <v>0.17156587907687887</v>
      </c>
      <c r="AF133" s="3">
        <f t="shared" si="10"/>
        <v>0.10252253959467199</v>
      </c>
      <c r="AG133" s="3">
        <f t="shared" si="11"/>
        <v>8.6893440515609127E-2</v>
      </c>
      <c r="AH133" s="3">
        <f t="shared" si="12"/>
        <v>7.1135220056622664E-2</v>
      </c>
      <c r="AI133" s="3">
        <f t="shared" si="13"/>
        <v>5.8706669969425265E-2</v>
      </c>
      <c r="AJ133" s="3">
        <f t="shared" si="14"/>
        <v>5.6708620410701405E-2</v>
      </c>
      <c r="AK133" s="3">
        <f t="shared" si="15"/>
        <v>5.4821007189960594E-2</v>
      </c>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row>
    <row r="134" spans="1:63">
      <c r="A134" s="2" t="s">
        <v>202</v>
      </c>
      <c r="B134" s="2" t="s">
        <v>203</v>
      </c>
      <c r="C134" s="3">
        <v>18.600000000000001</v>
      </c>
      <c r="D134" s="3">
        <v>36.6666666666666</v>
      </c>
      <c r="E134" s="3">
        <v>50.033333333333303</v>
      </c>
      <c r="F134" s="3">
        <v>57.6666666666666</v>
      </c>
      <c r="G134" s="3">
        <v>62.266666666666602</v>
      </c>
      <c r="H134" s="3">
        <v>67.766666666666595</v>
      </c>
      <c r="I134" s="3">
        <v>72.3333333333333</v>
      </c>
      <c r="J134" s="3">
        <v>74.400000000000006</v>
      </c>
      <c r="K134" s="2"/>
      <c r="L134" s="3">
        <v>4.5504578524217303</v>
      </c>
      <c r="M134" s="3">
        <v>5.5397553094779202</v>
      </c>
      <c r="N134" s="3">
        <v>6.16702701649848</v>
      </c>
      <c r="O134" s="3">
        <v>5.8328571234192097</v>
      </c>
      <c r="P134" s="3">
        <v>4.3045195886287804</v>
      </c>
      <c r="Q134" s="3">
        <v>3.66681817868783</v>
      </c>
      <c r="R134" s="3">
        <v>4.2609336483399396</v>
      </c>
      <c r="S134" s="3">
        <v>5.0635955604688601</v>
      </c>
      <c r="T134" s="2"/>
      <c r="U134" s="3">
        <f t="shared" si="0"/>
        <v>0.95711851751604071</v>
      </c>
      <c r="V134" s="3">
        <f t="shared" si="1"/>
        <v>1.0073260073260055</v>
      </c>
      <c r="W134" s="3">
        <f t="shared" si="2"/>
        <v>1.0000000666222557</v>
      </c>
      <c r="X134" s="3">
        <f t="shared" si="3"/>
        <v>0.99197304585610313</v>
      </c>
      <c r="Y134" s="3">
        <f t="shared" si="4"/>
        <v>1.0032224493257185</v>
      </c>
      <c r="Z134" s="3">
        <f t="shared" si="5"/>
        <v>1.0314561136478932</v>
      </c>
      <c r="AA134" s="3">
        <f t="shared" si="6"/>
        <v>1.0202162670427828</v>
      </c>
      <c r="AB134" s="3">
        <f t="shared" si="7"/>
        <v>0.99244196748952207</v>
      </c>
      <c r="AC134" s="2"/>
      <c r="AD134" s="3">
        <f t="shared" si="8"/>
        <v>0.23415739106070499</v>
      </c>
      <c r="AE134" s="3">
        <f t="shared" si="9"/>
        <v>0.1521910799307121</v>
      </c>
      <c r="AF134" s="3">
        <f t="shared" si="10"/>
        <v>0.12325837629633046</v>
      </c>
      <c r="AG134" s="3">
        <f t="shared" si="11"/>
        <v>0.10033590254499934</v>
      </c>
      <c r="AH134" s="3">
        <f t="shared" si="12"/>
        <v>6.9353169457302521E-2</v>
      </c>
      <c r="AI134" s="3">
        <f t="shared" si="13"/>
        <v>5.581154001046925E-2</v>
      </c>
      <c r="AJ134" s="3">
        <f t="shared" si="14"/>
        <v>6.0097794757968115E-2</v>
      </c>
      <c r="AK134" s="3">
        <f t="shared" si="15"/>
        <v>6.754468737369522E-2</v>
      </c>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row>
    <row r="135" spans="1:63">
      <c r="A135" s="2" t="s">
        <v>204</v>
      </c>
      <c r="B135" s="2"/>
      <c r="C135" s="3">
        <v>18.600000000000001</v>
      </c>
      <c r="D135" s="3">
        <v>37.1</v>
      </c>
      <c r="E135" s="3">
        <v>50.2</v>
      </c>
      <c r="F135" s="3">
        <v>56.7</v>
      </c>
      <c r="G135" s="3">
        <v>62.733333333333299</v>
      </c>
      <c r="H135" s="3">
        <v>68.1666666666666</v>
      </c>
      <c r="I135" s="3">
        <v>71.599999999999994</v>
      </c>
      <c r="J135" s="3">
        <v>75.066666666666606</v>
      </c>
      <c r="K135" s="2"/>
      <c r="L135" s="3">
        <v>5.3516352641038596</v>
      </c>
      <c r="M135" s="3">
        <v>6.7545046697247404</v>
      </c>
      <c r="N135" s="3">
        <v>5.4061693153902102</v>
      </c>
      <c r="O135" s="3">
        <v>3.8914436053132402</v>
      </c>
      <c r="P135" s="3">
        <v>4.8643830258545799</v>
      </c>
      <c r="Q135" s="3">
        <v>4.8310339358038901</v>
      </c>
      <c r="R135" s="3">
        <v>5.4747907113727399</v>
      </c>
      <c r="S135" s="3">
        <v>5.1181593913784598</v>
      </c>
      <c r="T135" s="2"/>
      <c r="U135" s="3">
        <f t="shared" si="0"/>
        <v>0.95711851751604071</v>
      </c>
      <c r="V135" s="3">
        <f t="shared" si="1"/>
        <v>1.0192307692307694</v>
      </c>
      <c r="W135" s="3">
        <f t="shared" si="2"/>
        <v>1.0033311794357882</v>
      </c>
      <c r="X135" s="3">
        <f t="shared" si="3"/>
        <v>0.97534459595447021</v>
      </c>
      <c r="Y135" s="3">
        <f t="shared" si="4"/>
        <v>1.0107412471258048</v>
      </c>
      <c r="Z135" s="3">
        <f t="shared" si="5"/>
        <v>1.0375443937087763</v>
      </c>
      <c r="AA135" s="3">
        <f t="shared" si="6"/>
        <v>1.0098730606488009</v>
      </c>
      <c r="AB135" s="3">
        <f t="shared" si="7"/>
        <v>1.0013348166605742</v>
      </c>
      <c r="AC135" s="2"/>
      <c r="AD135" s="3">
        <f t="shared" si="8"/>
        <v>0.27538436614331457</v>
      </c>
      <c r="AE135" s="3">
        <f t="shared" si="9"/>
        <v>0.18556331510232804</v>
      </c>
      <c r="AF135" s="3">
        <f t="shared" si="10"/>
        <v>0.10805135927171368</v>
      </c>
      <c r="AG135" s="3">
        <f t="shared" si="11"/>
        <v>6.6940008657916203E-2</v>
      </c>
      <c r="AH135" s="3">
        <f t="shared" si="12"/>
        <v>7.8373526557649148E-2</v>
      </c>
      <c r="AI135" s="3">
        <f t="shared" si="13"/>
        <v>7.3531718962007456E-2</v>
      </c>
      <c r="AJ135" s="3">
        <f t="shared" si="14"/>
        <v>7.721848676125162E-2</v>
      </c>
      <c r="AK135" s="3">
        <f t="shared" si="15"/>
        <v>6.8272529251406089E-2</v>
      </c>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row>
    <row r="136" spans="1:63">
      <c r="A136" s="2" t="s">
        <v>205</v>
      </c>
      <c r="B136" s="2"/>
      <c r="C136" s="3">
        <v>21.233333333333299</v>
      </c>
      <c r="D136" s="3">
        <v>40.933333333333302</v>
      </c>
      <c r="E136" s="3">
        <v>52.466666666666598</v>
      </c>
      <c r="F136" s="3">
        <v>61.533333333333303</v>
      </c>
      <c r="G136" s="3">
        <v>67.533333333333303</v>
      </c>
      <c r="H136" s="3">
        <v>70.7</v>
      </c>
      <c r="I136" s="3">
        <v>75.8333333333333</v>
      </c>
      <c r="J136" s="3">
        <v>79.733333333333306</v>
      </c>
      <c r="K136" s="2"/>
      <c r="L136" s="3">
        <v>5.8519702285260697</v>
      </c>
      <c r="M136" s="3">
        <v>7.4383391216647796</v>
      </c>
      <c r="N136" s="3">
        <v>5.7080839361577498</v>
      </c>
      <c r="O136" s="3">
        <v>5.4266830466583196</v>
      </c>
      <c r="P136" s="3">
        <v>4.9107591628540996</v>
      </c>
      <c r="Q136" s="3">
        <v>3.8570282169912402</v>
      </c>
      <c r="R136" s="3">
        <v>4.6338129248192796</v>
      </c>
      <c r="S136" s="3">
        <v>6.0439133753627603</v>
      </c>
      <c r="T136" s="2"/>
      <c r="U136" s="3">
        <f t="shared" si="0"/>
        <v>1.0926245441894569</v>
      </c>
      <c r="V136" s="3">
        <f t="shared" si="1"/>
        <v>1.1245421245421237</v>
      </c>
      <c r="W136" s="3">
        <f t="shared" si="2"/>
        <v>1.0486343136998197</v>
      </c>
      <c r="X136" s="3">
        <f t="shared" si="3"/>
        <v>1.0584868454626402</v>
      </c>
      <c r="Y136" s="3">
        <f t="shared" si="4"/>
        <v>1.0880774530695434</v>
      </c>
      <c r="Z136" s="3">
        <f t="shared" si="5"/>
        <v>1.0761035007610351</v>
      </c>
      <c r="AA136" s="3">
        <f t="shared" si="6"/>
        <v>1.0695815702867884</v>
      </c>
      <c r="AB136" s="3">
        <f t="shared" si="7"/>
        <v>1.0635847608579461</v>
      </c>
      <c r="AC136" s="2"/>
      <c r="AD136" s="3">
        <f t="shared" si="8"/>
        <v>0.30113059514381063</v>
      </c>
      <c r="AE136" s="3">
        <f t="shared" si="9"/>
        <v>0.20434997586991155</v>
      </c>
      <c r="AF136" s="3">
        <f t="shared" si="10"/>
        <v>0.11408562924270181</v>
      </c>
      <c r="AG136" s="3">
        <f t="shared" si="11"/>
        <v>9.3348959144901794E-2</v>
      </c>
      <c r="AH136" s="3">
        <f t="shared" si="12"/>
        <v>7.9120725408038703E-2</v>
      </c>
      <c r="AI136" s="3">
        <f t="shared" si="13"/>
        <v>5.8706669969425265E-2</v>
      </c>
      <c r="AJ136" s="3">
        <f t="shared" si="14"/>
        <v>6.5357022917056126E-2</v>
      </c>
      <c r="AK136" s="3">
        <f t="shared" si="15"/>
        <v>8.0621415075016883E-2</v>
      </c>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row>
    <row r="137" spans="1:63">
      <c r="A137" s="2" t="s">
        <v>206</v>
      </c>
      <c r="B137" s="2"/>
      <c r="C137" s="3">
        <v>18.766666666666602</v>
      </c>
      <c r="D137" s="3">
        <v>36.633333333333297</v>
      </c>
      <c r="E137" s="3">
        <v>49.566666666666599</v>
      </c>
      <c r="F137" s="3">
        <v>56.8333333333333</v>
      </c>
      <c r="G137" s="3">
        <v>62.733333333333299</v>
      </c>
      <c r="H137" s="3">
        <v>67.5</v>
      </c>
      <c r="I137" s="3">
        <v>69.3333333333333</v>
      </c>
      <c r="J137" s="3">
        <v>74.466666666666598</v>
      </c>
      <c r="K137" s="2"/>
      <c r="L137" s="3">
        <v>5.57185387062112</v>
      </c>
      <c r="M137" s="3">
        <v>6.70563610372316</v>
      </c>
      <c r="N137" s="3">
        <v>5.4631085981843297</v>
      </c>
      <c r="O137" s="3">
        <v>4.4428469351181601</v>
      </c>
      <c r="P137" s="3">
        <v>4.5893596745321901</v>
      </c>
      <c r="Q137" s="3">
        <v>5.1945484243900601</v>
      </c>
      <c r="R137" s="3">
        <v>3.9777157040470099</v>
      </c>
      <c r="S137" s="3">
        <v>4.2405450383438001</v>
      </c>
      <c r="T137" s="2"/>
      <c r="U137" s="3">
        <f t="shared" si="0"/>
        <v>0.96569484831815233</v>
      </c>
      <c r="V137" s="3">
        <f t="shared" si="1"/>
        <v>1.0064102564102555</v>
      </c>
      <c r="W137" s="3">
        <f t="shared" si="2"/>
        <v>0.99067295074436579</v>
      </c>
      <c r="X137" s="3">
        <f t="shared" si="3"/>
        <v>0.97763817525124674</v>
      </c>
      <c r="Y137" s="3">
        <f t="shared" si="4"/>
        <v>1.0107412471258048</v>
      </c>
      <c r="Z137" s="3">
        <f t="shared" si="5"/>
        <v>1.0273972602739725</v>
      </c>
      <c r="AA137" s="3">
        <f t="shared" si="6"/>
        <v>0.97790314997649219</v>
      </c>
      <c r="AB137" s="3">
        <f t="shared" si="7"/>
        <v>0.99333125240662634</v>
      </c>
      <c r="AC137" s="2"/>
      <c r="AD137" s="3">
        <f t="shared" si="8"/>
        <v>0.28671637185295157</v>
      </c>
      <c r="AE137" s="3">
        <f t="shared" si="9"/>
        <v>0.1842207720803066</v>
      </c>
      <c r="AF137" s="3">
        <f t="shared" si="10"/>
        <v>0.1091893863187665</v>
      </c>
      <c r="AG137" s="3">
        <f t="shared" si="11"/>
        <v>7.642516311852518E-2</v>
      </c>
      <c r="AH137" s="3">
        <f t="shared" si="12"/>
        <v>7.3942430195731337E-2</v>
      </c>
      <c r="AI137" s="3">
        <f t="shared" si="13"/>
        <v>7.9064663993760428E-2</v>
      </c>
      <c r="AJ137" s="3">
        <f t="shared" si="14"/>
        <v>5.6103183413921148E-2</v>
      </c>
      <c r="AK137" s="3">
        <f t="shared" si="15"/>
        <v>5.6565791143573275E-2</v>
      </c>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row>
    <row r="138" spans="1:63">
      <c r="A138" s="2" t="s">
        <v>207</v>
      </c>
      <c r="B138" s="2"/>
      <c r="C138" s="3">
        <v>19.2</v>
      </c>
      <c r="D138" s="3">
        <v>37.4</v>
      </c>
      <c r="E138" s="3">
        <v>49.3</v>
      </c>
      <c r="F138" s="3">
        <v>57.766666666666602</v>
      </c>
      <c r="G138" s="3">
        <v>61.866666666666603</v>
      </c>
      <c r="H138" s="3">
        <v>68.033333333333303</v>
      </c>
      <c r="I138" s="3">
        <v>70.099999999999994</v>
      </c>
      <c r="J138" s="3">
        <v>75.433333333333294</v>
      </c>
      <c r="K138" s="2"/>
      <c r="L138" s="3">
        <v>5.9070579253409496</v>
      </c>
      <c r="M138" s="3">
        <v>5.6897568782271604</v>
      </c>
      <c r="N138" s="3">
        <v>5.8943475748663898</v>
      </c>
      <c r="O138" s="3">
        <v>4.1607958640411802</v>
      </c>
      <c r="P138" s="3">
        <v>4.9107591628540996</v>
      </c>
      <c r="Q138" s="3">
        <v>5.2756252920599103</v>
      </c>
      <c r="R138" s="3">
        <v>3.5716476123305698</v>
      </c>
      <c r="S138" s="3">
        <v>4.0717181740499697</v>
      </c>
      <c r="T138" s="2"/>
      <c r="U138" s="3">
        <f t="shared" si="0"/>
        <v>0.98799330840365485</v>
      </c>
      <c r="V138" s="3">
        <f t="shared" si="1"/>
        <v>1.0274725274725274</v>
      </c>
      <c r="W138" s="3">
        <f t="shared" si="2"/>
        <v>0.98534317024271612</v>
      </c>
      <c r="X138" s="3">
        <f t="shared" si="3"/>
        <v>0.99369323032868606</v>
      </c>
      <c r="Y138" s="3">
        <f t="shared" si="4"/>
        <v>0.99677776549707375</v>
      </c>
      <c r="Z138" s="3">
        <f t="shared" si="5"/>
        <v>1.0355149670218158</v>
      </c>
      <c r="AA138" s="3">
        <f t="shared" si="6"/>
        <v>0.98871650211565565</v>
      </c>
      <c r="AB138" s="3">
        <f t="shared" si="7"/>
        <v>1.0062258837046538</v>
      </c>
      <c r="AC138" s="2"/>
      <c r="AD138" s="3">
        <f t="shared" si="8"/>
        <v>0.30396529700987679</v>
      </c>
      <c r="AE138" s="3">
        <f t="shared" si="9"/>
        <v>0.15631200214909782</v>
      </c>
      <c r="AF138" s="3">
        <f t="shared" si="10"/>
        <v>0.1178084204042863</v>
      </c>
      <c r="AG138" s="3">
        <f t="shared" si="11"/>
        <v>7.1573364389105387E-2</v>
      </c>
      <c r="AH138" s="3">
        <f t="shared" si="12"/>
        <v>7.9120725408038703E-2</v>
      </c>
      <c r="AI138" s="3">
        <f t="shared" si="13"/>
        <v>8.0298710685843377E-2</v>
      </c>
      <c r="AJ138" s="3">
        <f t="shared" si="14"/>
        <v>5.0375847846693508E-2</v>
      </c>
      <c r="AK138" s="3">
        <f t="shared" si="15"/>
        <v>5.4313763383292954E-2</v>
      </c>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row>
    <row r="139" spans="1:63">
      <c r="A139" s="2" t="s">
        <v>208</v>
      </c>
      <c r="B139" s="2" t="s">
        <v>209</v>
      </c>
      <c r="C139" s="3">
        <v>16.2</v>
      </c>
      <c r="D139" s="3">
        <v>35.3333333333333</v>
      </c>
      <c r="E139" s="3">
        <v>45.3</v>
      </c>
      <c r="F139" s="3">
        <v>53.2</v>
      </c>
      <c r="G139" s="3">
        <v>57.633333333333297</v>
      </c>
      <c r="H139" s="3">
        <v>62.433333333333302</v>
      </c>
      <c r="I139" s="3">
        <v>64.133333333333297</v>
      </c>
      <c r="J139" s="3">
        <v>66.599999999999994</v>
      </c>
      <c r="K139" s="2"/>
      <c r="L139" s="3">
        <v>5.2243021862573498</v>
      </c>
      <c r="M139" s="3">
        <v>5.1337662155142496</v>
      </c>
      <c r="N139" s="3">
        <v>4.6701177715342403</v>
      </c>
      <c r="O139" s="3">
        <v>4.1020320167773701</v>
      </c>
      <c r="P139" s="3">
        <v>5.0956408385555898</v>
      </c>
      <c r="Q139" s="3">
        <v>4.3103235248515697</v>
      </c>
      <c r="R139" s="3">
        <v>4.8217101622649201</v>
      </c>
      <c r="S139" s="3">
        <v>4.1440720714453398</v>
      </c>
      <c r="T139" s="2"/>
      <c r="U139" s="3">
        <f t="shared" si="0"/>
        <v>0.83361935396558373</v>
      </c>
      <c r="V139" s="3">
        <f t="shared" si="1"/>
        <v>0.9706959706959698</v>
      </c>
      <c r="W139" s="3">
        <f t="shared" si="2"/>
        <v>0.90539646271795216</v>
      </c>
      <c r="X139" s="3">
        <f t="shared" si="3"/>
        <v>0.91513813941407085</v>
      </c>
      <c r="Y139" s="3">
        <f t="shared" si="4"/>
        <v>0.92857152831058254</v>
      </c>
      <c r="Z139" s="3">
        <f t="shared" si="5"/>
        <v>0.95027904616945658</v>
      </c>
      <c r="AA139" s="3">
        <f t="shared" si="6"/>
        <v>0.90456041372825513</v>
      </c>
      <c r="AB139" s="3">
        <f t="shared" si="7"/>
        <v>0.88839563218820106</v>
      </c>
      <c r="AC139" s="2"/>
      <c r="AD139" s="3">
        <f t="shared" si="8"/>
        <v>0.26883206255733572</v>
      </c>
      <c r="AE139" s="3">
        <f t="shared" si="9"/>
        <v>0.14103753339324862</v>
      </c>
      <c r="AF139" s="3">
        <f t="shared" si="10"/>
        <v>9.3340134896762628E-2</v>
      </c>
      <c r="AG139" s="3">
        <f t="shared" si="11"/>
        <v>7.0562517812981035E-2</v>
      </c>
      <c r="AH139" s="3">
        <f t="shared" si="12"/>
        <v>8.2099485272054115E-2</v>
      </c>
      <c r="AI139" s="3">
        <f t="shared" si="13"/>
        <v>6.5606141930769704E-2</v>
      </c>
      <c r="AJ139" s="3">
        <f t="shared" si="14"/>
        <v>6.8007195518546115E-2</v>
      </c>
      <c r="AK139" s="3">
        <f t="shared" si="15"/>
        <v>5.5278911828005269E-2</v>
      </c>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row>
    <row r="140" spans="1:63">
      <c r="A140" s="2" t="s">
        <v>210</v>
      </c>
      <c r="B140" s="2" t="s">
        <v>138</v>
      </c>
      <c r="C140" s="3">
        <v>19.8</v>
      </c>
      <c r="D140" s="3">
        <v>34.3333333333333</v>
      </c>
      <c r="E140" s="3">
        <v>48.3333333333333</v>
      </c>
      <c r="F140" s="3">
        <v>56.033333333333303</v>
      </c>
      <c r="G140" s="3">
        <v>60.9</v>
      </c>
      <c r="H140" s="3">
        <v>67.566666666666606</v>
      </c>
      <c r="I140" s="3">
        <v>72.1666666666666</v>
      </c>
      <c r="J140" s="3">
        <v>73.266666666666595</v>
      </c>
      <c r="K140" s="2"/>
      <c r="L140" s="3">
        <v>5.4857390872455198</v>
      </c>
      <c r="M140" s="3">
        <v>5.6470247820324699</v>
      </c>
      <c r="N140" s="3">
        <v>5.3562009754012099</v>
      </c>
      <c r="O140" s="3">
        <v>6.7254904819070402</v>
      </c>
      <c r="P140" s="3">
        <v>4.5118362854459404</v>
      </c>
      <c r="Q140" s="3">
        <v>5.7369174843483801</v>
      </c>
      <c r="R140" s="3">
        <v>4.5686127240358401</v>
      </c>
      <c r="S140" s="3">
        <v>4.57481025714607</v>
      </c>
      <c r="T140" s="2"/>
      <c r="U140" s="3">
        <f t="shared" si="0"/>
        <v>1.0188680992912691</v>
      </c>
      <c r="V140" s="3">
        <f t="shared" si="1"/>
        <v>0.94322344322344231</v>
      </c>
      <c r="W140" s="3">
        <f t="shared" si="2"/>
        <v>0.96602271592423095</v>
      </c>
      <c r="X140" s="3">
        <f t="shared" si="3"/>
        <v>0.96387669947058408</v>
      </c>
      <c r="Y140" s="3">
        <f t="shared" si="4"/>
        <v>0.9812031129111829</v>
      </c>
      <c r="Z140" s="3">
        <f t="shared" si="5"/>
        <v>1.0284119736174522</v>
      </c>
      <c r="AA140" s="3">
        <f t="shared" si="6"/>
        <v>1.0178655383168773</v>
      </c>
      <c r="AB140" s="3">
        <f t="shared" si="7"/>
        <v>0.9773241238987308</v>
      </c>
      <c r="AC140" s="2"/>
      <c r="AD140" s="3">
        <f t="shared" si="8"/>
        <v>0.28228507863786184</v>
      </c>
      <c r="AE140" s="3">
        <f t="shared" si="9"/>
        <v>0.15513804346243049</v>
      </c>
      <c r="AF140" s="3">
        <f t="shared" si="10"/>
        <v>0.10705265820606404</v>
      </c>
      <c r="AG140" s="3">
        <f t="shared" si="11"/>
        <v>0.11569084297480171</v>
      </c>
      <c r="AH140" s="3">
        <f t="shared" si="12"/>
        <v>7.2693395865766591E-2</v>
      </c>
      <c r="AI140" s="3">
        <f t="shared" si="13"/>
        <v>8.7319900827220395E-2</v>
      </c>
      <c r="AJ140" s="3">
        <f t="shared" si="14"/>
        <v>6.4437415007557688E-2</v>
      </c>
      <c r="AK140" s="3">
        <f t="shared" si="15"/>
        <v>6.1024646404479729E-2</v>
      </c>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row>
    <row r="141" spans="1:63">
      <c r="A141" s="2" t="s">
        <v>211</v>
      </c>
      <c r="B141" s="2"/>
      <c r="C141" s="3">
        <v>20.466666666666601</v>
      </c>
      <c r="D141" s="3">
        <v>37.733333333333299</v>
      </c>
      <c r="E141" s="3">
        <v>52</v>
      </c>
      <c r="F141" s="3">
        <v>59.766666666666602</v>
      </c>
      <c r="G141" s="3">
        <v>67.033333333333303</v>
      </c>
      <c r="H141" s="3">
        <v>73.033333333333303</v>
      </c>
      <c r="I141" s="3">
        <v>78.400000000000006</v>
      </c>
      <c r="J141" s="3">
        <v>82.633333333333297</v>
      </c>
      <c r="K141" s="2"/>
      <c r="L141" s="3">
        <v>3.7659291313329599</v>
      </c>
      <c r="M141" s="3">
        <v>5.3661490433601902</v>
      </c>
      <c r="N141" s="3">
        <v>5.4467115461227298</v>
      </c>
      <c r="O141" s="3">
        <v>4.1527768487549999</v>
      </c>
      <c r="P141" s="3">
        <v>5.8622142195211104</v>
      </c>
      <c r="Q141" s="3">
        <v>4.1591932978510204</v>
      </c>
      <c r="R141" s="3">
        <v>4.6375280771836396</v>
      </c>
      <c r="S141" s="3">
        <v>4.8268922599213697</v>
      </c>
      <c r="T141" s="2"/>
      <c r="U141" s="3">
        <f t="shared" si="0"/>
        <v>1.053173422499726</v>
      </c>
      <c r="V141" s="3">
        <f t="shared" si="1"/>
        <v>1.0366300366300356</v>
      </c>
      <c r="W141" s="3">
        <f t="shared" si="2"/>
        <v>1.0393071978219319</v>
      </c>
      <c r="X141" s="3">
        <f t="shared" si="3"/>
        <v>1.0280969197803429</v>
      </c>
      <c r="Y141" s="3">
        <f t="shared" si="4"/>
        <v>1.0800215982837373</v>
      </c>
      <c r="Z141" s="3">
        <f t="shared" si="5"/>
        <v>1.1116184677828509</v>
      </c>
      <c r="AA141" s="3">
        <f t="shared" si="6"/>
        <v>1.1057827926657264</v>
      </c>
      <c r="AB141" s="3">
        <f t="shared" si="7"/>
        <v>1.1022686547520268</v>
      </c>
      <c r="AC141" s="2"/>
      <c r="AD141" s="3">
        <f t="shared" si="8"/>
        <v>0.19378712404579965</v>
      </c>
      <c r="AE141" s="3">
        <f t="shared" si="9"/>
        <v>0.14742167701538986</v>
      </c>
      <c r="AF141" s="3">
        <f t="shared" si="10"/>
        <v>0.10886166373740724</v>
      </c>
      <c r="AG141" s="3">
        <f t="shared" si="11"/>
        <v>7.1435422533298473E-2</v>
      </c>
      <c r="AH141" s="3">
        <f t="shared" si="12"/>
        <v>9.4450292951499412E-2</v>
      </c>
      <c r="AI141" s="3">
        <f t="shared" si="13"/>
        <v>6.3305834061659363E-2</v>
      </c>
      <c r="AJ141" s="3">
        <f t="shared" si="14"/>
        <v>6.5409422809360213E-2</v>
      </c>
      <c r="AK141" s="3">
        <f t="shared" si="15"/>
        <v>6.4387237248606316E-2</v>
      </c>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row>
    <row r="142" spans="1:63">
      <c r="A142" s="2" t="s">
        <v>212</v>
      </c>
      <c r="B142" s="2" t="s">
        <v>95</v>
      </c>
      <c r="C142" s="3">
        <v>20.5</v>
      </c>
      <c r="D142" s="3">
        <v>35.766666666666602</v>
      </c>
      <c r="E142" s="3">
        <v>49.6</v>
      </c>
      <c r="F142" s="3">
        <v>57.966666666666598</v>
      </c>
      <c r="G142" s="3">
        <v>63.633333333333297</v>
      </c>
      <c r="H142" s="3">
        <v>66.533333333333303</v>
      </c>
      <c r="I142" s="3">
        <v>70.7</v>
      </c>
      <c r="J142" s="3">
        <v>74.7</v>
      </c>
      <c r="K142" s="2"/>
      <c r="L142" s="3">
        <v>5.8238017365520403</v>
      </c>
      <c r="M142" s="3">
        <v>5.52378694576666</v>
      </c>
      <c r="N142" s="3">
        <v>5.9922171745245203</v>
      </c>
      <c r="O142" s="3">
        <v>3.35145076380695</v>
      </c>
      <c r="P142" s="3">
        <v>4.8954627519321896</v>
      </c>
      <c r="Q142" s="3">
        <v>5.2008546306245496</v>
      </c>
      <c r="R142" s="3">
        <v>3.4655446902326901</v>
      </c>
      <c r="S142" s="3">
        <v>5.29244744895969</v>
      </c>
      <c r="T142" s="2"/>
      <c r="U142" s="3">
        <f t="shared" si="0"/>
        <v>1.0548886886601523</v>
      </c>
      <c r="V142" s="3">
        <f t="shared" si="1"/>
        <v>0.98260073260073089</v>
      </c>
      <c r="W142" s="3">
        <f t="shared" si="2"/>
        <v>0.99133917330707355</v>
      </c>
      <c r="X142" s="3">
        <f t="shared" si="3"/>
        <v>0.99713359927385159</v>
      </c>
      <c r="Y142" s="3">
        <f t="shared" si="4"/>
        <v>1.0252417857402556</v>
      </c>
      <c r="Z142" s="3">
        <f t="shared" si="5"/>
        <v>1.0126839167935053</v>
      </c>
      <c r="AA142" s="3">
        <f t="shared" si="6"/>
        <v>0.99717912552891397</v>
      </c>
      <c r="AB142" s="3">
        <f t="shared" si="7"/>
        <v>0.99644374961649596</v>
      </c>
      <c r="AC142" s="2"/>
      <c r="AD142" s="3">
        <f t="shared" si="8"/>
        <v>0.29968110131161463</v>
      </c>
      <c r="AE142" s="3">
        <f t="shared" si="9"/>
        <v>0.15175238861996318</v>
      </c>
      <c r="AF142" s="3">
        <f t="shared" si="10"/>
        <v>0.11976450846914488</v>
      </c>
      <c r="AG142" s="3">
        <f t="shared" si="11"/>
        <v>5.7651135645266138E-2</v>
      </c>
      <c r="AH142" s="3">
        <f t="shared" si="12"/>
        <v>7.8874274077776863E-2</v>
      </c>
      <c r="AI142" s="3">
        <f t="shared" si="13"/>
        <v>7.916064886795357E-2</v>
      </c>
      <c r="AJ142" s="3">
        <f t="shared" si="14"/>
        <v>4.8879332725425807E-2</v>
      </c>
      <c r="AK142" s="3">
        <f t="shared" si="15"/>
        <v>7.0597405363984622E-2</v>
      </c>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row>
    <row r="143" spans="1:63">
      <c r="A143" s="2" t="s">
        <v>213</v>
      </c>
      <c r="B143" s="2"/>
      <c r="C143" s="3">
        <v>20.266666666666602</v>
      </c>
      <c r="D143" s="3">
        <v>37.266666666666602</v>
      </c>
      <c r="E143" s="3">
        <v>47.1666666666666</v>
      </c>
      <c r="F143" s="3">
        <v>57.1</v>
      </c>
      <c r="G143" s="3">
        <v>63.9</v>
      </c>
      <c r="H143" s="3">
        <v>68.6666666666666</v>
      </c>
      <c r="I143" s="3">
        <v>71</v>
      </c>
      <c r="J143" s="3">
        <v>74.900000000000006</v>
      </c>
      <c r="K143" s="2"/>
      <c r="L143" s="3">
        <v>6.4546279693118001</v>
      </c>
      <c r="M143" s="3">
        <v>6.1423846256066401</v>
      </c>
      <c r="N143" s="3">
        <v>4.1799787346614803</v>
      </c>
      <c r="O143" s="3">
        <v>4.7982635748084199</v>
      </c>
      <c r="P143" s="3">
        <v>5.8386642307979999</v>
      </c>
      <c r="Q143" s="3">
        <v>5.2429847309418003</v>
      </c>
      <c r="R143" s="3">
        <v>4.5825756949558398</v>
      </c>
      <c r="S143" s="3">
        <v>4.7423622805517498</v>
      </c>
      <c r="T143" s="2"/>
      <c r="U143" s="3">
        <f t="shared" si="0"/>
        <v>1.0428818255371879</v>
      </c>
      <c r="V143" s="3">
        <f t="shared" si="1"/>
        <v>1.0238095238095222</v>
      </c>
      <c r="W143" s="3">
        <f t="shared" si="2"/>
        <v>0.94270492622950741</v>
      </c>
      <c r="X143" s="3">
        <f t="shared" si="3"/>
        <v>0.9822253338448016</v>
      </c>
      <c r="Y143" s="3">
        <f t="shared" si="4"/>
        <v>1.0295382416260195</v>
      </c>
      <c r="Z143" s="3">
        <f t="shared" si="5"/>
        <v>1.0451547437848798</v>
      </c>
      <c r="AA143" s="3">
        <f t="shared" si="6"/>
        <v>1.001410437235543</v>
      </c>
      <c r="AB143" s="3">
        <f t="shared" si="7"/>
        <v>0.99911160436781188</v>
      </c>
      <c r="AC143" s="2"/>
      <c r="AD143" s="3">
        <f t="shared" si="8"/>
        <v>0.33214214801641301</v>
      </c>
      <c r="AE143" s="3">
        <f t="shared" si="9"/>
        <v>0.1687468303738088</v>
      </c>
      <c r="AF143" s="3">
        <f t="shared" si="10"/>
        <v>8.3543884339928612E-2</v>
      </c>
      <c r="AG143" s="3">
        <f t="shared" si="11"/>
        <v>8.2538984967452739E-2</v>
      </c>
      <c r="AH143" s="3">
        <f t="shared" si="12"/>
        <v>9.4070862372777911E-2</v>
      </c>
      <c r="AI143" s="3">
        <f t="shared" si="13"/>
        <v>7.9801898492264836E-2</v>
      </c>
      <c r="AJ143" s="3">
        <f t="shared" si="14"/>
        <v>6.4634353948601397E-2</v>
      </c>
      <c r="AK143" s="3">
        <f t="shared" si="15"/>
        <v>6.3259668713156927E-2</v>
      </c>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row>
    <row r="144" spans="1:63">
      <c r="A144" s="2" t="s">
        <v>214</v>
      </c>
      <c r="B144" s="2"/>
      <c r="C144" s="3">
        <v>19.2</v>
      </c>
      <c r="D144" s="3">
        <v>36.233333333333299</v>
      </c>
      <c r="E144" s="3">
        <v>49</v>
      </c>
      <c r="F144" s="3">
        <v>57.433333333333302</v>
      </c>
      <c r="G144" s="3">
        <v>62.8</v>
      </c>
      <c r="H144" s="3">
        <v>67.266666666666595</v>
      </c>
      <c r="I144" s="3">
        <v>70.599999999999994</v>
      </c>
      <c r="J144" s="3">
        <v>73.966666666666598</v>
      </c>
      <c r="K144" s="2"/>
      <c r="L144" s="3">
        <v>6.11773378520728</v>
      </c>
      <c r="M144" s="3">
        <v>6.0590611667338496</v>
      </c>
      <c r="N144" s="3">
        <v>6.1644140029689698</v>
      </c>
      <c r="O144" s="3">
        <v>3.52782589643473</v>
      </c>
      <c r="P144" s="3">
        <v>4.1745259211875299</v>
      </c>
      <c r="Q144" s="3">
        <v>4.9053259037725701</v>
      </c>
      <c r="R144" s="3">
        <v>4.6946778377221996</v>
      </c>
      <c r="S144" s="3">
        <v>6.12363363444359</v>
      </c>
      <c r="T144" s="2"/>
      <c r="U144" s="3">
        <f t="shared" si="0"/>
        <v>0.98799330840365485</v>
      </c>
      <c r="V144" s="3">
        <f t="shared" si="1"/>
        <v>0.99542124542124455</v>
      </c>
      <c r="W144" s="3">
        <f t="shared" si="2"/>
        <v>0.9793471671783589</v>
      </c>
      <c r="X144" s="3">
        <f t="shared" si="3"/>
        <v>0.98795928208674377</v>
      </c>
      <c r="Y144" s="3">
        <f t="shared" si="4"/>
        <v>1.011815361097246</v>
      </c>
      <c r="Z144" s="3">
        <f t="shared" si="5"/>
        <v>1.0238457635717899</v>
      </c>
      <c r="AA144" s="3">
        <f t="shared" si="6"/>
        <v>0.99576868829337073</v>
      </c>
      <c r="AB144" s="3">
        <f t="shared" si="7"/>
        <v>0.98666161552833664</v>
      </c>
      <c r="AC144" s="2"/>
      <c r="AD144" s="3">
        <f t="shared" si="8"/>
        <v>0.31480625220727892</v>
      </c>
      <c r="AE144" s="3">
        <f t="shared" si="9"/>
        <v>0.16645772436082004</v>
      </c>
      <c r="AF144" s="3">
        <f t="shared" si="10"/>
        <v>0.12320615083922996</v>
      </c>
      <c r="AG144" s="3">
        <f t="shared" si="11"/>
        <v>6.0685113290226599E-2</v>
      </c>
      <c r="AH144" s="3">
        <f t="shared" si="12"/>
        <v>6.7258749241340357E-2</v>
      </c>
      <c r="AI144" s="3">
        <f t="shared" si="13"/>
        <v>7.4662494730176096E-2</v>
      </c>
      <c r="AJ144" s="3">
        <f t="shared" si="14"/>
        <v>6.6215484312019735E-2</v>
      </c>
      <c r="AK144" s="3">
        <f t="shared" si="15"/>
        <v>8.1684825434841513E-2</v>
      </c>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row>
    <row r="145" spans="1:63">
      <c r="A145" s="2" t="s">
        <v>215</v>
      </c>
      <c r="B145" s="2"/>
      <c r="C145" s="3">
        <v>20.6</v>
      </c>
      <c r="D145" s="3">
        <v>39.200000000000003</v>
      </c>
      <c r="E145" s="3">
        <v>50.133333333333297</v>
      </c>
      <c r="F145" s="3">
        <v>58.7</v>
      </c>
      <c r="G145" s="3">
        <v>62.433333333333302</v>
      </c>
      <c r="H145" s="3">
        <v>67.1666666666666</v>
      </c>
      <c r="I145" s="3">
        <v>72.599999999999994</v>
      </c>
      <c r="J145" s="3">
        <v>75.900000000000006</v>
      </c>
      <c r="K145" s="2"/>
      <c r="L145" s="3">
        <v>4.2630192743328399</v>
      </c>
      <c r="M145" s="3">
        <v>6.2790657479171701</v>
      </c>
      <c r="N145" s="3">
        <v>6.7908435083983099</v>
      </c>
      <c r="O145" s="3">
        <v>6.1326992425847804</v>
      </c>
      <c r="P145" s="3">
        <v>4.5948038284808401</v>
      </c>
      <c r="Q145" s="3">
        <v>5.0470013099089002</v>
      </c>
      <c r="R145" s="3">
        <v>4.5431266766402096</v>
      </c>
      <c r="S145" s="3">
        <v>4.1178473340650497</v>
      </c>
      <c r="T145" s="2"/>
      <c r="U145" s="3">
        <f t="shared" si="0"/>
        <v>1.0600344871414213</v>
      </c>
      <c r="V145" s="3">
        <f t="shared" si="1"/>
        <v>1.0769230769230771</v>
      </c>
      <c r="W145" s="3">
        <f t="shared" si="2"/>
        <v>1.0019987343103747</v>
      </c>
      <c r="X145" s="3">
        <f t="shared" si="3"/>
        <v>1.009748285406127</v>
      </c>
      <c r="Y145" s="3">
        <f t="shared" si="4"/>
        <v>1.0059077342543212</v>
      </c>
      <c r="Z145" s="3">
        <f t="shared" si="5"/>
        <v>1.0223236935565692</v>
      </c>
      <c r="AA145" s="3">
        <f t="shared" si="6"/>
        <v>1.0239774330042311</v>
      </c>
      <c r="AB145" s="3">
        <f t="shared" si="7"/>
        <v>1.0124508781243915</v>
      </c>
      <c r="AC145" s="2"/>
      <c r="AD145" s="3">
        <f t="shared" si="8"/>
        <v>0.21936638107482553</v>
      </c>
      <c r="AE145" s="3">
        <f t="shared" si="9"/>
        <v>0.17250180626146072</v>
      </c>
      <c r="AF145" s="3">
        <f t="shared" si="10"/>
        <v>0.13572639495309047</v>
      </c>
      <c r="AG145" s="3">
        <f t="shared" si="11"/>
        <v>0.10549374012114882</v>
      </c>
      <c r="AH145" s="3">
        <f t="shared" si="12"/>
        <v>7.4030144823015134E-2</v>
      </c>
      <c r="AI145" s="3">
        <f t="shared" si="13"/>
        <v>7.6818893605919328E-2</v>
      </c>
      <c r="AJ145" s="3">
        <f t="shared" si="14"/>
        <v>6.4077950305221565E-2</v>
      </c>
      <c r="AK145" s="3">
        <f t="shared" si="15"/>
        <v>5.4929092876895173E-2</v>
      </c>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row>
    <row r="146" spans="1:63">
      <c r="A146" s="2" t="s">
        <v>216</v>
      </c>
      <c r="B146" s="2"/>
      <c r="C146" s="3">
        <v>19.933333333333302</v>
      </c>
      <c r="D146" s="3">
        <v>39.133333333333297</v>
      </c>
      <c r="E146" s="3">
        <v>49.6</v>
      </c>
      <c r="F146" s="3">
        <v>58.366666666666603</v>
      </c>
      <c r="G146" s="3">
        <v>64.400000000000006</v>
      </c>
      <c r="H146" s="3">
        <v>69.033333333333303</v>
      </c>
      <c r="I146" s="3">
        <v>74.066666666666606</v>
      </c>
      <c r="J146" s="3">
        <v>77.033333333333303</v>
      </c>
      <c r="K146" s="2"/>
      <c r="L146" s="3">
        <v>6.5621812091881599</v>
      </c>
      <c r="M146" s="3">
        <v>5.8351425765690497</v>
      </c>
      <c r="N146" s="3">
        <v>6.5401325164963797</v>
      </c>
      <c r="O146" s="3">
        <v>5.4374217746608098</v>
      </c>
      <c r="P146" s="3">
        <v>5.3516352641038596</v>
      </c>
      <c r="Q146" s="3">
        <v>4.2932763971379897</v>
      </c>
      <c r="R146" s="3">
        <v>5.1181593913784598</v>
      </c>
      <c r="S146" s="3">
        <v>4.5422706020471901</v>
      </c>
      <c r="T146" s="2"/>
      <c r="U146" s="3">
        <f t="shared" si="0"/>
        <v>1.0257291639329595</v>
      </c>
      <c r="V146" s="3">
        <f t="shared" si="1"/>
        <v>1.0750915750915742</v>
      </c>
      <c r="W146" s="3">
        <f t="shared" si="2"/>
        <v>0.99133917330707355</v>
      </c>
      <c r="X146" s="3">
        <f t="shared" si="3"/>
        <v>1.004014337164183</v>
      </c>
      <c r="Y146" s="3">
        <f t="shared" si="4"/>
        <v>1.0375940964118258</v>
      </c>
      <c r="Z146" s="3">
        <f t="shared" si="5"/>
        <v>1.0507356671740229</v>
      </c>
      <c r="AA146" s="3">
        <f t="shared" si="6"/>
        <v>1.0446638457921946</v>
      </c>
      <c r="AB146" s="3">
        <f t="shared" si="7"/>
        <v>1.0275687217151812</v>
      </c>
      <c r="AC146" s="2"/>
      <c r="AD146" s="3">
        <f t="shared" si="8"/>
        <v>0.33767662100052637</v>
      </c>
      <c r="AE146" s="3">
        <f t="shared" si="9"/>
        <v>0.16030611474090797</v>
      </c>
      <c r="AF146" s="3">
        <f t="shared" si="10"/>
        <v>0.13071551536738371</v>
      </c>
      <c r="AG146" s="3">
        <f t="shared" si="11"/>
        <v>9.3533685076553547E-2</v>
      </c>
      <c r="AH146" s="3">
        <f t="shared" si="12"/>
        <v>8.6223993108439534E-2</v>
      </c>
      <c r="AI146" s="3">
        <f t="shared" si="13"/>
        <v>6.5346672711384918E-2</v>
      </c>
      <c r="AJ146" s="3">
        <f t="shared" si="14"/>
        <v>7.2188425830443714E-2</v>
      </c>
      <c r="AK146" s="3">
        <f t="shared" si="15"/>
        <v>6.0590591037171092E-2</v>
      </c>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row>
    <row r="147" spans="1:63">
      <c r="A147" s="2" t="s">
        <v>217</v>
      </c>
      <c r="B147" s="2"/>
      <c r="C147" s="3">
        <v>19.399999999999999</v>
      </c>
      <c r="D147" s="3">
        <v>38</v>
      </c>
      <c r="E147" s="3">
        <v>49</v>
      </c>
      <c r="F147" s="3">
        <v>56.233333333333299</v>
      </c>
      <c r="G147" s="3">
        <v>62.966666666666598</v>
      </c>
      <c r="H147" s="3">
        <v>67.733333333333306</v>
      </c>
      <c r="I147" s="3">
        <v>72.3</v>
      </c>
      <c r="J147" s="3">
        <v>75.633333333333297</v>
      </c>
      <c r="K147" s="2"/>
      <c r="L147" s="3">
        <v>4.6303347611160897</v>
      </c>
      <c r="M147" s="3">
        <v>5.3103672189406996</v>
      </c>
      <c r="N147" s="3">
        <v>4.1553178779326396</v>
      </c>
      <c r="O147" s="3">
        <v>5.9086565496923402</v>
      </c>
      <c r="P147" s="3">
        <v>5.6655881326556798</v>
      </c>
      <c r="Q147" s="3">
        <v>5.1570878948836496</v>
      </c>
      <c r="R147" s="3">
        <v>4.8383881613611699</v>
      </c>
      <c r="S147" s="3">
        <v>5.10870716413545</v>
      </c>
      <c r="T147" s="2"/>
      <c r="U147" s="3">
        <f t="shared" si="0"/>
        <v>0.99828490536619285</v>
      </c>
      <c r="V147" s="3">
        <f t="shared" si="1"/>
        <v>1.043956043956044</v>
      </c>
      <c r="W147" s="3">
        <f t="shared" si="2"/>
        <v>0.9793471671783589</v>
      </c>
      <c r="X147" s="3">
        <f t="shared" si="3"/>
        <v>0.96731706841574971</v>
      </c>
      <c r="Y147" s="3">
        <f t="shared" si="4"/>
        <v>1.014500646025847</v>
      </c>
      <c r="Z147" s="3">
        <f t="shared" si="5"/>
        <v>1.0309487569761537</v>
      </c>
      <c r="AA147" s="3">
        <f t="shared" si="6"/>
        <v>1.0197461212976022</v>
      </c>
      <c r="AB147" s="3">
        <f t="shared" si="7"/>
        <v>1.0088937384559697</v>
      </c>
      <c r="AC147" s="2"/>
      <c r="AD147" s="3">
        <f t="shared" si="8"/>
        <v>0.23826769581518398</v>
      </c>
      <c r="AE147" s="3">
        <f t="shared" si="9"/>
        <v>0.14588920931155769</v>
      </c>
      <c r="AF147" s="3">
        <f t="shared" si="10"/>
        <v>8.3050995764875929E-2</v>
      </c>
      <c r="AG147" s="3">
        <f t="shared" si="11"/>
        <v>0.10163979250605661</v>
      </c>
      <c r="AH147" s="3">
        <f t="shared" si="12"/>
        <v>9.1282310545721002E-2</v>
      </c>
      <c r="AI147" s="3">
        <f t="shared" si="13"/>
        <v>7.8494488506600443E-2</v>
      </c>
      <c r="AJ147" s="3">
        <f t="shared" si="14"/>
        <v>6.8242428227943158E-2</v>
      </c>
      <c r="AK147" s="3">
        <f t="shared" si="15"/>
        <v>6.8146443404602186E-2</v>
      </c>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row>
    <row r="148" spans="1:63">
      <c r="A148" s="2" t="s">
        <v>218</v>
      </c>
      <c r="B148" s="2"/>
      <c r="C148" s="3">
        <v>19.733333333333299</v>
      </c>
      <c r="D148" s="3">
        <v>39.266666666666602</v>
      </c>
      <c r="E148" s="3">
        <v>48.8333333333333</v>
      </c>
      <c r="F148" s="3">
        <v>58.5</v>
      </c>
      <c r="G148" s="3">
        <v>64.033333333333303</v>
      </c>
      <c r="H148" s="3">
        <v>69.866666666666603</v>
      </c>
      <c r="I148" s="3">
        <v>73.766666666666595</v>
      </c>
      <c r="J148" s="3">
        <v>77.2</v>
      </c>
      <c r="K148" s="2"/>
      <c r="L148" s="3">
        <v>6.6429578418720103</v>
      </c>
      <c r="M148" s="3">
        <v>4.9862031870173702</v>
      </c>
      <c r="N148" s="3">
        <v>6.7925612907716104</v>
      </c>
      <c r="O148" s="3">
        <v>3.9475730941089999</v>
      </c>
      <c r="P148" s="3">
        <v>3.5728917637616102</v>
      </c>
      <c r="Q148" s="3">
        <v>4.8561530270598103</v>
      </c>
      <c r="R148" s="3">
        <v>4.8420610854836896</v>
      </c>
      <c r="S148" s="3">
        <v>4.57092259104585</v>
      </c>
      <c r="T148" s="2"/>
      <c r="U148" s="3">
        <f t="shared" si="0"/>
        <v>1.0154375669704212</v>
      </c>
      <c r="V148" s="3">
        <f t="shared" si="1"/>
        <v>1.0787545787545769</v>
      </c>
      <c r="W148" s="3">
        <f t="shared" si="2"/>
        <v>0.97601605436482641</v>
      </c>
      <c r="X148" s="3">
        <f t="shared" si="3"/>
        <v>1.0063079164609614</v>
      </c>
      <c r="Y148" s="3">
        <f t="shared" si="4"/>
        <v>1.0316864695689008</v>
      </c>
      <c r="Z148" s="3">
        <f t="shared" si="5"/>
        <v>1.0634195839675282</v>
      </c>
      <c r="AA148" s="3">
        <f t="shared" si="6"/>
        <v>1.0404325340855654</v>
      </c>
      <c r="AB148" s="3">
        <f t="shared" si="7"/>
        <v>1.0297919340079449</v>
      </c>
      <c r="AC148" s="2"/>
      <c r="AD148" s="3">
        <f t="shared" si="8"/>
        <v>0.3418332237383922</v>
      </c>
      <c r="AE148" s="3">
        <f t="shared" si="9"/>
        <v>0.13698360403893875</v>
      </c>
      <c r="AF148" s="3">
        <f t="shared" si="10"/>
        <v>0.13576072771433784</v>
      </c>
      <c r="AG148" s="3">
        <f t="shared" si="11"/>
        <v>6.7905539408720988E-2</v>
      </c>
      <c r="AH148" s="3">
        <f t="shared" si="12"/>
        <v>5.7565394428532327E-2</v>
      </c>
      <c r="AI148" s="3">
        <f t="shared" si="13"/>
        <v>7.391404911810974E-2</v>
      </c>
      <c r="AJ148" s="3">
        <f t="shared" si="14"/>
        <v>6.8294232517400411E-2</v>
      </c>
      <c r="AK148" s="3">
        <f t="shared" si="15"/>
        <v>6.0972787762094721E-2</v>
      </c>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row>
    <row r="149" spans="1:63">
      <c r="A149" s="2" t="s">
        <v>219</v>
      </c>
      <c r="B149" s="2" t="s">
        <v>220</v>
      </c>
      <c r="C149" s="3">
        <v>20.566666666666599</v>
      </c>
      <c r="D149" s="3">
        <v>36.8333333333333</v>
      </c>
      <c r="E149" s="3">
        <v>51.2</v>
      </c>
      <c r="F149" s="3">
        <v>56.933333333333302</v>
      </c>
      <c r="G149" s="3">
        <v>63.066666666666599</v>
      </c>
      <c r="H149" s="3">
        <v>70.033333333333303</v>
      </c>
      <c r="I149" s="3">
        <v>72.5</v>
      </c>
      <c r="J149" s="3">
        <v>74.433333333333294</v>
      </c>
      <c r="K149" s="2"/>
      <c r="L149" s="3">
        <v>4.4697750378390202</v>
      </c>
      <c r="M149" s="3">
        <v>6.3407850898414404</v>
      </c>
      <c r="N149" s="3">
        <v>5.5461698495448104</v>
      </c>
      <c r="O149" s="3">
        <v>4.6899419565230804</v>
      </c>
      <c r="P149" s="3">
        <v>4.85752566185249</v>
      </c>
      <c r="Q149" s="3">
        <v>4.4831784359858897</v>
      </c>
      <c r="R149" s="3">
        <v>5.1688167569247998</v>
      </c>
      <c r="S149" s="3">
        <v>5.2832018911094201</v>
      </c>
      <c r="T149" s="2"/>
      <c r="U149" s="3">
        <f t="shared" si="0"/>
        <v>1.0583192209809948</v>
      </c>
      <c r="V149" s="3">
        <f t="shared" si="1"/>
        <v>1.011904761904761</v>
      </c>
      <c r="W149" s="3">
        <f t="shared" si="2"/>
        <v>1.0233178563169791</v>
      </c>
      <c r="X149" s="3">
        <f t="shared" si="3"/>
        <v>0.97935835972382956</v>
      </c>
      <c r="Y149" s="3">
        <f t="shared" si="4"/>
        <v>1.0161118169830083</v>
      </c>
      <c r="Z149" s="3">
        <f t="shared" si="5"/>
        <v>1.0659563673262298</v>
      </c>
      <c r="AA149" s="3">
        <f t="shared" si="6"/>
        <v>1.0225669957686883</v>
      </c>
      <c r="AB149" s="3">
        <f t="shared" si="7"/>
        <v>0.99288660994807409</v>
      </c>
      <c r="AC149" s="2"/>
      <c r="AD149" s="3">
        <f t="shared" si="8"/>
        <v>0.23000561601326278</v>
      </c>
      <c r="AE149" s="3">
        <f t="shared" si="9"/>
        <v>0.17419739257806155</v>
      </c>
      <c r="AF149" s="3">
        <f t="shared" si="10"/>
        <v>0.11084950471105581</v>
      </c>
      <c r="AG149" s="3">
        <f t="shared" si="11"/>
        <v>8.0675653309257869E-2</v>
      </c>
      <c r="AH149" s="3">
        <f t="shared" si="12"/>
        <v>7.8263042700420643E-2</v>
      </c>
      <c r="AI149" s="3">
        <f t="shared" si="13"/>
        <v>6.8237114702981577E-2</v>
      </c>
      <c r="AJ149" s="3">
        <f t="shared" si="14"/>
        <v>7.2902916176654439E-2</v>
      </c>
      <c r="AK149" s="3">
        <f t="shared" si="15"/>
        <v>7.0474076336787581E-2</v>
      </c>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row>
    <row r="150" spans="1:63">
      <c r="A150" s="2" t="s">
        <v>221</v>
      </c>
      <c r="B150" s="2" t="s">
        <v>222</v>
      </c>
      <c r="C150" s="3">
        <v>20.5</v>
      </c>
      <c r="D150" s="3">
        <v>36.933333333333302</v>
      </c>
      <c r="E150" s="3">
        <v>48.966666666666598</v>
      </c>
      <c r="F150" s="3">
        <v>55.5</v>
      </c>
      <c r="G150" s="3">
        <v>62.8333333333333</v>
      </c>
      <c r="H150" s="3">
        <v>68.400000000000006</v>
      </c>
      <c r="I150" s="3">
        <v>72.633333333333297</v>
      </c>
      <c r="J150" s="3">
        <v>74.3</v>
      </c>
      <c r="K150" s="2"/>
      <c r="L150" s="3">
        <v>5.3650100962937</v>
      </c>
      <c r="M150" s="3">
        <v>6.0769144217183797</v>
      </c>
      <c r="N150" s="3">
        <v>5.3196699981191404</v>
      </c>
      <c r="O150" s="3">
        <v>4.8768159011114296</v>
      </c>
      <c r="P150" s="3">
        <v>4.3288438281934898</v>
      </c>
      <c r="Q150" s="3">
        <v>4.3558389930452304</v>
      </c>
      <c r="R150" s="3">
        <v>4.9158473893679302</v>
      </c>
      <c r="S150" s="3">
        <v>3.7340773068233699</v>
      </c>
      <c r="T150" s="2"/>
      <c r="U150" s="3">
        <f t="shared" si="0"/>
        <v>1.0548886886601523</v>
      </c>
      <c r="V150" s="3">
        <f t="shared" si="1"/>
        <v>1.0146520146520137</v>
      </c>
      <c r="W150" s="3">
        <f t="shared" si="2"/>
        <v>0.97868094461565114</v>
      </c>
      <c r="X150" s="3">
        <f t="shared" si="3"/>
        <v>0.95470238228347615</v>
      </c>
      <c r="Y150" s="3">
        <f t="shared" si="4"/>
        <v>1.0123524180829659</v>
      </c>
      <c r="Z150" s="3">
        <f t="shared" si="5"/>
        <v>1.0410958904109588</v>
      </c>
      <c r="AA150" s="3">
        <f t="shared" si="6"/>
        <v>1.0244475787494118</v>
      </c>
      <c r="AB150" s="3">
        <f t="shared" si="7"/>
        <v>0.991108040113864</v>
      </c>
      <c r="AC150" s="2"/>
      <c r="AD150" s="3">
        <f t="shared" si="8"/>
        <v>0.27607260805501166</v>
      </c>
      <c r="AE150" s="3">
        <f t="shared" si="9"/>
        <v>0.16694819839885658</v>
      </c>
      <c r="AF150" s="3">
        <f t="shared" si="10"/>
        <v>0.10632252536697319</v>
      </c>
      <c r="AG150" s="3">
        <f t="shared" si="11"/>
        <v>8.3890229887369716E-2</v>
      </c>
      <c r="AH150" s="3">
        <f t="shared" si="12"/>
        <v>6.9745074540719446E-2</v>
      </c>
      <c r="AI150" s="3">
        <f t="shared" si="13"/>
        <v>6.6298919224432734E-2</v>
      </c>
      <c r="AJ150" s="3">
        <f t="shared" si="14"/>
        <v>6.9334942022114668E-2</v>
      </c>
      <c r="AK150" s="3">
        <f t="shared" si="15"/>
        <v>4.9809879423948399E-2</v>
      </c>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row>
    <row r="151" spans="1:63">
      <c r="A151" s="2" t="s">
        <v>223</v>
      </c>
      <c r="B151" s="2"/>
      <c r="C151" s="3">
        <v>19.5</v>
      </c>
      <c r="D151" s="3">
        <v>38.3333333333333</v>
      </c>
      <c r="E151" s="3">
        <v>48.366666666666603</v>
      </c>
      <c r="F151" s="3">
        <v>56.3333333333333</v>
      </c>
      <c r="G151" s="3">
        <v>63.766666666666602</v>
      </c>
      <c r="H151" s="3">
        <v>67.233333333333306</v>
      </c>
      <c r="I151" s="3">
        <v>70.966666666666598</v>
      </c>
      <c r="J151" s="3">
        <v>74.633333333333297</v>
      </c>
      <c r="K151" s="2"/>
      <c r="L151" s="3">
        <v>5.1559027660860002</v>
      </c>
      <c r="M151" s="3">
        <v>5.7174197754659302</v>
      </c>
      <c r="N151" s="3">
        <v>5.6479101346328804</v>
      </c>
      <c r="O151" s="3">
        <v>4.9148301654844104</v>
      </c>
      <c r="P151" s="3">
        <v>4.4995061457403898</v>
      </c>
      <c r="Q151" s="3">
        <v>4.4323307136940402</v>
      </c>
      <c r="R151" s="3">
        <v>5.4923178673084401</v>
      </c>
      <c r="S151" s="3">
        <v>4.5860900800379198</v>
      </c>
      <c r="T151" s="2"/>
      <c r="U151" s="3">
        <f t="shared" si="0"/>
        <v>1.0034307038474619</v>
      </c>
      <c r="V151" s="3">
        <f t="shared" si="1"/>
        <v>1.0531135531135523</v>
      </c>
      <c r="W151" s="3">
        <f t="shared" si="2"/>
        <v>0.96668893848693671</v>
      </c>
      <c r="X151" s="3">
        <f t="shared" si="3"/>
        <v>0.96903725288833253</v>
      </c>
      <c r="Y151" s="3">
        <f t="shared" si="4"/>
        <v>1.0273900136831369</v>
      </c>
      <c r="Z151" s="3">
        <f t="shared" si="5"/>
        <v>1.0233384069000502</v>
      </c>
      <c r="AA151" s="3">
        <f t="shared" si="6"/>
        <v>1.0009402914903609</v>
      </c>
      <c r="AB151" s="3">
        <f t="shared" si="7"/>
        <v>0.99555446469939013</v>
      </c>
      <c r="AC151" s="2"/>
      <c r="AD151" s="3">
        <f t="shared" si="8"/>
        <v>0.26531236623296162</v>
      </c>
      <c r="AE151" s="3">
        <f t="shared" si="9"/>
        <v>0.15707197185345961</v>
      </c>
      <c r="AF151" s="3">
        <f t="shared" si="10"/>
        <v>0.11288295491491133</v>
      </c>
      <c r="AG151" s="3">
        <f t="shared" si="11"/>
        <v>8.4544145360480313E-2</v>
      </c>
      <c r="AH151" s="3">
        <f t="shared" si="12"/>
        <v>7.2494736235853355E-2</v>
      </c>
      <c r="AI151" s="3">
        <f t="shared" si="13"/>
        <v>6.7463176768554636E-2</v>
      </c>
      <c r="AJ151" s="3">
        <f t="shared" si="14"/>
        <v>7.7465696294900424E-2</v>
      </c>
      <c r="AK151" s="3">
        <f t="shared" si="15"/>
        <v>6.1175111049959846E-2</v>
      </c>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row>
    <row r="152" spans="1:63">
      <c r="A152" s="2" t="s">
        <v>224</v>
      </c>
      <c r="B152" s="2"/>
      <c r="C152" s="3">
        <v>20.233333333333299</v>
      </c>
      <c r="D152" s="3">
        <v>34.133333333333297</v>
      </c>
      <c r="E152" s="3">
        <v>47.466666666666598</v>
      </c>
      <c r="F152" s="3">
        <v>57.466666666666598</v>
      </c>
      <c r="G152" s="3">
        <v>62.233333333333299</v>
      </c>
      <c r="H152" s="3">
        <v>67.866666666666603</v>
      </c>
      <c r="I152" s="3">
        <v>72.1666666666666</v>
      </c>
      <c r="J152" s="3">
        <v>74.566666666666606</v>
      </c>
      <c r="K152" s="2"/>
      <c r="L152" s="3">
        <v>7.4192692063002701</v>
      </c>
      <c r="M152" s="3">
        <v>6.2168230543331999</v>
      </c>
      <c r="N152" s="3">
        <v>5.6198062441886902</v>
      </c>
      <c r="O152" s="3">
        <v>4.2640617047859601</v>
      </c>
      <c r="P152" s="3">
        <v>4.4548350761341897</v>
      </c>
      <c r="Q152" s="3">
        <v>5.6846772604568798</v>
      </c>
      <c r="R152" s="3">
        <v>3.9164893576886999</v>
      </c>
      <c r="S152" s="3">
        <v>4.7727234247218702</v>
      </c>
      <c r="T152" s="2"/>
      <c r="U152" s="3">
        <f t="shared" si="0"/>
        <v>1.0411665593767665</v>
      </c>
      <c r="V152" s="3">
        <f t="shared" si="1"/>
        <v>0.93772893772893673</v>
      </c>
      <c r="W152" s="3">
        <f t="shared" si="2"/>
        <v>0.94870092929386463</v>
      </c>
      <c r="X152" s="3">
        <f t="shared" si="3"/>
        <v>0.98853267691093738</v>
      </c>
      <c r="Y152" s="3">
        <f t="shared" si="4"/>
        <v>1.0026853923399985</v>
      </c>
      <c r="Z152" s="3">
        <f t="shared" si="5"/>
        <v>1.0329781836631142</v>
      </c>
      <c r="AA152" s="3">
        <f t="shared" si="6"/>
        <v>1.0178655383168773</v>
      </c>
      <c r="AB152" s="3">
        <f t="shared" si="7"/>
        <v>0.99466517978228441</v>
      </c>
      <c r="AC152" s="2"/>
      <c r="AD152" s="3">
        <f t="shared" si="8"/>
        <v>0.38178064213906054</v>
      </c>
      <c r="AE152" s="3">
        <f t="shared" si="9"/>
        <v>0.17079184215201099</v>
      </c>
      <c r="AF152" s="3">
        <f t="shared" si="10"/>
        <v>0.1123212515374989</v>
      </c>
      <c r="AG152" s="3">
        <f t="shared" si="11"/>
        <v>7.3349727347079216E-2</v>
      </c>
      <c r="AH152" s="3">
        <f t="shared" si="12"/>
        <v>7.1775008936104986E-2</v>
      </c>
      <c r="AI152" s="3">
        <f t="shared" si="13"/>
        <v>8.6524768043483705E-2</v>
      </c>
      <c r="AJ152" s="3">
        <f t="shared" si="14"/>
        <v>5.5239624226921011E-2</v>
      </c>
      <c r="AK152" s="3">
        <f t="shared" si="15"/>
        <v>6.3664664326805134E-2</v>
      </c>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row>
    <row r="153" spans="1:63">
      <c r="A153" s="2" t="s">
        <v>225</v>
      </c>
      <c r="B153" s="2" t="s">
        <v>226</v>
      </c>
      <c r="C153" s="3">
        <v>20.3</v>
      </c>
      <c r="D153" s="3">
        <v>36.266666666666602</v>
      </c>
      <c r="E153" s="3">
        <v>50.033333333333303</v>
      </c>
      <c r="F153" s="3">
        <v>57.8333333333333</v>
      </c>
      <c r="G153" s="3">
        <v>63.1</v>
      </c>
      <c r="H153" s="3">
        <v>67.066666666666606</v>
      </c>
      <c r="I153" s="3">
        <v>71.866666666666603</v>
      </c>
      <c r="J153" s="3">
        <v>74.099999999999994</v>
      </c>
      <c r="K153" s="2"/>
      <c r="L153" s="3">
        <v>7.0764868873379996</v>
      </c>
      <c r="M153" s="3">
        <v>5.8817986666967403</v>
      </c>
      <c r="N153" s="3">
        <v>5.1799828399544099</v>
      </c>
      <c r="O153" s="3">
        <v>5.15159090853387</v>
      </c>
      <c r="P153" s="3">
        <v>4.60687891455086</v>
      </c>
      <c r="Q153" s="3">
        <v>5.4401797355928903</v>
      </c>
      <c r="R153" s="3">
        <v>4.0227132910788201</v>
      </c>
      <c r="S153" s="3">
        <v>5.1338744303563404</v>
      </c>
      <c r="T153" s="2"/>
      <c r="U153" s="3">
        <f t="shared" si="0"/>
        <v>1.0445970916976144</v>
      </c>
      <c r="V153" s="3">
        <f t="shared" si="1"/>
        <v>0.99633699633699457</v>
      </c>
      <c r="W153" s="3">
        <f t="shared" si="2"/>
        <v>1.0000000666222557</v>
      </c>
      <c r="X153" s="3">
        <f t="shared" si="3"/>
        <v>0.99484001997707516</v>
      </c>
      <c r="Y153" s="3">
        <f t="shared" si="4"/>
        <v>1.0166488739687298</v>
      </c>
      <c r="Z153" s="3">
        <f t="shared" si="5"/>
        <v>1.0208016235413486</v>
      </c>
      <c r="AA153" s="3">
        <f t="shared" si="6"/>
        <v>1.0136342266102483</v>
      </c>
      <c r="AB153" s="3">
        <f t="shared" si="7"/>
        <v>0.98844018536254807</v>
      </c>
      <c r="AC153" s="2"/>
      <c r="AD153" s="3">
        <f t="shared" si="8"/>
        <v>0.36414175477584126</v>
      </c>
      <c r="AE153" s="3">
        <f t="shared" si="9"/>
        <v>0.16158787545870165</v>
      </c>
      <c r="AF153" s="3">
        <f t="shared" si="10"/>
        <v>0.1035306432722829</v>
      </c>
      <c r="AG153" s="3">
        <f t="shared" si="11"/>
        <v>8.8616866899588878E-2</v>
      </c>
      <c r="AH153" s="3">
        <f t="shared" si="12"/>
        <v>7.4224695102827504E-2</v>
      </c>
      <c r="AI153" s="3">
        <f t="shared" si="13"/>
        <v>8.2803344529572151E-2</v>
      </c>
      <c r="AJ153" s="3">
        <f t="shared" si="14"/>
        <v>5.6737846136513677E-2</v>
      </c>
      <c r="AK153" s="3">
        <f t="shared" si="15"/>
        <v>6.8482156458427354E-2</v>
      </c>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row>
    <row r="154" spans="1:63">
      <c r="A154" s="2" t="s">
        <v>227</v>
      </c>
      <c r="B154" s="2"/>
      <c r="C154" s="3">
        <v>19.8333333333333</v>
      </c>
      <c r="D154" s="3">
        <v>35.633333333333297</v>
      </c>
      <c r="E154" s="3">
        <v>49.7</v>
      </c>
      <c r="F154" s="3">
        <v>57.8</v>
      </c>
      <c r="G154" s="3">
        <v>63.933333333333302</v>
      </c>
      <c r="H154" s="3">
        <v>68.099999999999994</v>
      </c>
      <c r="I154" s="3">
        <v>71.3</v>
      </c>
      <c r="J154" s="3">
        <v>74.6666666666666</v>
      </c>
      <c r="K154" s="2"/>
      <c r="L154" s="3">
        <v>5.9782011415549396</v>
      </c>
      <c r="M154" s="3">
        <v>6.9257169705060502</v>
      </c>
      <c r="N154" s="3">
        <v>4.8038179260528402</v>
      </c>
      <c r="O154" s="3">
        <v>5.6650978220444896</v>
      </c>
      <c r="P154" s="3">
        <v>6.1423846256066401</v>
      </c>
      <c r="Q154" s="3">
        <v>4.0278199231511396</v>
      </c>
      <c r="R154" s="3">
        <v>5.2735187493740803</v>
      </c>
      <c r="S154" s="3">
        <v>5.5277079839256604</v>
      </c>
      <c r="T154" s="2"/>
      <c r="U154" s="3">
        <f t="shared" si="0"/>
        <v>1.0205833654516905</v>
      </c>
      <c r="V154" s="3">
        <f t="shared" si="1"/>
        <v>0.97893772893772801</v>
      </c>
      <c r="W154" s="3">
        <f t="shared" si="2"/>
        <v>0.99333784099519262</v>
      </c>
      <c r="X154" s="3">
        <f t="shared" si="3"/>
        <v>0.99426662515288133</v>
      </c>
      <c r="Y154" s="3">
        <f t="shared" si="4"/>
        <v>1.0300752986117394</v>
      </c>
      <c r="Z154" s="3">
        <f t="shared" si="5"/>
        <v>1.0365296803652966</v>
      </c>
      <c r="AA154" s="3">
        <f t="shared" si="6"/>
        <v>1.0056417489421718</v>
      </c>
      <c r="AB154" s="3">
        <f t="shared" si="7"/>
        <v>0.99599910715794238</v>
      </c>
      <c r="AC154" s="2"/>
      <c r="AD154" s="3">
        <f t="shared" si="8"/>
        <v>0.30762618354934224</v>
      </c>
      <c r="AE154" s="3">
        <f t="shared" si="9"/>
        <v>0.19026694973917721</v>
      </c>
      <c r="AF154" s="3">
        <f t="shared" si="10"/>
        <v>9.6012356684091194E-2</v>
      </c>
      <c r="AG154" s="3">
        <f t="shared" si="11"/>
        <v>9.7450133091437949E-2</v>
      </c>
      <c r="AH154" s="3">
        <f t="shared" si="12"/>
        <v>9.8964317164910123E-2</v>
      </c>
      <c r="AI154" s="3">
        <f t="shared" si="13"/>
        <v>6.1306239317368942E-2</v>
      </c>
      <c r="AJ154" s="3">
        <f t="shared" si="14"/>
        <v>7.4379672064514527E-2</v>
      </c>
      <c r="AK154" s="3">
        <f t="shared" si="15"/>
        <v>7.3735610044015076E-2</v>
      </c>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row>
    <row r="155" spans="1:63">
      <c r="A155" s="2" t="s">
        <v>228</v>
      </c>
      <c r="B155" s="2"/>
      <c r="C155" s="3">
        <v>20</v>
      </c>
      <c r="D155" s="3">
        <v>37.433333333333302</v>
      </c>
      <c r="E155" s="3">
        <v>48.1666666666666</v>
      </c>
      <c r="F155" s="3">
        <v>59.566666666666599</v>
      </c>
      <c r="G155" s="3">
        <v>62.3333333333333</v>
      </c>
      <c r="H155" s="3">
        <v>69.7</v>
      </c>
      <c r="I155" s="3">
        <v>71.900000000000006</v>
      </c>
      <c r="J155" s="3">
        <v>73.7</v>
      </c>
      <c r="K155" s="2"/>
      <c r="L155" s="3">
        <v>3.9072582032246901</v>
      </c>
      <c r="M155" s="3">
        <v>5.7311042178236002</v>
      </c>
      <c r="N155" s="3">
        <v>5.5622737157469002</v>
      </c>
      <c r="O155" s="3">
        <v>5.3146547917579303</v>
      </c>
      <c r="P155" s="3">
        <v>4.7842333648024402</v>
      </c>
      <c r="Q155" s="3">
        <v>4.39810565281614</v>
      </c>
      <c r="R155" s="3">
        <v>4.8877397639399698</v>
      </c>
      <c r="S155" s="3">
        <v>4.8107518469916197</v>
      </c>
      <c r="T155" s="2"/>
      <c r="U155" s="3">
        <f t="shared" si="0"/>
        <v>1.0291596962538072</v>
      </c>
      <c r="V155" s="3">
        <f t="shared" si="1"/>
        <v>1.0283882783882776</v>
      </c>
      <c r="W155" s="3">
        <f t="shared" si="2"/>
        <v>0.96269160311069846</v>
      </c>
      <c r="X155" s="3">
        <f t="shared" si="3"/>
        <v>1.024656550835177</v>
      </c>
      <c r="Y155" s="3">
        <f t="shared" si="4"/>
        <v>1.0042965632971599</v>
      </c>
      <c r="Z155" s="3">
        <f t="shared" si="5"/>
        <v>1.060882800608828</v>
      </c>
      <c r="AA155" s="3">
        <f t="shared" si="6"/>
        <v>1.0141043723554302</v>
      </c>
      <c r="AB155" s="3">
        <f t="shared" si="7"/>
        <v>0.98310447585991634</v>
      </c>
      <c r="AC155" s="2"/>
      <c r="AD155" s="3">
        <f t="shared" si="8"/>
        <v>0.20105963328079593</v>
      </c>
      <c r="AE155" s="3">
        <f t="shared" si="9"/>
        <v>0.15744791807207695</v>
      </c>
      <c r="AF155" s="3">
        <f t="shared" si="10"/>
        <v>0.11117136748137492</v>
      </c>
      <c r="AG155" s="3">
        <f t="shared" si="11"/>
        <v>9.1421866499199783E-2</v>
      </c>
      <c r="AH155" s="3">
        <f t="shared" si="12"/>
        <v>7.7082178496513915E-2</v>
      </c>
      <c r="AI155" s="3">
        <f t="shared" si="13"/>
        <v>6.6942247379241093E-2</v>
      </c>
      <c r="AJ155" s="3">
        <f t="shared" si="14"/>
        <v>6.8938501607051755E-2</v>
      </c>
      <c r="AK155" s="3">
        <f t="shared" si="15"/>
        <v>6.4171935861992144E-2</v>
      </c>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row>
    <row r="156" spans="1:63">
      <c r="A156" s="2" t="s">
        <v>229</v>
      </c>
      <c r="B156" s="2"/>
      <c r="C156" s="3">
        <v>18.733333333333299</v>
      </c>
      <c r="D156" s="3">
        <v>39.433333333333302</v>
      </c>
      <c r="E156" s="3">
        <v>49.1666666666666</v>
      </c>
      <c r="F156" s="3">
        <v>57.033333333333303</v>
      </c>
      <c r="G156" s="3">
        <v>61.6666666666666</v>
      </c>
      <c r="H156" s="3">
        <v>67.733333333333306</v>
      </c>
      <c r="I156" s="3">
        <v>71.766666666666595</v>
      </c>
      <c r="J156" s="3">
        <v>72.599999999999994</v>
      </c>
      <c r="K156" s="2"/>
      <c r="L156" s="3">
        <v>4.7464606696873499</v>
      </c>
      <c r="M156" s="3">
        <v>5.257904102925</v>
      </c>
      <c r="N156" s="3">
        <v>4.8585548834561401</v>
      </c>
      <c r="O156" s="3">
        <v>5.2882469264923202</v>
      </c>
      <c r="P156" s="3">
        <v>4.9754955085454098</v>
      </c>
      <c r="Q156" s="3">
        <v>3.66909010821787</v>
      </c>
      <c r="R156" s="3">
        <v>3.9638645564930899</v>
      </c>
      <c r="S156" s="3">
        <v>4.6875722216658504</v>
      </c>
      <c r="T156" s="2"/>
      <c r="U156" s="3">
        <f t="shared" si="0"/>
        <v>0.96397958215773094</v>
      </c>
      <c r="V156" s="3">
        <f t="shared" si="1"/>
        <v>1.0833333333333326</v>
      </c>
      <c r="W156" s="3">
        <f t="shared" si="2"/>
        <v>0.98267827999188939</v>
      </c>
      <c r="X156" s="3">
        <f t="shared" si="3"/>
        <v>0.98107854419641249</v>
      </c>
      <c r="Y156" s="3">
        <f t="shared" si="4"/>
        <v>0.99355542358275117</v>
      </c>
      <c r="Z156" s="3">
        <f t="shared" si="5"/>
        <v>1.0309487569761537</v>
      </c>
      <c r="AA156" s="3">
        <f t="shared" si="6"/>
        <v>1.012223789374705</v>
      </c>
      <c r="AB156" s="3">
        <f t="shared" si="7"/>
        <v>0.96843127472767865</v>
      </c>
      <c r="AC156" s="2"/>
      <c r="AD156" s="3">
        <f t="shared" si="8"/>
        <v>0.24424330105480377</v>
      </c>
      <c r="AE156" s="3">
        <f t="shared" si="9"/>
        <v>0.14444791491552197</v>
      </c>
      <c r="AF156" s="3">
        <f t="shared" si="10"/>
        <v>9.7106366565170465E-2</v>
      </c>
      <c r="AG156" s="3">
        <f t="shared" si="11"/>
        <v>9.0967602501360156E-2</v>
      </c>
      <c r="AH156" s="3">
        <f t="shared" si="12"/>
        <v>8.0163738608544588E-2</v>
      </c>
      <c r="AI156" s="3">
        <f t="shared" si="13"/>
        <v>5.5846120368612938E-2</v>
      </c>
      <c r="AJ156" s="3">
        <f t="shared" si="14"/>
        <v>5.5907821671270654E-2</v>
      </c>
      <c r="AK156" s="3">
        <f t="shared" si="15"/>
        <v>6.2528809118538795E-2</v>
      </c>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row>
    <row r="157" spans="1:63">
      <c r="A157" s="2" t="s">
        <v>230</v>
      </c>
      <c r="B157" s="2"/>
      <c r="C157" s="3">
        <v>18.399999999999999</v>
      </c>
      <c r="D157" s="3">
        <v>36.366666666666603</v>
      </c>
      <c r="E157" s="3">
        <v>47.6</v>
      </c>
      <c r="F157" s="3">
        <v>58</v>
      </c>
      <c r="G157" s="3">
        <v>60.266666666666602</v>
      </c>
      <c r="H157" s="3">
        <v>65.7</v>
      </c>
      <c r="I157" s="3">
        <v>69.5</v>
      </c>
      <c r="J157" s="3">
        <v>71.766666666666595</v>
      </c>
      <c r="K157" s="2"/>
      <c r="L157" s="3">
        <v>5.7711928287544403</v>
      </c>
      <c r="M157" s="3">
        <v>5.0098791291695699</v>
      </c>
      <c r="N157" s="3">
        <v>6.9358969619412996</v>
      </c>
      <c r="O157" s="3">
        <v>4.8166378315169096</v>
      </c>
      <c r="P157" s="3">
        <v>4.4417213880306399</v>
      </c>
      <c r="Q157" s="3">
        <v>5.0803543183522102</v>
      </c>
      <c r="R157" s="3">
        <v>4.4628092796652901</v>
      </c>
      <c r="S157" s="3">
        <v>5.7369174843483801</v>
      </c>
      <c r="T157" s="2"/>
      <c r="U157" s="3">
        <f t="shared" si="0"/>
        <v>0.94682692055350248</v>
      </c>
      <c r="V157" s="3">
        <f t="shared" si="1"/>
        <v>0.99908424908424742</v>
      </c>
      <c r="W157" s="3">
        <f t="shared" si="2"/>
        <v>0.95136581954469157</v>
      </c>
      <c r="X157" s="3">
        <f t="shared" si="3"/>
        <v>0.99770699409804708</v>
      </c>
      <c r="Y157" s="3">
        <f t="shared" si="4"/>
        <v>0.97099903018249412</v>
      </c>
      <c r="Z157" s="3">
        <f t="shared" si="5"/>
        <v>1</v>
      </c>
      <c r="AA157" s="3">
        <f t="shared" si="6"/>
        <v>0.98025387870239766</v>
      </c>
      <c r="AB157" s="3">
        <f t="shared" si="7"/>
        <v>0.95731521326386149</v>
      </c>
      <c r="AC157" s="2"/>
      <c r="AD157" s="3">
        <f t="shared" si="8"/>
        <v>0.29697395293315348</v>
      </c>
      <c r="AE157" s="3">
        <f t="shared" si="9"/>
        <v>0.13763404201015303</v>
      </c>
      <c r="AF157" s="3">
        <f t="shared" si="10"/>
        <v>0.13862553145955506</v>
      </c>
      <c r="AG157" s="3">
        <f t="shared" si="11"/>
        <v>8.2855056078304679E-2</v>
      </c>
      <c r="AH157" s="3">
        <f t="shared" si="12"/>
        <v>7.1563725001967879E-2</v>
      </c>
      <c r="AI157" s="3">
        <f t="shared" si="13"/>
        <v>7.7326549746608977E-2</v>
      </c>
      <c r="AJ157" s="3">
        <f t="shared" si="14"/>
        <v>6.2945123831668406E-2</v>
      </c>
      <c r="AK157" s="3">
        <f t="shared" si="15"/>
        <v>7.6526312842630992E-2</v>
      </c>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row>
    <row r="158" spans="1:63">
      <c r="A158" s="2" t="s">
        <v>231</v>
      </c>
      <c r="B158" s="2"/>
      <c r="C158" s="3">
        <v>16.399999999999999</v>
      </c>
      <c r="D158" s="3">
        <v>31.9</v>
      </c>
      <c r="E158" s="3">
        <v>39.9</v>
      </c>
      <c r="F158" s="3">
        <v>48.633333333333297</v>
      </c>
      <c r="G158" s="3">
        <v>53.633333333333297</v>
      </c>
      <c r="H158" s="3">
        <v>58.366666666666603</v>
      </c>
      <c r="I158" s="3">
        <v>61.1</v>
      </c>
      <c r="J158" s="3">
        <v>63.866666666666603</v>
      </c>
      <c r="K158" s="2"/>
      <c r="L158" s="3">
        <v>4.8757905341937402</v>
      </c>
      <c r="M158" s="3">
        <v>6.0351746729761899</v>
      </c>
      <c r="N158" s="3">
        <v>4.9013603553843401</v>
      </c>
      <c r="O158" s="3">
        <v>4.0206411871187298</v>
      </c>
      <c r="P158" s="3">
        <v>4.19112819602974</v>
      </c>
      <c r="Q158" s="3">
        <v>4.8061303445587997</v>
      </c>
      <c r="R158" s="3">
        <v>3.73586223871634</v>
      </c>
      <c r="S158" s="3">
        <v>3.85342560443158</v>
      </c>
      <c r="T158" s="2"/>
      <c r="U158" s="3">
        <f t="shared" si="0"/>
        <v>0.84391095092812185</v>
      </c>
      <c r="V158" s="3">
        <f t="shared" si="1"/>
        <v>0.87637362637362637</v>
      </c>
      <c r="W158" s="3">
        <f t="shared" si="2"/>
        <v>0.79746840755952075</v>
      </c>
      <c r="X158" s="3">
        <f t="shared" si="3"/>
        <v>0.83658304849945386</v>
      </c>
      <c r="Y158" s="3">
        <f t="shared" si="4"/>
        <v>0.86412469002413372</v>
      </c>
      <c r="Z158" s="3">
        <f t="shared" si="5"/>
        <v>0.88838153221714766</v>
      </c>
      <c r="AA158" s="3">
        <f t="shared" si="6"/>
        <v>0.8617771509167842</v>
      </c>
      <c r="AB158" s="3">
        <f t="shared" si="7"/>
        <v>0.85193495058688273</v>
      </c>
      <c r="AC158" s="2"/>
      <c r="AD158" s="3">
        <f t="shared" si="8"/>
        <v>0.25089835525840087</v>
      </c>
      <c r="AE158" s="3">
        <f t="shared" si="9"/>
        <v>0.1658015020048404</v>
      </c>
      <c r="AF158" s="3">
        <f t="shared" si="10"/>
        <v>9.7961905701346288E-2</v>
      </c>
      <c r="AG158" s="3">
        <f t="shared" si="11"/>
        <v>6.9162445399086753E-2</v>
      </c>
      <c r="AH158" s="3">
        <f t="shared" si="12"/>
        <v>6.7526240271826132E-2</v>
      </c>
      <c r="AI158" s="3">
        <f t="shared" si="13"/>
        <v>7.3152668866952805E-2</v>
      </c>
      <c r="AJ158" s="3">
        <f t="shared" si="14"/>
        <v>5.2691992083446257E-2</v>
      </c>
      <c r="AK158" s="3">
        <f t="shared" si="15"/>
        <v>5.1401899038126045E-2</v>
      </c>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row>
    <row r="159" spans="1:63">
      <c r="A159" s="2" t="s">
        <v>232</v>
      </c>
      <c r="B159" s="2"/>
      <c r="C159" s="3">
        <v>18.8333333333333</v>
      </c>
      <c r="D159" s="3">
        <v>35.366666666666603</v>
      </c>
      <c r="E159" s="3">
        <v>46.966666666666598</v>
      </c>
      <c r="F159" s="3">
        <v>56.766666666666602</v>
      </c>
      <c r="G159" s="3">
        <v>61.4</v>
      </c>
      <c r="H159" s="3">
        <v>67.466666666666598</v>
      </c>
      <c r="I159" s="3">
        <v>72.099999999999994</v>
      </c>
      <c r="J159" s="3">
        <v>74.733333333333306</v>
      </c>
      <c r="K159" s="2"/>
      <c r="L159" s="3">
        <v>5.5382508269508897</v>
      </c>
      <c r="M159" s="3">
        <v>5.4557818464043697</v>
      </c>
      <c r="N159" s="3">
        <v>5.1282442306201501</v>
      </c>
      <c r="O159" s="3">
        <v>5.6843840670931201</v>
      </c>
      <c r="P159" s="3">
        <v>5.0239426748321803</v>
      </c>
      <c r="Q159" s="3">
        <v>4.3184359308537701</v>
      </c>
      <c r="R159" s="3">
        <v>4.41474801092882</v>
      </c>
      <c r="S159" s="3">
        <v>5.0526120857323704</v>
      </c>
      <c r="T159" s="2"/>
      <c r="U159" s="3">
        <f t="shared" si="0"/>
        <v>0.969125380639</v>
      </c>
      <c r="V159" s="3">
        <f t="shared" si="1"/>
        <v>0.97161172161171994</v>
      </c>
      <c r="W159" s="3">
        <f t="shared" si="2"/>
        <v>0.93870759085326916</v>
      </c>
      <c r="X159" s="3">
        <f t="shared" si="3"/>
        <v>0.97649138560285764</v>
      </c>
      <c r="Y159" s="3">
        <f t="shared" si="4"/>
        <v>0.98925896769698896</v>
      </c>
      <c r="Z159" s="3">
        <f t="shared" si="5"/>
        <v>1.0268899036022312</v>
      </c>
      <c r="AA159" s="3">
        <f t="shared" si="6"/>
        <v>1.016925246826516</v>
      </c>
      <c r="AB159" s="3">
        <f t="shared" si="7"/>
        <v>0.9968883920750482</v>
      </c>
      <c r="AC159" s="2"/>
      <c r="AD159" s="3">
        <f t="shared" si="8"/>
        <v>0.28498722694210871</v>
      </c>
      <c r="AE159" s="3">
        <f t="shared" si="9"/>
        <v>0.14988411665946072</v>
      </c>
      <c r="AF159" s="3">
        <f t="shared" si="10"/>
        <v>0.10249656040523687</v>
      </c>
      <c r="AG159" s="3">
        <f t="shared" si="11"/>
        <v>9.7781892084108771E-2</v>
      </c>
      <c r="AH159" s="3">
        <f t="shared" si="12"/>
        <v>8.0944305281324638E-2</v>
      </c>
      <c r="AI159" s="3">
        <f t="shared" si="13"/>
        <v>6.5729618430042158E-2</v>
      </c>
      <c r="AJ159" s="3">
        <f t="shared" si="14"/>
        <v>6.2267249801534835E-2</v>
      </c>
      <c r="AK159" s="3">
        <f t="shared" si="15"/>
        <v>6.7398175797386703E-2</v>
      </c>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row>
    <row r="160" spans="1:63">
      <c r="A160" s="2" t="s">
        <v>233</v>
      </c>
      <c r="B160" s="2"/>
      <c r="C160" s="3">
        <v>20.8</v>
      </c>
      <c r="D160" s="3">
        <v>38.966666666666598</v>
      </c>
      <c r="E160" s="3">
        <v>48.1</v>
      </c>
      <c r="F160" s="3">
        <v>58</v>
      </c>
      <c r="G160" s="3">
        <v>62.233333333333299</v>
      </c>
      <c r="H160" s="3">
        <v>67.3333333333333</v>
      </c>
      <c r="I160" s="3">
        <v>73.599999999999994</v>
      </c>
      <c r="J160" s="3">
        <v>75.400000000000006</v>
      </c>
      <c r="K160" s="2"/>
      <c r="L160" s="3">
        <v>6.2096698785040001</v>
      </c>
      <c r="M160" s="3">
        <v>5.3384350599111796</v>
      </c>
      <c r="N160" s="3">
        <v>5.0751026262201497</v>
      </c>
      <c r="O160" s="3">
        <v>5.5976185412488801</v>
      </c>
      <c r="P160" s="3">
        <v>5.0509625045353701</v>
      </c>
      <c r="Q160" s="3">
        <v>4.40706503494357</v>
      </c>
      <c r="R160" s="3">
        <v>5.0173033925938002</v>
      </c>
      <c r="S160" s="3">
        <v>5.1029403288692201</v>
      </c>
      <c r="T160" s="2"/>
      <c r="U160" s="3">
        <f t="shared" si="0"/>
        <v>1.0703260841039595</v>
      </c>
      <c r="V160" s="3">
        <f t="shared" si="1"/>
        <v>1.0705128205128187</v>
      </c>
      <c r="W160" s="3">
        <f t="shared" si="2"/>
        <v>0.96135915798528704</v>
      </c>
      <c r="X160" s="3">
        <f t="shared" si="3"/>
        <v>0.99770699409804708</v>
      </c>
      <c r="Y160" s="3">
        <f t="shared" si="4"/>
        <v>1.0026853923399985</v>
      </c>
      <c r="Z160" s="3">
        <f t="shared" si="5"/>
        <v>1.0248604769152709</v>
      </c>
      <c r="AA160" s="3">
        <f t="shared" si="6"/>
        <v>1.0380818053596614</v>
      </c>
      <c r="AB160" s="3">
        <f t="shared" si="7"/>
        <v>1.0057812412461016</v>
      </c>
      <c r="AC160" s="2"/>
      <c r="AD160" s="3">
        <f t="shared" si="8"/>
        <v>0.31953709829987964</v>
      </c>
      <c r="AE160" s="3">
        <f t="shared" si="9"/>
        <v>0.14666030384371373</v>
      </c>
      <c r="AF160" s="3">
        <f t="shared" si="10"/>
        <v>0.10143443632914599</v>
      </c>
      <c r="AG160" s="3">
        <f t="shared" si="11"/>
        <v>9.6289364980981298E-2</v>
      </c>
      <c r="AH160" s="3">
        <f t="shared" si="12"/>
        <v>8.1379640930176855E-2</v>
      </c>
      <c r="AI160" s="3">
        <f t="shared" si="13"/>
        <v>6.7078615448151746E-2</v>
      </c>
      <c r="AJ160" s="3">
        <f t="shared" si="14"/>
        <v>7.0765915269306062E-2</v>
      </c>
      <c r="AK160" s="3">
        <f t="shared" si="15"/>
        <v>6.8069518010276844E-2</v>
      </c>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row>
    <row r="161" spans="1:63">
      <c r="A161" s="2" t="s">
        <v>234</v>
      </c>
      <c r="B161" s="2"/>
      <c r="C161" s="3">
        <v>19.600000000000001</v>
      </c>
      <c r="D161" s="3">
        <v>35.633333333333297</v>
      </c>
      <c r="E161" s="3">
        <v>49.966666666666598</v>
      </c>
      <c r="F161" s="3">
        <v>54.933333333333302</v>
      </c>
      <c r="G161" s="3">
        <v>62.033333333333303</v>
      </c>
      <c r="H161" s="3">
        <v>68.3333333333333</v>
      </c>
      <c r="I161" s="3">
        <v>71.566666666666606</v>
      </c>
      <c r="J161" s="3">
        <v>73.900000000000006</v>
      </c>
      <c r="K161" s="2"/>
      <c r="L161" s="3">
        <v>4.9705801136956502</v>
      </c>
      <c r="M161" s="3">
        <v>5.8792478732874898</v>
      </c>
      <c r="N161" s="3">
        <v>5.9692731736973004</v>
      </c>
      <c r="O161" s="3">
        <v>5.29737880675171</v>
      </c>
      <c r="P161" s="3">
        <v>5.3881557347780999</v>
      </c>
      <c r="Q161" s="3">
        <v>4.7702783519995497</v>
      </c>
      <c r="R161" s="3">
        <v>4.3488184857754399</v>
      </c>
      <c r="S161" s="3">
        <v>3.7978063843926102</v>
      </c>
      <c r="T161" s="2"/>
      <c r="U161" s="3">
        <f t="shared" si="0"/>
        <v>1.0085765023287312</v>
      </c>
      <c r="V161" s="3">
        <f t="shared" si="1"/>
        <v>0.97893772893772801</v>
      </c>
      <c r="W161" s="3">
        <f t="shared" si="2"/>
        <v>0.99866762149684218</v>
      </c>
      <c r="X161" s="3">
        <f t="shared" si="3"/>
        <v>0.94495467027217284</v>
      </c>
      <c r="Y161" s="3">
        <f t="shared" si="4"/>
        <v>0.99946305042567629</v>
      </c>
      <c r="Z161" s="3">
        <f t="shared" si="5"/>
        <v>1.0400811770674778</v>
      </c>
      <c r="AA161" s="3">
        <f t="shared" si="6"/>
        <v>1.0094029149036192</v>
      </c>
      <c r="AB161" s="3">
        <f t="shared" si="7"/>
        <v>0.98577233061123226</v>
      </c>
      <c r="AC161" s="2"/>
      <c r="AD161" s="3">
        <f t="shared" si="8"/>
        <v>0.2557760360008115</v>
      </c>
      <c r="AE161" s="3">
        <f t="shared" si="9"/>
        <v>0.16151779871668928</v>
      </c>
      <c r="AF161" s="3">
        <f t="shared" si="10"/>
        <v>0.11930593413824946</v>
      </c>
      <c r="AG161" s="3">
        <f t="shared" si="11"/>
        <v>9.112468768763704E-2</v>
      </c>
      <c r="AH161" s="3">
        <f t="shared" si="12"/>
        <v>8.6812400325361472E-2</v>
      </c>
      <c r="AI161" s="3">
        <f t="shared" si="13"/>
        <v>7.2606976438349305E-2</v>
      </c>
      <c r="AJ161" s="3">
        <f t="shared" si="14"/>
        <v>6.1337355229554857E-2</v>
      </c>
      <c r="AK161" s="3">
        <f t="shared" si="15"/>
        <v>5.0659979035898792E-2</v>
      </c>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row>
    <row r="162" spans="1:63">
      <c r="A162" s="2" t="s">
        <v>235</v>
      </c>
      <c r="B162" s="2"/>
      <c r="C162" s="3">
        <v>18.766666666666602</v>
      </c>
      <c r="D162" s="3">
        <v>35.8333333333333</v>
      </c>
      <c r="E162" s="3">
        <v>50.033333333333303</v>
      </c>
      <c r="F162" s="3">
        <v>57.266666666666602</v>
      </c>
      <c r="G162" s="3">
        <v>62.6666666666666</v>
      </c>
      <c r="H162" s="3">
        <v>67.900000000000006</v>
      </c>
      <c r="I162" s="3">
        <v>71.266666666666595</v>
      </c>
      <c r="J162" s="3">
        <v>76.733333333333306</v>
      </c>
      <c r="K162" s="2"/>
      <c r="L162" s="3">
        <v>5.0443587853715899</v>
      </c>
      <c r="M162" s="3">
        <v>5.5682632440964497</v>
      </c>
      <c r="N162" s="3">
        <v>5.01652823729275</v>
      </c>
      <c r="O162" s="3">
        <v>5.5793269207753804</v>
      </c>
      <c r="P162" s="3">
        <v>5.0486521853747099</v>
      </c>
      <c r="Q162" s="3">
        <v>5.3873308171424998</v>
      </c>
      <c r="R162" s="3">
        <v>4.8230925993829104</v>
      </c>
      <c r="S162" s="3">
        <v>3.9994444058588301</v>
      </c>
      <c r="T162" s="2"/>
      <c r="U162" s="3">
        <f t="shared" si="0"/>
        <v>0.96569484831815233</v>
      </c>
      <c r="V162" s="3">
        <f t="shared" si="1"/>
        <v>0.9844322344322336</v>
      </c>
      <c r="W162" s="3">
        <f t="shared" si="2"/>
        <v>1.0000000666222557</v>
      </c>
      <c r="X162" s="3">
        <f t="shared" si="3"/>
        <v>0.98509230796577185</v>
      </c>
      <c r="Y162" s="3">
        <f t="shared" si="4"/>
        <v>1.0096671331543634</v>
      </c>
      <c r="Z162" s="3">
        <f t="shared" si="5"/>
        <v>1.0334855403348555</v>
      </c>
      <c r="AA162" s="3">
        <f t="shared" si="6"/>
        <v>1.0051716031969899</v>
      </c>
      <c r="AB162" s="3">
        <f t="shared" si="7"/>
        <v>1.0235669395882074</v>
      </c>
      <c r="AC162" s="2"/>
      <c r="AD162" s="3">
        <f t="shared" si="8"/>
        <v>0.25957253776741246</v>
      </c>
      <c r="AE162" s="3">
        <f t="shared" si="9"/>
        <v>0.15297426494770466</v>
      </c>
      <c r="AF162" s="3">
        <f t="shared" si="10"/>
        <v>0.10026372894414083</v>
      </c>
      <c r="AG162" s="3">
        <f t="shared" si="11"/>
        <v>9.5974715365812369E-2</v>
      </c>
      <c r="AH162" s="3">
        <f t="shared" si="12"/>
        <v>8.1342417738842557E-2</v>
      </c>
      <c r="AI162" s="3">
        <f t="shared" si="13"/>
        <v>8.1998946988470309E-2</v>
      </c>
      <c r="AJ162" s="3">
        <f t="shared" si="14"/>
        <v>6.8026693926416221E-2</v>
      </c>
      <c r="AK162" s="3">
        <f t="shared" si="15"/>
        <v>5.3349683803971773E-2</v>
      </c>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row>
    <row r="163" spans="1:63">
      <c r="A163" s="2" t="s">
        <v>236</v>
      </c>
      <c r="B163" s="2"/>
      <c r="C163" s="3">
        <v>20.8666666666666</v>
      </c>
      <c r="D163" s="3">
        <v>40.433333333333302</v>
      </c>
      <c r="E163" s="3">
        <v>53</v>
      </c>
      <c r="F163" s="3">
        <v>61.466666666666598</v>
      </c>
      <c r="G163" s="3">
        <v>68.599999999999994</v>
      </c>
      <c r="H163" s="3">
        <v>73</v>
      </c>
      <c r="I163" s="3">
        <v>78.900000000000006</v>
      </c>
      <c r="J163" s="3">
        <v>83.3</v>
      </c>
      <c r="K163" s="2"/>
      <c r="L163" s="3">
        <v>5.7313950211871498</v>
      </c>
      <c r="M163" s="3">
        <v>6.9025760086764301</v>
      </c>
      <c r="N163" s="3">
        <v>6.7970581871865701</v>
      </c>
      <c r="O163" s="3">
        <v>5.6079308919501498</v>
      </c>
      <c r="P163" s="3">
        <v>4.3328204824725098</v>
      </c>
      <c r="Q163" s="3">
        <v>5.1316014394468796</v>
      </c>
      <c r="R163" s="3">
        <v>5.5217750769114096</v>
      </c>
      <c r="S163" s="3">
        <v>4.53982378512646</v>
      </c>
      <c r="T163" s="2"/>
      <c r="U163" s="3">
        <f t="shared" si="0"/>
        <v>1.073756616424802</v>
      </c>
      <c r="V163" s="3">
        <f t="shared" si="1"/>
        <v>1.11080586080586</v>
      </c>
      <c r="W163" s="3">
        <f t="shared" si="2"/>
        <v>1.0592938747031229</v>
      </c>
      <c r="X163" s="3">
        <f t="shared" si="3"/>
        <v>1.0573400558142509</v>
      </c>
      <c r="Y163" s="3">
        <f t="shared" si="4"/>
        <v>1.1052632766125967</v>
      </c>
      <c r="Z163" s="3">
        <f t="shared" si="5"/>
        <v>1.1111111111111112</v>
      </c>
      <c r="AA163" s="3">
        <f t="shared" si="6"/>
        <v>1.1128349788434415</v>
      </c>
      <c r="AB163" s="3">
        <f t="shared" si="7"/>
        <v>1.1111615039230804</v>
      </c>
      <c r="AC163" s="2"/>
      <c r="AD163" s="3">
        <f t="shared" si="8"/>
        <v>0.29492603795577749</v>
      </c>
      <c r="AE163" s="3">
        <f t="shared" si="9"/>
        <v>0.18963120902957226</v>
      </c>
      <c r="AF163" s="3">
        <f t="shared" si="10"/>
        <v>0.13585060572995181</v>
      </c>
      <c r="AG163" s="3">
        <f t="shared" si="11"/>
        <v>9.6466756436502835E-2</v>
      </c>
      <c r="AH163" s="3">
        <f t="shared" si="12"/>
        <v>6.9809145239529719E-2</v>
      </c>
      <c r="AI163" s="3">
        <f t="shared" si="13"/>
        <v>7.8106566810454789E-2</v>
      </c>
      <c r="AJ163" s="3">
        <f t="shared" si="14"/>
        <v>7.7881171747692657E-2</v>
      </c>
      <c r="AK163" s="3">
        <f t="shared" si="15"/>
        <v>6.0557952276433236E-2</v>
      </c>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row>
    <row r="164" spans="1:63">
      <c r="A164" s="2" t="s">
        <v>237</v>
      </c>
      <c r="B164" s="2"/>
      <c r="C164" s="3">
        <v>20.066666666666599</v>
      </c>
      <c r="D164" s="3">
        <v>39.1666666666666</v>
      </c>
      <c r="E164" s="3">
        <v>48.366666666666603</v>
      </c>
      <c r="F164" s="3">
        <v>59.6</v>
      </c>
      <c r="G164" s="3">
        <v>63.733333333333299</v>
      </c>
      <c r="H164" s="3">
        <v>67.366666666666603</v>
      </c>
      <c r="I164" s="3">
        <v>71.066666666666606</v>
      </c>
      <c r="J164" s="3">
        <v>75.1666666666666</v>
      </c>
      <c r="K164" s="2"/>
      <c r="L164" s="3">
        <v>4.85752566185249</v>
      </c>
      <c r="M164" s="3">
        <v>5.68672919074654</v>
      </c>
      <c r="N164" s="3">
        <v>5.1799828399544099</v>
      </c>
      <c r="O164" s="3">
        <v>6.7310227058498802</v>
      </c>
      <c r="P164" s="3">
        <v>4.3812732801727297</v>
      </c>
      <c r="Q164" s="3">
        <v>4.6867425313916602</v>
      </c>
      <c r="R164" s="3">
        <v>5.0327814266952702</v>
      </c>
      <c r="S164" s="3">
        <v>4.0256124447785</v>
      </c>
      <c r="T164" s="2"/>
      <c r="U164" s="3">
        <f t="shared" si="0"/>
        <v>1.0325902285746498</v>
      </c>
      <c r="V164" s="3">
        <f t="shared" si="1"/>
        <v>1.0760073260073242</v>
      </c>
      <c r="W164" s="3">
        <f t="shared" si="2"/>
        <v>0.96668893848693671</v>
      </c>
      <c r="X164" s="3">
        <f t="shared" si="3"/>
        <v>1.0252299456593725</v>
      </c>
      <c r="Y164" s="3">
        <f t="shared" si="4"/>
        <v>1.0268529566974169</v>
      </c>
      <c r="Z164" s="3">
        <f t="shared" si="5"/>
        <v>1.0253678335870107</v>
      </c>
      <c r="AA164" s="3">
        <f t="shared" si="6"/>
        <v>1.0023507287259041</v>
      </c>
      <c r="AB164" s="3">
        <f t="shared" si="7"/>
        <v>1.0026687440362321</v>
      </c>
      <c r="AC164" s="2"/>
      <c r="AD164" s="3">
        <f t="shared" si="8"/>
        <v>0.2499584817348591</v>
      </c>
      <c r="AE164" s="3">
        <f t="shared" si="9"/>
        <v>0.15622882392160825</v>
      </c>
      <c r="AF164" s="3">
        <f t="shared" si="10"/>
        <v>0.1035306432722829</v>
      </c>
      <c r="AG164" s="3">
        <f t="shared" si="11"/>
        <v>0.11578600743205496</v>
      </c>
      <c r="AH164" s="3">
        <f t="shared" si="12"/>
        <v>7.0589802644007743E-2</v>
      </c>
      <c r="AI164" s="3">
        <f t="shared" si="13"/>
        <v>7.1335502760908068E-2</v>
      </c>
      <c r="AJ164" s="3">
        <f t="shared" si="14"/>
        <v>7.0984223225603243E-2</v>
      </c>
      <c r="AK164" s="3">
        <f t="shared" si="15"/>
        <v>5.3698746438794076E-2</v>
      </c>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row>
    <row r="165" spans="1:63">
      <c r="A165" s="2" t="s">
        <v>238</v>
      </c>
      <c r="B165" s="2"/>
      <c r="C165" s="3">
        <v>19.899999999999999</v>
      </c>
      <c r="D165" s="3">
        <v>38.233333333333299</v>
      </c>
      <c r="E165" s="3">
        <v>50.2</v>
      </c>
      <c r="F165" s="3">
        <v>57.733333333333299</v>
      </c>
      <c r="G165" s="3">
        <v>61.066666666666599</v>
      </c>
      <c r="H165" s="3">
        <v>67.366666666666603</v>
      </c>
      <c r="I165" s="3">
        <v>71.966666666666598</v>
      </c>
      <c r="J165" s="3">
        <v>73.933333333333294</v>
      </c>
      <c r="K165" s="2"/>
      <c r="L165" s="3">
        <v>6.7889616289974697</v>
      </c>
      <c r="M165" s="3">
        <v>5.6785170208035396</v>
      </c>
      <c r="N165" s="3">
        <v>5.2051256789181597</v>
      </c>
      <c r="O165" s="3">
        <v>3.0868898407440599</v>
      </c>
      <c r="P165" s="3">
        <v>5.2721490452713402</v>
      </c>
      <c r="Q165" s="3">
        <v>4.1431335430511398</v>
      </c>
      <c r="R165" s="3">
        <v>4.8681504587357196</v>
      </c>
      <c r="S165" s="3">
        <v>3.7142368739157599</v>
      </c>
      <c r="T165" s="2"/>
      <c r="U165" s="3">
        <f t="shared" si="0"/>
        <v>1.0240138977725382</v>
      </c>
      <c r="V165" s="3">
        <f t="shared" si="1"/>
        <v>1.0503663003662995</v>
      </c>
      <c r="W165" s="3">
        <f t="shared" si="2"/>
        <v>1.0033311794357882</v>
      </c>
      <c r="X165" s="3">
        <f t="shared" si="3"/>
        <v>0.99311983550449223</v>
      </c>
      <c r="Y165" s="3">
        <f t="shared" si="4"/>
        <v>0.98388839783978388</v>
      </c>
      <c r="Z165" s="3">
        <f t="shared" si="5"/>
        <v>1.0253678335870107</v>
      </c>
      <c r="AA165" s="3">
        <f t="shared" si="6"/>
        <v>1.0150446638457911</v>
      </c>
      <c r="AB165" s="3">
        <f t="shared" si="7"/>
        <v>0.98621697306978429</v>
      </c>
      <c r="AC165" s="2"/>
      <c r="AD165" s="3">
        <f t="shared" si="8"/>
        <v>0.34934628439888937</v>
      </c>
      <c r="AE165" s="3">
        <f t="shared" si="9"/>
        <v>0.15600321485724011</v>
      </c>
      <c r="AF165" s="3">
        <f t="shared" si="10"/>
        <v>0.10403316507052718</v>
      </c>
      <c r="AG165" s="3">
        <f t="shared" si="11"/>
        <v>5.310019972621647E-2</v>
      </c>
      <c r="AH165" s="3">
        <f t="shared" si="12"/>
        <v>8.4943334235664372E-2</v>
      </c>
      <c r="AI165" s="3">
        <f t="shared" si="13"/>
        <v>6.3061393349332417E-2</v>
      </c>
      <c r="AJ165" s="3">
        <f t="shared" si="14"/>
        <v>6.8662206752266849E-2</v>
      </c>
      <c r="AK165" s="3">
        <f t="shared" si="15"/>
        <v>4.9545222457944738E-2</v>
      </c>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row>
    <row r="166" spans="1:63">
      <c r="A166" s="2" t="s">
        <v>239</v>
      </c>
      <c r="B166" s="2" t="s">
        <v>240</v>
      </c>
      <c r="C166" s="3">
        <v>21.933333333333302</v>
      </c>
      <c r="D166" s="3">
        <v>36.966666666666598</v>
      </c>
      <c r="E166" s="3">
        <v>51.2</v>
      </c>
      <c r="F166" s="3">
        <v>58.033333333333303</v>
      </c>
      <c r="G166" s="3">
        <v>63.033333333333303</v>
      </c>
      <c r="H166" s="3">
        <v>68.099999999999994</v>
      </c>
      <c r="I166" s="3">
        <v>72.2</v>
      </c>
      <c r="J166" s="3">
        <v>75.733333333333306</v>
      </c>
      <c r="K166" s="2"/>
      <c r="L166" s="3">
        <v>7.2752243188020502</v>
      </c>
      <c r="M166" s="3">
        <v>5.7473665467083404</v>
      </c>
      <c r="N166" s="3">
        <v>6.2524661801031201</v>
      </c>
      <c r="O166" s="3">
        <v>5.3571343915277003</v>
      </c>
      <c r="P166" s="3">
        <v>5.6714685536953704</v>
      </c>
      <c r="Q166" s="3">
        <v>4.68579413404672</v>
      </c>
      <c r="R166" s="3">
        <v>3.2496153618543802</v>
      </c>
      <c r="S166" s="3">
        <v>3.9322032274823</v>
      </c>
      <c r="T166" s="2"/>
      <c r="U166" s="3">
        <f t="shared" si="0"/>
        <v>1.1286451335583403</v>
      </c>
      <c r="V166" s="3">
        <f t="shared" si="1"/>
        <v>1.0155677655677637</v>
      </c>
      <c r="W166" s="3">
        <f t="shared" si="2"/>
        <v>1.0233178563169791</v>
      </c>
      <c r="X166" s="3">
        <f t="shared" si="3"/>
        <v>0.99828038892224091</v>
      </c>
      <c r="Y166" s="3">
        <f t="shared" si="4"/>
        <v>1.0155747599972884</v>
      </c>
      <c r="Z166" s="3">
        <f t="shared" si="5"/>
        <v>1.0365296803652966</v>
      </c>
      <c r="AA166" s="3">
        <f t="shared" si="6"/>
        <v>1.0183356840620592</v>
      </c>
      <c r="AB166" s="3">
        <f t="shared" si="7"/>
        <v>1.0102276658316278</v>
      </c>
      <c r="AC166" s="2"/>
      <c r="AD166" s="3">
        <f t="shared" si="8"/>
        <v>0.37436838250583143</v>
      </c>
      <c r="AE166" s="3">
        <f t="shared" si="9"/>
        <v>0.15789468534913023</v>
      </c>
      <c r="AF166" s="3">
        <f t="shared" si="10"/>
        <v>0.12496602125229563</v>
      </c>
      <c r="AG166" s="3">
        <f t="shared" si="11"/>
        <v>9.2152593978454697E-2</v>
      </c>
      <c r="AH166" s="3">
        <f t="shared" si="12"/>
        <v>9.1377054181671288E-2</v>
      </c>
      <c r="AI166" s="3">
        <f t="shared" si="13"/>
        <v>7.1321067489295578E-2</v>
      </c>
      <c r="AJ166" s="3">
        <f t="shared" si="14"/>
        <v>4.5833785075520168E-2</v>
      </c>
      <c r="AK166" s="3">
        <f t="shared" si="15"/>
        <v>5.2452735317892234E-2</v>
      </c>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row>
    <row r="167" spans="1:63">
      <c r="A167" s="2" t="s">
        <v>241</v>
      </c>
      <c r="B167" s="2" t="s">
        <v>242</v>
      </c>
      <c r="C167" s="3">
        <v>18.8666666666666</v>
      </c>
      <c r="D167" s="3">
        <v>37.8333333333333</v>
      </c>
      <c r="E167" s="3">
        <v>50.366666666666603</v>
      </c>
      <c r="F167" s="3">
        <v>57</v>
      </c>
      <c r="G167" s="3">
        <v>60.933333333333302</v>
      </c>
      <c r="H167" s="3">
        <v>67.066666666666606</v>
      </c>
      <c r="I167" s="3">
        <v>72.099999999999994</v>
      </c>
      <c r="J167" s="3">
        <v>73.433333333333294</v>
      </c>
      <c r="K167" s="2"/>
      <c r="L167" s="3">
        <v>4.6599952312803401</v>
      </c>
      <c r="M167" s="3">
        <v>5.52620022157077</v>
      </c>
      <c r="N167" s="3">
        <v>5.7589543804023604</v>
      </c>
      <c r="O167" s="3">
        <v>4.1311822359545696</v>
      </c>
      <c r="P167" s="3">
        <v>5.2531472048244998</v>
      </c>
      <c r="Q167" s="3">
        <v>5.0920417210475399</v>
      </c>
      <c r="R167" s="3">
        <v>4.4373415464667501</v>
      </c>
      <c r="S167" s="3">
        <v>3.9722649570350699</v>
      </c>
      <c r="T167" s="2"/>
      <c r="U167" s="3">
        <f t="shared" si="0"/>
        <v>0.97084064679942128</v>
      </c>
      <c r="V167" s="3">
        <f t="shared" si="1"/>
        <v>1.0393772893772886</v>
      </c>
      <c r="W167" s="3">
        <f t="shared" si="2"/>
        <v>1.0066622922493187</v>
      </c>
      <c r="X167" s="3">
        <f t="shared" si="3"/>
        <v>0.98050514937221867</v>
      </c>
      <c r="Y167" s="3">
        <f t="shared" si="4"/>
        <v>0.98174016989690283</v>
      </c>
      <c r="Z167" s="3">
        <f t="shared" si="5"/>
        <v>1.0208016235413486</v>
      </c>
      <c r="AA167" s="3">
        <f t="shared" si="6"/>
        <v>1.016925246826516</v>
      </c>
      <c r="AB167" s="3">
        <f t="shared" si="7"/>
        <v>0.97954733619149459</v>
      </c>
      <c r="AC167" s="2"/>
      <c r="AD167" s="3">
        <f t="shared" si="8"/>
        <v>0.23979396383843324</v>
      </c>
      <c r="AE167" s="3">
        <f t="shared" si="9"/>
        <v>0.15181868740579038</v>
      </c>
      <c r="AF167" s="3">
        <f t="shared" si="10"/>
        <v>0.11510236037462149</v>
      </c>
      <c r="AG167" s="3">
        <f t="shared" si="11"/>
        <v>7.1063955356991088E-2</v>
      </c>
      <c r="AH167" s="3">
        <f t="shared" si="12"/>
        <v>8.4637182101058764E-2</v>
      </c>
      <c r="AI167" s="3">
        <f t="shared" si="13"/>
        <v>7.7504440198592692E-2</v>
      </c>
      <c r="AJ167" s="3">
        <f t="shared" si="14"/>
        <v>6.2585917439587441E-2</v>
      </c>
      <c r="AK167" s="3">
        <f t="shared" si="15"/>
        <v>5.2987129695558688E-2</v>
      </c>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row>
    <row r="168" spans="1:63">
      <c r="A168" s="2" t="s">
        <v>243</v>
      </c>
      <c r="B168" s="2"/>
      <c r="C168" s="3">
        <v>19.633333333333301</v>
      </c>
      <c r="D168" s="3">
        <v>37.866666666666603</v>
      </c>
      <c r="E168" s="3">
        <v>49.6666666666666</v>
      </c>
      <c r="F168" s="3">
        <v>57.4</v>
      </c>
      <c r="G168" s="3">
        <v>62.866666666666603</v>
      </c>
      <c r="H168" s="3">
        <v>67.400000000000006</v>
      </c>
      <c r="I168" s="3">
        <v>69.933333333333294</v>
      </c>
      <c r="J168" s="3">
        <v>72.8</v>
      </c>
      <c r="K168" s="2"/>
      <c r="L168" s="3">
        <v>5.2693031375653003</v>
      </c>
      <c r="M168" s="3">
        <v>5.0248272496563304</v>
      </c>
      <c r="N168" s="3">
        <v>5.9460537800759496</v>
      </c>
      <c r="O168" s="3">
        <v>5.1484625536820801</v>
      </c>
      <c r="P168" s="3">
        <v>4.7800511387315598</v>
      </c>
      <c r="Q168" s="3">
        <v>4.8689492364027203</v>
      </c>
      <c r="R168" s="3">
        <v>3.97436228287703</v>
      </c>
      <c r="S168" s="3">
        <v>4.1344084623236403</v>
      </c>
      <c r="T168" s="2"/>
      <c r="U168" s="3">
        <f t="shared" si="0"/>
        <v>1.0102917684891524</v>
      </c>
      <c r="V168" s="3">
        <f t="shared" si="1"/>
        <v>1.0402930402930386</v>
      </c>
      <c r="W168" s="3">
        <f t="shared" si="2"/>
        <v>0.99267161843248497</v>
      </c>
      <c r="X168" s="3">
        <f t="shared" si="3"/>
        <v>0.98738588726255005</v>
      </c>
      <c r="Y168" s="3">
        <f t="shared" si="4"/>
        <v>1.0128894750686859</v>
      </c>
      <c r="Z168" s="3">
        <f t="shared" si="5"/>
        <v>1.025875190258752</v>
      </c>
      <c r="AA168" s="3">
        <f t="shared" si="6"/>
        <v>0.98636577338975018</v>
      </c>
      <c r="AB168" s="3">
        <f t="shared" si="7"/>
        <v>0.97109912947899457</v>
      </c>
      <c r="AC168" s="2"/>
      <c r="AD168" s="3">
        <f t="shared" si="8"/>
        <v>0.2711477208262969</v>
      </c>
      <c r="AE168" s="3">
        <f t="shared" si="9"/>
        <v>0.1380447046608882</v>
      </c>
      <c r="AF168" s="3">
        <f t="shared" si="10"/>
        <v>0.11884185562056233</v>
      </c>
      <c r="AG168" s="3">
        <f t="shared" si="11"/>
        <v>8.8563053425181101E-2</v>
      </c>
      <c r="AH168" s="3">
        <f t="shared" si="12"/>
        <v>7.701479568469706E-2</v>
      </c>
      <c r="AI168" s="3">
        <f t="shared" si="13"/>
        <v>7.4108816383603046E-2</v>
      </c>
      <c r="AJ168" s="3">
        <f t="shared" si="14"/>
        <v>5.6055885513075172E-2</v>
      </c>
      <c r="AK168" s="3">
        <f t="shared" si="15"/>
        <v>5.5150006300454343E-2</v>
      </c>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row>
    <row r="169" spans="1:63">
      <c r="A169" s="2" t="s">
        <v>244</v>
      </c>
      <c r="B169" s="2"/>
      <c r="C169" s="3">
        <v>19.899999999999999</v>
      </c>
      <c r="D169" s="3">
        <v>35.933333333333302</v>
      </c>
      <c r="E169" s="3">
        <v>51.466666666666598</v>
      </c>
      <c r="F169" s="3">
        <v>57.266666666666602</v>
      </c>
      <c r="G169" s="3">
        <v>63.2</v>
      </c>
      <c r="H169" s="3">
        <v>66.633333333333297</v>
      </c>
      <c r="I169" s="3">
        <v>72.5</v>
      </c>
      <c r="J169" s="3">
        <v>75.033333333333303</v>
      </c>
      <c r="K169" s="2"/>
      <c r="L169" s="3">
        <v>6.53375848956785</v>
      </c>
      <c r="M169" s="3">
        <v>5.1957247382396501</v>
      </c>
      <c r="N169" s="3">
        <v>4.9513185673672302</v>
      </c>
      <c r="O169" s="3">
        <v>5.3661490433601902</v>
      </c>
      <c r="P169" s="3">
        <v>5.2051256789181597</v>
      </c>
      <c r="Q169" s="3">
        <v>4.1671999658710304</v>
      </c>
      <c r="R169" s="3">
        <v>4.2797975029978499</v>
      </c>
      <c r="S169" s="3">
        <v>4.5788159556325798</v>
      </c>
      <c r="T169" s="2"/>
      <c r="U169" s="3">
        <f t="shared" si="0"/>
        <v>1.0240138977725382</v>
      </c>
      <c r="V169" s="3">
        <f t="shared" si="1"/>
        <v>0.98717948717948634</v>
      </c>
      <c r="W169" s="3">
        <f t="shared" si="2"/>
        <v>1.0286476368186286</v>
      </c>
      <c r="X169" s="3">
        <f t="shared" si="3"/>
        <v>0.98509230796577185</v>
      </c>
      <c r="Y169" s="3">
        <f t="shared" si="4"/>
        <v>1.018260044925891</v>
      </c>
      <c r="Z169" s="3">
        <f t="shared" si="5"/>
        <v>1.0142059868087259</v>
      </c>
      <c r="AA169" s="3">
        <f t="shared" si="6"/>
        <v>1.0225669957686883</v>
      </c>
      <c r="AB169" s="3">
        <f t="shared" si="7"/>
        <v>1.000890174202022</v>
      </c>
      <c r="AC169" s="2"/>
      <c r="AD169" s="3">
        <f t="shared" si="8"/>
        <v>0.33621404512596914</v>
      </c>
      <c r="AE169" s="3">
        <f t="shared" si="9"/>
        <v>0.14273969061097941</v>
      </c>
      <c r="AF169" s="3">
        <f t="shared" si="10"/>
        <v>9.896040434181036E-2</v>
      </c>
      <c r="AG169" s="3">
        <f t="shared" si="11"/>
        <v>9.2307662619534589E-2</v>
      </c>
      <c r="AH169" s="3">
        <f t="shared" si="12"/>
        <v>8.3863473222470161E-2</v>
      </c>
      <c r="AI169" s="3">
        <f t="shared" si="13"/>
        <v>6.3427701154810195E-2</v>
      </c>
      <c r="AJ169" s="3">
        <f t="shared" si="14"/>
        <v>6.0363857588121995E-2</v>
      </c>
      <c r="AK169" s="3">
        <f t="shared" si="15"/>
        <v>6.1078079513177598E-2</v>
      </c>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row>
    <row r="170" spans="1:63">
      <c r="A170" s="2" t="s">
        <v>245</v>
      </c>
      <c r="B170" s="2"/>
      <c r="C170" s="3">
        <v>18.8</v>
      </c>
      <c r="D170" s="3">
        <v>37.933333333333302</v>
      </c>
      <c r="E170" s="3">
        <v>50.1666666666666</v>
      </c>
      <c r="F170" s="3">
        <v>57</v>
      </c>
      <c r="G170" s="3">
        <v>64.033333333333303</v>
      </c>
      <c r="H170" s="3">
        <v>68.8333333333333</v>
      </c>
      <c r="I170" s="3">
        <v>71.233333333333306</v>
      </c>
      <c r="J170" s="3">
        <v>76.1666666666666</v>
      </c>
      <c r="K170" s="2"/>
      <c r="L170" s="3">
        <v>5.3441556863549504</v>
      </c>
      <c r="M170" s="3">
        <v>5.2149358150945204</v>
      </c>
      <c r="N170" s="3">
        <v>4.6910079466523502</v>
      </c>
      <c r="O170" s="3">
        <v>4.84424056655598</v>
      </c>
      <c r="P170" s="3">
        <v>4.4458470009161903</v>
      </c>
      <c r="Q170" s="3">
        <v>4.3288438281934898</v>
      </c>
      <c r="R170" s="3">
        <v>5.4692067269597899</v>
      </c>
      <c r="S170" s="3">
        <v>5.7101274552811399</v>
      </c>
      <c r="T170" s="2"/>
      <c r="U170" s="3">
        <f t="shared" si="0"/>
        <v>0.96741011447857872</v>
      </c>
      <c r="V170" s="3">
        <f t="shared" si="1"/>
        <v>1.0421245421245413</v>
      </c>
      <c r="W170" s="3">
        <f t="shared" si="2"/>
        <v>1.0026649568730803</v>
      </c>
      <c r="X170" s="3">
        <f t="shared" si="3"/>
        <v>0.98050514937221867</v>
      </c>
      <c r="Y170" s="3">
        <f t="shared" si="4"/>
        <v>1.0316864695689008</v>
      </c>
      <c r="Z170" s="3">
        <f t="shared" si="5"/>
        <v>1.0476915271435814</v>
      </c>
      <c r="AA170" s="3">
        <f t="shared" si="6"/>
        <v>1.0047014574518096</v>
      </c>
      <c r="AB170" s="3">
        <f t="shared" si="7"/>
        <v>1.0160080177928117</v>
      </c>
      <c r="AC170" s="2"/>
      <c r="AD170" s="3">
        <f t="shared" si="8"/>
        <v>0.27499948214510583</v>
      </c>
      <c r="AE170" s="3">
        <f t="shared" si="9"/>
        <v>0.14326746744765168</v>
      </c>
      <c r="AF170" s="3">
        <f t="shared" si="10"/>
        <v>9.3757660076839777E-2</v>
      </c>
      <c r="AG170" s="3">
        <f t="shared" si="11"/>
        <v>8.3329874040454957E-2</v>
      </c>
      <c r="AH170" s="3">
        <f t="shared" si="12"/>
        <v>7.1630195678584779E-2</v>
      </c>
      <c r="AI170" s="3">
        <f t="shared" si="13"/>
        <v>6.5888033914664981E-2</v>
      </c>
      <c r="AJ170" s="3">
        <f t="shared" si="14"/>
        <v>7.7139728165864452E-2</v>
      </c>
      <c r="AK170" s="3">
        <f t="shared" si="15"/>
        <v>7.6168953310956342E-2</v>
      </c>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row>
    <row r="171" spans="1:63">
      <c r="A171" s="2" t="s">
        <v>246</v>
      </c>
      <c r="B171" s="2"/>
      <c r="C171" s="3">
        <v>22.266666666666602</v>
      </c>
      <c r="D171" s="3">
        <v>35.866666666666603</v>
      </c>
      <c r="E171" s="3">
        <v>47.8</v>
      </c>
      <c r="F171" s="3">
        <v>57.5</v>
      </c>
      <c r="G171" s="3">
        <v>61.566666666666599</v>
      </c>
      <c r="H171" s="3">
        <v>65.733333333333306</v>
      </c>
      <c r="I171" s="3">
        <v>71.766666666666595</v>
      </c>
      <c r="J171" s="3">
        <v>74.2</v>
      </c>
      <c r="K171" s="2"/>
      <c r="L171" s="3">
        <v>6.5824682975984601</v>
      </c>
      <c r="M171" s="3">
        <v>5.3024103533728404</v>
      </c>
      <c r="N171" s="3">
        <v>7.3412078933465201</v>
      </c>
      <c r="O171" s="3">
        <v>5.0645829048402398</v>
      </c>
      <c r="P171" s="3">
        <v>6.2858748175748902</v>
      </c>
      <c r="Q171" s="3">
        <v>4.3122564343456604</v>
      </c>
      <c r="R171" s="3">
        <v>5.52378694576666</v>
      </c>
      <c r="S171" s="3">
        <v>5.3876401760572898</v>
      </c>
      <c r="T171" s="2"/>
      <c r="U171" s="3">
        <f t="shared" si="0"/>
        <v>1.1457977951625686</v>
      </c>
      <c r="V171" s="3">
        <f t="shared" si="1"/>
        <v>0.98534798534798362</v>
      </c>
      <c r="W171" s="3">
        <f t="shared" si="2"/>
        <v>0.95536315492092971</v>
      </c>
      <c r="X171" s="3">
        <f t="shared" si="3"/>
        <v>0.98910607173513287</v>
      </c>
      <c r="Y171" s="3">
        <f t="shared" si="4"/>
        <v>0.99194425262558994</v>
      </c>
      <c r="Z171" s="3">
        <f t="shared" si="5"/>
        <v>1.0005073566717397</v>
      </c>
      <c r="AA171" s="3">
        <f t="shared" si="6"/>
        <v>1.012223789374705</v>
      </c>
      <c r="AB171" s="3">
        <f t="shared" si="7"/>
        <v>0.98977411273820615</v>
      </c>
      <c r="AC171" s="2"/>
      <c r="AD171" s="3">
        <f t="shared" si="8"/>
        <v>0.33872055368783732</v>
      </c>
      <c r="AE171" s="3">
        <f t="shared" si="9"/>
        <v>0.14567061410364945</v>
      </c>
      <c r="AF171" s="3">
        <f t="shared" si="10"/>
        <v>0.14672635008196577</v>
      </c>
      <c r="AG171" s="3">
        <f t="shared" si="11"/>
        <v>8.7120168730146746E-2</v>
      </c>
      <c r="AH171" s="3">
        <f t="shared" si="12"/>
        <v>0.10127618946427744</v>
      </c>
      <c r="AI171" s="3">
        <f t="shared" si="13"/>
        <v>6.5635562166600617E-2</v>
      </c>
      <c r="AJ171" s="3">
        <f t="shared" si="14"/>
        <v>7.7909547895157402E-2</v>
      </c>
      <c r="AK171" s="3">
        <f t="shared" si="15"/>
        <v>7.1867207210374887E-2</v>
      </c>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row>
    <row r="172" spans="1:63">
      <c r="A172" s="2" t="s">
        <v>247</v>
      </c>
      <c r="B172" s="2"/>
      <c r="C172" s="3">
        <v>20.9</v>
      </c>
      <c r="D172" s="3">
        <v>36.766666666666602</v>
      </c>
      <c r="E172" s="3">
        <v>49.366666666666603</v>
      </c>
      <c r="F172" s="3">
        <v>57.766666666666602</v>
      </c>
      <c r="G172" s="3">
        <v>63.266666666666602</v>
      </c>
      <c r="H172" s="3">
        <v>66.533333333333303</v>
      </c>
      <c r="I172" s="3">
        <v>71.8</v>
      </c>
      <c r="J172" s="3">
        <v>75.8</v>
      </c>
      <c r="K172" s="2"/>
      <c r="L172" s="3">
        <v>6.4876806333234303</v>
      </c>
      <c r="M172" s="3">
        <v>6.3386819520219504</v>
      </c>
      <c r="N172" s="3">
        <v>4.6510452827533504</v>
      </c>
      <c r="O172" s="3">
        <v>5.2197275365248199</v>
      </c>
      <c r="P172" s="3">
        <v>5.1893052414450302</v>
      </c>
      <c r="Q172" s="3">
        <v>4.6528366497104603</v>
      </c>
      <c r="R172" s="3">
        <v>3.8935844667863502</v>
      </c>
      <c r="S172" s="3">
        <v>4.8263167460635303</v>
      </c>
      <c r="T172" s="2"/>
      <c r="U172" s="3">
        <f t="shared" si="0"/>
        <v>1.0754718825852285</v>
      </c>
      <c r="V172" s="3">
        <f t="shared" si="1"/>
        <v>1.0100732600732583</v>
      </c>
      <c r="W172" s="3">
        <f t="shared" si="2"/>
        <v>0.98667561536812765</v>
      </c>
      <c r="X172" s="3">
        <f t="shared" si="3"/>
        <v>0.99369323032868606</v>
      </c>
      <c r="Y172" s="3">
        <f t="shared" si="4"/>
        <v>1.0193341588973308</v>
      </c>
      <c r="Z172" s="3">
        <f t="shared" si="5"/>
        <v>1.0126839167935053</v>
      </c>
      <c r="AA172" s="3">
        <f t="shared" si="6"/>
        <v>1.0126939351198871</v>
      </c>
      <c r="AB172" s="3">
        <f t="shared" si="7"/>
        <v>1.0111169507487334</v>
      </c>
      <c r="AC172" s="2"/>
      <c r="AD172" s="3">
        <f t="shared" si="8"/>
        <v>0.33384297149914244</v>
      </c>
      <c r="AE172" s="3">
        <f t="shared" si="9"/>
        <v>0.17413961406653711</v>
      </c>
      <c r="AF172" s="3">
        <f t="shared" si="10"/>
        <v>9.2958939226178844E-2</v>
      </c>
      <c r="AG172" s="3">
        <f t="shared" si="11"/>
        <v>8.9788942594430737E-2</v>
      </c>
      <c r="AH172" s="3">
        <f t="shared" si="12"/>
        <v>8.3608578928607249E-2</v>
      </c>
      <c r="AI172" s="3">
        <f t="shared" si="13"/>
        <v>7.0819431502442312E-2</v>
      </c>
      <c r="AJ172" s="3">
        <f t="shared" si="14"/>
        <v>5.4916565116873761E-2</v>
      </c>
      <c r="AK172" s="3">
        <f t="shared" si="15"/>
        <v>6.4379560311705886E-2</v>
      </c>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row>
    <row r="173" spans="1:63">
      <c r="A173" s="2" t="s">
        <v>248</v>
      </c>
      <c r="B173" s="2"/>
      <c r="C173" s="3">
        <v>21.3333333333333</v>
      </c>
      <c r="D173" s="3">
        <v>37.266666666666602</v>
      </c>
      <c r="E173" s="3">
        <v>47.466666666666598</v>
      </c>
      <c r="F173" s="3">
        <v>56.7</v>
      </c>
      <c r="G173" s="3">
        <v>64.133333333333297</v>
      </c>
      <c r="H173" s="3">
        <v>68.233333333333306</v>
      </c>
      <c r="I173" s="3">
        <v>71.733333333333306</v>
      </c>
      <c r="J173" s="3">
        <v>75.133333333333297</v>
      </c>
      <c r="K173" s="2"/>
      <c r="L173" s="3">
        <v>5.3934116187149002</v>
      </c>
      <c r="M173" s="3">
        <v>5.0327814266952702</v>
      </c>
      <c r="N173" s="3">
        <v>6.1521450640316404</v>
      </c>
      <c r="O173" s="3">
        <v>3.9170567181665001</v>
      </c>
      <c r="P173" s="3">
        <v>4.9039666484274598</v>
      </c>
      <c r="Q173" s="3">
        <v>4.6381270166115698</v>
      </c>
      <c r="R173" s="3">
        <v>4.5528989543903604</v>
      </c>
      <c r="S173" s="3">
        <v>4.2796676921877399</v>
      </c>
      <c r="T173" s="2"/>
      <c r="U173" s="3">
        <f t="shared" si="0"/>
        <v>1.0977703426707259</v>
      </c>
      <c r="V173" s="3">
        <f t="shared" si="1"/>
        <v>1.0238095238095222</v>
      </c>
      <c r="W173" s="3">
        <f t="shared" si="2"/>
        <v>0.94870092929386463</v>
      </c>
      <c r="X173" s="3">
        <f t="shared" si="3"/>
        <v>0.97534459595447021</v>
      </c>
      <c r="Y173" s="3">
        <f t="shared" si="4"/>
        <v>1.0332976405260619</v>
      </c>
      <c r="Z173" s="3">
        <f t="shared" si="5"/>
        <v>1.0385591070522573</v>
      </c>
      <c r="AA173" s="3">
        <f t="shared" si="6"/>
        <v>1.0117536436295247</v>
      </c>
      <c r="AB173" s="3">
        <f t="shared" si="7"/>
        <v>1.0022241015776798</v>
      </c>
      <c r="AC173" s="2"/>
      <c r="AD173" s="3">
        <f t="shared" si="8"/>
        <v>0.27753409316441907</v>
      </c>
      <c r="AE173" s="3">
        <f t="shared" si="9"/>
        <v>0.13826322600811183</v>
      </c>
      <c r="AF173" s="3">
        <f t="shared" si="10"/>
        <v>0.1229609355210145</v>
      </c>
      <c r="AG173" s="3">
        <f t="shared" si="11"/>
        <v>6.7380601448163102E-2</v>
      </c>
      <c r="AH173" s="3">
        <f t="shared" si="12"/>
        <v>7.9011286388335697E-2</v>
      </c>
      <c r="AI173" s="3">
        <f t="shared" si="13"/>
        <v>7.0595540587695127E-2</v>
      </c>
      <c r="AJ173" s="3">
        <f t="shared" si="14"/>
        <v>6.4215782149370376E-2</v>
      </c>
      <c r="AK173" s="3">
        <f t="shared" si="15"/>
        <v>5.7087658933281486E-2</v>
      </c>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row>
    <row r="174" spans="1:63">
      <c r="A174" s="2" t="s">
        <v>249</v>
      </c>
      <c r="B174" s="2"/>
      <c r="C174" s="3">
        <v>21.4</v>
      </c>
      <c r="D174" s="3">
        <v>36.933333333333302</v>
      </c>
      <c r="E174" s="3">
        <v>50.2</v>
      </c>
      <c r="F174" s="3">
        <v>58.566666666666599</v>
      </c>
      <c r="G174" s="3">
        <v>64.3</v>
      </c>
      <c r="H174" s="3">
        <v>69.599999999999994</v>
      </c>
      <c r="I174" s="3">
        <v>72.933333333333294</v>
      </c>
      <c r="J174" s="3">
        <v>76.933333333333294</v>
      </c>
      <c r="K174" s="2"/>
      <c r="L174" s="3">
        <v>4.2394968254892396</v>
      </c>
      <c r="M174" s="3">
        <v>7.6329694236399304</v>
      </c>
      <c r="N174" s="3">
        <v>4.8812566687961203</v>
      </c>
      <c r="O174" s="3">
        <v>5.33968371930606</v>
      </c>
      <c r="P174" s="3">
        <v>4.8107518469916197</v>
      </c>
      <c r="Q174" s="3">
        <v>4.8894444128823702</v>
      </c>
      <c r="R174" s="3">
        <v>5.0526120857323704</v>
      </c>
      <c r="S174" s="3">
        <v>4.8643830258545799</v>
      </c>
      <c r="T174" s="2"/>
      <c r="U174" s="3">
        <f t="shared" si="0"/>
        <v>1.1012008749915736</v>
      </c>
      <c r="V174" s="3">
        <f t="shared" si="1"/>
        <v>1.0146520146520137</v>
      </c>
      <c r="W174" s="3">
        <f t="shared" si="2"/>
        <v>1.0033311794357882</v>
      </c>
      <c r="X174" s="3">
        <f t="shared" si="3"/>
        <v>1.0074547061093486</v>
      </c>
      <c r="Y174" s="3">
        <f t="shared" si="4"/>
        <v>1.0359829254546644</v>
      </c>
      <c r="Z174" s="3">
        <f t="shared" si="5"/>
        <v>1.0593607305936072</v>
      </c>
      <c r="AA174" s="3">
        <f t="shared" si="6"/>
        <v>1.0286788904560407</v>
      </c>
      <c r="AB174" s="3">
        <f t="shared" si="7"/>
        <v>1.0262347943395231</v>
      </c>
      <c r="AC174" s="2"/>
      <c r="AD174" s="3">
        <f t="shared" si="8"/>
        <v>0.21815596325947428</v>
      </c>
      <c r="AE174" s="3">
        <f t="shared" si="9"/>
        <v>0.20969696218791017</v>
      </c>
      <c r="AF174" s="3">
        <f t="shared" si="10"/>
        <v>9.75600998133868E-2</v>
      </c>
      <c r="AG174" s="3">
        <f t="shared" si="11"/>
        <v>9.1852410224536718E-2</v>
      </c>
      <c r="AH174" s="3">
        <f t="shared" si="12"/>
        <v>7.7509436579825952E-2</v>
      </c>
      <c r="AI174" s="3">
        <f t="shared" si="13"/>
        <v>7.4420767319366365E-2</v>
      </c>
      <c r="AJ174" s="3">
        <f t="shared" si="14"/>
        <v>7.1263922224716073E-2</v>
      </c>
      <c r="AK174" s="3">
        <f t="shared" si="15"/>
        <v>6.4887336838733253E-2</v>
      </c>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row>
    <row r="175" spans="1:63">
      <c r="A175" s="2" t="s">
        <v>250</v>
      </c>
      <c r="B175" s="2"/>
      <c r="C175" s="3">
        <v>19.233333333333299</v>
      </c>
      <c r="D175" s="3">
        <v>36.233333333333299</v>
      </c>
      <c r="E175" s="3">
        <v>48.266666666666602</v>
      </c>
      <c r="F175" s="3">
        <v>58.5</v>
      </c>
      <c r="G175" s="3">
        <v>65.566666666666606</v>
      </c>
      <c r="H175" s="3">
        <v>69.5</v>
      </c>
      <c r="I175" s="3">
        <v>72.533333333333303</v>
      </c>
      <c r="J175" s="3">
        <v>77.1666666666666</v>
      </c>
      <c r="K175" s="2"/>
      <c r="L175" s="3">
        <v>5.4692067269597899</v>
      </c>
      <c r="M175" s="3">
        <v>6.8783880540590401</v>
      </c>
      <c r="N175" s="3">
        <v>5.9213361855431002</v>
      </c>
      <c r="O175" s="3">
        <v>5.2009614495783296</v>
      </c>
      <c r="P175" s="3">
        <v>5.1941206078496904</v>
      </c>
      <c r="Q175" s="3">
        <v>4.78016736108684</v>
      </c>
      <c r="R175" s="3">
        <v>4.1931160516043597</v>
      </c>
      <c r="S175" s="3">
        <v>5.3046101542798496</v>
      </c>
      <c r="T175" s="2"/>
      <c r="U175" s="3">
        <f t="shared" si="0"/>
        <v>0.98970857456407613</v>
      </c>
      <c r="V175" s="3">
        <f t="shared" si="1"/>
        <v>0.99542124542124455</v>
      </c>
      <c r="W175" s="3">
        <f t="shared" si="2"/>
        <v>0.96469027079881753</v>
      </c>
      <c r="X175" s="3">
        <f t="shared" si="3"/>
        <v>1.0063079164609614</v>
      </c>
      <c r="Y175" s="3">
        <f t="shared" si="4"/>
        <v>1.0563910909120389</v>
      </c>
      <c r="Z175" s="3">
        <f t="shared" si="5"/>
        <v>1.0578386605783865</v>
      </c>
      <c r="AA175" s="3">
        <f t="shared" si="6"/>
        <v>1.0230371415138688</v>
      </c>
      <c r="AB175" s="3">
        <f t="shared" si="7"/>
        <v>1.0293472915493913</v>
      </c>
      <c r="AC175" s="2"/>
      <c r="AD175" s="3">
        <f t="shared" si="8"/>
        <v>0.28143435669336081</v>
      </c>
      <c r="AE175" s="3">
        <f t="shared" si="9"/>
        <v>0.18896670478184177</v>
      </c>
      <c r="AF175" s="3">
        <f t="shared" si="10"/>
        <v>0.11834783304535397</v>
      </c>
      <c r="AG175" s="3">
        <f t="shared" si="11"/>
        <v>8.9466131280665814E-2</v>
      </c>
      <c r="AH175" s="3">
        <f t="shared" si="12"/>
        <v>8.3686162713600035E-2</v>
      </c>
      <c r="AI175" s="3">
        <f t="shared" si="13"/>
        <v>7.2757494080469401E-2</v>
      </c>
      <c r="AJ175" s="3">
        <f t="shared" si="14"/>
        <v>5.9141270121359092E-2</v>
      </c>
      <c r="AK175" s="3">
        <f t="shared" si="15"/>
        <v>7.075964701987085E-2</v>
      </c>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row>
    <row r="176" spans="1:63">
      <c r="A176" s="2" t="s">
        <v>251</v>
      </c>
      <c r="B176" s="2"/>
      <c r="C176" s="3">
        <v>19.7</v>
      </c>
      <c r="D176" s="3">
        <v>38.266666666666602</v>
      </c>
      <c r="E176" s="3">
        <v>49.3333333333333</v>
      </c>
      <c r="F176" s="3">
        <v>58.266666666666602</v>
      </c>
      <c r="G176" s="3">
        <v>62.633333333333297</v>
      </c>
      <c r="H176" s="3">
        <v>69.033333333333303</v>
      </c>
      <c r="I176" s="3">
        <v>72.900000000000006</v>
      </c>
      <c r="J176" s="3">
        <v>74.466666666666598</v>
      </c>
      <c r="K176" s="2"/>
      <c r="L176" s="3">
        <v>5.20352444662909</v>
      </c>
      <c r="M176" s="3">
        <v>5.64466316286651</v>
      </c>
      <c r="N176" s="3">
        <v>5.2174919474995001</v>
      </c>
      <c r="O176" s="3">
        <v>4.9324323501583702</v>
      </c>
      <c r="P176" s="3">
        <v>4.8199815582865204</v>
      </c>
      <c r="Q176" s="3">
        <v>4.6438729047590801</v>
      </c>
      <c r="R176" s="3">
        <v>5.4975752230718298</v>
      </c>
      <c r="S176" s="3">
        <v>5.2008546306245496</v>
      </c>
      <c r="T176" s="2"/>
      <c r="U176" s="3">
        <f t="shared" si="0"/>
        <v>1.01372230081</v>
      </c>
      <c r="V176" s="3">
        <f t="shared" si="1"/>
        <v>1.0512820512820495</v>
      </c>
      <c r="W176" s="3">
        <f t="shared" si="2"/>
        <v>0.98600939280542188</v>
      </c>
      <c r="X176" s="3">
        <f t="shared" si="3"/>
        <v>1.0022941526916003</v>
      </c>
      <c r="Y176" s="3">
        <f t="shared" si="4"/>
        <v>1.0091300761686435</v>
      </c>
      <c r="Z176" s="3">
        <f t="shared" si="5"/>
        <v>1.0507356671740229</v>
      </c>
      <c r="AA176" s="3">
        <f t="shared" si="6"/>
        <v>1.0282087447108603</v>
      </c>
      <c r="AB176" s="3">
        <f t="shared" si="7"/>
        <v>0.99333125240662634</v>
      </c>
      <c r="AC176" s="2"/>
      <c r="AD176" s="3">
        <f t="shared" si="8"/>
        <v>0.26776288194710274</v>
      </c>
      <c r="AE176" s="3">
        <f t="shared" si="9"/>
        <v>0.15507316381501401</v>
      </c>
      <c r="AF176" s="3">
        <f t="shared" si="10"/>
        <v>0.10428032568488846</v>
      </c>
      <c r="AG176" s="3">
        <f t="shared" si="11"/>
        <v>8.4846935408077126E-2</v>
      </c>
      <c r="AH176" s="3">
        <f t="shared" si="12"/>
        <v>7.7658143007639208E-2</v>
      </c>
      <c r="AI176" s="3">
        <f t="shared" si="13"/>
        <v>7.0682997028296501E-2</v>
      </c>
      <c r="AJ176" s="3">
        <f t="shared" si="14"/>
        <v>7.7539847998192232E-2</v>
      </c>
      <c r="AK176" s="3">
        <f t="shared" si="15"/>
        <v>6.9375623686075527E-2</v>
      </c>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row>
    <row r="177" spans="1:63">
      <c r="A177" s="2" t="s">
        <v>252</v>
      </c>
      <c r="B177" s="2"/>
      <c r="C177" s="3">
        <v>20.3666666666666</v>
      </c>
      <c r="D177" s="3">
        <v>37.033333333333303</v>
      </c>
      <c r="E177" s="3">
        <v>50.466666666666598</v>
      </c>
      <c r="F177" s="3">
        <v>57.733333333333299</v>
      </c>
      <c r="G177" s="3">
        <v>63.6666666666666</v>
      </c>
      <c r="H177" s="3">
        <v>68.3333333333333</v>
      </c>
      <c r="I177" s="3">
        <v>73.3333333333333</v>
      </c>
      <c r="J177" s="3">
        <v>75.766666666666595</v>
      </c>
      <c r="K177" s="2"/>
      <c r="L177" s="3">
        <v>5.5225799124040602</v>
      </c>
      <c r="M177" s="3">
        <v>7.3324999526461303</v>
      </c>
      <c r="N177" s="3">
        <v>4.1691992303345504</v>
      </c>
      <c r="O177" s="3">
        <v>6.3871398572095996</v>
      </c>
      <c r="P177" s="3">
        <v>4.4969125210773404</v>
      </c>
      <c r="Q177" s="3">
        <v>5.0881125074912497</v>
      </c>
      <c r="R177" s="3">
        <v>4.8327585865171798</v>
      </c>
      <c r="S177" s="3">
        <v>4.2006613235960302</v>
      </c>
      <c r="T177" s="2"/>
      <c r="U177" s="3">
        <f t="shared" si="0"/>
        <v>1.0480276240184569</v>
      </c>
      <c r="V177" s="3">
        <f t="shared" si="1"/>
        <v>1.0173992673992667</v>
      </c>
      <c r="W177" s="3">
        <f t="shared" si="2"/>
        <v>1.0086609599374377</v>
      </c>
      <c r="X177" s="3">
        <f t="shared" si="3"/>
        <v>0.99311983550449223</v>
      </c>
      <c r="Y177" s="3">
        <f t="shared" si="4"/>
        <v>1.0257788427259755</v>
      </c>
      <c r="Z177" s="3">
        <f t="shared" si="5"/>
        <v>1.0400811770674778</v>
      </c>
      <c r="AA177" s="3">
        <f t="shared" si="6"/>
        <v>1.0343206393982129</v>
      </c>
      <c r="AB177" s="3">
        <f t="shared" si="7"/>
        <v>1.0106723082901798</v>
      </c>
      <c r="AC177" s="2"/>
      <c r="AD177" s="3">
        <f t="shared" si="8"/>
        <v>0.284180833259357</v>
      </c>
      <c r="AE177" s="3">
        <f t="shared" si="9"/>
        <v>0.20144230639137722</v>
      </c>
      <c r="AF177" s="3">
        <f t="shared" si="10"/>
        <v>8.3328437870006863E-2</v>
      </c>
      <c r="AG177" s="3">
        <f t="shared" si="11"/>
        <v>0.1098705880658693</v>
      </c>
      <c r="AH177" s="3">
        <f t="shared" si="12"/>
        <v>7.2452948508544529E-2</v>
      </c>
      <c r="AI177" s="3">
        <f t="shared" si="13"/>
        <v>7.7444634817218402E-2</v>
      </c>
      <c r="AJ177" s="3">
        <f t="shared" si="14"/>
        <v>6.8163026608140748E-2</v>
      </c>
      <c r="AK177" s="3">
        <f t="shared" si="15"/>
        <v>5.6033771354123442E-2</v>
      </c>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row>
    <row r="178" spans="1:63">
      <c r="A178" s="2" t="s">
        <v>253</v>
      </c>
      <c r="B178" s="2"/>
      <c r="C178" s="3">
        <v>19.966666666666601</v>
      </c>
      <c r="D178" s="3">
        <v>36.566666666666599</v>
      </c>
      <c r="E178" s="3">
        <v>49.233333333333299</v>
      </c>
      <c r="F178" s="3">
        <v>55.633333333333297</v>
      </c>
      <c r="G178" s="3">
        <v>64.966666666666598</v>
      </c>
      <c r="H178" s="3">
        <v>69.266666666666595</v>
      </c>
      <c r="I178" s="3">
        <v>72.733333333333306</v>
      </c>
      <c r="J178" s="3">
        <v>76.933333333333294</v>
      </c>
      <c r="K178" s="2"/>
      <c r="L178" s="3">
        <v>4.6222889952441903</v>
      </c>
      <c r="M178" s="3">
        <v>7.3606310115973601</v>
      </c>
      <c r="N178" s="3">
        <v>5.6549879654061899</v>
      </c>
      <c r="O178" s="3">
        <v>4.01234207027378</v>
      </c>
      <c r="P178" s="3">
        <v>4.5202015687602</v>
      </c>
      <c r="Q178" s="3">
        <v>4.0982381038143103</v>
      </c>
      <c r="R178" s="3">
        <v>3.9237170585498999</v>
      </c>
      <c r="S178" s="3">
        <v>4.3888748241687399</v>
      </c>
      <c r="T178" s="2"/>
      <c r="U178" s="3">
        <f t="shared" si="0"/>
        <v>1.0274444300933807</v>
      </c>
      <c r="V178" s="3">
        <f t="shared" si="1"/>
        <v>1.0045787545787528</v>
      </c>
      <c r="W178" s="3">
        <f t="shared" si="2"/>
        <v>0.98401072511730281</v>
      </c>
      <c r="X178" s="3">
        <f t="shared" si="3"/>
        <v>0.95699596158025257</v>
      </c>
      <c r="Y178" s="3">
        <f t="shared" si="4"/>
        <v>1.0467240651690715</v>
      </c>
      <c r="Z178" s="3">
        <f t="shared" si="5"/>
        <v>1.0542871638762039</v>
      </c>
      <c r="AA178" s="3">
        <f t="shared" si="6"/>
        <v>1.0258580159849549</v>
      </c>
      <c r="AB178" s="3">
        <f t="shared" si="7"/>
        <v>1.0262347943395231</v>
      </c>
      <c r="AC178" s="2"/>
      <c r="AD178" s="3">
        <f t="shared" si="8"/>
        <v>0.23785367691714132</v>
      </c>
      <c r="AE178" s="3">
        <f t="shared" si="9"/>
        <v>0.20221513768124616</v>
      </c>
      <c r="AF178" s="3">
        <f t="shared" si="10"/>
        <v>0.11302441723159722</v>
      </c>
      <c r="AG178" s="3">
        <f t="shared" si="11"/>
        <v>6.9019685279758422E-2</v>
      </c>
      <c r="AH178" s="3">
        <f t="shared" si="12"/>
        <v>7.2828174881010191E-2</v>
      </c>
      <c r="AI178" s="3">
        <f t="shared" si="13"/>
        <v>6.2378053330507006E-2</v>
      </c>
      <c r="AJ178" s="3">
        <f t="shared" si="14"/>
        <v>5.534156641114104E-2</v>
      </c>
      <c r="AK178" s="3">
        <f t="shared" si="15"/>
        <v>5.8544402762946965E-2</v>
      </c>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row>
    <row r="179" spans="1:63">
      <c r="A179" s="2" t="s">
        <v>254</v>
      </c>
      <c r="B179" s="2"/>
      <c r="C179" s="3">
        <v>18.5</v>
      </c>
      <c r="D179" s="3">
        <v>35.233333333333299</v>
      </c>
      <c r="E179" s="3">
        <v>50</v>
      </c>
      <c r="F179" s="3">
        <v>57.466666666666598</v>
      </c>
      <c r="G179" s="3">
        <v>62.066666666666599</v>
      </c>
      <c r="H179" s="3">
        <v>67.400000000000006</v>
      </c>
      <c r="I179" s="3">
        <v>71.866666666666603</v>
      </c>
      <c r="J179" s="3">
        <v>76</v>
      </c>
      <c r="K179" s="2"/>
      <c r="L179" s="3">
        <v>6.6219332524573202</v>
      </c>
      <c r="M179" s="3">
        <v>5.5478724650886502</v>
      </c>
      <c r="N179" s="3">
        <v>5.20256347070044</v>
      </c>
      <c r="O179" s="3">
        <v>4.6885202593379303</v>
      </c>
      <c r="P179" s="3">
        <v>2.9881246441353202</v>
      </c>
      <c r="Q179" s="3">
        <v>5.2383203414835098</v>
      </c>
      <c r="R179" s="3">
        <v>5.7313950211871498</v>
      </c>
      <c r="S179" s="3">
        <v>4.7819103574478099</v>
      </c>
      <c r="T179" s="2"/>
      <c r="U179" s="3">
        <f t="shared" si="0"/>
        <v>0.95197271903477165</v>
      </c>
      <c r="V179" s="3">
        <f t="shared" si="1"/>
        <v>0.96794871794871706</v>
      </c>
      <c r="W179" s="3">
        <f t="shared" si="2"/>
        <v>0.99933384405954995</v>
      </c>
      <c r="X179" s="3">
        <f t="shared" si="3"/>
        <v>0.98853267691093738</v>
      </c>
      <c r="Y179" s="3">
        <f t="shared" si="4"/>
        <v>1.000000107411396</v>
      </c>
      <c r="Z179" s="3">
        <f t="shared" si="5"/>
        <v>1.025875190258752</v>
      </c>
      <c r="AA179" s="3">
        <f t="shared" si="6"/>
        <v>1.0136342266102483</v>
      </c>
      <c r="AB179" s="3">
        <f t="shared" si="7"/>
        <v>1.0137848055000493</v>
      </c>
      <c r="AC179" s="2"/>
      <c r="AD179" s="3">
        <f t="shared" si="8"/>
        <v>0.34075134073559804</v>
      </c>
      <c r="AE179" s="3">
        <f t="shared" si="9"/>
        <v>0.15241407871122667</v>
      </c>
      <c r="AF179" s="3">
        <f t="shared" si="10"/>
        <v>0.10398195504277728</v>
      </c>
      <c r="AG179" s="3">
        <f t="shared" si="11"/>
        <v>8.0651197495031773E-2</v>
      </c>
      <c r="AH179" s="3">
        <f t="shared" si="12"/>
        <v>4.8143796430085338E-2</v>
      </c>
      <c r="AI179" s="3">
        <f t="shared" si="13"/>
        <v>7.9730903218927091E-2</v>
      </c>
      <c r="AJ179" s="3">
        <f t="shared" si="14"/>
        <v>8.0837729494882216E-2</v>
      </c>
      <c r="AK179" s="3">
        <f t="shared" si="15"/>
        <v>6.3787211337419727E-2</v>
      </c>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row>
    <row r="180" spans="1:63">
      <c r="A180" s="2" t="s">
        <v>255</v>
      </c>
      <c r="B180" s="2"/>
      <c r="C180" s="3">
        <v>20.3333333333333</v>
      </c>
      <c r="D180" s="3">
        <v>34.766666666666602</v>
      </c>
      <c r="E180" s="3">
        <v>50.633333333333297</v>
      </c>
      <c r="F180" s="3">
        <v>56.466666666666598</v>
      </c>
      <c r="G180" s="3">
        <v>63.733333333333299</v>
      </c>
      <c r="H180" s="3">
        <v>68.233333333333306</v>
      </c>
      <c r="I180" s="3">
        <v>72.266666666666595</v>
      </c>
      <c r="J180" s="3">
        <v>75.8</v>
      </c>
      <c r="K180" s="2"/>
      <c r="L180" s="3">
        <v>5.2683541600347503</v>
      </c>
      <c r="M180" s="3">
        <v>5.4631085981843297</v>
      </c>
      <c r="N180" s="3">
        <v>5.7473665467083404</v>
      </c>
      <c r="O180" s="3">
        <v>4.2796676921877399</v>
      </c>
      <c r="P180" s="3">
        <v>3.8464991298004398</v>
      </c>
      <c r="Q180" s="3">
        <v>4.4021459413436999</v>
      </c>
      <c r="R180" s="3">
        <v>3.7142368739157599</v>
      </c>
      <c r="S180" s="3">
        <v>4.4377171308380303</v>
      </c>
      <c r="T180" s="2"/>
      <c r="U180" s="3">
        <f t="shared" si="0"/>
        <v>1.0463123578580356</v>
      </c>
      <c r="V180" s="3">
        <f t="shared" si="1"/>
        <v>0.9551282051282034</v>
      </c>
      <c r="W180" s="3">
        <f t="shared" si="2"/>
        <v>1.0119920727509701</v>
      </c>
      <c r="X180" s="3">
        <f t="shared" si="3"/>
        <v>0.97133083218510907</v>
      </c>
      <c r="Y180" s="3">
        <f t="shared" si="4"/>
        <v>1.0268529566974169</v>
      </c>
      <c r="Z180" s="3">
        <f t="shared" si="5"/>
        <v>1.0385591070522573</v>
      </c>
      <c r="AA180" s="3">
        <f t="shared" si="6"/>
        <v>1.0192759755524201</v>
      </c>
      <c r="AB180" s="3">
        <f t="shared" si="7"/>
        <v>1.0111169507487334</v>
      </c>
      <c r="AC180" s="2"/>
      <c r="AD180" s="3">
        <f t="shared" si="8"/>
        <v>0.27109888835494222</v>
      </c>
      <c r="AE180" s="3">
        <f t="shared" si="9"/>
        <v>0.15008540104902005</v>
      </c>
      <c r="AF180" s="3">
        <f t="shared" si="10"/>
        <v>0.11487075808682613</v>
      </c>
      <c r="AG180" s="3">
        <f t="shared" si="11"/>
        <v>7.361817911915787E-2</v>
      </c>
      <c r="AH180" s="3">
        <f t="shared" si="12"/>
        <v>6.1973676846803744E-2</v>
      </c>
      <c r="AI180" s="3">
        <f t="shared" si="13"/>
        <v>6.700374339944748E-2</v>
      </c>
      <c r="AJ180" s="3">
        <f t="shared" si="14"/>
        <v>5.2386979885976862E-2</v>
      </c>
      <c r="AK180" s="3">
        <f t="shared" si="15"/>
        <v>5.9195923662511446E-2</v>
      </c>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row>
    <row r="181" spans="1:63">
      <c r="A181" s="2" t="s">
        <v>256</v>
      </c>
      <c r="B181" s="2"/>
      <c r="C181" s="3">
        <v>20.266666666666602</v>
      </c>
      <c r="D181" s="3">
        <v>37.566666666666599</v>
      </c>
      <c r="E181" s="3">
        <v>51.8</v>
      </c>
      <c r="F181" s="3">
        <v>58.133333333333297</v>
      </c>
      <c r="G181" s="3">
        <v>63.1</v>
      </c>
      <c r="H181" s="3">
        <v>67</v>
      </c>
      <c r="I181" s="3">
        <v>71.033333333333303</v>
      </c>
      <c r="J181" s="3">
        <v>74.733333333333306</v>
      </c>
      <c r="K181" s="2"/>
      <c r="L181" s="3">
        <v>5.64466316286651</v>
      </c>
      <c r="M181" s="3">
        <v>6.7660098203364196</v>
      </c>
      <c r="N181" s="3">
        <v>5.5940444522128399</v>
      </c>
      <c r="O181" s="3">
        <v>6.4484278876499896</v>
      </c>
      <c r="P181" s="3">
        <v>5.1208723215223104</v>
      </c>
      <c r="Q181" s="3">
        <v>4.3741665872864601</v>
      </c>
      <c r="R181" s="3">
        <v>4.6006038251033399</v>
      </c>
      <c r="S181" s="3">
        <v>5.0657893977367596</v>
      </c>
      <c r="T181" s="2"/>
      <c r="U181" s="3">
        <f t="shared" si="0"/>
        <v>1.0428818255371879</v>
      </c>
      <c r="V181" s="3">
        <f t="shared" si="1"/>
        <v>1.0320512820512802</v>
      </c>
      <c r="W181" s="3">
        <f t="shared" si="2"/>
        <v>1.0353098624456936</v>
      </c>
      <c r="X181" s="3">
        <f t="shared" si="3"/>
        <v>1.0000005733948236</v>
      </c>
      <c r="Y181" s="3">
        <f t="shared" si="4"/>
        <v>1.0166488739687298</v>
      </c>
      <c r="Z181" s="3">
        <f t="shared" si="5"/>
        <v>1.0197869101978692</v>
      </c>
      <c r="AA181" s="3">
        <f t="shared" si="6"/>
        <v>1.0018805829807236</v>
      </c>
      <c r="AB181" s="3">
        <f t="shared" si="7"/>
        <v>0.9968883920750482</v>
      </c>
      <c r="AC181" s="2"/>
      <c r="AD181" s="3">
        <f t="shared" si="8"/>
        <v>0.29046299130753761</v>
      </c>
      <c r="AE181" s="3">
        <f t="shared" si="9"/>
        <v>0.18587939066858297</v>
      </c>
      <c r="AF181" s="3">
        <f t="shared" si="10"/>
        <v>0.11180635892539713</v>
      </c>
      <c r="AG181" s="3">
        <f t="shared" si="11"/>
        <v>0.11092485524905674</v>
      </c>
      <c r="AH181" s="3">
        <f t="shared" si="12"/>
        <v>8.2506007597674985E-2</v>
      </c>
      <c r="AI181" s="3">
        <f t="shared" si="13"/>
        <v>6.6577878040889799E-2</v>
      </c>
      <c r="AJ181" s="3">
        <f t="shared" si="14"/>
        <v>6.4888629409073903E-2</v>
      </c>
      <c r="AK181" s="3">
        <f t="shared" si="15"/>
        <v>6.7573951569589119E-2</v>
      </c>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row>
    <row r="182" spans="1:63">
      <c r="A182" s="2" t="s">
        <v>257</v>
      </c>
      <c r="B182" s="2"/>
      <c r="C182" s="3">
        <v>19.8333333333333</v>
      </c>
      <c r="D182" s="3">
        <v>36.1666666666666</v>
      </c>
      <c r="E182" s="3">
        <v>47.066666666666599</v>
      </c>
      <c r="F182" s="3">
        <v>58.366666666666603</v>
      </c>
      <c r="G182" s="3">
        <v>63</v>
      </c>
      <c r="H182" s="3">
        <v>67.633333333333297</v>
      </c>
      <c r="I182" s="3">
        <v>71.466666666666598</v>
      </c>
      <c r="J182" s="3">
        <v>75.566666666666606</v>
      </c>
      <c r="K182" s="2"/>
      <c r="L182" s="3">
        <v>5.0601932330253501</v>
      </c>
      <c r="M182" s="3">
        <v>4.9671140738080704</v>
      </c>
      <c r="N182" s="3">
        <v>6.5925884311264404</v>
      </c>
      <c r="O182" s="3">
        <v>5.1477071487108601</v>
      </c>
      <c r="P182" s="3">
        <v>3.9749213828703498</v>
      </c>
      <c r="Q182" s="3">
        <v>4.2777200573306402</v>
      </c>
      <c r="R182" s="3">
        <v>5.3462343964908801</v>
      </c>
      <c r="S182" s="3">
        <v>6.0919801560922799</v>
      </c>
      <c r="T182" s="2"/>
      <c r="U182" s="3">
        <f t="shared" si="0"/>
        <v>1.0205833654516905</v>
      </c>
      <c r="V182" s="3">
        <f t="shared" si="1"/>
        <v>0.99358974358974184</v>
      </c>
      <c r="W182" s="3">
        <f t="shared" si="2"/>
        <v>0.94070625854138834</v>
      </c>
      <c r="X182" s="3">
        <f t="shared" si="3"/>
        <v>1.004014337164183</v>
      </c>
      <c r="Y182" s="3">
        <f t="shared" si="4"/>
        <v>1.0150377030115685</v>
      </c>
      <c r="Z182" s="3">
        <f t="shared" si="5"/>
        <v>1.029426686960933</v>
      </c>
      <c r="AA182" s="3">
        <f t="shared" si="6"/>
        <v>1.007992477668076</v>
      </c>
      <c r="AB182" s="3">
        <f t="shared" si="7"/>
        <v>1.0080044535388641</v>
      </c>
      <c r="AC182" s="2"/>
      <c r="AD182" s="3">
        <f t="shared" si="8"/>
        <v>0.26038734653429696</v>
      </c>
      <c r="AE182" s="3">
        <f t="shared" si="9"/>
        <v>0.13645917785187006</v>
      </c>
      <c r="AF182" s="3">
        <f t="shared" si="10"/>
        <v>0.13176393478360207</v>
      </c>
      <c r="AG182" s="3">
        <f t="shared" si="11"/>
        <v>8.8550059066161049E-2</v>
      </c>
      <c r="AH182" s="3">
        <f t="shared" si="12"/>
        <v>6.4042778890798208E-2</v>
      </c>
      <c r="AI182" s="3">
        <f t="shared" si="13"/>
        <v>6.5109894327711415E-2</v>
      </c>
      <c r="AJ182" s="3">
        <f t="shared" si="14"/>
        <v>7.5405280627515933E-2</v>
      </c>
      <c r="AK182" s="3">
        <f t="shared" si="15"/>
        <v>8.1262591021765432E-2</v>
      </c>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row>
    <row r="183" spans="1:63">
      <c r="A183" s="2" t="s">
        <v>258</v>
      </c>
      <c r="B183" s="2"/>
      <c r="C183" s="3">
        <v>18.7</v>
      </c>
      <c r="D183" s="3">
        <v>41.733333333333299</v>
      </c>
      <c r="E183" s="3">
        <v>49.866666666666603</v>
      </c>
      <c r="F183" s="3">
        <v>62.233333333333299</v>
      </c>
      <c r="G183" s="3">
        <v>67.8</v>
      </c>
      <c r="H183" s="3">
        <v>73.733333333333306</v>
      </c>
      <c r="I183" s="3">
        <v>76</v>
      </c>
      <c r="J183" s="3">
        <v>81.366666666666603</v>
      </c>
      <c r="K183" s="2"/>
      <c r="L183" s="3">
        <v>6.9864153898834198</v>
      </c>
      <c r="M183" s="3">
        <v>6.8504663263816399</v>
      </c>
      <c r="N183" s="3">
        <v>5.2708843871045197</v>
      </c>
      <c r="O183" s="3">
        <v>5.2642399472499504</v>
      </c>
      <c r="P183" s="3">
        <v>4.8332183894378202</v>
      </c>
      <c r="Q183" s="3">
        <v>4.5455717156615396</v>
      </c>
      <c r="R183" s="3">
        <v>5.4528280124475996</v>
      </c>
      <c r="S183" s="3">
        <v>6.4056398760953002</v>
      </c>
      <c r="T183" s="2"/>
      <c r="U183" s="3">
        <f t="shared" si="0"/>
        <v>0.96226431599730966</v>
      </c>
      <c r="V183" s="3">
        <f t="shared" si="1"/>
        <v>1.1465201465201456</v>
      </c>
      <c r="W183" s="3">
        <f t="shared" si="2"/>
        <v>0.99666895380872322</v>
      </c>
      <c r="X183" s="3">
        <f t="shared" si="3"/>
        <v>1.07052813677072</v>
      </c>
      <c r="Y183" s="3">
        <f t="shared" si="4"/>
        <v>1.0923739089553071</v>
      </c>
      <c r="Z183" s="3">
        <f t="shared" si="5"/>
        <v>1.1222729578893957</v>
      </c>
      <c r="AA183" s="3">
        <f t="shared" si="6"/>
        <v>1.0719322990126938</v>
      </c>
      <c r="AB183" s="3">
        <f t="shared" si="7"/>
        <v>1.0853722413270257</v>
      </c>
      <c r="AC183" s="2"/>
      <c r="AD183" s="3">
        <f t="shared" si="8"/>
        <v>0.35950685702776719</v>
      </c>
      <c r="AE183" s="3">
        <f t="shared" si="9"/>
        <v>0.18819962435114396</v>
      </c>
      <c r="AF183" s="3">
        <f t="shared" si="10"/>
        <v>0.10534746312317249</v>
      </c>
      <c r="AG183" s="3">
        <f t="shared" si="11"/>
        <v>9.0554638172096719E-2</v>
      </c>
      <c r="AH183" s="3">
        <f t="shared" si="12"/>
        <v>7.7871410986797424E-2</v>
      </c>
      <c r="AI183" s="3">
        <f t="shared" si="13"/>
        <v>6.9186784104437432E-2</v>
      </c>
      <c r="AJ183" s="3">
        <f t="shared" si="14"/>
        <v>7.6908716677681233E-2</v>
      </c>
      <c r="AK183" s="3">
        <f t="shared" si="15"/>
        <v>8.5446583893297817E-2</v>
      </c>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row>
    <row r="184" spans="1:63">
      <c r="A184" s="2" t="s">
        <v>259</v>
      </c>
      <c r="B184" s="2" t="s">
        <v>260</v>
      </c>
      <c r="C184" s="3">
        <v>19.233333333333299</v>
      </c>
      <c r="D184" s="3">
        <v>36.966666666666598</v>
      </c>
      <c r="E184" s="3">
        <v>50.1666666666666</v>
      </c>
      <c r="F184" s="3">
        <v>56.733333333333299</v>
      </c>
      <c r="G184" s="3">
        <v>62.266666666666602</v>
      </c>
      <c r="H184" s="3">
        <v>67.599999999999994</v>
      </c>
      <c r="I184" s="3">
        <v>70.566666666666606</v>
      </c>
      <c r="J184" s="3">
        <v>75.133333333333297</v>
      </c>
      <c r="K184" s="2"/>
      <c r="L184" s="3">
        <v>6.8248728111876797</v>
      </c>
      <c r="M184" s="3">
        <v>4.8544366877687803</v>
      </c>
      <c r="N184" s="3">
        <v>5.0536015759939801</v>
      </c>
      <c r="O184" s="3">
        <v>5.3099487337972997</v>
      </c>
      <c r="P184" s="3">
        <v>5.1051172584204396</v>
      </c>
      <c r="Q184" s="3">
        <v>5.3764920409749202</v>
      </c>
      <c r="R184" s="3">
        <v>4.4021459413436999</v>
      </c>
      <c r="S184" s="3">
        <v>3.7392809766347002</v>
      </c>
      <c r="T184" s="2"/>
      <c r="U184" s="3">
        <f t="shared" si="0"/>
        <v>0.98970857456407613</v>
      </c>
      <c r="V184" s="3">
        <f t="shared" si="1"/>
        <v>1.0155677655677637</v>
      </c>
      <c r="W184" s="3">
        <f t="shared" si="2"/>
        <v>1.0026649568730803</v>
      </c>
      <c r="X184" s="3">
        <f t="shared" si="3"/>
        <v>0.97591799077866392</v>
      </c>
      <c r="Y184" s="3">
        <f t="shared" si="4"/>
        <v>1.0032224493257185</v>
      </c>
      <c r="Z184" s="3">
        <f t="shared" si="5"/>
        <v>1.0289193302891932</v>
      </c>
      <c r="AA184" s="3">
        <f t="shared" si="6"/>
        <v>0.99529854254818906</v>
      </c>
      <c r="AB184" s="3">
        <f t="shared" si="7"/>
        <v>1.0022241015776798</v>
      </c>
      <c r="AC184" s="2"/>
      <c r="AD184" s="3">
        <f t="shared" si="8"/>
        <v>0.35119420146663899</v>
      </c>
      <c r="AE184" s="3">
        <f t="shared" si="9"/>
        <v>0.1333636452683731</v>
      </c>
      <c r="AF184" s="3">
        <f t="shared" si="10"/>
        <v>0.10100470178566928</v>
      </c>
      <c r="AG184" s="3">
        <f t="shared" si="11"/>
        <v>9.1340913620890266E-2</v>
      </c>
      <c r="AH184" s="3">
        <f t="shared" si="12"/>
        <v>8.2252166596695223E-2</v>
      </c>
      <c r="AI184" s="3">
        <f t="shared" si="13"/>
        <v>8.1833973226406689E-2</v>
      </c>
      <c r="AJ184" s="3">
        <f t="shared" si="14"/>
        <v>6.2089505519657258E-2</v>
      </c>
      <c r="AK184" s="3">
        <f t="shared" si="15"/>
        <v>4.9879292600100579E-2</v>
      </c>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row>
    <row r="185" spans="1:63">
      <c r="A185" s="2" t="s">
        <v>261</v>
      </c>
      <c r="B185" s="2"/>
      <c r="C185" s="3">
        <v>20.1666666666666</v>
      </c>
      <c r="D185" s="3">
        <v>36.766666666666602</v>
      </c>
      <c r="E185" s="3">
        <v>51.9</v>
      </c>
      <c r="F185" s="3">
        <v>57.7</v>
      </c>
      <c r="G185" s="3">
        <v>64.033333333333303</v>
      </c>
      <c r="H185" s="3">
        <v>67.933333333333294</v>
      </c>
      <c r="I185" s="3">
        <v>71.466666666666598</v>
      </c>
      <c r="J185" s="3">
        <v>75.8333333333333</v>
      </c>
      <c r="K185" s="2"/>
      <c r="L185" s="3">
        <v>6.4811693046513996</v>
      </c>
      <c r="M185" s="3">
        <v>7.7057698440122699</v>
      </c>
      <c r="N185" s="3">
        <v>5.62938717801502</v>
      </c>
      <c r="O185" s="3">
        <v>5.1971145840745097</v>
      </c>
      <c r="P185" s="3">
        <v>5.7531633810355904</v>
      </c>
      <c r="Q185" s="3">
        <v>6.0273450945577096</v>
      </c>
      <c r="R185" s="3">
        <v>4.1691992303345504</v>
      </c>
      <c r="S185" s="3">
        <v>5.2983225857078802</v>
      </c>
      <c r="T185" s="2"/>
      <c r="U185" s="3">
        <f t="shared" si="0"/>
        <v>1.0377360270559188</v>
      </c>
      <c r="V185" s="3">
        <f t="shared" si="1"/>
        <v>1.0100732600732583</v>
      </c>
      <c r="W185" s="3">
        <f t="shared" si="2"/>
        <v>1.0373085301338127</v>
      </c>
      <c r="X185" s="3">
        <f t="shared" si="3"/>
        <v>0.99254644068029863</v>
      </c>
      <c r="Y185" s="3">
        <f t="shared" si="4"/>
        <v>1.0316864695689008</v>
      </c>
      <c r="Z185" s="3">
        <f t="shared" si="5"/>
        <v>1.033992897006595</v>
      </c>
      <c r="AA185" s="3">
        <f t="shared" si="6"/>
        <v>1.007992477668076</v>
      </c>
      <c r="AB185" s="3">
        <f t="shared" si="7"/>
        <v>1.0115615932072857</v>
      </c>
      <c r="AC185" s="2"/>
      <c r="AD185" s="3">
        <f t="shared" si="8"/>
        <v>0.33350791164722665</v>
      </c>
      <c r="AE185" s="3">
        <f t="shared" si="9"/>
        <v>0.21169697373660082</v>
      </c>
      <c r="AF185" s="3">
        <f t="shared" si="10"/>
        <v>0.11251274256610583</v>
      </c>
      <c r="AG185" s="3">
        <f t="shared" si="11"/>
        <v>8.9399958097587953E-2</v>
      </c>
      <c r="AH185" s="3">
        <f t="shared" si="12"/>
        <v>9.2693297513279926E-2</v>
      </c>
      <c r="AI185" s="3">
        <f t="shared" si="13"/>
        <v>9.1740412398138654E-2</v>
      </c>
      <c r="AJ185" s="3">
        <f t="shared" si="14"/>
        <v>5.8803938368611426E-2</v>
      </c>
      <c r="AK185" s="3">
        <f t="shared" si="15"/>
        <v>7.0675775421426071E-2</v>
      </c>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row>
    <row r="186" spans="1:63">
      <c r="A186" s="2" t="s">
        <v>262</v>
      </c>
      <c r="B186" s="2"/>
      <c r="C186" s="3">
        <v>19.266666666666602</v>
      </c>
      <c r="D186" s="3">
        <v>36.3333333333333</v>
      </c>
      <c r="E186" s="3">
        <v>48.6</v>
      </c>
      <c r="F186" s="3">
        <v>56.3333333333333</v>
      </c>
      <c r="G186" s="3">
        <v>62.8</v>
      </c>
      <c r="H186" s="3">
        <v>66.8</v>
      </c>
      <c r="I186" s="3">
        <v>70.566666666666606</v>
      </c>
      <c r="J186" s="3">
        <v>76.8333333333333</v>
      </c>
      <c r="K186" s="2"/>
      <c r="L186" s="3">
        <v>5.8191255547738603</v>
      </c>
      <c r="M186" s="3">
        <v>5.6292884886892098</v>
      </c>
      <c r="N186" s="3">
        <v>4.4467216388406099</v>
      </c>
      <c r="O186" s="3">
        <v>4.15799096787004</v>
      </c>
      <c r="P186" s="3">
        <v>4.7986109101141601</v>
      </c>
      <c r="Q186" s="3">
        <v>4.3312815655415404</v>
      </c>
      <c r="R186" s="3">
        <v>4.0962042049791503</v>
      </c>
      <c r="S186" s="3">
        <v>5.4349690789266498</v>
      </c>
      <c r="T186" s="2"/>
      <c r="U186" s="3">
        <f t="shared" si="0"/>
        <v>0.99142384072449752</v>
      </c>
      <c r="V186" s="3">
        <f t="shared" si="1"/>
        <v>0.99816849816849729</v>
      </c>
      <c r="W186" s="3">
        <f t="shared" si="2"/>
        <v>0.97135249642588251</v>
      </c>
      <c r="X186" s="3">
        <f t="shared" si="3"/>
        <v>0.96903725288833253</v>
      </c>
      <c r="Y186" s="3">
        <f t="shared" si="4"/>
        <v>1.011815361097246</v>
      </c>
      <c r="Z186" s="3">
        <f t="shared" si="5"/>
        <v>1.0167427701674276</v>
      </c>
      <c r="AA186" s="3">
        <f t="shared" si="6"/>
        <v>0.99529854254818906</v>
      </c>
      <c r="AB186" s="3">
        <f t="shared" si="7"/>
        <v>1.0249008669638653</v>
      </c>
      <c r="AC186" s="2"/>
      <c r="AD186" s="3">
        <f t="shared" si="8"/>
        <v>0.29944047442069166</v>
      </c>
      <c r="AE186" s="3">
        <f t="shared" si="9"/>
        <v>0.15465078265629698</v>
      </c>
      <c r="AF186" s="3">
        <f t="shared" si="10"/>
        <v>8.8875188576107364E-2</v>
      </c>
      <c r="AG186" s="3">
        <f t="shared" si="11"/>
        <v>7.1525115000697359E-2</v>
      </c>
      <c r="AH186" s="3">
        <f t="shared" si="12"/>
        <v>7.7313825330929037E-2</v>
      </c>
      <c r="AI186" s="3">
        <f t="shared" si="13"/>
        <v>6.5925137983889506E-2</v>
      </c>
      <c r="AJ186" s="3">
        <f t="shared" si="14"/>
        <v>5.7774389350904794E-2</v>
      </c>
      <c r="AK186" s="3">
        <f t="shared" si="15"/>
        <v>7.249854040234785E-2</v>
      </c>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row>
    <row r="187" spans="1:63">
      <c r="A187" s="2" t="s">
        <v>263</v>
      </c>
      <c r="B187" s="2" t="s">
        <v>264</v>
      </c>
      <c r="C187" s="3">
        <v>20.3666666666666</v>
      </c>
      <c r="D187" s="3">
        <v>38.466666666666598</v>
      </c>
      <c r="E187" s="3">
        <v>48.3333333333333</v>
      </c>
      <c r="F187" s="3">
        <v>56.433333333333302</v>
      </c>
      <c r="G187" s="3">
        <v>62.766666666666602</v>
      </c>
      <c r="H187" s="3">
        <v>68.8</v>
      </c>
      <c r="I187" s="3">
        <v>72.400000000000006</v>
      </c>
      <c r="J187" s="3">
        <v>74.066666666666606</v>
      </c>
      <c r="K187" s="2"/>
      <c r="L187" s="3">
        <v>5.5165407840622498</v>
      </c>
      <c r="M187" s="3">
        <v>7.5926865396174996</v>
      </c>
      <c r="N187" s="3">
        <v>6.2574400161372301</v>
      </c>
      <c r="O187" s="3">
        <v>5.0838524325117396</v>
      </c>
      <c r="P187" s="3">
        <v>3.0841890704400998</v>
      </c>
      <c r="Q187" s="3">
        <v>3.7541088600802901</v>
      </c>
      <c r="R187" s="3">
        <v>5.9977773661026497</v>
      </c>
      <c r="S187" s="3">
        <v>3.8810078874207599</v>
      </c>
      <c r="T187" s="2"/>
      <c r="U187" s="3">
        <f t="shared" si="0"/>
        <v>1.0480276240184569</v>
      </c>
      <c r="V187" s="3">
        <f t="shared" si="1"/>
        <v>1.056776556776555</v>
      </c>
      <c r="W187" s="3">
        <f t="shared" si="2"/>
        <v>0.96602271592423095</v>
      </c>
      <c r="X187" s="3">
        <f t="shared" si="3"/>
        <v>0.97075743736091535</v>
      </c>
      <c r="Y187" s="3">
        <f t="shared" si="4"/>
        <v>1.0112783041115248</v>
      </c>
      <c r="Z187" s="3">
        <f t="shared" si="5"/>
        <v>1.0471841704718416</v>
      </c>
      <c r="AA187" s="3">
        <f t="shared" si="6"/>
        <v>1.0211565585331452</v>
      </c>
      <c r="AB187" s="3">
        <f t="shared" si="7"/>
        <v>0.98799554290399472</v>
      </c>
      <c r="AC187" s="2"/>
      <c r="AD187" s="3">
        <f t="shared" si="8"/>
        <v>0.28387007188486219</v>
      </c>
      <c r="AE187" s="3">
        <f t="shared" si="9"/>
        <v>0.20859028954993131</v>
      </c>
      <c r="AF187" s="3">
        <f t="shared" si="10"/>
        <v>0.1250654317059694</v>
      </c>
      <c r="AG187" s="3">
        <f t="shared" si="11"/>
        <v>8.7451640153091939E-2</v>
      </c>
      <c r="AH187" s="3">
        <f t="shared" si="12"/>
        <v>4.9691558566871491E-2</v>
      </c>
      <c r="AI187" s="3">
        <f t="shared" si="13"/>
        <v>5.7140165298025722E-2</v>
      </c>
      <c r="AJ187" s="3">
        <f t="shared" si="14"/>
        <v>8.4594885276483067E-2</v>
      </c>
      <c r="AK187" s="3">
        <f t="shared" si="15"/>
        <v>5.1769826661750167E-2</v>
      </c>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row>
    <row r="188" spans="1:63">
      <c r="A188" s="2" t="s">
        <v>265</v>
      </c>
      <c r="B188" s="2"/>
      <c r="C188" s="3">
        <v>20.033333333333299</v>
      </c>
      <c r="D188" s="3">
        <v>38.3333333333333</v>
      </c>
      <c r="E188" s="3">
        <v>52.766666666666602</v>
      </c>
      <c r="F188" s="3">
        <v>60.5</v>
      </c>
      <c r="G188" s="3">
        <v>63.366666666666603</v>
      </c>
      <c r="H188" s="3">
        <v>68.3</v>
      </c>
      <c r="I188" s="3">
        <v>74.033333333333303</v>
      </c>
      <c r="J188" s="3">
        <v>78.466666666666598</v>
      </c>
      <c r="K188" s="2"/>
      <c r="L188" s="3">
        <v>6.5801891225776199</v>
      </c>
      <c r="M188" s="3">
        <v>6.8329268171764301</v>
      </c>
      <c r="N188" s="3">
        <v>3.8443320471687699</v>
      </c>
      <c r="O188" s="3">
        <v>5.1234753829797901</v>
      </c>
      <c r="P188" s="3">
        <v>5.7647395623932702</v>
      </c>
      <c r="Q188" s="3">
        <v>4.5690991088689099</v>
      </c>
      <c r="R188" s="3">
        <v>5.1021781840917901</v>
      </c>
      <c r="S188" s="3">
        <v>4.6240915023626199</v>
      </c>
      <c r="T188" s="2"/>
      <c r="U188" s="3">
        <f t="shared" si="0"/>
        <v>1.0308749624142284</v>
      </c>
      <c r="V188" s="3">
        <f t="shared" si="1"/>
        <v>1.0531135531135523</v>
      </c>
      <c r="W188" s="3">
        <f t="shared" si="2"/>
        <v>1.0546303167641771</v>
      </c>
      <c r="X188" s="3">
        <f t="shared" si="3"/>
        <v>1.040711605912618</v>
      </c>
      <c r="Y188" s="3">
        <f t="shared" si="4"/>
        <v>1.0209453298544919</v>
      </c>
      <c r="Z188" s="3">
        <f t="shared" si="5"/>
        <v>1.0395738203957381</v>
      </c>
      <c r="AA188" s="3">
        <f t="shared" si="6"/>
        <v>1.0441937000470141</v>
      </c>
      <c r="AB188" s="3">
        <f t="shared" si="7"/>
        <v>1.0466883474329447</v>
      </c>
      <c r="AC188" s="2"/>
      <c r="AD188" s="3">
        <f t="shared" si="8"/>
        <v>0.33860327193422946</v>
      </c>
      <c r="AE188" s="3">
        <f t="shared" si="9"/>
        <v>0.1877177697026492</v>
      </c>
      <c r="AF188" s="3">
        <f t="shared" si="10"/>
        <v>7.6835422450769714E-2</v>
      </c>
      <c r="AG188" s="3">
        <f t="shared" si="11"/>
        <v>8.8133227994622532E-2</v>
      </c>
      <c r="AH188" s="3">
        <f t="shared" si="12"/>
        <v>9.2879809585263179E-2</v>
      </c>
      <c r="AI188" s="3">
        <f t="shared" si="13"/>
        <v>6.9544887501809885E-2</v>
      </c>
      <c r="AJ188" s="3">
        <f t="shared" si="14"/>
        <v>7.1963020932183208E-2</v>
      </c>
      <c r="AK188" s="3">
        <f t="shared" si="15"/>
        <v>6.1682022425488418E-2</v>
      </c>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row>
    <row r="189" spans="1:63">
      <c r="A189" s="2" t="s">
        <v>266</v>
      </c>
      <c r="B189" s="2"/>
      <c r="C189" s="3">
        <v>19.133333333333301</v>
      </c>
      <c r="D189" s="3">
        <v>37.733333333333299</v>
      </c>
      <c r="E189" s="3">
        <v>48.966666666666598</v>
      </c>
      <c r="F189" s="3">
        <v>57.366666666666603</v>
      </c>
      <c r="G189" s="3">
        <v>62.366666666666603</v>
      </c>
      <c r="H189" s="3">
        <v>66.8</v>
      </c>
      <c r="I189" s="3">
        <v>71.066666666666606</v>
      </c>
      <c r="J189" s="3">
        <v>74.8</v>
      </c>
      <c r="K189" s="2"/>
      <c r="L189" s="3">
        <v>5.8065097567777801</v>
      </c>
      <c r="M189" s="3">
        <v>5.0985836813330296</v>
      </c>
      <c r="N189" s="3">
        <v>5.32593236490621</v>
      </c>
      <c r="O189" s="3">
        <v>4.3549461024857203</v>
      </c>
      <c r="P189" s="3">
        <v>4.8612984090901197</v>
      </c>
      <c r="Q189" s="3">
        <v>4.9490739874579903</v>
      </c>
      <c r="R189" s="3">
        <v>5.2149358150945204</v>
      </c>
      <c r="S189" s="3">
        <v>5.1471675058553599</v>
      </c>
      <c r="T189" s="2"/>
      <c r="U189" s="3">
        <f t="shared" si="0"/>
        <v>0.98456277608280718</v>
      </c>
      <c r="V189" s="3">
        <f t="shared" si="1"/>
        <v>1.0366300366300356</v>
      </c>
      <c r="W189" s="3">
        <f t="shared" si="2"/>
        <v>0.97868094461565114</v>
      </c>
      <c r="X189" s="3">
        <f t="shared" si="3"/>
        <v>0.98681249243835467</v>
      </c>
      <c r="Y189" s="3">
        <f t="shared" si="4"/>
        <v>1.0048336202828798</v>
      </c>
      <c r="Z189" s="3">
        <f t="shared" si="5"/>
        <v>1.0167427701674276</v>
      </c>
      <c r="AA189" s="3">
        <f t="shared" si="6"/>
        <v>1.0023507287259041</v>
      </c>
      <c r="AB189" s="3">
        <f t="shared" si="7"/>
        <v>0.99777767699215381</v>
      </c>
      <c r="AC189" s="2"/>
      <c r="AD189" s="3">
        <f t="shared" si="8"/>
        <v>0.29879129087900941</v>
      </c>
      <c r="AE189" s="3">
        <f t="shared" si="9"/>
        <v>0.14007098025640191</v>
      </c>
      <c r="AF189" s="3">
        <f t="shared" si="10"/>
        <v>0.10644768926845785</v>
      </c>
      <c r="AG189" s="3">
        <f t="shared" si="11"/>
        <v>7.4913106644310931E-2</v>
      </c>
      <c r="AH189" s="3">
        <f t="shared" si="12"/>
        <v>7.8323828108200433E-2</v>
      </c>
      <c r="AI189" s="3">
        <f t="shared" si="13"/>
        <v>7.5328371194185548E-2</v>
      </c>
      <c r="AJ189" s="3">
        <f t="shared" si="14"/>
        <v>7.3553396545761915E-2</v>
      </c>
      <c r="AK189" s="3">
        <f t="shared" si="15"/>
        <v>6.8659476431575661E-2</v>
      </c>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row>
    <row r="190" spans="1:63">
      <c r="A190" s="2" t="s">
        <v>267</v>
      </c>
      <c r="B190" s="2"/>
      <c r="C190" s="3">
        <v>21.933333333333302</v>
      </c>
      <c r="D190" s="3">
        <v>39</v>
      </c>
      <c r="E190" s="3">
        <v>49.866666666666603</v>
      </c>
      <c r="F190" s="3">
        <v>59.266666666666602</v>
      </c>
      <c r="G190" s="3">
        <v>66.099999999999994</v>
      </c>
      <c r="H190" s="3">
        <v>70.3</v>
      </c>
      <c r="I190" s="3">
        <v>74.633333333333297</v>
      </c>
      <c r="J190" s="3">
        <v>78.066666666666606</v>
      </c>
      <c r="K190" s="2"/>
      <c r="L190" s="3">
        <v>6.2977950285970898</v>
      </c>
      <c r="M190" s="3">
        <v>6.6533199732664796</v>
      </c>
      <c r="N190" s="3">
        <v>6.3547007972226499</v>
      </c>
      <c r="O190" s="3">
        <v>6.2977950285970898</v>
      </c>
      <c r="P190" s="3">
        <v>4.66440421347321</v>
      </c>
      <c r="Q190" s="3">
        <v>4.9473898842386204</v>
      </c>
      <c r="R190" s="3">
        <v>4.5349261907505696</v>
      </c>
      <c r="S190" s="3">
        <v>5.3036674941863398</v>
      </c>
      <c r="T190" s="2"/>
      <c r="U190" s="3">
        <f t="shared" si="0"/>
        <v>1.1286451335583403</v>
      </c>
      <c r="V190" s="3">
        <f t="shared" si="1"/>
        <v>1.0714285714285714</v>
      </c>
      <c r="W190" s="3">
        <f t="shared" si="2"/>
        <v>0.99666895380872322</v>
      </c>
      <c r="X190" s="3">
        <f t="shared" si="3"/>
        <v>1.0194959974174287</v>
      </c>
      <c r="Y190" s="3">
        <f t="shared" si="4"/>
        <v>1.0649840026835662</v>
      </c>
      <c r="Z190" s="3">
        <f t="shared" si="5"/>
        <v>1.0700152207001521</v>
      </c>
      <c r="AA190" s="3">
        <f t="shared" si="6"/>
        <v>1.0526563234602722</v>
      </c>
      <c r="AB190" s="3">
        <f t="shared" si="7"/>
        <v>1.0413526379303131</v>
      </c>
      <c r="AC190" s="2"/>
      <c r="AD190" s="3">
        <f t="shared" si="8"/>
        <v>0.32407184093498587</v>
      </c>
      <c r="AE190" s="3">
        <f t="shared" si="9"/>
        <v>0.18278351574907911</v>
      </c>
      <c r="AF190" s="3">
        <f t="shared" si="10"/>
        <v>0.12700935151073595</v>
      </c>
      <c r="AG190" s="3">
        <f t="shared" si="11"/>
        <v>0.10833369219702116</v>
      </c>
      <c r="AH190" s="3">
        <f t="shared" si="12"/>
        <v>7.5151526012084593E-2</v>
      </c>
      <c r="AI190" s="3">
        <f t="shared" si="13"/>
        <v>7.5302737964058147E-2</v>
      </c>
      <c r="AJ190" s="3">
        <f t="shared" si="14"/>
        <v>6.3962287598738635E-2</v>
      </c>
      <c r="AK190" s="3">
        <f t="shared" si="15"/>
        <v>7.0747072618824111E-2</v>
      </c>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row>
    <row r="191" spans="1:63">
      <c r="A191" s="2" t="s">
        <v>268</v>
      </c>
      <c r="B191" s="2"/>
      <c r="C191" s="3">
        <v>17.133333333333301</v>
      </c>
      <c r="D191" s="3">
        <v>33.799999999999997</v>
      </c>
      <c r="E191" s="3">
        <v>47.8</v>
      </c>
      <c r="F191" s="3">
        <v>58.1</v>
      </c>
      <c r="G191" s="3">
        <v>62.733333333333299</v>
      </c>
      <c r="H191" s="3">
        <v>67.099999999999994</v>
      </c>
      <c r="I191" s="3">
        <v>71.900000000000006</v>
      </c>
      <c r="J191" s="3">
        <v>73.966666666666598</v>
      </c>
      <c r="K191" s="2"/>
      <c r="L191" s="3">
        <v>5.3024103533728404</v>
      </c>
      <c r="M191" s="3">
        <v>5.5401564358177904</v>
      </c>
      <c r="N191" s="3">
        <v>4.9625262383857098</v>
      </c>
      <c r="O191" s="3">
        <v>6.0074953183502302</v>
      </c>
      <c r="P191" s="3">
        <v>3.8981477082783198</v>
      </c>
      <c r="Q191" s="3">
        <v>4.76340214552582</v>
      </c>
      <c r="R191" s="3">
        <v>5.4120236510939197</v>
      </c>
      <c r="S191" s="3">
        <v>4.2385794265951304</v>
      </c>
      <c r="T191" s="2"/>
      <c r="U191" s="3">
        <f t="shared" si="0"/>
        <v>0.88164680645742644</v>
      </c>
      <c r="V191" s="3">
        <f t="shared" si="1"/>
        <v>0.92857142857142849</v>
      </c>
      <c r="W191" s="3">
        <f t="shared" si="2"/>
        <v>0.95536315492092971</v>
      </c>
      <c r="X191" s="3">
        <f t="shared" si="3"/>
        <v>0.99942717857063001</v>
      </c>
      <c r="Y191" s="3">
        <f t="shared" si="4"/>
        <v>1.0107412471258048</v>
      </c>
      <c r="Z191" s="3">
        <f t="shared" si="5"/>
        <v>1.0213089802130897</v>
      </c>
      <c r="AA191" s="3">
        <f t="shared" si="6"/>
        <v>1.0141043723554302</v>
      </c>
      <c r="AB191" s="3">
        <f t="shared" si="7"/>
        <v>0.98666161552833664</v>
      </c>
      <c r="AC191" s="2"/>
      <c r="AD191" s="3">
        <f t="shared" si="8"/>
        <v>0.27285135143451172</v>
      </c>
      <c r="AE191" s="3">
        <f t="shared" si="9"/>
        <v>0.15220209988510414</v>
      </c>
      <c r="AF191" s="3">
        <f t="shared" si="10"/>
        <v>9.9184408441047395E-2</v>
      </c>
      <c r="AG191" s="3">
        <f t="shared" si="11"/>
        <v>0.1033400016574017</v>
      </c>
      <c r="AH191" s="3">
        <f t="shared" si="12"/>
        <v>6.2805823743025971E-2</v>
      </c>
      <c r="AI191" s="3">
        <f t="shared" si="13"/>
        <v>7.2502315761428002E-2</v>
      </c>
      <c r="AJ191" s="3">
        <f t="shared" si="14"/>
        <v>7.6333196771423403E-2</v>
      </c>
      <c r="AK191" s="3">
        <f t="shared" si="15"/>
        <v>5.6539571310358618E-2</v>
      </c>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row>
    <row r="192" spans="1:63">
      <c r="A192" s="2" t="s">
        <v>269</v>
      </c>
      <c r="B192" s="2" t="s">
        <v>270</v>
      </c>
      <c r="C192" s="3">
        <v>20.066666666666599</v>
      </c>
      <c r="D192" s="3">
        <v>36.966666666666598</v>
      </c>
      <c r="E192" s="3">
        <v>50.9</v>
      </c>
      <c r="F192" s="3">
        <v>57.7</v>
      </c>
      <c r="G192" s="3">
        <v>63.733333333333299</v>
      </c>
      <c r="H192" s="3">
        <v>67.400000000000006</v>
      </c>
      <c r="I192" s="3">
        <v>71.3</v>
      </c>
      <c r="J192" s="3">
        <v>75.1666666666666</v>
      </c>
      <c r="K192" s="2"/>
      <c r="L192" s="3">
        <v>6.4855394704081597</v>
      </c>
      <c r="M192" s="3">
        <v>5.7589543804023604</v>
      </c>
      <c r="N192" s="3">
        <v>5.3811399040228096</v>
      </c>
      <c r="O192" s="3">
        <v>5.6695090910354198</v>
      </c>
      <c r="P192" s="3">
        <v>5.5192592095517803</v>
      </c>
      <c r="Q192" s="3">
        <v>3.9038442591886202</v>
      </c>
      <c r="R192" s="3">
        <v>4.2594991880892898</v>
      </c>
      <c r="S192" s="3">
        <v>4.78249121507005</v>
      </c>
      <c r="T192" s="2"/>
      <c r="U192" s="3">
        <f t="shared" si="0"/>
        <v>1.0325902285746498</v>
      </c>
      <c r="V192" s="3">
        <f t="shared" si="1"/>
        <v>1.0155677655677637</v>
      </c>
      <c r="W192" s="3">
        <f t="shared" si="2"/>
        <v>1.0173218532526218</v>
      </c>
      <c r="X192" s="3">
        <f t="shared" si="3"/>
        <v>0.99254644068029863</v>
      </c>
      <c r="Y192" s="3">
        <f t="shared" si="4"/>
        <v>1.0268529566974169</v>
      </c>
      <c r="Z192" s="3">
        <f t="shared" si="5"/>
        <v>1.025875190258752</v>
      </c>
      <c r="AA192" s="3">
        <f t="shared" si="6"/>
        <v>1.0056417489421718</v>
      </c>
      <c r="AB192" s="3">
        <f t="shared" si="7"/>
        <v>1.0026687440362321</v>
      </c>
      <c r="AC192" s="2"/>
      <c r="AD192" s="3">
        <f t="shared" si="8"/>
        <v>0.33373279157036695</v>
      </c>
      <c r="AE192" s="3">
        <f t="shared" si="9"/>
        <v>0.15821303242863627</v>
      </c>
      <c r="AF192" s="3">
        <f t="shared" si="10"/>
        <v>0.10755110451418703</v>
      </c>
      <c r="AG192" s="3">
        <f t="shared" si="11"/>
        <v>9.7526015055663787E-2</v>
      </c>
      <c r="AH192" s="3">
        <f t="shared" si="12"/>
        <v>8.8924701434744194E-2</v>
      </c>
      <c r="AI192" s="3">
        <f t="shared" si="13"/>
        <v>5.9419242910024657E-2</v>
      </c>
      <c r="AJ192" s="3">
        <f t="shared" si="14"/>
        <v>6.0077562596463886E-2</v>
      </c>
      <c r="AK192" s="3">
        <f t="shared" si="15"/>
        <v>6.3794959556256386E-2</v>
      </c>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row>
    <row r="193" spans="1:63">
      <c r="A193" s="2" t="s">
        <v>271</v>
      </c>
      <c r="B193" s="2"/>
      <c r="C193" s="3">
        <v>20.066666666666599</v>
      </c>
      <c r="D193" s="3">
        <v>37.466666666666598</v>
      </c>
      <c r="E193" s="3">
        <v>48.866666666666603</v>
      </c>
      <c r="F193" s="3">
        <v>56.2</v>
      </c>
      <c r="G193" s="3">
        <v>62.133333333333297</v>
      </c>
      <c r="H193" s="3">
        <v>68.733333333333306</v>
      </c>
      <c r="I193" s="3">
        <v>72.2</v>
      </c>
      <c r="J193" s="3">
        <v>74.566666666666606</v>
      </c>
      <c r="K193" s="2"/>
      <c r="L193" s="3">
        <v>5.1311683746383601</v>
      </c>
      <c r="M193" s="3">
        <v>5.4634136662794299</v>
      </c>
      <c r="N193" s="3">
        <v>5.4816866828457904</v>
      </c>
      <c r="O193" s="3">
        <v>5.4613795570960502</v>
      </c>
      <c r="P193" s="3">
        <v>3.9894304801005802</v>
      </c>
      <c r="Q193" s="3">
        <v>5.7673410010352404</v>
      </c>
      <c r="R193" s="3">
        <v>4.8194052191807497</v>
      </c>
      <c r="S193" s="3">
        <v>3.8788600845551899</v>
      </c>
      <c r="T193" s="2"/>
      <c r="U193" s="3">
        <f t="shared" si="0"/>
        <v>1.0325902285746498</v>
      </c>
      <c r="V193" s="3">
        <f t="shared" si="1"/>
        <v>1.0293040293040274</v>
      </c>
      <c r="W193" s="3">
        <f t="shared" si="2"/>
        <v>0.97668227692753218</v>
      </c>
      <c r="X193" s="3">
        <f t="shared" si="3"/>
        <v>0.966743673591556</v>
      </c>
      <c r="Y193" s="3">
        <f t="shared" si="4"/>
        <v>1.0010742213828374</v>
      </c>
      <c r="Z193" s="3">
        <f t="shared" si="5"/>
        <v>1.0461694571283608</v>
      </c>
      <c r="AA193" s="3">
        <f t="shared" si="6"/>
        <v>1.0183356840620592</v>
      </c>
      <c r="AB193" s="3">
        <f t="shared" si="7"/>
        <v>0.99466517978228441</v>
      </c>
      <c r="AC193" s="2"/>
      <c r="AD193" s="3">
        <f t="shared" si="8"/>
        <v>0.26403958429349778</v>
      </c>
      <c r="AE193" s="3">
        <f t="shared" si="9"/>
        <v>0.15009378204064369</v>
      </c>
      <c r="AF193" s="3">
        <f t="shared" si="10"/>
        <v>0.10956070049396653</v>
      </c>
      <c r="AG193" s="3">
        <f t="shared" si="11"/>
        <v>9.394580312997973E-2</v>
      </c>
      <c r="AH193" s="3">
        <f t="shared" si="12"/>
        <v>6.4276545251517964E-2</v>
      </c>
      <c r="AI193" s="3">
        <f t="shared" si="13"/>
        <v>8.7782968052286761E-2</v>
      </c>
      <c r="AJ193" s="3">
        <f t="shared" si="14"/>
        <v>6.7974685743028909E-2</v>
      </c>
      <c r="AK193" s="3">
        <f t="shared" si="15"/>
        <v>5.1741176531351164E-2</v>
      </c>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row>
    <row r="194" spans="1:63">
      <c r="A194" s="2" t="s">
        <v>272</v>
      </c>
      <c r="B194" s="2"/>
      <c r="C194" s="3">
        <v>20.233333333333299</v>
      </c>
      <c r="D194" s="3">
        <v>39.566666666666599</v>
      </c>
      <c r="E194" s="3">
        <v>49.566666666666599</v>
      </c>
      <c r="F194" s="3">
        <v>57.1666666666666</v>
      </c>
      <c r="G194" s="3">
        <v>64.3</v>
      </c>
      <c r="H194" s="3">
        <v>66.900000000000006</v>
      </c>
      <c r="I194" s="3">
        <v>71.533333333333303</v>
      </c>
      <c r="J194" s="3">
        <v>75.066666666666606</v>
      </c>
      <c r="K194" s="2"/>
      <c r="L194" s="3">
        <v>5.6667647050342698</v>
      </c>
      <c r="M194" s="3">
        <v>6.3123336061678099</v>
      </c>
      <c r="N194" s="3">
        <v>5.5598760977401396</v>
      </c>
      <c r="O194" s="3">
        <v>4.53198509363048</v>
      </c>
      <c r="P194" s="3">
        <v>5.7974132162542897</v>
      </c>
      <c r="Q194" s="3">
        <v>4.6500896048714297</v>
      </c>
      <c r="R194" s="3">
        <v>3.7214095298540899</v>
      </c>
      <c r="S194" s="3">
        <v>5.0526120857323704</v>
      </c>
      <c r="T194" s="2"/>
      <c r="U194" s="3">
        <f t="shared" si="0"/>
        <v>1.0411665593767665</v>
      </c>
      <c r="V194" s="3">
        <f t="shared" si="1"/>
        <v>1.0869963369963351</v>
      </c>
      <c r="W194" s="3">
        <f t="shared" si="2"/>
        <v>0.99067295074436579</v>
      </c>
      <c r="X194" s="3">
        <f t="shared" si="3"/>
        <v>0.98337212349318892</v>
      </c>
      <c r="Y194" s="3">
        <f t="shared" si="4"/>
        <v>1.0359829254546644</v>
      </c>
      <c r="Z194" s="3">
        <f t="shared" si="5"/>
        <v>1.0182648401826484</v>
      </c>
      <c r="AA194" s="3">
        <f t="shared" si="6"/>
        <v>1.0089327691584387</v>
      </c>
      <c r="AB194" s="3">
        <f t="shared" si="7"/>
        <v>1.0013348166605742</v>
      </c>
      <c r="AC194" s="2"/>
      <c r="AD194" s="3">
        <f t="shared" si="8"/>
        <v>0.29160029212874322</v>
      </c>
      <c r="AE194" s="3">
        <f t="shared" si="9"/>
        <v>0.17341575841120357</v>
      </c>
      <c r="AF194" s="3">
        <f t="shared" si="10"/>
        <v>0.11112344706498926</v>
      </c>
      <c r="AG194" s="3">
        <f t="shared" si="11"/>
        <v>7.795850388040039E-2</v>
      </c>
      <c r="AH194" s="3">
        <f t="shared" si="12"/>
        <v>9.3406238006915304E-2</v>
      </c>
      <c r="AI194" s="3">
        <f t="shared" si="13"/>
        <v>7.077761955664276E-2</v>
      </c>
      <c r="AJ194" s="3">
        <f t="shared" si="14"/>
        <v>5.2488145696108456E-2</v>
      </c>
      <c r="AK194" s="3">
        <f t="shared" si="15"/>
        <v>6.7398175797386703E-2</v>
      </c>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row>
    <row r="195" spans="1:63">
      <c r="A195" s="2" t="s">
        <v>273</v>
      </c>
      <c r="B195" s="2"/>
      <c r="C195" s="3">
        <v>20.633333333333301</v>
      </c>
      <c r="D195" s="3">
        <v>35.700000000000003</v>
      </c>
      <c r="E195" s="3">
        <v>49.766666666666602</v>
      </c>
      <c r="F195" s="3">
        <v>57.433333333333302</v>
      </c>
      <c r="G195" s="3">
        <v>61.6</v>
      </c>
      <c r="H195" s="3">
        <v>66.2</v>
      </c>
      <c r="I195" s="3">
        <v>71.633333333333297</v>
      </c>
      <c r="J195" s="3">
        <v>75.866666666666603</v>
      </c>
      <c r="K195" s="2"/>
      <c r="L195" s="3">
        <v>5.3881557347781097</v>
      </c>
      <c r="M195" s="3">
        <v>6.0835844697020498</v>
      </c>
      <c r="N195" s="3">
        <v>6.7610814388100797</v>
      </c>
      <c r="O195" s="3">
        <v>5.4570036548355798</v>
      </c>
      <c r="P195" s="3">
        <v>4.8207883172775796</v>
      </c>
      <c r="Q195" s="3">
        <v>5.5281099844341002</v>
      </c>
      <c r="R195" s="3">
        <v>4.9765003321164896</v>
      </c>
      <c r="S195" s="3">
        <v>4.1851589641918601</v>
      </c>
      <c r="T195" s="2"/>
      <c r="U195" s="3">
        <f t="shared" si="0"/>
        <v>1.0617497533018427</v>
      </c>
      <c r="V195" s="3">
        <f t="shared" si="1"/>
        <v>0.98076923076923084</v>
      </c>
      <c r="W195" s="3">
        <f t="shared" si="2"/>
        <v>0.99467028612060404</v>
      </c>
      <c r="X195" s="3">
        <f t="shared" si="3"/>
        <v>0.98795928208674377</v>
      </c>
      <c r="Y195" s="3">
        <f t="shared" si="4"/>
        <v>0.99248130961131154</v>
      </c>
      <c r="Z195" s="3">
        <f t="shared" si="5"/>
        <v>1.0076103500761036</v>
      </c>
      <c r="AA195" s="3">
        <f t="shared" si="6"/>
        <v>1.0103432063939815</v>
      </c>
      <c r="AB195" s="3">
        <f t="shared" si="7"/>
        <v>1.0120062356658379</v>
      </c>
      <c r="AC195" s="2"/>
      <c r="AD195" s="3">
        <f t="shared" si="8"/>
        <v>0.27726363596862241</v>
      </c>
      <c r="AE195" s="3">
        <f t="shared" si="9"/>
        <v>0.16713144147533104</v>
      </c>
      <c r="AF195" s="3">
        <f t="shared" si="10"/>
        <v>0.13513155008491498</v>
      </c>
      <c r="AG195" s="3">
        <f t="shared" si="11"/>
        <v>9.3870529538759712E-2</v>
      </c>
      <c r="AH195" s="3">
        <f t="shared" si="12"/>
        <v>7.7671141274197442E-2</v>
      </c>
      <c r="AI195" s="3">
        <f t="shared" si="13"/>
        <v>8.4141704481493149E-2</v>
      </c>
      <c r="AJ195" s="3">
        <f t="shared" si="14"/>
        <v>7.0190413711092942E-2</v>
      </c>
      <c r="AK195" s="3">
        <f t="shared" si="15"/>
        <v>5.582698113815833E-2</v>
      </c>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row>
    <row r="196" spans="1:63">
      <c r="A196" s="2" t="s">
        <v>274</v>
      </c>
      <c r="B196" s="2"/>
      <c r="C196" s="3">
        <v>20.466666666666601</v>
      </c>
      <c r="D196" s="3">
        <v>37.633333333333297</v>
      </c>
      <c r="E196" s="3">
        <v>48.233333333333299</v>
      </c>
      <c r="F196" s="3">
        <v>56.2</v>
      </c>
      <c r="G196" s="3">
        <v>62.233333333333299</v>
      </c>
      <c r="H196" s="3">
        <v>66.099999999999994</v>
      </c>
      <c r="I196" s="3">
        <v>71.900000000000006</v>
      </c>
      <c r="J196" s="3">
        <v>74.033333333333303</v>
      </c>
      <c r="K196" s="2"/>
      <c r="L196" s="3">
        <v>4.8698619647332402</v>
      </c>
      <c r="M196" s="3">
        <v>6.8774187664332898</v>
      </c>
      <c r="N196" s="3">
        <v>4.5290420866031003</v>
      </c>
      <c r="O196" s="3">
        <v>4.7286361670147503</v>
      </c>
      <c r="P196" s="3">
        <v>3.83565147298633</v>
      </c>
      <c r="Q196" s="3">
        <v>4.7070868556535697</v>
      </c>
      <c r="R196" s="3">
        <v>5.7755230643350899</v>
      </c>
      <c r="S196" s="3">
        <v>3.8512624192882798</v>
      </c>
      <c r="T196" s="2"/>
      <c r="U196" s="3">
        <f t="shared" si="0"/>
        <v>1.053173422499726</v>
      </c>
      <c r="V196" s="3">
        <f t="shared" si="1"/>
        <v>1.0338827838827829</v>
      </c>
      <c r="W196" s="3">
        <f t="shared" si="2"/>
        <v>0.96402404823611176</v>
      </c>
      <c r="X196" s="3">
        <f t="shared" si="3"/>
        <v>0.966743673591556</v>
      </c>
      <c r="Y196" s="3">
        <f t="shared" si="4"/>
        <v>1.0026853923399985</v>
      </c>
      <c r="Z196" s="3">
        <f t="shared" si="5"/>
        <v>1.0060882800608826</v>
      </c>
      <c r="AA196" s="3">
        <f t="shared" si="6"/>
        <v>1.0141043723554302</v>
      </c>
      <c r="AB196" s="3">
        <f t="shared" si="7"/>
        <v>0.98755090044544247</v>
      </c>
      <c r="AC196" s="2"/>
      <c r="AD196" s="3">
        <f t="shared" si="8"/>
        <v>0.25059328302114148</v>
      </c>
      <c r="AE196" s="3">
        <f t="shared" si="9"/>
        <v>0.18894007600091456</v>
      </c>
      <c r="AF196" s="3">
        <f t="shared" si="10"/>
        <v>9.0520500766251219E-2</v>
      </c>
      <c r="AG196" s="3">
        <f t="shared" si="11"/>
        <v>8.1341265109924094E-2</v>
      </c>
      <c r="AH196" s="3">
        <f t="shared" si="12"/>
        <v>6.1798902550682287E-2</v>
      </c>
      <c r="AI196" s="3">
        <f t="shared" si="13"/>
        <v>7.1645157620297856E-2</v>
      </c>
      <c r="AJ196" s="3">
        <f t="shared" si="14"/>
        <v>8.1460127846757255E-2</v>
      </c>
      <c r="AK196" s="3">
        <f t="shared" si="15"/>
        <v>5.1373043719313401E-2</v>
      </c>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row>
    <row r="197" spans="1:63">
      <c r="A197" s="2" t="s">
        <v>275</v>
      </c>
      <c r="B197" s="2" t="s">
        <v>276</v>
      </c>
      <c r="C197" s="3">
        <v>18.6666666666666</v>
      </c>
      <c r="D197" s="3">
        <v>38.8333333333333</v>
      </c>
      <c r="E197" s="3">
        <v>48.433333333333302</v>
      </c>
      <c r="F197" s="3">
        <v>58.233333333333299</v>
      </c>
      <c r="G197" s="3">
        <v>61.6</v>
      </c>
      <c r="H197" s="3">
        <v>68.2</v>
      </c>
      <c r="I197" s="3">
        <v>70.466666666666598</v>
      </c>
      <c r="J197" s="3">
        <v>74.766666666666595</v>
      </c>
      <c r="K197" s="2"/>
      <c r="L197" s="3">
        <v>5.4119209980273002</v>
      </c>
      <c r="M197" s="3">
        <v>5.3108902789980004</v>
      </c>
      <c r="N197" s="3">
        <v>3.8702569538583398</v>
      </c>
      <c r="O197" s="3">
        <v>5.2642399472499504</v>
      </c>
      <c r="P197" s="3">
        <v>4.7159304490206297</v>
      </c>
      <c r="Q197" s="3">
        <v>4.5636242906999502</v>
      </c>
      <c r="R197" s="3">
        <v>4.1691992303345504</v>
      </c>
      <c r="S197" s="3">
        <v>4.3564766599729197</v>
      </c>
      <c r="T197" s="2"/>
      <c r="U197" s="3">
        <f t="shared" si="0"/>
        <v>0.96054904983688327</v>
      </c>
      <c r="V197" s="3">
        <f t="shared" si="1"/>
        <v>1.0668498168498159</v>
      </c>
      <c r="W197" s="3">
        <f t="shared" si="2"/>
        <v>0.96802138361235002</v>
      </c>
      <c r="X197" s="3">
        <f t="shared" si="3"/>
        <v>1.0017207578674066</v>
      </c>
      <c r="Y197" s="3">
        <f t="shared" si="4"/>
        <v>0.99248130961131154</v>
      </c>
      <c r="Z197" s="3">
        <f t="shared" si="5"/>
        <v>1.0380517503805176</v>
      </c>
      <c r="AA197" s="3">
        <f t="shared" si="6"/>
        <v>0.99388810531264582</v>
      </c>
      <c r="AB197" s="3">
        <f t="shared" si="7"/>
        <v>0.99733303453360023</v>
      </c>
      <c r="AC197" s="2"/>
      <c r="AD197" s="3">
        <f t="shared" si="8"/>
        <v>0.27848654852396887</v>
      </c>
      <c r="AE197" s="3">
        <f t="shared" si="9"/>
        <v>0.14590357909335167</v>
      </c>
      <c r="AF197" s="3">
        <f t="shared" si="10"/>
        <v>7.7353575183949169E-2</v>
      </c>
      <c r="AG197" s="3">
        <f t="shared" si="11"/>
        <v>9.0554638172096719E-2</v>
      </c>
      <c r="AH197" s="3">
        <f t="shared" si="12"/>
        <v>7.5981701754543093E-2</v>
      </c>
      <c r="AI197" s="3">
        <f t="shared" si="13"/>
        <v>6.9461556936072297E-2</v>
      </c>
      <c r="AJ197" s="3">
        <f t="shared" si="14"/>
        <v>5.8803938368611426E-2</v>
      </c>
      <c r="AK197" s="3">
        <f t="shared" si="15"/>
        <v>5.8112234781528306E-2</v>
      </c>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row>
    <row r="198" spans="1:63">
      <c r="A198" s="2" t="s">
        <v>277</v>
      </c>
      <c r="B198" s="2"/>
      <c r="C198" s="3">
        <v>19.733333333333299</v>
      </c>
      <c r="D198" s="3">
        <v>39.566666666666599</v>
      </c>
      <c r="E198" s="3">
        <v>49.1666666666666</v>
      </c>
      <c r="F198" s="3">
        <v>56.4</v>
      </c>
      <c r="G198" s="3">
        <v>63.566666666666599</v>
      </c>
      <c r="H198" s="3">
        <v>69.7</v>
      </c>
      <c r="I198" s="3">
        <v>72.266666666666595</v>
      </c>
      <c r="J198" s="3">
        <v>75.966666666666598</v>
      </c>
      <c r="K198" s="2"/>
      <c r="L198" s="3">
        <v>7.42488308924045</v>
      </c>
      <c r="M198" s="3">
        <v>5.8291413509099996</v>
      </c>
      <c r="N198" s="3">
        <v>4.9938851497495298</v>
      </c>
      <c r="O198" s="3">
        <v>4.16012820315271</v>
      </c>
      <c r="P198" s="3">
        <v>4.2480060682107696</v>
      </c>
      <c r="Q198" s="3">
        <v>3.76961536499415</v>
      </c>
      <c r="R198" s="3">
        <v>4.9862031870173702</v>
      </c>
      <c r="S198" s="3">
        <v>5.5766377763746497</v>
      </c>
      <c r="T198" s="2"/>
      <c r="U198" s="3">
        <f t="shared" si="0"/>
        <v>1.0154375669704212</v>
      </c>
      <c r="V198" s="3">
        <f t="shared" si="1"/>
        <v>1.0869963369963351</v>
      </c>
      <c r="W198" s="3">
        <f t="shared" si="2"/>
        <v>0.98267827999188939</v>
      </c>
      <c r="X198" s="3">
        <f t="shared" si="3"/>
        <v>0.97018404253672164</v>
      </c>
      <c r="Y198" s="3">
        <f t="shared" si="4"/>
        <v>1.0241676717688144</v>
      </c>
      <c r="Z198" s="3">
        <f t="shared" si="5"/>
        <v>1.060882800608828</v>
      </c>
      <c r="AA198" s="3">
        <f t="shared" si="6"/>
        <v>1.0192759755524201</v>
      </c>
      <c r="AB198" s="3">
        <f t="shared" si="7"/>
        <v>1.0133401630414958</v>
      </c>
      <c r="AC198" s="2"/>
      <c r="AD198" s="3">
        <f t="shared" si="8"/>
        <v>0.38206952124213656</v>
      </c>
      <c r="AE198" s="3">
        <f t="shared" si="9"/>
        <v>0.16014124590412088</v>
      </c>
      <c r="AF198" s="3">
        <f t="shared" si="10"/>
        <v>9.981116886982197E-2</v>
      </c>
      <c r="AG198" s="3">
        <f t="shared" si="11"/>
        <v>7.1561879390172417E-2</v>
      </c>
      <c r="AH198" s="3">
        <f t="shared" si="12"/>
        <v>6.8442640029458157E-2</v>
      </c>
      <c r="AI198" s="3">
        <f t="shared" si="13"/>
        <v>5.737618515972831E-2</v>
      </c>
      <c r="AJ198" s="3">
        <f t="shared" si="14"/>
        <v>7.0327266389525661E-2</v>
      </c>
      <c r="AK198" s="3">
        <f t="shared" si="15"/>
        <v>7.4388297940344766E-2</v>
      </c>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row>
    <row r="199" spans="1:63">
      <c r="A199" s="2" t="s">
        <v>278</v>
      </c>
      <c r="B199" s="2" t="s">
        <v>279</v>
      </c>
      <c r="C199" s="3">
        <v>18.899999999999999</v>
      </c>
      <c r="D199" s="3">
        <v>37.066666666666599</v>
      </c>
      <c r="E199" s="3">
        <v>49.566666666666599</v>
      </c>
      <c r="F199" s="3">
        <v>56.733333333333299</v>
      </c>
      <c r="G199" s="3">
        <v>62</v>
      </c>
      <c r="H199" s="3">
        <v>67.599999999999994</v>
      </c>
      <c r="I199" s="3">
        <v>71.5</v>
      </c>
      <c r="J199" s="3">
        <v>75.533333333333303</v>
      </c>
      <c r="K199" s="2"/>
      <c r="L199" s="3">
        <v>5.9180514811323901</v>
      </c>
      <c r="M199" s="3">
        <v>6.1802552985742798</v>
      </c>
      <c r="N199" s="3">
        <v>5.6726439064063303</v>
      </c>
      <c r="O199" s="3">
        <v>5.1506202431249797</v>
      </c>
      <c r="P199" s="3">
        <v>3.7859388972001802</v>
      </c>
      <c r="Q199" s="3">
        <v>5.5172456896534801</v>
      </c>
      <c r="R199" s="3">
        <v>4.7940935882952198</v>
      </c>
      <c r="S199" s="3">
        <v>4.6312945154555702</v>
      </c>
      <c r="T199" s="2"/>
      <c r="U199" s="3">
        <f t="shared" si="0"/>
        <v>0.97255591295984767</v>
      </c>
      <c r="V199" s="3">
        <f t="shared" si="1"/>
        <v>1.0183150183150165</v>
      </c>
      <c r="W199" s="3">
        <f t="shared" si="2"/>
        <v>0.99067295074436579</v>
      </c>
      <c r="X199" s="3">
        <f t="shared" si="3"/>
        <v>0.97591799077866392</v>
      </c>
      <c r="Y199" s="3">
        <f t="shared" si="4"/>
        <v>0.99892599343995636</v>
      </c>
      <c r="Z199" s="3">
        <f t="shared" si="5"/>
        <v>1.0289193302891932</v>
      </c>
      <c r="AA199" s="3">
        <f t="shared" si="6"/>
        <v>1.0084626234132581</v>
      </c>
      <c r="AB199" s="3">
        <f t="shared" si="7"/>
        <v>1.0075598110803119</v>
      </c>
      <c r="AC199" s="2"/>
      <c r="AD199" s="3">
        <f t="shared" si="8"/>
        <v>0.30453100323683019</v>
      </c>
      <c r="AE199" s="3">
        <f t="shared" si="9"/>
        <v>0.16978723347731539</v>
      </c>
      <c r="AF199" s="3">
        <f t="shared" si="10"/>
        <v>0.1133773008194004</v>
      </c>
      <c r="AG199" s="3">
        <f t="shared" si="11"/>
        <v>8.860016966394442E-2</v>
      </c>
      <c r="AH199" s="3">
        <f t="shared" si="12"/>
        <v>6.0997947967559078E-2</v>
      </c>
      <c r="AI199" s="3">
        <f t="shared" si="13"/>
        <v>8.3976342308272139E-2</v>
      </c>
      <c r="AJ199" s="3">
        <f t="shared" si="14"/>
        <v>6.7617681076096184E-2</v>
      </c>
      <c r="AK199" s="3">
        <f t="shared" si="15"/>
        <v>6.1778105389007507E-2</v>
      </c>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row>
    <row r="200" spans="1:63">
      <c r="A200" s="2" t="s">
        <v>280</v>
      </c>
      <c r="B200" s="2"/>
      <c r="C200" s="3">
        <v>21.633333333333301</v>
      </c>
      <c r="D200" s="3">
        <v>37.233333333333299</v>
      </c>
      <c r="E200" s="3">
        <v>49.233333333333299</v>
      </c>
      <c r="F200" s="3">
        <v>56.1</v>
      </c>
      <c r="G200" s="3">
        <v>63.1</v>
      </c>
      <c r="H200" s="3">
        <v>68.400000000000006</v>
      </c>
      <c r="I200" s="3">
        <v>72.400000000000006</v>
      </c>
      <c r="J200" s="3">
        <v>74.766666666666595</v>
      </c>
      <c r="K200" s="2"/>
      <c r="L200" s="3">
        <v>5.6242530368238404</v>
      </c>
      <c r="M200" s="3">
        <v>3.64859181359359</v>
      </c>
      <c r="N200" s="3">
        <v>4.5583866541671103</v>
      </c>
      <c r="O200" s="3">
        <v>6.5845779414224097</v>
      </c>
      <c r="P200" s="3">
        <v>4.0029156040732703</v>
      </c>
      <c r="Q200" s="3">
        <v>5.5172456896534801</v>
      </c>
      <c r="R200" s="3">
        <v>3.8175035472587702</v>
      </c>
      <c r="S200" s="3">
        <v>4.5142982720339697</v>
      </c>
      <c r="T200" s="2"/>
      <c r="U200" s="3">
        <f t="shared" si="0"/>
        <v>1.1132077381145331</v>
      </c>
      <c r="V200" s="3">
        <f t="shared" si="1"/>
        <v>1.0228937728937719</v>
      </c>
      <c r="W200" s="3">
        <f t="shared" si="2"/>
        <v>0.98401072511730281</v>
      </c>
      <c r="X200" s="3">
        <f t="shared" si="3"/>
        <v>0.96502348911897318</v>
      </c>
      <c r="Y200" s="3">
        <f t="shared" si="4"/>
        <v>1.0166488739687298</v>
      </c>
      <c r="Z200" s="3">
        <f t="shared" si="5"/>
        <v>1.0410958904109588</v>
      </c>
      <c r="AA200" s="3">
        <f t="shared" si="6"/>
        <v>1.0211565585331452</v>
      </c>
      <c r="AB200" s="3">
        <f t="shared" si="7"/>
        <v>0.99733303453360023</v>
      </c>
      <c r="AC200" s="2"/>
      <c r="AD200" s="3">
        <f t="shared" si="8"/>
        <v>0.28941272735160878</v>
      </c>
      <c r="AE200" s="3">
        <f t="shared" si="9"/>
        <v>0.10023603883498874</v>
      </c>
      <c r="AF200" s="3">
        <f t="shared" si="10"/>
        <v>9.1107001156371367E-2</v>
      </c>
      <c r="AG200" s="3">
        <f t="shared" si="11"/>
        <v>0.11326688733346309</v>
      </c>
      <c r="AH200" s="3">
        <f t="shared" si="12"/>
        <v>6.4493813652503132E-2</v>
      </c>
      <c r="AI200" s="3">
        <f t="shared" si="13"/>
        <v>8.3976342308272139E-2</v>
      </c>
      <c r="AJ200" s="3">
        <f t="shared" si="14"/>
        <v>5.3843491498713258E-2</v>
      </c>
      <c r="AK200" s="3">
        <f t="shared" si="15"/>
        <v>6.0217460469515351E-2</v>
      </c>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row>
    <row r="201" spans="1:63">
      <c r="A201" s="2" t="s">
        <v>281</v>
      </c>
      <c r="B201" s="2"/>
      <c r="C201" s="3">
        <v>21.133333333333301</v>
      </c>
      <c r="D201" s="3">
        <v>36.733333333333299</v>
      </c>
      <c r="E201" s="3">
        <v>48.6</v>
      </c>
      <c r="F201" s="3">
        <v>57</v>
      </c>
      <c r="G201" s="3">
        <v>62.233333333333299</v>
      </c>
      <c r="H201" s="3">
        <v>66.3</v>
      </c>
      <c r="I201" s="3">
        <v>72.8333333333333</v>
      </c>
      <c r="J201" s="3">
        <v>74.966666666666598</v>
      </c>
      <c r="K201" s="2"/>
      <c r="L201" s="3">
        <v>5.3337499837252302</v>
      </c>
      <c r="M201" s="3">
        <v>7.2706411149376704</v>
      </c>
      <c r="N201" s="3">
        <v>5.15493291259288</v>
      </c>
      <c r="O201" s="3">
        <v>4.8716869083853602</v>
      </c>
      <c r="P201" s="3">
        <v>5.8462713663401598</v>
      </c>
      <c r="Q201" s="3">
        <v>4.5909330932465799</v>
      </c>
      <c r="R201" s="3">
        <v>5.0733508541090302</v>
      </c>
      <c r="S201" s="3">
        <v>5.2756252920599103</v>
      </c>
      <c r="T201" s="2"/>
      <c r="U201" s="3">
        <f t="shared" si="0"/>
        <v>1.0874787457081878</v>
      </c>
      <c r="V201" s="3">
        <f t="shared" si="1"/>
        <v>1.0091575091575082</v>
      </c>
      <c r="W201" s="3">
        <f t="shared" si="2"/>
        <v>0.97135249642588251</v>
      </c>
      <c r="X201" s="3">
        <f t="shared" si="3"/>
        <v>0.98050514937221867</v>
      </c>
      <c r="Y201" s="3">
        <f t="shared" si="4"/>
        <v>1.0026853923399985</v>
      </c>
      <c r="Z201" s="3">
        <f t="shared" si="5"/>
        <v>1.0091324200913241</v>
      </c>
      <c r="AA201" s="3">
        <f t="shared" si="6"/>
        <v>1.0272684532204979</v>
      </c>
      <c r="AB201" s="3">
        <f t="shared" si="7"/>
        <v>1.0000008892849162</v>
      </c>
      <c r="AC201" s="2"/>
      <c r="AD201" s="3">
        <f t="shared" si="8"/>
        <v>0.27446402565722033</v>
      </c>
      <c r="AE201" s="3">
        <f t="shared" si="9"/>
        <v>0.19974288777301294</v>
      </c>
      <c r="AF201" s="3">
        <f t="shared" si="10"/>
        <v>0.10302997846821069</v>
      </c>
      <c r="AG201" s="3">
        <f t="shared" si="11"/>
        <v>8.3802001750895957E-2</v>
      </c>
      <c r="AH201" s="3">
        <f t="shared" si="12"/>
        <v>9.4193426331305077E-2</v>
      </c>
      <c r="AI201" s="3">
        <f t="shared" si="13"/>
        <v>6.987721603115038E-2</v>
      </c>
      <c r="AJ201" s="3">
        <f t="shared" si="14"/>
        <v>7.1556429536093508E-2</v>
      </c>
      <c r="AK201" s="3">
        <f t="shared" si="15"/>
        <v>7.0373010007922329E-2</v>
      </c>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row>
    <row r="202" spans="1:6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row>
    <row r="203" spans="1:6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row>
    <row r="204" spans="1:6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row>
    <row r="205" spans="1:6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row>
    <row r="206" spans="1:6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row>
    <row r="207" spans="1:6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row>
    <row r="208" spans="1:6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row>
    <row r="209" spans="1:6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row>
    <row r="210" spans="1:6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row>
    <row r="211" spans="1:6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row>
    <row r="212" spans="1:6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row>
    <row r="213" spans="1:6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row>
    <row r="214" spans="1:6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row>
    <row r="215" spans="1:6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row>
    <row r="216" spans="1:6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row>
    <row r="217" spans="1:6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row>
    <row r="218" spans="1:6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row>
    <row r="219" spans="1:6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row>
    <row r="220" spans="1:6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row>
    <row r="221" spans="1:6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row>
    <row r="222" spans="1:6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row>
    <row r="223" spans="1:6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row>
    <row r="224" spans="1:6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row>
    <row r="225" spans="1:6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row>
    <row r="226" spans="1:6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row>
    <row r="227" spans="1:6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row>
    <row r="228" spans="1:6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row>
    <row r="229" spans="1:6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row>
    <row r="230" spans="1:6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row>
    <row r="231" spans="1:6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row>
    <row r="232" spans="1:6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row>
    <row r="233" spans="1:6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row>
    <row r="234" spans="1:6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row>
    <row r="235" spans="1:6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row>
    <row r="236" spans="1:6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row>
    <row r="237" spans="1:6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row>
    <row r="238" spans="1:6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row>
    <row r="239" spans="1:6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row>
    <row r="240" spans="1:6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row>
    <row r="241" spans="1:6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row>
    <row r="242" spans="1:6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row>
    <row r="243" spans="1:6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row>
    <row r="244" spans="1:6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row>
    <row r="245" spans="1:6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row>
    <row r="246" spans="1:6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row>
    <row r="247" spans="1:6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row>
    <row r="248" spans="1:6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row>
    <row r="249" spans="1:6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row>
    <row r="250" spans="1:6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row>
    <row r="251" spans="1:6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row>
    <row r="252" spans="1:6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row>
    <row r="253" spans="1:6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row>
    <row r="254" spans="1:6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row>
    <row r="255" spans="1:6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row>
    <row r="256" spans="1:6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row>
    <row r="257" spans="1:6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row>
    <row r="258" spans="1:6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row>
    <row r="259" spans="1:6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row>
    <row r="260" spans="1:6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row>
    <row r="261" spans="1:6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row>
    <row r="262" spans="1:6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row>
    <row r="263" spans="1: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row>
    <row r="264" spans="1:6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row>
    <row r="265" spans="1:6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row>
    <row r="266" spans="1:6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row>
    <row r="267" spans="1:6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row>
    <row r="268" spans="1:6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row>
    <row r="269" spans="1:6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row>
    <row r="270" spans="1:6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row>
    <row r="271" spans="1:6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row>
    <row r="272" spans="1:6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row>
    <row r="273" spans="1:6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row>
    <row r="274" spans="1:6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row>
    <row r="275" spans="1:6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row>
    <row r="276" spans="1:6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row>
    <row r="277" spans="1:6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row>
    <row r="278" spans="1:6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row>
    <row r="279" spans="1:6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row>
    <row r="280" spans="1:6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row>
    <row r="281" spans="1:6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row>
    <row r="282" spans="1:6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row>
    <row r="283" spans="1:6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row>
    <row r="284" spans="1:6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row>
    <row r="285" spans="1:6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row>
    <row r="286" spans="1:6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row>
    <row r="287" spans="1:6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row>
    <row r="288" spans="1:6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row>
    <row r="289" spans="1:6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row>
    <row r="290" spans="1:6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row>
    <row r="291" spans="1:6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row>
    <row r="292" spans="1:6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row>
    <row r="293" spans="1:6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row>
    <row r="294" spans="1:6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row>
    <row r="295" spans="1:6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row>
    <row r="296" spans="1:6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row>
    <row r="297" spans="1:6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row>
    <row r="298" spans="1:6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row>
    <row r="299" spans="1:6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row>
    <row r="300" spans="1:6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row>
    <row r="301" spans="1:6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row>
    <row r="302" spans="1:6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row>
    <row r="303" spans="1:6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row>
    <row r="304" spans="1:6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row>
    <row r="305" spans="1:6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row>
    <row r="306" spans="1:6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row>
    <row r="307" spans="1:6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row>
    <row r="308" spans="1:6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row>
    <row r="309" spans="1:6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row>
    <row r="310" spans="1:6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row>
    <row r="311" spans="1:6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row>
    <row r="312" spans="1:6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row>
    <row r="313" spans="1:6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row>
    <row r="314" spans="1:6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row>
    <row r="315" spans="1:6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row>
    <row r="316" spans="1:6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row>
    <row r="317" spans="1:6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row>
    <row r="318" spans="1:6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row>
    <row r="319" spans="1:6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row>
    <row r="320" spans="1:6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row>
    <row r="321" spans="1:6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row>
    <row r="322" spans="1:6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row>
    <row r="323" spans="1:6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row>
    <row r="324" spans="1:6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row>
    <row r="325" spans="1:6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row>
    <row r="326" spans="1:6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row>
    <row r="327" spans="1:6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row>
    <row r="328" spans="1:6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row>
    <row r="329" spans="1:6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row>
    <row r="330" spans="1:6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row>
    <row r="331" spans="1:6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row>
    <row r="332" spans="1:6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row>
    <row r="333" spans="1:6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row>
    <row r="334" spans="1:6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row>
    <row r="335" spans="1:6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row>
    <row r="336" spans="1:6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row>
    <row r="337" spans="1:6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row>
    <row r="338" spans="1:6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row>
    <row r="339" spans="1:6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row>
    <row r="340" spans="1:6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row>
    <row r="341" spans="1:6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row>
    <row r="342" spans="1:6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row>
    <row r="343" spans="1:6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row>
    <row r="344" spans="1:6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row>
    <row r="345" spans="1:6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row>
    <row r="346" spans="1:6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row>
    <row r="347" spans="1:6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row>
    <row r="348" spans="1:6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row>
    <row r="349" spans="1:6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row>
    <row r="350" spans="1:6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row>
    <row r="351" spans="1:6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row>
    <row r="352" spans="1:6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row>
    <row r="353" spans="1:6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row>
    <row r="354" spans="1:6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row>
    <row r="355" spans="1:6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row>
    <row r="356" spans="1:6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row>
    <row r="357" spans="1:6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row>
    <row r="358" spans="1:6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row>
    <row r="359" spans="1:6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row>
    <row r="360" spans="1:6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row>
    <row r="361" spans="1:6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row>
    <row r="362" spans="1:6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row>
    <row r="363" spans="1: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row>
    <row r="364" spans="1:6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row>
    <row r="365" spans="1:6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row>
    <row r="366" spans="1:6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row>
    <row r="367" spans="1:6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row>
    <row r="368" spans="1:6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row>
    <row r="369" spans="1:6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row>
    <row r="370" spans="1:6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row>
    <row r="371" spans="1:6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row>
    <row r="372" spans="1:6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row>
    <row r="373" spans="1:6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row>
    <row r="374" spans="1:6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row>
    <row r="375" spans="1:6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row>
    <row r="376" spans="1:6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row>
    <row r="377" spans="1:6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row>
    <row r="378" spans="1:6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row>
    <row r="379" spans="1:6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row>
    <row r="380" spans="1:6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row>
    <row r="381" spans="1:6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row>
    <row r="382" spans="1:6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row>
    <row r="383" spans="1:6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row>
    <row r="384" spans="1:6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row>
    <row r="385" spans="1:6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row>
    <row r="386" spans="1:6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row>
    <row r="387" spans="1:6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row>
    <row r="388" spans="1:6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row>
    <row r="389" spans="1:6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row>
    <row r="390" spans="1:6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row>
    <row r="391" spans="1:6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row>
    <row r="392" spans="1:6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row>
    <row r="393" spans="1:6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row>
    <row r="394" spans="1:6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row>
    <row r="395" spans="1:6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row>
    <row r="396" spans="1:6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row>
    <row r="397" spans="1:6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row>
    <row r="398" spans="1:6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row>
    <row r="399" spans="1:6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row>
    <row r="400" spans="1:6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row>
    <row r="401" spans="1:6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row>
    <row r="402" spans="1:6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row>
    <row r="403" spans="1:6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row>
    <row r="404" spans="1:6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row>
    <row r="405" spans="1:6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row>
    <row r="406" spans="1:6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row>
    <row r="407" spans="1:6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row>
    <row r="408" spans="1:6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row>
    <row r="409" spans="1:6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row>
    <row r="410" spans="1:6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row>
    <row r="411" spans="1:6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row>
    <row r="412" spans="1:6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row>
    <row r="413" spans="1:6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row>
    <row r="414" spans="1:6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row>
    <row r="415" spans="1:6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row>
    <row r="416" spans="1:6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row>
    <row r="417" spans="1:6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row>
    <row r="418" spans="1:6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row>
    <row r="419" spans="1:6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row>
    <row r="420" spans="1:6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row>
    <row r="421" spans="1:6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row>
    <row r="422" spans="1:6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row>
    <row r="423" spans="1:6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row>
    <row r="424" spans="1:6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row>
    <row r="425" spans="1:6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row>
    <row r="426" spans="1:6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row>
    <row r="427" spans="1:6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row>
    <row r="428" spans="1:6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row>
    <row r="429" spans="1:6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row>
    <row r="430" spans="1:6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row>
    <row r="431" spans="1:6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row>
    <row r="432" spans="1:6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row>
    <row r="433" spans="1:6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row>
    <row r="434" spans="1:6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row>
    <row r="435" spans="1:6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row>
    <row r="436" spans="1:6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row>
    <row r="437" spans="1:6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row>
    <row r="438" spans="1:6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row>
    <row r="439" spans="1:6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row>
    <row r="440" spans="1:6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row>
    <row r="441" spans="1:6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row>
    <row r="442" spans="1:6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row>
    <row r="443" spans="1:6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row>
    <row r="444" spans="1:6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row>
    <row r="445" spans="1:6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row>
    <row r="446" spans="1:6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row>
    <row r="447" spans="1:6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row>
    <row r="448" spans="1:6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row>
    <row r="449" spans="1:6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row>
    <row r="450" spans="1:6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row>
    <row r="451" spans="1:6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row>
    <row r="452" spans="1:6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row>
    <row r="453" spans="1:6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row>
    <row r="454" spans="1:6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row>
    <row r="455" spans="1:6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row>
    <row r="456" spans="1:6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row>
    <row r="457" spans="1:6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row>
    <row r="458" spans="1:6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row>
    <row r="459" spans="1:6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row>
    <row r="460" spans="1:6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row>
    <row r="461" spans="1:6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row>
    <row r="462" spans="1:6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row>
    <row r="463" spans="1: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row>
    <row r="464" spans="1:6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row>
    <row r="465" spans="1:6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row>
    <row r="466" spans="1:6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row>
    <row r="467" spans="1:6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row>
    <row r="468" spans="1:6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row>
    <row r="469" spans="1:6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row>
    <row r="470" spans="1:6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row>
    <row r="471" spans="1:6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row>
    <row r="472" spans="1:6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row>
    <row r="473" spans="1:6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row>
    <row r="474" spans="1:6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row>
    <row r="475" spans="1:6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row>
    <row r="476" spans="1:6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row>
    <row r="477" spans="1:6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row>
    <row r="478" spans="1:6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row>
    <row r="479" spans="1:6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row>
    <row r="480" spans="1:6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row>
    <row r="481" spans="1:6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row>
    <row r="482" spans="1:6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row>
    <row r="483" spans="1:6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row>
    <row r="484" spans="1:6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row>
    <row r="485" spans="1:6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row>
    <row r="486" spans="1:6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row>
    <row r="487" spans="1:6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row>
    <row r="488" spans="1:6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row>
    <row r="489" spans="1:6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row>
    <row r="490" spans="1:6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row>
    <row r="491" spans="1:6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row>
    <row r="492" spans="1:6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row>
    <row r="493" spans="1:6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row>
    <row r="494" spans="1:6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row>
    <row r="495" spans="1:6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row>
    <row r="496" spans="1:6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row>
    <row r="497" spans="1:6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row>
    <row r="498" spans="1:6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row>
    <row r="499" spans="1:6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row>
    <row r="500" spans="1:6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row>
    <row r="501" spans="1:6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row>
    <row r="502" spans="1:6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row>
    <row r="503" spans="1:6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row>
    <row r="504" spans="1:6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row>
    <row r="505" spans="1:6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row>
    <row r="506" spans="1:6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row>
    <row r="507" spans="1:6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row>
    <row r="508" spans="1:6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row>
    <row r="509" spans="1:6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row>
    <row r="510" spans="1:6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row>
    <row r="511" spans="1:6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row>
    <row r="512" spans="1:6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row>
    <row r="513" spans="1:6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row>
    <row r="514" spans="1:6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row>
    <row r="515" spans="1:6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row>
    <row r="516" spans="1:6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row>
    <row r="517" spans="1:6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row>
    <row r="518" spans="1:6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row>
    <row r="519" spans="1:6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row>
    <row r="520" spans="1:6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row>
    <row r="521" spans="1:6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row>
    <row r="522" spans="1:6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row>
    <row r="523" spans="1:6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row>
    <row r="524" spans="1:6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row>
    <row r="525" spans="1:6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row>
    <row r="526" spans="1:6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row>
    <row r="527" spans="1:6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row>
    <row r="528" spans="1:6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row>
    <row r="529" spans="1:6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row>
    <row r="530" spans="1:6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row>
    <row r="531" spans="1:6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row>
    <row r="532" spans="1:6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row>
    <row r="533" spans="1:6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row>
    <row r="534" spans="1:6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row>
    <row r="535" spans="1:6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row>
    <row r="536" spans="1:6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row>
    <row r="537" spans="1:6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row>
    <row r="538" spans="1:6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row>
    <row r="539" spans="1:6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row>
    <row r="540" spans="1:6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row>
    <row r="541" spans="1:6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row>
    <row r="542" spans="1:6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row>
    <row r="543" spans="1:6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row>
    <row r="544" spans="1:6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row>
    <row r="545" spans="1:6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row>
    <row r="546" spans="1:6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row>
    <row r="547" spans="1:6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row>
    <row r="548" spans="1:6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row>
    <row r="549" spans="1:6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row>
    <row r="550" spans="1:6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row>
    <row r="551" spans="1:6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row>
    <row r="552" spans="1:6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row>
    <row r="553" spans="1:6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row>
    <row r="554" spans="1:6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row>
    <row r="555" spans="1:6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row>
    <row r="556" spans="1:6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row>
    <row r="557" spans="1:6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row>
    <row r="558" spans="1:6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row>
    <row r="559" spans="1:6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row>
    <row r="560" spans="1:6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row>
    <row r="561" spans="1:6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row>
    <row r="562" spans="1:6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row>
    <row r="563" spans="1: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row>
    <row r="564" spans="1:6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row>
    <row r="565" spans="1:6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row>
    <row r="566" spans="1:6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row>
    <row r="567" spans="1:6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row>
    <row r="568" spans="1:6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row>
    <row r="569" spans="1:6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row>
    <row r="570" spans="1:6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row>
    <row r="571" spans="1:6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row>
    <row r="572" spans="1:6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row>
    <row r="573" spans="1:6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row>
    <row r="574" spans="1:6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row>
    <row r="575" spans="1:6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row>
    <row r="576" spans="1:6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row>
    <row r="577" spans="1:6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row>
    <row r="578" spans="1:6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row>
    <row r="579" spans="1:6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row>
    <row r="580" spans="1:6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row>
    <row r="581" spans="1:6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row>
    <row r="582" spans="1:6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row>
    <row r="583" spans="1:6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row>
    <row r="584" spans="1:6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row>
    <row r="585" spans="1:6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row>
    <row r="586" spans="1:6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row>
    <row r="587" spans="1:6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row>
    <row r="588" spans="1:6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row>
    <row r="589" spans="1:6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row>
    <row r="590" spans="1:6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row>
    <row r="591" spans="1:6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row>
    <row r="592" spans="1:6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row>
    <row r="593" spans="1:6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row>
    <row r="594" spans="1:6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row>
    <row r="595" spans="1:6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row>
    <row r="596" spans="1:6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row>
    <row r="597" spans="1:6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row>
    <row r="598" spans="1:6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row>
    <row r="599" spans="1:6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row>
    <row r="600" spans="1:6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row>
    <row r="601" spans="1:6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row>
    <row r="602" spans="1:6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row>
    <row r="603" spans="1:6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row>
    <row r="604" spans="1:6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row>
    <row r="605" spans="1:6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row>
    <row r="606" spans="1:6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row>
    <row r="607" spans="1:6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row>
    <row r="608" spans="1:6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row>
    <row r="609" spans="1:6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row>
    <row r="610" spans="1:6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row>
    <row r="611" spans="1:6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row>
    <row r="612" spans="1:6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row>
    <row r="613" spans="1:6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row>
    <row r="614" spans="1:6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row>
    <row r="615" spans="1:6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row>
    <row r="616" spans="1:6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row>
    <row r="617" spans="1:6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row>
    <row r="618" spans="1:6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row>
    <row r="619" spans="1:6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row>
    <row r="620" spans="1:6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row>
    <row r="621" spans="1:6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row>
    <row r="622" spans="1:6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row>
    <row r="623" spans="1:6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row>
    <row r="624" spans="1:6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row>
    <row r="625" spans="1:6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row>
    <row r="626" spans="1:6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row>
    <row r="627" spans="1:6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row>
    <row r="628" spans="1:6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row>
    <row r="629" spans="1:6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row>
    <row r="630" spans="1:6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row>
    <row r="631" spans="1:6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row>
    <row r="632" spans="1:6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row>
    <row r="633" spans="1:6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row>
    <row r="634" spans="1:6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row>
    <row r="635" spans="1:6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row>
    <row r="636" spans="1:6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row>
    <row r="637" spans="1:6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row>
    <row r="638" spans="1:6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row>
    <row r="639" spans="1:6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row>
    <row r="640" spans="1:6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row>
    <row r="641" spans="1:6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row>
    <row r="642" spans="1:6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row>
    <row r="643" spans="1:6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row>
    <row r="644" spans="1:6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row>
    <row r="645" spans="1:6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row>
    <row r="646" spans="1:6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row>
    <row r="647" spans="1:6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row>
    <row r="648" spans="1:6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row>
    <row r="649" spans="1:6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row>
    <row r="650" spans="1:6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row>
    <row r="651" spans="1:6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row>
    <row r="652" spans="1:6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row>
    <row r="653" spans="1:6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row>
    <row r="654" spans="1:6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row>
    <row r="655" spans="1:6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row>
    <row r="656" spans="1:6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row>
    <row r="657" spans="1:6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row>
    <row r="658" spans="1:6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row>
    <row r="659" spans="1:6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row>
    <row r="660" spans="1:6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row>
    <row r="661" spans="1:6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row>
    <row r="662" spans="1:6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row>
    <row r="663" spans="1: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row>
    <row r="664" spans="1:6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row>
    <row r="665" spans="1:6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row>
    <row r="666" spans="1:6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row>
    <row r="667" spans="1:6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row>
    <row r="668" spans="1:6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row>
    <row r="669" spans="1:6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row>
    <row r="670" spans="1:6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row>
    <row r="671" spans="1:6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row>
    <row r="672" spans="1:6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row>
    <row r="673" spans="1:6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row>
    <row r="674" spans="1:6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row>
    <row r="675" spans="1:6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row>
    <row r="676" spans="1:6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row>
    <row r="677" spans="1:6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row>
    <row r="678" spans="1:6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row>
    <row r="679" spans="1:6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row>
    <row r="680" spans="1:6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row>
    <row r="681" spans="1:6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row>
    <row r="682" spans="1:6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row>
    <row r="683" spans="1:6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row>
    <row r="684" spans="1:6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row>
    <row r="685" spans="1:6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row>
    <row r="686" spans="1:6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row>
    <row r="687" spans="1:6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row>
    <row r="688" spans="1:6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row>
    <row r="689" spans="1:6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row>
    <row r="690" spans="1:6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row>
    <row r="691" spans="1:6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row>
    <row r="692" spans="1:6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row>
    <row r="693" spans="1:6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row>
    <row r="694" spans="1:6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row>
    <row r="695" spans="1:6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row>
    <row r="696" spans="1:6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row>
    <row r="697" spans="1:6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row>
    <row r="698" spans="1:6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row>
    <row r="699" spans="1:6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row>
    <row r="700" spans="1:6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row>
    <row r="701" spans="1:6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row>
    <row r="702" spans="1:6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row>
    <row r="703" spans="1:6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row>
    <row r="704" spans="1:6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row>
    <row r="705" spans="1:6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row>
    <row r="706" spans="1:6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row>
    <row r="707" spans="1:6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row>
    <row r="708" spans="1:6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row>
    <row r="709" spans="1:6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row>
    <row r="710" spans="1:6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row>
    <row r="711" spans="1:6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row>
    <row r="712" spans="1:6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row>
    <row r="713" spans="1:6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row>
    <row r="714" spans="1:6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row>
    <row r="715" spans="1:6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row>
    <row r="716" spans="1:6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row>
    <row r="717" spans="1:6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row>
    <row r="718" spans="1:6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row>
    <row r="719" spans="1:6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row>
    <row r="720" spans="1:6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row>
    <row r="721" spans="1:6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row>
    <row r="722" spans="1:6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row>
    <row r="723" spans="1:6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row>
    <row r="724" spans="1:6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row>
    <row r="725" spans="1:6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row>
    <row r="726" spans="1:6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row>
    <row r="727" spans="1:6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row>
    <row r="728" spans="1:6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row>
    <row r="729" spans="1:6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row>
    <row r="730" spans="1:6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row>
    <row r="731" spans="1:6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row>
    <row r="732" spans="1:6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row>
    <row r="733" spans="1:6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row>
    <row r="734" spans="1:6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row>
    <row r="735" spans="1:6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row>
    <row r="736" spans="1:6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row>
    <row r="737" spans="1:6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row>
    <row r="738" spans="1:6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row>
    <row r="739" spans="1:6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row>
    <row r="740" spans="1:6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row>
    <row r="741" spans="1:6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row>
    <row r="742" spans="1:6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row>
    <row r="743" spans="1:6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row>
    <row r="744" spans="1:6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row>
    <row r="745" spans="1:6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row>
    <row r="746" spans="1:6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row>
    <row r="747" spans="1:6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row>
    <row r="748" spans="1:6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row>
    <row r="749" spans="1:6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row>
    <row r="750" spans="1:6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row>
    <row r="751" spans="1:6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row>
    <row r="752" spans="1:6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row>
    <row r="753" spans="1:6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row>
    <row r="754" spans="1:6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row>
    <row r="755" spans="1:6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row>
    <row r="756" spans="1:6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row>
    <row r="757" spans="1:6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row>
    <row r="758" spans="1:6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row>
    <row r="759" spans="1:6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row>
    <row r="760" spans="1:6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row>
    <row r="761" spans="1:6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row>
    <row r="762" spans="1:6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row>
    <row r="763" spans="1: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row>
    <row r="764" spans="1:6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row>
    <row r="765" spans="1:6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row>
    <row r="766" spans="1:6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row>
    <row r="767" spans="1:6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row>
    <row r="768" spans="1:6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row>
    <row r="769" spans="1:6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row>
    <row r="770" spans="1:6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row>
    <row r="771" spans="1:6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row>
    <row r="772" spans="1:6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row>
    <row r="773" spans="1:6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row>
    <row r="774" spans="1:6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row>
    <row r="775" spans="1:6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row>
    <row r="776" spans="1:6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row>
    <row r="777" spans="1:6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row>
    <row r="778" spans="1:6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row>
    <row r="779" spans="1:6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row>
    <row r="780" spans="1:6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row>
    <row r="781" spans="1:6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row>
    <row r="782" spans="1:6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row>
    <row r="783" spans="1:6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row>
    <row r="784" spans="1:6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row>
    <row r="785" spans="1:6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row>
    <row r="786" spans="1:6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row>
    <row r="787" spans="1:6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row>
    <row r="788" spans="1:6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row>
    <row r="789" spans="1:6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row>
    <row r="790" spans="1:6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row>
    <row r="791" spans="1:6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row>
    <row r="792" spans="1:6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row>
    <row r="793" spans="1:6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row>
    <row r="794" spans="1:6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row>
    <row r="795" spans="1:6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row>
    <row r="796" spans="1:6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row>
    <row r="797" spans="1:6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row>
    <row r="798" spans="1:6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row>
    <row r="799" spans="1:6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row>
    <row r="800" spans="1:6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row>
    <row r="801" spans="1:6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row>
    <row r="802" spans="1:6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row>
    <row r="803" spans="1:6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row>
    <row r="804" spans="1:6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row>
    <row r="805" spans="1:6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row>
    <row r="806" spans="1:6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row>
    <row r="807" spans="1:6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row>
    <row r="808" spans="1:6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row>
    <row r="809" spans="1:6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row>
    <row r="810" spans="1:6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row>
    <row r="811" spans="1:6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row>
    <row r="812" spans="1:6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row>
    <row r="813" spans="1:6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row>
    <row r="814" spans="1:6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row>
    <row r="815" spans="1:6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row>
    <row r="816" spans="1:6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row>
    <row r="817" spans="1:6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row>
    <row r="818" spans="1:6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row>
    <row r="819" spans="1:6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row>
    <row r="820" spans="1:6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row>
    <row r="821" spans="1:6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row>
    <row r="822" spans="1:6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row>
    <row r="823" spans="1:6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row>
    <row r="824" spans="1:6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row>
    <row r="825" spans="1:6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row>
    <row r="826" spans="1:6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row>
    <row r="827" spans="1:6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row>
    <row r="828" spans="1:6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row>
    <row r="829" spans="1:6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row>
    <row r="830" spans="1:6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row>
    <row r="831" spans="1:6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row>
    <row r="832" spans="1:6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row>
    <row r="833" spans="1:6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row>
    <row r="834" spans="1:6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row>
    <row r="835" spans="1:6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row>
    <row r="836" spans="1:6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row>
    <row r="837" spans="1:6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row>
    <row r="838" spans="1:6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row>
    <row r="839" spans="1:6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row>
    <row r="840" spans="1:6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row>
    <row r="841" spans="1:6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row>
    <row r="842" spans="1:6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row>
    <row r="843" spans="1:6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row>
    <row r="844" spans="1:6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row>
    <row r="845" spans="1:6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row>
    <row r="846" spans="1:6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row>
    <row r="847" spans="1:6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row>
    <row r="848" spans="1:6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row>
    <row r="849" spans="1:6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row>
    <row r="850" spans="1:6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row>
    <row r="851" spans="1:6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row>
    <row r="852" spans="1:6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row>
    <row r="853" spans="1:6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row>
    <row r="854" spans="1:6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row>
    <row r="855" spans="1:6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row>
    <row r="856" spans="1:6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row>
    <row r="857" spans="1:6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row>
    <row r="858" spans="1:6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row>
    <row r="859" spans="1:6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row>
    <row r="860" spans="1:6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row>
    <row r="861" spans="1:6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row>
    <row r="862" spans="1:6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row>
    <row r="863" spans="1: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row>
    <row r="864" spans="1:6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row>
    <row r="865" spans="1:6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row>
    <row r="866" spans="1:6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row>
    <row r="867" spans="1:6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row>
    <row r="868" spans="1:6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row>
    <row r="869" spans="1:6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row>
    <row r="870" spans="1:6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row>
    <row r="871" spans="1:6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row>
    <row r="872" spans="1:6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row>
    <row r="873" spans="1:6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row>
    <row r="874" spans="1:6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row>
    <row r="875" spans="1:6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row>
    <row r="876" spans="1:6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row>
    <row r="877" spans="1:6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row>
    <row r="878" spans="1:6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row>
    <row r="879" spans="1:6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row>
    <row r="880" spans="1:6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row>
    <row r="881" spans="1:6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row>
    <row r="882" spans="1:6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row>
    <row r="883" spans="1:6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row>
    <row r="884" spans="1:6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row>
    <row r="885" spans="1:6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row>
    <row r="886" spans="1:6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row>
    <row r="887" spans="1:6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row>
    <row r="888" spans="1:6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row>
    <row r="889" spans="1:6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row>
    <row r="890" spans="1:6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row>
    <row r="891" spans="1:6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row>
    <row r="892" spans="1:6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row>
    <row r="893" spans="1:6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row>
    <row r="894" spans="1:6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row>
    <row r="895" spans="1:6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row>
    <row r="896" spans="1:6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row>
    <row r="897" spans="1:6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row>
    <row r="898" spans="1:6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row>
    <row r="899" spans="1:6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row>
    <row r="900" spans="1:6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row>
    <row r="901" spans="1:6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row>
    <row r="902" spans="1:6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row>
    <row r="903" spans="1:6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row>
    <row r="904" spans="1:6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row>
    <row r="905" spans="1:6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row>
    <row r="906" spans="1:6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row>
    <row r="907" spans="1:6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row>
    <row r="908" spans="1:6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row>
    <row r="909" spans="1:6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row>
    <row r="910" spans="1:6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row>
    <row r="911" spans="1:6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row>
    <row r="912" spans="1:6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row>
    <row r="913" spans="1:6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row>
    <row r="914" spans="1:6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row>
    <row r="915" spans="1:6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row>
    <row r="916" spans="1:6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row>
    <row r="917" spans="1:6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row>
    <row r="918" spans="1:6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row>
    <row r="919" spans="1:6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row>
    <row r="920" spans="1:6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row>
    <row r="921" spans="1:6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row>
    <row r="922" spans="1:6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row>
    <row r="923" spans="1:6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row>
    <row r="924" spans="1:6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row>
    <row r="925" spans="1:6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row>
    <row r="926" spans="1:6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row>
    <row r="927" spans="1:6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row>
    <row r="928" spans="1:6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row>
    <row r="929" spans="1:6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row>
    <row r="930" spans="1:6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row>
    <row r="931" spans="1:6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row>
    <row r="932" spans="1:6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row>
    <row r="933" spans="1:6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row>
    <row r="934" spans="1:6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row>
    <row r="935" spans="1:6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row>
    <row r="936" spans="1:6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row>
    <row r="937" spans="1:6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row>
    <row r="938" spans="1:6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row>
    <row r="939" spans="1:6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row>
    <row r="940" spans="1:6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row>
    <row r="941" spans="1:6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row>
    <row r="942" spans="1:6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row>
    <row r="943" spans="1:6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row>
    <row r="944" spans="1:6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row>
    <row r="945" spans="1:6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row>
    <row r="946" spans="1:6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row>
    <row r="947" spans="1:6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row>
    <row r="948" spans="1:6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row>
    <row r="949" spans="1:6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row>
    <row r="950" spans="1:6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row>
    <row r="951" spans="1:6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row>
    <row r="952" spans="1:6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row>
    <row r="953" spans="1:6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row>
    <row r="954" spans="1:6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row>
    <row r="955" spans="1:6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row>
    <row r="956" spans="1:6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row>
    <row r="957" spans="1:6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row>
    <row r="958" spans="1:6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row>
    <row r="959" spans="1:6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row>
    <row r="960" spans="1:6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row>
    <row r="961" spans="1:6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row>
    <row r="962" spans="1:6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row>
    <row r="963" spans="1: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row>
    <row r="964" spans="1:6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row>
    <row r="965" spans="1:6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row>
    <row r="966" spans="1:6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row>
    <row r="967" spans="1:6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row>
    <row r="968" spans="1:6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row>
    <row r="969" spans="1:6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row>
    <row r="970" spans="1:6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row>
    <row r="971" spans="1:6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row>
    <row r="972" spans="1:6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row>
    <row r="973" spans="1:6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row>
    <row r="974" spans="1:6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row>
    <row r="975" spans="1:6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row>
    <row r="976" spans="1:6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row>
    <row r="977" spans="1:6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row>
    <row r="978" spans="1:6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row>
    <row r="979" spans="1:6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row>
    <row r="980" spans="1:6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row>
    <row r="981" spans="1:6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row>
    <row r="982" spans="1:6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row>
    <row r="983" spans="1:6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row>
    <row r="984" spans="1:6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row>
    <row r="985" spans="1:6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row>
    <row r="986" spans="1:6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row>
    <row r="987" spans="1:6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row>
    <row r="988" spans="1:6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row>
    <row r="989" spans="1:6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row>
    <row r="990" spans="1:6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row>
    <row r="991" spans="1:6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row>
    <row r="992" spans="1:6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row>
    <row r="993" spans="1:6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row>
    <row r="994" spans="1:6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row>
    <row r="995" spans="1:6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row>
    <row r="996" spans="1:6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row>
    <row r="997" spans="1:6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row>
    <row r="998" spans="1:6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row>
    <row r="999" spans="1:6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row>
    <row r="1000" spans="1:6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D16"/>
  <sheetViews>
    <sheetView workbookViewId="0"/>
  </sheetViews>
  <sheetFormatPr defaultColWidth="12.6640625" defaultRowHeight="15.75" customHeight="1"/>
  <sheetData>
    <row r="1" spans="1:108">
      <c r="A1" s="2" t="s">
        <v>0</v>
      </c>
      <c r="B1" s="2" t="s">
        <v>1</v>
      </c>
      <c r="C1" s="2" t="s">
        <v>613</v>
      </c>
      <c r="D1" s="2" t="s">
        <v>614</v>
      </c>
      <c r="E1" s="2" t="s">
        <v>615</v>
      </c>
      <c r="F1" s="2"/>
      <c r="G1" s="2" t="s">
        <v>616</v>
      </c>
      <c r="H1" s="2" t="s">
        <v>617</v>
      </c>
      <c r="I1" s="2" t="s">
        <v>618</v>
      </c>
      <c r="J1" s="2" t="s">
        <v>619</v>
      </c>
      <c r="K1" s="2" t="s">
        <v>620</v>
      </c>
      <c r="L1" s="2" t="s">
        <v>621</v>
      </c>
      <c r="M1" s="2" t="s">
        <v>622</v>
      </c>
      <c r="N1" s="2" t="s">
        <v>623</v>
      </c>
      <c r="O1" s="2" t="s">
        <v>624</v>
      </c>
      <c r="P1" s="2" t="s">
        <v>625</v>
      </c>
      <c r="Q1" s="2" t="s">
        <v>626</v>
      </c>
      <c r="R1" s="2" t="s">
        <v>627</v>
      </c>
      <c r="S1" s="2" t="s">
        <v>628</v>
      </c>
      <c r="T1" s="2" t="s">
        <v>629</v>
      </c>
      <c r="U1" s="2" t="s">
        <v>630</v>
      </c>
      <c r="V1" s="2" t="s">
        <v>631</v>
      </c>
      <c r="W1" s="2" t="s">
        <v>632</v>
      </c>
      <c r="X1" s="2" t="s">
        <v>633</v>
      </c>
      <c r="Y1" s="2" t="s">
        <v>634</v>
      </c>
      <c r="Z1" s="2" t="s">
        <v>635</v>
      </c>
      <c r="AA1" s="2" t="s">
        <v>636</v>
      </c>
      <c r="AB1" s="2" t="s">
        <v>637</v>
      </c>
      <c r="AC1" s="2" t="s">
        <v>638</v>
      </c>
      <c r="AD1" s="2" t="s">
        <v>639</v>
      </c>
      <c r="AE1" s="2" t="s">
        <v>640</v>
      </c>
      <c r="AF1" s="2" t="s">
        <v>641</v>
      </c>
      <c r="AG1" s="2" t="s">
        <v>642</v>
      </c>
      <c r="AH1" s="2" t="s">
        <v>643</v>
      </c>
      <c r="AI1" s="2" t="s">
        <v>644</v>
      </c>
      <c r="AJ1" s="2" t="s">
        <v>645</v>
      </c>
      <c r="AK1" s="2" t="s">
        <v>646</v>
      </c>
      <c r="AL1" s="2" t="s">
        <v>647</v>
      </c>
      <c r="AM1" s="2" t="s">
        <v>648</v>
      </c>
      <c r="AN1" s="2" t="s">
        <v>649</v>
      </c>
      <c r="AO1" s="2" t="s">
        <v>650</v>
      </c>
      <c r="AP1" s="2" t="s">
        <v>651</v>
      </c>
      <c r="AQ1" s="2" t="s">
        <v>652</v>
      </c>
      <c r="AR1" s="2" t="s">
        <v>653</v>
      </c>
      <c r="AS1" s="2" t="s">
        <v>654</v>
      </c>
      <c r="AT1" s="2" t="s">
        <v>655</v>
      </c>
      <c r="AU1" s="2" t="s">
        <v>656</v>
      </c>
      <c r="AV1" s="2" t="s">
        <v>657</v>
      </c>
      <c r="AW1" s="2" t="s">
        <v>658</v>
      </c>
      <c r="AX1" s="2" t="s">
        <v>659</v>
      </c>
      <c r="AY1" s="2" t="s">
        <v>660</v>
      </c>
      <c r="AZ1" s="2" t="s">
        <v>661</v>
      </c>
      <c r="BA1" s="2" t="s">
        <v>662</v>
      </c>
      <c r="BB1" s="2" t="s">
        <v>663</v>
      </c>
      <c r="BC1" s="2" t="s">
        <v>664</v>
      </c>
      <c r="BD1" s="2" t="s">
        <v>665</v>
      </c>
      <c r="BE1" s="2" t="s">
        <v>666</v>
      </c>
      <c r="BF1" s="2" t="s">
        <v>667</v>
      </c>
      <c r="BG1" s="2" t="s">
        <v>668</v>
      </c>
      <c r="BH1" s="2" t="s">
        <v>669</v>
      </c>
      <c r="BI1" s="2" t="s">
        <v>670</v>
      </c>
      <c r="BJ1" s="2" t="s">
        <v>671</v>
      </c>
      <c r="BK1" s="2" t="s">
        <v>672</v>
      </c>
      <c r="BL1" s="2" t="s">
        <v>673</v>
      </c>
      <c r="BM1" s="2" t="s">
        <v>674</v>
      </c>
      <c r="BN1" s="2" t="s">
        <v>675</v>
      </c>
      <c r="BO1" s="2" t="s">
        <v>676</v>
      </c>
      <c r="BP1" s="2" t="s">
        <v>677</v>
      </c>
      <c r="BQ1" s="2" t="s">
        <v>678</v>
      </c>
      <c r="BR1" s="2" t="s">
        <v>679</v>
      </c>
      <c r="BS1" s="2" t="s">
        <v>680</v>
      </c>
      <c r="BT1" s="2" t="s">
        <v>681</v>
      </c>
      <c r="BU1" s="2" t="s">
        <v>682</v>
      </c>
      <c r="BV1" s="2" t="s">
        <v>683</v>
      </c>
      <c r="BW1" s="2" t="s">
        <v>684</v>
      </c>
      <c r="BX1" s="2" t="s">
        <v>685</v>
      </c>
      <c r="BY1" s="2" t="s">
        <v>686</v>
      </c>
      <c r="BZ1" s="2" t="s">
        <v>687</v>
      </c>
      <c r="CA1" s="2" t="s">
        <v>688</v>
      </c>
      <c r="CB1" s="2" t="s">
        <v>689</v>
      </c>
      <c r="CC1" s="2" t="s">
        <v>690</v>
      </c>
      <c r="CD1" s="2" t="s">
        <v>691</v>
      </c>
      <c r="CE1" s="2" t="s">
        <v>692</v>
      </c>
      <c r="CF1" s="2" t="s">
        <v>693</v>
      </c>
      <c r="CG1" s="2" t="s">
        <v>694</v>
      </c>
      <c r="CH1" s="2" t="s">
        <v>695</v>
      </c>
      <c r="CI1" s="2" t="s">
        <v>696</v>
      </c>
      <c r="CJ1" s="2" t="s">
        <v>697</v>
      </c>
      <c r="CK1" s="2" t="s">
        <v>698</v>
      </c>
      <c r="CL1" s="2" t="s">
        <v>699</v>
      </c>
      <c r="CM1" s="2" t="s">
        <v>700</v>
      </c>
      <c r="CN1" s="2" t="s">
        <v>701</v>
      </c>
      <c r="CO1" s="2" t="s">
        <v>702</v>
      </c>
      <c r="CP1" s="2" t="s">
        <v>703</v>
      </c>
      <c r="CQ1" s="2" t="s">
        <v>704</v>
      </c>
      <c r="CR1" s="2" t="s">
        <v>705</v>
      </c>
      <c r="CS1" s="2" t="s">
        <v>706</v>
      </c>
      <c r="CT1" s="2" t="s">
        <v>707</v>
      </c>
      <c r="CU1" s="2" t="s">
        <v>708</v>
      </c>
      <c r="CV1" s="2" t="s">
        <v>709</v>
      </c>
      <c r="CW1" s="2" t="s">
        <v>710</v>
      </c>
      <c r="CX1" s="2" t="s">
        <v>711</v>
      </c>
      <c r="CY1" s="2" t="s">
        <v>712</v>
      </c>
      <c r="CZ1" s="2" t="s">
        <v>713</v>
      </c>
      <c r="DA1" s="2" t="s">
        <v>714</v>
      </c>
      <c r="DB1" s="2" t="s">
        <v>715</v>
      </c>
      <c r="DC1" s="2"/>
      <c r="DD1" s="2"/>
    </row>
    <row r="2" spans="1:108">
      <c r="A2" s="2" t="s">
        <v>66</v>
      </c>
      <c r="B2" s="2" t="s">
        <v>67</v>
      </c>
      <c r="C2" s="3">
        <v>102.2</v>
      </c>
      <c r="D2" s="3">
        <f t="shared" ref="D2:D16" si="0">AVERAGE(G2:DB2)</f>
        <v>2.7543333333333306</v>
      </c>
      <c r="E2" s="3">
        <f t="shared" ref="E2:E16" si="1">STDEV(G2:DB2)</f>
        <v>7.1685584457962506</v>
      </c>
      <c r="F2" s="2"/>
      <c r="G2" s="3">
        <v>0</v>
      </c>
      <c r="H2" s="3">
        <v>9.6666666666666607</v>
      </c>
      <c r="I2" s="3">
        <v>0</v>
      </c>
      <c r="J2" s="3">
        <v>0</v>
      </c>
      <c r="K2" s="3">
        <v>0</v>
      </c>
      <c r="L2" s="3">
        <v>0</v>
      </c>
      <c r="M2" s="3">
        <v>6.4666666666666597</v>
      </c>
      <c r="N2" s="3">
        <v>0</v>
      </c>
      <c r="O2" s="3">
        <v>37.299999999999997</v>
      </c>
      <c r="P2" s="3">
        <v>0.133333333333333</v>
      </c>
      <c r="Q2" s="3">
        <v>3.0333333333333301</v>
      </c>
      <c r="R2" s="3">
        <v>3.3333333333333298E-2</v>
      </c>
      <c r="S2" s="3">
        <v>5.1666666666666599</v>
      </c>
      <c r="T2" s="3">
        <v>0</v>
      </c>
      <c r="U2" s="3">
        <v>0</v>
      </c>
      <c r="V2" s="3">
        <v>3.3333333333333299</v>
      </c>
      <c r="W2" s="3">
        <v>0</v>
      </c>
      <c r="X2" s="3">
        <v>0.1</v>
      </c>
      <c r="Y2" s="3">
        <v>7.6666666666666599</v>
      </c>
      <c r="Z2" s="3">
        <v>0</v>
      </c>
      <c r="AA2" s="3">
        <v>0</v>
      </c>
      <c r="AB2" s="3">
        <v>0</v>
      </c>
      <c r="AC2" s="3">
        <v>0</v>
      </c>
      <c r="AD2" s="3">
        <v>0</v>
      </c>
      <c r="AE2" s="3">
        <v>0</v>
      </c>
      <c r="AF2" s="3">
        <v>21.9</v>
      </c>
      <c r="AG2" s="3">
        <v>0</v>
      </c>
      <c r="AH2" s="3">
        <v>0</v>
      </c>
      <c r="AI2" s="3">
        <v>0</v>
      </c>
      <c r="AJ2" s="3">
        <v>0</v>
      </c>
      <c r="AK2" s="3">
        <v>0</v>
      </c>
      <c r="AL2" s="3">
        <v>0</v>
      </c>
      <c r="AM2" s="3">
        <v>5.0333333333333297</v>
      </c>
      <c r="AN2" s="3">
        <v>0</v>
      </c>
      <c r="AO2" s="3">
        <v>0</v>
      </c>
      <c r="AP2" s="3">
        <v>0</v>
      </c>
      <c r="AQ2" s="3">
        <v>0</v>
      </c>
      <c r="AR2" s="3">
        <v>31.1666666666666</v>
      </c>
      <c r="AS2" s="3">
        <v>0</v>
      </c>
      <c r="AT2" s="3">
        <v>0</v>
      </c>
      <c r="AU2" s="3">
        <v>22.066666666666599</v>
      </c>
      <c r="AV2" s="3">
        <v>0</v>
      </c>
      <c r="AW2" s="3">
        <v>0</v>
      </c>
      <c r="AX2" s="3">
        <v>23.9</v>
      </c>
      <c r="AY2" s="3">
        <v>0</v>
      </c>
      <c r="AZ2" s="3">
        <v>0</v>
      </c>
      <c r="BA2" s="3">
        <v>0</v>
      </c>
      <c r="BB2" s="3">
        <v>8.6666666666666607</v>
      </c>
      <c r="BC2" s="3">
        <v>3.36666666666666</v>
      </c>
      <c r="BD2" s="3">
        <v>6.6666666666666596E-2</v>
      </c>
      <c r="BE2" s="3">
        <v>0</v>
      </c>
      <c r="BF2" s="3">
        <v>0.133333333333333</v>
      </c>
      <c r="BG2" s="3">
        <v>3.3333333333333298E-2</v>
      </c>
      <c r="BH2" s="3">
        <v>0</v>
      </c>
      <c r="BI2" s="3">
        <v>2.1</v>
      </c>
      <c r="BJ2" s="3">
        <v>1.06666666666666</v>
      </c>
      <c r="BK2" s="3">
        <v>0</v>
      </c>
      <c r="BL2" s="3">
        <v>0</v>
      </c>
      <c r="BM2" s="3">
        <v>0</v>
      </c>
      <c r="BN2" s="3">
        <v>4.1333333333333302</v>
      </c>
      <c r="BO2" s="3">
        <v>0</v>
      </c>
      <c r="BP2" s="3">
        <v>0</v>
      </c>
      <c r="BQ2" s="3">
        <v>0</v>
      </c>
      <c r="BR2" s="3">
        <v>0.233333333333333</v>
      </c>
      <c r="BS2" s="3">
        <v>0</v>
      </c>
      <c r="BT2" s="3">
        <v>21.033333333333299</v>
      </c>
      <c r="BU2" s="3">
        <v>0</v>
      </c>
      <c r="BV2" s="3">
        <v>0</v>
      </c>
      <c r="BW2" s="3">
        <v>0</v>
      </c>
      <c r="BX2" s="3">
        <v>0.2</v>
      </c>
      <c r="BY2" s="3">
        <v>1.2</v>
      </c>
      <c r="BZ2" s="3">
        <v>0</v>
      </c>
      <c r="CA2" s="3">
        <v>0</v>
      </c>
      <c r="CB2" s="3">
        <v>0.233333333333333</v>
      </c>
      <c r="CC2" s="3">
        <v>0</v>
      </c>
      <c r="CD2" s="3">
        <v>0</v>
      </c>
      <c r="CE2" s="3">
        <v>0</v>
      </c>
      <c r="CF2" s="3">
        <v>0</v>
      </c>
      <c r="CG2" s="3">
        <v>0</v>
      </c>
      <c r="CH2" s="3">
        <v>0</v>
      </c>
      <c r="CI2" s="3">
        <v>11.9</v>
      </c>
      <c r="CJ2" s="3">
        <v>1.3333333333333299</v>
      </c>
      <c r="CK2" s="3">
        <v>0</v>
      </c>
      <c r="CL2" s="3">
        <v>0</v>
      </c>
      <c r="CM2" s="3">
        <v>0</v>
      </c>
      <c r="CN2" s="3">
        <v>0</v>
      </c>
      <c r="CO2" s="3">
        <v>0</v>
      </c>
      <c r="CP2" s="3">
        <v>3.3333333333333298E-2</v>
      </c>
      <c r="CQ2" s="3">
        <v>0</v>
      </c>
      <c r="CR2" s="3">
        <v>0</v>
      </c>
      <c r="CS2" s="3">
        <v>0</v>
      </c>
      <c r="CT2" s="3">
        <v>13</v>
      </c>
      <c r="CU2" s="3">
        <v>0</v>
      </c>
      <c r="CV2" s="3">
        <v>0</v>
      </c>
      <c r="CW2" s="3">
        <v>0</v>
      </c>
      <c r="CX2" s="3">
        <v>0</v>
      </c>
      <c r="CY2" s="3">
        <v>28.5</v>
      </c>
      <c r="CZ2" s="3">
        <v>0</v>
      </c>
      <c r="DA2" s="3">
        <v>1.2333333333333301</v>
      </c>
      <c r="DB2" s="3">
        <v>0</v>
      </c>
      <c r="DC2" s="2"/>
      <c r="DD2" s="2"/>
    </row>
    <row r="3" spans="1:108">
      <c r="A3" s="2" t="s">
        <v>75</v>
      </c>
      <c r="B3" s="2" t="s">
        <v>76</v>
      </c>
      <c r="C3" s="3">
        <v>69.400000000000006</v>
      </c>
      <c r="D3" s="3">
        <f t="shared" si="0"/>
        <v>4.8619999999999921</v>
      </c>
      <c r="E3" s="3">
        <f t="shared" si="1"/>
        <v>11.107172049245358</v>
      </c>
      <c r="F3" s="2"/>
      <c r="G3" s="3">
        <v>0</v>
      </c>
      <c r="H3" s="3">
        <v>0</v>
      </c>
      <c r="I3" s="3">
        <v>0</v>
      </c>
      <c r="J3" s="3">
        <v>0</v>
      </c>
      <c r="K3" s="3">
        <v>0</v>
      </c>
      <c r="L3" s="3">
        <v>0</v>
      </c>
      <c r="M3" s="3">
        <v>0</v>
      </c>
      <c r="N3" s="3">
        <v>5.6</v>
      </c>
      <c r="O3" s="3">
        <v>0</v>
      </c>
      <c r="P3" s="3">
        <v>0</v>
      </c>
      <c r="Q3" s="3">
        <v>0</v>
      </c>
      <c r="R3" s="3">
        <v>16.033333333333299</v>
      </c>
      <c r="S3" s="3">
        <v>20.033333333333299</v>
      </c>
      <c r="T3" s="3">
        <v>1.6666666666666601</v>
      </c>
      <c r="U3" s="3">
        <v>6.6666666666666596E-2</v>
      </c>
      <c r="V3" s="3">
        <v>0.266666666666666</v>
      </c>
      <c r="W3" s="3">
        <v>25.766666666666602</v>
      </c>
      <c r="X3" s="3">
        <v>0.7</v>
      </c>
      <c r="Y3" s="3">
        <v>0</v>
      </c>
      <c r="Z3" s="3">
        <v>24.266666666666602</v>
      </c>
      <c r="AA3" s="3">
        <v>0</v>
      </c>
      <c r="AB3" s="3">
        <v>0.3</v>
      </c>
      <c r="AC3" s="3">
        <v>0</v>
      </c>
      <c r="AD3" s="3">
        <v>0.5</v>
      </c>
      <c r="AE3" s="3">
        <v>0</v>
      </c>
      <c r="AF3" s="3">
        <v>0.33333333333333298</v>
      </c>
      <c r="AG3" s="3">
        <v>0</v>
      </c>
      <c r="AH3" s="3">
        <v>0</v>
      </c>
      <c r="AI3" s="3">
        <v>0</v>
      </c>
      <c r="AJ3" s="3">
        <v>0</v>
      </c>
      <c r="AK3" s="3">
        <v>0</v>
      </c>
      <c r="AL3" s="3">
        <v>0</v>
      </c>
      <c r="AM3" s="3">
        <v>0</v>
      </c>
      <c r="AN3" s="3">
        <v>0</v>
      </c>
      <c r="AO3" s="3">
        <v>0</v>
      </c>
      <c r="AP3" s="3">
        <v>0</v>
      </c>
      <c r="AQ3" s="3">
        <v>0</v>
      </c>
      <c r="AR3" s="3">
        <v>2.9666666666666601</v>
      </c>
      <c r="AS3" s="3">
        <v>0</v>
      </c>
      <c r="AT3" s="3">
        <v>0</v>
      </c>
      <c r="AU3" s="3">
        <v>0.2</v>
      </c>
      <c r="AV3" s="3">
        <v>23.2</v>
      </c>
      <c r="AW3" s="3">
        <v>0</v>
      </c>
      <c r="AX3" s="3">
        <v>0</v>
      </c>
      <c r="AY3" s="3">
        <v>63.8</v>
      </c>
      <c r="AZ3" s="3">
        <v>0</v>
      </c>
      <c r="BA3" s="3">
        <v>0</v>
      </c>
      <c r="BB3" s="3">
        <v>0</v>
      </c>
      <c r="BC3" s="3">
        <v>10.2666666666666</v>
      </c>
      <c r="BD3" s="3">
        <v>43.266666666666602</v>
      </c>
      <c r="BE3" s="3">
        <v>0</v>
      </c>
      <c r="BF3" s="3">
        <v>0.9</v>
      </c>
      <c r="BG3" s="3">
        <v>0</v>
      </c>
      <c r="BH3" s="3">
        <v>40.066666666666599</v>
      </c>
      <c r="BI3" s="3">
        <v>0</v>
      </c>
      <c r="BJ3" s="3">
        <v>1.2666666666666599</v>
      </c>
      <c r="BK3" s="3">
        <v>0</v>
      </c>
      <c r="BL3" s="3">
        <v>0.43333333333333302</v>
      </c>
      <c r="BM3" s="3">
        <v>0.93333333333333302</v>
      </c>
      <c r="BN3" s="3">
        <v>0</v>
      </c>
      <c r="BO3" s="3">
        <v>0</v>
      </c>
      <c r="BP3" s="3">
        <v>0.63333333333333297</v>
      </c>
      <c r="BQ3" s="3">
        <v>0.4</v>
      </c>
      <c r="BR3" s="3">
        <v>0</v>
      </c>
      <c r="BS3" s="3">
        <v>34.200000000000003</v>
      </c>
      <c r="BT3" s="3">
        <v>12.9333333333333</v>
      </c>
      <c r="BU3" s="3">
        <v>0</v>
      </c>
      <c r="BV3" s="3">
        <v>0</v>
      </c>
      <c r="BW3" s="3">
        <v>0</v>
      </c>
      <c r="BX3" s="3">
        <v>0.2</v>
      </c>
      <c r="BY3" s="3">
        <v>1.9666666666666599</v>
      </c>
      <c r="BZ3" s="3">
        <v>3.3333333333333298E-2</v>
      </c>
      <c r="CA3" s="3">
        <v>7.8333333333333304</v>
      </c>
      <c r="CB3" s="3">
        <v>2.86666666666666</v>
      </c>
      <c r="CC3" s="3">
        <v>0</v>
      </c>
      <c r="CD3" s="3">
        <v>0.93333333333333302</v>
      </c>
      <c r="CE3" s="3">
        <v>0</v>
      </c>
      <c r="CF3" s="3">
        <v>21.7</v>
      </c>
      <c r="CG3" s="3">
        <v>17.466666666666601</v>
      </c>
      <c r="CH3" s="3">
        <v>0.1</v>
      </c>
      <c r="CI3" s="3">
        <v>3.3333333333333298E-2</v>
      </c>
      <c r="CJ3" s="3">
        <v>20.3333333333333</v>
      </c>
      <c r="CK3" s="3">
        <v>0.233333333333333</v>
      </c>
      <c r="CL3" s="3">
        <v>1</v>
      </c>
      <c r="CM3" s="3">
        <v>0</v>
      </c>
      <c r="CN3" s="3">
        <v>1.4666666666666599</v>
      </c>
      <c r="CO3" s="3">
        <v>0</v>
      </c>
      <c r="CP3" s="3">
        <v>3.93333333333333</v>
      </c>
      <c r="CQ3" s="3">
        <v>0.266666666666666</v>
      </c>
      <c r="CR3" s="3">
        <v>25.266666666666602</v>
      </c>
      <c r="CS3" s="3">
        <v>0</v>
      </c>
      <c r="CT3" s="3">
        <v>0.36666666666666597</v>
      </c>
      <c r="CU3" s="3">
        <v>0</v>
      </c>
      <c r="CV3" s="3">
        <v>0.63333333333333297</v>
      </c>
      <c r="CW3" s="3">
        <v>6.6666666666666596E-2</v>
      </c>
      <c r="CX3" s="3">
        <v>0.1</v>
      </c>
      <c r="CY3" s="3">
        <v>25.466666666666601</v>
      </c>
      <c r="CZ3" s="3">
        <v>0</v>
      </c>
      <c r="DA3" s="3">
        <v>0.133333333333333</v>
      </c>
      <c r="DB3" s="3">
        <v>22.8</v>
      </c>
      <c r="DC3" s="2"/>
      <c r="DD3" s="2"/>
    </row>
    <row r="4" spans="1:108">
      <c r="A4" s="2" t="s">
        <v>77</v>
      </c>
      <c r="B4" s="2" t="s">
        <v>78</v>
      </c>
      <c r="C4" s="3">
        <v>75.433333333333294</v>
      </c>
      <c r="D4" s="3">
        <f t="shared" si="0"/>
        <v>2.7069999999999959</v>
      </c>
      <c r="E4" s="3">
        <f t="shared" si="1"/>
        <v>7.1377551589638637</v>
      </c>
      <c r="F4" s="2"/>
      <c r="G4" s="3">
        <v>0</v>
      </c>
      <c r="H4" s="3">
        <v>0</v>
      </c>
      <c r="I4" s="3">
        <v>0</v>
      </c>
      <c r="J4" s="3">
        <v>3.3333333333333298E-2</v>
      </c>
      <c r="K4" s="3">
        <v>18.3333333333333</v>
      </c>
      <c r="L4" s="3">
        <v>0</v>
      </c>
      <c r="M4" s="3">
        <v>0</v>
      </c>
      <c r="N4" s="3">
        <v>0</v>
      </c>
      <c r="O4" s="3">
        <v>17.600000000000001</v>
      </c>
      <c r="P4" s="3">
        <v>0</v>
      </c>
      <c r="Q4" s="3">
        <v>2.6666666666666599</v>
      </c>
      <c r="R4" s="3">
        <v>0</v>
      </c>
      <c r="S4" s="3">
        <v>0</v>
      </c>
      <c r="T4" s="3">
        <v>22.566666666666599</v>
      </c>
      <c r="U4" s="3">
        <v>0</v>
      </c>
      <c r="V4" s="3">
        <v>0</v>
      </c>
      <c r="W4" s="3">
        <v>0</v>
      </c>
      <c r="X4" s="3">
        <v>0</v>
      </c>
      <c r="Y4" s="3">
        <v>0</v>
      </c>
      <c r="Z4" s="3">
        <v>0</v>
      </c>
      <c r="AA4" s="3">
        <v>0</v>
      </c>
      <c r="AB4" s="3">
        <v>10.6</v>
      </c>
      <c r="AC4" s="3">
        <v>0</v>
      </c>
      <c r="AD4" s="3">
        <v>6.6666666666666596E-2</v>
      </c>
      <c r="AE4" s="3">
        <v>7.5333333333333297</v>
      </c>
      <c r="AF4" s="3">
        <v>0</v>
      </c>
      <c r="AG4" s="3">
        <v>0</v>
      </c>
      <c r="AH4" s="3">
        <v>0</v>
      </c>
      <c r="AI4" s="3">
        <v>0</v>
      </c>
      <c r="AJ4" s="3">
        <v>11.466666666666599</v>
      </c>
      <c r="AK4" s="3">
        <v>0</v>
      </c>
      <c r="AL4" s="3">
        <v>0</v>
      </c>
      <c r="AM4" s="3">
        <v>0</v>
      </c>
      <c r="AN4" s="3">
        <v>0</v>
      </c>
      <c r="AO4" s="3">
        <v>0</v>
      </c>
      <c r="AP4" s="3">
        <v>0</v>
      </c>
      <c r="AQ4" s="3">
        <v>6.6666666666666596E-2</v>
      </c>
      <c r="AR4" s="3">
        <v>0.43333333333333302</v>
      </c>
      <c r="AS4" s="3">
        <v>0</v>
      </c>
      <c r="AT4" s="3">
        <v>0</v>
      </c>
      <c r="AU4" s="3">
        <v>0.1</v>
      </c>
      <c r="AV4" s="3">
        <v>0</v>
      </c>
      <c r="AW4" s="3">
        <v>0</v>
      </c>
      <c r="AX4" s="3">
        <v>0</v>
      </c>
      <c r="AY4" s="3">
        <v>0</v>
      </c>
      <c r="AZ4" s="3">
        <v>0.8</v>
      </c>
      <c r="BA4" s="3">
        <v>0</v>
      </c>
      <c r="BB4" s="3">
        <v>0</v>
      </c>
      <c r="BC4" s="3">
        <v>0</v>
      </c>
      <c r="BD4" s="3">
        <v>35.866666666666603</v>
      </c>
      <c r="BE4" s="3">
        <v>0</v>
      </c>
      <c r="BF4" s="3">
        <v>0</v>
      </c>
      <c r="BG4" s="3">
        <v>3.3333333333333298E-2</v>
      </c>
      <c r="BH4" s="3">
        <v>0</v>
      </c>
      <c r="BI4" s="3">
        <v>6.36666666666666</v>
      </c>
      <c r="BJ4" s="3">
        <v>0</v>
      </c>
      <c r="BK4" s="3">
        <v>9.3333333333333304</v>
      </c>
      <c r="BL4" s="3">
        <v>0.1</v>
      </c>
      <c r="BM4" s="3">
        <v>5.6</v>
      </c>
      <c r="BN4" s="3">
        <v>0</v>
      </c>
      <c r="BO4" s="3">
        <v>0</v>
      </c>
      <c r="BP4" s="3">
        <v>3.3333333333333298E-2</v>
      </c>
      <c r="BQ4" s="3">
        <v>0.266666666666666</v>
      </c>
      <c r="BR4" s="3">
        <v>0</v>
      </c>
      <c r="BS4" s="3">
        <v>0</v>
      </c>
      <c r="BT4" s="3">
        <v>22.4</v>
      </c>
      <c r="BU4" s="3">
        <v>3.3333333333333298E-2</v>
      </c>
      <c r="BV4" s="3">
        <v>1.2</v>
      </c>
      <c r="BW4" s="3">
        <v>0</v>
      </c>
      <c r="BX4" s="3">
        <v>3.3333333333333298E-2</v>
      </c>
      <c r="BY4" s="3">
        <v>1.36666666666666</v>
      </c>
      <c r="BZ4" s="3">
        <v>0</v>
      </c>
      <c r="CA4" s="3">
        <v>0</v>
      </c>
      <c r="CB4" s="3">
        <v>0</v>
      </c>
      <c r="CC4" s="3">
        <v>0</v>
      </c>
      <c r="CD4" s="3">
        <v>6.6666666666666596E-2</v>
      </c>
      <c r="CE4" s="3">
        <v>14.533333333333299</v>
      </c>
      <c r="CF4" s="3">
        <v>0</v>
      </c>
      <c r="CG4" s="3">
        <v>15.6666666666666</v>
      </c>
      <c r="CH4" s="3">
        <v>6.6666666666666596E-2</v>
      </c>
      <c r="CI4" s="3">
        <v>0</v>
      </c>
      <c r="CJ4" s="3">
        <v>2.1333333333333302</v>
      </c>
      <c r="CK4" s="3">
        <v>36.6</v>
      </c>
      <c r="CL4" s="3">
        <v>0</v>
      </c>
      <c r="CM4" s="3">
        <v>0</v>
      </c>
      <c r="CN4" s="3">
        <v>0</v>
      </c>
      <c r="CO4" s="3">
        <v>3.3333333333333298E-2</v>
      </c>
      <c r="CP4" s="3">
        <v>0</v>
      </c>
      <c r="CQ4" s="3">
        <v>0</v>
      </c>
      <c r="CR4" s="3">
        <v>1.86666666666666</v>
      </c>
      <c r="CS4" s="3">
        <v>0</v>
      </c>
      <c r="CT4" s="3">
        <v>0</v>
      </c>
      <c r="CU4" s="3">
        <v>23.6</v>
      </c>
      <c r="CV4" s="3">
        <v>0</v>
      </c>
      <c r="CW4" s="3">
        <v>0</v>
      </c>
      <c r="CX4" s="3">
        <v>0</v>
      </c>
      <c r="CY4" s="3">
        <v>0</v>
      </c>
      <c r="CZ4" s="3">
        <v>0</v>
      </c>
      <c r="DA4" s="3">
        <v>0.2</v>
      </c>
      <c r="DB4" s="3">
        <v>1.0333333333333301</v>
      </c>
      <c r="DC4" s="2"/>
      <c r="DD4" s="2"/>
    </row>
    <row r="5" spans="1:108">
      <c r="A5" s="2" t="s">
        <v>81</v>
      </c>
      <c r="B5" s="2" t="s">
        <v>82</v>
      </c>
      <c r="C5" s="3">
        <v>72.599999999999994</v>
      </c>
      <c r="D5" s="3">
        <f t="shared" si="0"/>
        <v>5.3886666666666603</v>
      </c>
      <c r="E5" s="3">
        <f t="shared" si="1"/>
        <v>9.4779799379247187</v>
      </c>
      <c r="F5" s="2"/>
      <c r="G5" s="3">
        <v>27.3333333333333</v>
      </c>
      <c r="H5" s="3">
        <v>0</v>
      </c>
      <c r="I5" s="3">
        <v>0</v>
      </c>
      <c r="J5" s="3">
        <v>0</v>
      </c>
      <c r="K5" s="3">
        <v>3.3333333333333298E-2</v>
      </c>
      <c r="L5" s="3">
        <v>16.766666666666602</v>
      </c>
      <c r="M5" s="3">
        <v>0</v>
      </c>
      <c r="N5" s="3">
        <v>0</v>
      </c>
      <c r="O5" s="3">
        <v>0</v>
      </c>
      <c r="P5" s="3">
        <v>0.36666666666666597</v>
      </c>
      <c r="Q5" s="3">
        <v>0.133333333333333</v>
      </c>
      <c r="R5" s="3">
        <v>14.7</v>
      </c>
      <c r="S5" s="3">
        <v>6.1333333333333302</v>
      </c>
      <c r="T5" s="3">
        <v>10.466666666666599</v>
      </c>
      <c r="U5" s="3">
        <v>0</v>
      </c>
      <c r="V5" s="3">
        <v>2.6333333333333302</v>
      </c>
      <c r="W5" s="3">
        <v>10.033333333333299</v>
      </c>
      <c r="X5" s="3">
        <v>2.7</v>
      </c>
      <c r="Y5" s="3">
        <v>25.933333333333302</v>
      </c>
      <c r="Z5" s="3">
        <v>0</v>
      </c>
      <c r="AA5" s="3">
        <v>0</v>
      </c>
      <c r="AB5" s="3">
        <v>9.4666666666666597</v>
      </c>
      <c r="AC5" s="3">
        <v>2.93333333333333</v>
      </c>
      <c r="AD5" s="3">
        <v>6.7333333333333298</v>
      </c>
      <c r="AE5" s="3">
        <v>0</v>
      </c>
      <c r="AF5" s="3">
        <v>0</v>
      </c>
      <c r="AG5" s="3">
        <v>0</v>
      </c>
      <c r="AH5" s="3">
        <v>0</v>
      </c>
      <c r="AI5" s="3">
        <v>1.13333333333333</v>
      </c>
      <c r="AJ5" s="3">
        <v>0</v>
      </c>
      <c r="AK5" s="3">
        <v>0</v>
      </c>
      <c r="AL5" s="3">
        <v>0</v>
      </c>
      <c r="AM5" s="3">
        <v>0</v>
      </c>
      <c r="AN5" s="3">
        <v>0</v>
      </c>
      <c r="AO5" s="3">
        <v>39.433333333333302</v>
      </c>
      <c r="AP5" s="3">
        <v>0</v>
      </c>
      <c r="AQ5" s="3">
        <v>0</v>
      </c>
      <c r="AR5" s="3">
        <v>1.3</v>
      </c>
      <c r="AS5" s="3">
        <v>2.6333333333333302</v>
      </c>
      <c r="AT5" s="3">
        <v>13.566666666666601</v>
      </c>
      <c r="AU5" s="3">
        <v>10.4333333333333</v>
      </c>
      <c r="AV5" s="3">
        <v>0</v>
      </c>
      <c r="AW5" s="3">
        <v>22.466666666666601</v>
      </c>
      <c r="AX5" s="3">
        <v>5.2333333333333298</v>
      </c>
      <c r="AY5" s="3">
        <v>0</v>
      </c>
      <c r="AZ5" s="3">
        <v>1.4</v>
      </c>
      <c r="BA5" s="3">
        <v>0</v>
      </c>
      <c r="BB5" s="3">
        <v>1.4</v>
      </c>
      <c r="BC5" s="3">
        <v>0.1</v>
      </c>
      <c r="BD5" s="3">
        <v>0</v>
      </c>
      <c r="BE5" s="3">
        <v>12.2</v>
      </c>
      <c r="BF5" s="3">
        <v>0</v>
      </c>
      <c r="BG5" s="3">
        <v>0</v>
      </c>
      <c r="BH5" s="3">
        <v>0</v>
      </c>
      <c r="BI5" s="3">
        <v>3.3333333333333298E-2</v>
      </c>
      <c r="BJ5" s="3">
        <v>2.9</v>
      </c>
      <c r="BK5" s="3">
        <v>3</v>
      </c>
      <c r="BL5" s="3">
        <v>0.33333333333333298</v>
      </c>
      <c r="BM5" s="3">
        <v>43.266666666666602</v>
      </c>
      <c r="BN5" s="3">
        <v>10.466666666666599</v>
      </c>
      <c r="BO5" s="3">
        <v>0</v>
      </c>
      <c r="BP5" s="3">
        <v>3.9666666666666601</v>
      </c>
      <c r="BQ5" s="3">
        <v>1.9666666666666599</v>
      </c>
      <c r="BR5" s="3">
        <v>5.7333333333333298</v>
      </c>
      <c r="BS5" s="3">
        <v>9.1333333333333293</v>
      </c>
      <c r="BT5" s="3">
        <v>0</v>
      </c>
      <c r="BU5" s="3">
        <v>17.2</v>
      </c>
      <c r="BV5" s="3">
        <v>13.6</v>
      </c>
      <c r="BW5" s="3">
        <v>0</v>
      </c>
      <c r="BX5" s="3">
        <v>8.1</v>
      </c>
      <c r="BY5" s="3">
        <v>2.1666666666666599</v>
      </c>
      <c r="BZ5" s="3">
        <v>0</v>
      </c>
      <c r="CA5" s="3">
        <v>3.36666666666666</v>
      </c>
      <c r="CB5" s="3">
        <v>31.033333333333299</v>
      </c>
      <c r="CC5" s="3">
        <v>7.36666666666666</v>
      </c>
      <c r="CD5" s="3">
        <v>0</v>
      </c>
      <c r="CE5" s="3">
        <v>0</v>
      </c>
      <c r="CF5" s="3">
        <v>0</v>
      </c>
      <c r="CG5" s="3">
        <v>30.2</v>
      </c>
      <c r="CH5" s="3">
        <v>0</v>
      </c>
      <c r="CI5" s="3">
        <v>6.6666666666666596E-2</v>
      </c>
      <c r="CJ5" s="3">
        <v>0.233333333333333</v>
      </c>
      <c r="CK5" s="3">
        <v>12.033333333333299</v>
      </c>
      <c r="CL5" s="3">
        <v>0</v>
      </c>
      <c r="CM5" s="3">
        <v>0</v>
      </c>
      <c r="CN5" s="3">
        <v>11.1</v>
      </c>
      <c r="CO5" s="3">
        <v>37.233333333333299</v>
      </c>
      <c r="CP5" s="3">
        <v>0</v>
      </c>
      <c r="CQ5" s="3">
        <v>17.933333333333302</v>
      </c>
      <c r="CR5" s="3">
        <v>0</v>
      </c>
      <c r="CS5" s="3">
        <v>0</v>
      </c>
      <c r="CT5" s="3">
        <v>0</v>
      </c>
      <c r="CU5" s="3">
        <v>0</v>
      </c>
      <c r="CV5" s="3">
        <v>0.266666666666666</v>
      </c>
      <c r="CW5" s="3">
        <v>0.36666666666666597</v>
      </c>
      <c r="CX5" s="3">
        <v>0</v>
      </c>
      <c r="CY5" s="3">
        <v>0</v>
      </c>
      <c r="CZ5" s="3">
        <v>0</v>
      </c>
      <c r="DA5" s="3">
        <v>0</v>
      </c>
      <c r="DB5" s="3">
        <v>18.133333333333301</v>
      </c>
      <c r="DC5" s="2"/>
      <c r="DD5" s="2"/>
    </row>
    <row r="6" spans="1:108">
      <c r="A6" s="2" t="s">
        <v>83</v>
      </c>
      <c r="B6" s="2" t="s">
        <v>84</v>
      </c>
      <c r="C6" s="3">
        <v>54.033333333333303</v>
      </c>
      <c r="D6" s="3">
        <f t="shared" si="0"/>
        <v>3.5973333333333271</v>
      </c>
      <c r="E6" s="3">
        <f t="shared" si="1"/>
        <v>7.6054586103272195</v>
      </c>
      <c r="F6" s="2"/>
      <c r="G6" s="3">
        <v>21.233333333333299</v>
      </c>
      <c r="H6" s="3">
        <v>0</v>
      </c>
      <c r="I6" s="3">
        <v>0</v>
      </c>
      <c r="J6" s="3">
        <v>0.133333333333333</v>
      </c>
      <c r="K6" s="3">
        <v>38.533333333333303</v>
      </c>
      <c r="L6" s="3">
        <v>0.233333333333333</v>
      </c>
      <c r="M6" s="3">
        <v>0</v>
      </c>
      <c r="N6" s="3">
        <v>1.6</v>
      </c>
      <c r="O6" s="3">
        <v>0.33333333333333298</v>
      </c>
      <c r="P6" s="3">
        <v>6.8</v>
      </c>
      <c r="Q6" s="3">
        <v>4.3333333333333304</v>
      </c>
      <c r="R6" s="3">
        <v>0</v>
      </c>
      <c r="S6" s="3">
        <v>0</v>
      </c>
      <c r="T6" s="3">
        <v>0</v>
      </c>
      <c r="U6" s="3">
        <v>4.2666666666666604</v>
      </c>
      <c r="V6" s="3">
        <v>0</v>
      </c>
      <c r="W6" s="3">
        <v>3.3333333333333298E-2</v>
      </c>
      <c r="X6" s="3">
        <v>0</v>
      </c>
      <c r="Y6" s="3">
        <v>0</v>
      </c>
      <c r="Z6" s="3">
        <v>0</v>
      </c>
      <c r="AA6" s="3">
        <v>6.6666666666666596E-2</v>
      </c>
      <c r="AB6" s="3">
        <v>0</v>
      </c>
      <c r="AC6" s="3">
        <v>0</v>
      </c>
      <c r="AD6" s="3">
        <v>0</v>
      </c>
      <c r="AE6" s="3">
        <v>0</v>
      </c>
      <c r="AF6" s="3">
        <v>0</v>
      </c>
      <c r="AG6" s="3">
        <v>0</v>
      </c>
      <c r="AH6" s="3">
        <v>21.233333333333299</v>
      </c>
      <c r="AI6" s="3">
        <v>9.0666666666666593</v>
      </c>
      <c r="AJ6" s="3">
        <v>0.33333333333333298</v>
      </c>
      <c r="AK6" s="3">
        <v>6.2</v>
      </c>
      <c r="AL6" s="3">
        <v>4.8333333333333304</v>
      </c>
      <c r="AM6" s="3">
        <v>0</v>
      </c>
      <c r="AN6" s="3">
        <v>0</v>
      </c>
      <c r="AO6" s="3">
        <v>0</v>
      </c>
      <c r="AP6" s="3">
        <v>0</v>
      </c>
      <c r="AQ6" s="3">
        <v>1.13333333333333</v>
      </c>
      <c r="AR6" s="3">
        <v>0</v>
      </c>
      <c r="AS6" s="3">
        <v>0</v>
      </c>
      <c r="AT6" s="3">
        <v>0</v>
      </c>
      <c r="AU6" s="3">
        <v>29.066666666666599</v>
      </c>
      <c r="AV6" s="3">
        <v>2.6666666666666599</v>
      </c>
      <c r="AW6" s="3">
        <v>1.63333333333333</v>
      </c>
      <c r="AX6" s="3">
        <v>20.066666666666599</v>
      </c>
      <c r="AY6" s="3">
        <v>0</v>
      </c>
      <c r="AZ6" s="3">
        <v>10.8</v>
      </c>
      <c r="BA6" s="3">
        <v>0</v>
      </c>
      <c r="BB6" s="3">
        <v>0</v>
      </c>
      <c r="BC6" s="3">
        <v>2.36666666666666</v>
      </c>
      <c r="BD6" s="3">
        <v>0.1</v>
      </c>
      <c r="BE6" s="3">
        <v>0</v>
      </c>
      <c r="BF6" s="3">
        <v>3.6</v>
      </c>
      <c r="BG6" s="3">
        <v>0</v>
      </c>
      <c r="BH6" s="3">
        <v>6.6666666666666596E-2</v>
      </c>
      <c r="BI6" s="3">
        <v>0</v>
      </c>
      <c r="BJ6" s="3">
        <v>0</v>
      </c>
      <c r="BK6" s="3">
        <v>0</v>
      </c>
      <c r="BL6" s="3">
        <v>0</v>
      </c>
      <c r="BM6" s="3">
        <v>0</v>
      </c>
      <c r="BN6" s="3">
        <v>0</v>
      </c>
      <c r="BO6" s="3">
        <v>0</v>
      </c>
      <c r="BP6" s="3">
        <v>0</v>
      </c>
      <c r="BQ6" s="3">
        <v>3.3333333333333298E-2</v>
      </c>
      <c r="BR6" s="3">
        <v>0</v>
      </c>
      <c r="BS6" s="3">
        <v>0</v>
      </c>
      <c r="BT6" s="3">
        <v>5.2</v>
      </c>
      <c r="BU6" s="3">
        <v>14.8</v>
      </c>
      <c r="BV6" s="3">
        <v>0.16666666666666599</v>
      </c>
      <c r="BW6" s="3">
        <v>11.4333333333333</v>
      </c>
      <c r="BX6" s="3">
        <v>18.3666666666666</v>
      </c>
      <c r="BY6" s="3">
        <v>1.1000000000000001</v>
      </c>
      <c r="BZ6" s="3">
        <v>0.56666666666666599</v>
      </c>
      <c r="CA6" s="3">
        <v>5.8333333333333304</v>
      </c>
      <c r="CB6" s="3">
        <v>0</v>
      </c>
      <c r="CC6" s="3">
        <v>0</v>
      </c>
      <c r="CD6" s="3">
        <v>0.1</v>
      </c>
      <c r="CE6" s="3">
        <v>0</v>
      </c>
      <c r="CF6" s="3">
        <v>0</v>
      </c>
      <c r="CG6" s="3">
        <v>18.266666666666602</v>
      </c>
      <c r="CH6" s="3">
        <v>0.2</v>
      </c>
      <c r="CI6" s="3">
        <v>18.3666666666666</v>
      </c>
      <c r="CJ6" s="3">
        <v>6.6666666666666596E-2</v>
      </c>
      <c r="CK6" s="3">
        <v>4.7666666666666604</v>
      </c>
      <c r="CL6" s="3">
        <v>0</v>
      </c>
      <c r="CM6" s="3">
        <v>0.3</v>
      </c>
      <c r="CN6" s="3">
        <v>0</v>
      </c>
      <c r="CO6" s="3">
        <v>9.2666666666666604</v>
      </c>
      <c r="CP6" s="3">
        <v>0</v>
      </c>
      <c r="CQ6" s="3">
        <v>3.8333333333333299</v>
      </c>
      <c r="CR6" s="3">
        <v>27.133333333333301</v>
      </c>
      <c r="CS6" s="3">
        <v>1.5</v>
      </c>
      <c r="CT6" s="3">
        <v>26.966666666666601</v>
      </c>
      <c r="CU6" s="3">
        <v>0</v>
      </c>
      <c r="CV6" s="3">
        <v>0</v>
      </c>
      <c r="CW6" s="3">
        <v>0.233333333333333</v>
      </c>
      <c r="CX6" s="3">
        <v>0.46666666666666601</v>
      </c>
      <c r="CY6" s="3">
        <v>0</v>
      </c>
      <c r="CZ6" s="3">
        <v>0</v>
      </c>
      <c r="DA6" s="3">
        <v>3.3333333333333298E-2</v>
      </c>
      <c r="DB6" s="3">
        <v>0</v>
      </c>
      <c r="DC6" s="2"/>
      <c r="DD6" s="2"/>
    </row>
    <row r="7" spans="1:108">
      <c r="A7" s="2" t="s">
        <v>87</v>
      </c>
      <c r="B7" s="2" t="s">
        <v>88</v>
      </c>
      <c r="C7" s="3">
        <v>61.3</v>
      </c>
      <c r="D7" s="3">
        <f t="shared" si="0"/>
        <v>4.0803333333333276</v>
      </c>
      <c r="E7" s="3">
        <f t="shared" si="1"/>
        <v>9.8199036239130315</v>
      </c>
      <c r="F7" s="2"/>
      <c r="G7" s="3">
        <v>0</v>
      </c>
      <c r="H7" s="3">
        <v>0</v>
      </c>
      <c r="I7" s="3">
        <v>27.5</v>
      </c>
      <c r="J7" s="3">
        <v>0</v>
      </c>
      <c r="K7" s="3">
        <v>0.1</v>
      </c>
      <c r="L7" s="3">
        <v>0</v>
      </c>
      <c r="M7" s="3">
        <v>0</v>
      </c>
      <c r="N7" s="3">
        <v>0</v>
      </c>
      <c r="O7" s="3">
        <v>1.43333333333333</v>
      </c>
      <c r="P7" s="3">
        <v>0</v>
      </c>
      <c r="Q7" s="3">
        <v>24.6</v>
      </c>
      <c r="R7" s="3">
        <v>3.3333333333333298E-2</v>
      </c>
      <c r="S7" s="3">
        <v>10.199999999999999</v>
      </c>
      <c r="T7" s="3">
        <v>0</v>
      </c>
      <c r="U7" s="3">
        <v>0</v>
      </c>
      <c r="V7" s="3">
        <v>0.93333333333333302</v>
      </c>
      <c r="W7" s="3">
        <v>4.8333333333333304</v>
      </c>
      <c r="X7" s="3">
        <v>6.6666666666666596E-2</v>
      </c>
      <c r="Y7" s="3">
        <v>0</v>
      </c>
      <c r="Z7" s="3">
        <v>0</v>
      </c>
      <c r="AA7" s="3">
        <v>26.9</v>
      </c>
      <c r="AB7" s="3">
        <v>0</v>
      </c>
      <c r="AC7" s="3">
        <v>17.899999999999999</v>
      </c>
      <c r="AD7" s="3">
        <v>0.16666666666666599</v>
      </c>
      <c r="AE7" s="3">
        <v>14.633333333333301</v>
      </c>
      <c r="AF7" s="3">
        <v>0</v>
      </c>
      <c r="AG7" s="3">
        <v>6.6666666666666596E-2</v>
      </c>
      <c r="AH7" s="3">
        <v>0</v>
      </c>
      <c r="AI7" s="3">
        <v>0</v>
      </c>
      <c r="AJ7" s="3">
        <v>0</v>
      </c>
      <c r="AK7" s="3">
        <v>0</v>
      </c>
      <c r="AL7" s="3">
        <v>6.6666666666666596E-2</v>
      </c>
      <c r="AM7" s="3">
        <v>63.233333333333299</v>
      </c>
      <c r="AN7" s="3">
        <v>0.93333333333333302</v>
      </c>
      <c r="AO7" s="3">
        <v>0</v>
      </c>
      <c r="AP7" s="3">
        <v>0</v>
      </c>
      <c r="AQ7" s="3">
        <v>0</v>
      </c>
      <c r="AR7" s="3">
        <v>0.63333333333333297</v>
      </c>
      <c r="AS7" s="3">
        <v>11.733333333333301</v>
      </c>
      <c r="AT7" s="3">
        <v>0</v>
      </c>
      <c r="AU7" s="3">
        <v>0</v>
      </c>
      <c r="AV7" s="3">
        <v>0</v>
      </c>
      <c r="AW7" s="3">
        <v>0</v>
      </c>
      <c r="AX7" s="3">
        <v>0</v>
      </c>
      <c r="AY7" s="3">
        <v>0</v>
      </c>
      <c r="AZ7" s="3">
        <v>0</v>
      </c>
      <c r="BA7" s="3">
        <v>0</v>
      </c>
      <c r="BB7" s="3">
        <v>0</v>
      </c>
      <c r="BC7" s="3">
        <v>0</v>
      </c>
      <c r="BD7" s="3">
        <v>3.4</v>
      </c>
      <c r="BE7" s="3">
        <v>0</v>
      </c>
      <c r="BF7" s="3">
        <v>0</v>
      </c>
      <c r="BG7" s="3">
        <v>0</v>
      </c>
      <c r="BH7" s="3">
        <v>0</v>
      </c>
      <c r="BI7" s="3">
        <v>8.2333333333333307</v>
      </c>
      <c r="BJ7" s="3">
        <v>0</v>
      </c>
      <c r="BK7" s="3">
        <v>0</v>
      </c>
      <c r="BL7" s="3">
        <v>3.5</v>
      </c>
      <c r="BM7" s="3">
        <v>36.1666666666666</v>
      </c>
      <c r="BN7" s="3">
        <v>2.43333333333333</v>
      </c>
      <c r="BO7" s="3">
        <v>0</v>
      </c>
      <c r="BP7" s="3">
        <v>1.2666666666666599</v>
      </c>
      <c r="BQ7" s="3">
        <v>3.3333333333333298E-2</v>
      </c>
      <c r="BR7" s="3">
        <v>0</v>
      </c>
      <c r="BS7" s="3">
        <v>0</v>
      </c>
      <c r="BT7" s="3">
        <v>0</v>
      </c>
      <c r="BU7" s="3">
        <v>15.3666666666666</v>
      </c>
      <c r="BV7" s="3">
        <v>0.36666666666666597</v>
      </c>
      <c r="BW7" s="3">
        <v>0.7</v>
      </c>
      <c r="BX7" s="3">
        <v>28.766666666666602</v>
      </c>
      <c r="BY7" s="3">
        <v>6.6666666666666596E-2</v>
      </c>
      <c r="BZ7" s="3">
        <v>0</v>
      </c>
      <c r="CA7" s="3">
        <v>0</v>
      </c>
      <c r="CB7" s="3">
        <v>0</v>
      </c>
      <c r="CC7" s="3">
        <v>2.7</v>
      </c>
      <c r="CD7" s="3">
        <v>0</v>
      </c>
      <c r="CE7" s="3">
        <v>0</v>
      </c>
      <c r="CF7" s="3">
        <v>0</v>
      </c>
      <c r="CG7" s="3">
        <v>0</v>
      </c>
      <c r="CH7" s="3">
        <v>0</v>
      </c>
      <c r="CI7" s="3">
        <v>0</v>
      </c>
      <c r="CJ7" s="3">
        <v>11.6666666666666</v>
      </c>
      <c r="CK7" s="3">
        <v>0.2</v>
      </c>
      <c r="CL7" s="3">
        <v>11.6</v>
      </c>
      <c r="CM7" s="3">
        <v>0</v>
      </c>
      <c r="CN7" s="3">
        <v>17.066666666666599</v>
      </c>
      <c r="CO7" s="3">
        <v>0</v>
      </c>
      <c r="CP7" s="3">
        <v>0</v>
      </c>
      <c r="CQ7" s="3">
        <v>0</v>
      </c>
      <c r="CR7" s="3">
        <v>0</v>
      </c>
      <c r="CS7" s="3">
        <v>3.3333333333333298E-2</v>
      </c>
      <c r="CT7" s="3">
        <v>14.8666666666666</v>
      </c>
      <c r="CU7" s="3">
        <v>13.9333333333333</v>
      </c>
      <c r="CV7" s="3">
        <v>0</v>
      </c>
      <c r="CW7" s="3">
        <v>0</v>
      </c>
      <c r="CX7" s="3">
        <v>0</v>
      </c>
      <c r="CY7" s="3">
        <v>3.3333333333333298E-2</v>
      </c>
      <c r="CZ7" s="3">
        <v>29.466666666666601</v>
      </c>
      <c r="DA7" s="3">
        <v>0</v>
      </c>
      <c r="DB7" s="3">
        <v>0.2</v>
      </c>
      <c r="DC7" s="2"/>
      <c r="DD7" s="2"/>
    </row>
    <row r="8" spans="1:108">
      <c r="A8" s="2" t="s">
        <v>90</v>
      </c>
      <c r="B8" s="2" t="s">
        <v>91</v>
      </c>
      <c r="C8" s="3">
        <v>68</v>
      </c>
      <c r="D8" s="3">
        <f t="shared" si="0"/>
        <v>4.3333333333333305E-3</v>
      </c>
      <c r="E8" s="3">
        <f t="shared" si="1"/>
        <v>4.33333333333333E-2</v>
      </c>
      <c r="F8" s="2"/>
      <c r="G8" s="3">
        <v>0</v>
      </c>
      <c r="H8" s="3">
        <v>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0</v>
      </c>
      <c r="CA8" s="3">
        <v>0</v>
      </c>
      <c r="CB8" s="3">
        <v>0</v>
      </c>
      <c r="CC8" s="3">
        <v>0</v>
      </c>
      <c r="CD8" s="3">
        <v>0</v>
      </c>
      <c r="CE8" s="3">
        <v>0</v>
      </c>
      <c r="CF8" s="3">
        <v>0</v>
      </c>
      <c r="CG8" s="3">
        <v>0</v>
      </c>
      <c r="CH8" s="3">
        <v>0</v>
      </c>
      <c r="CI8" s="3">
        <v>0</v>
      </c>
      <c r="CJ8" s="3">
        <v>0.43333333333333302</v>
      </c>
      <c r="CK8" s="3">
        <v>0</v>
      </c>
      <c r="CL8" s="3">
        <v>0</v>
      </c>
      <c r="CM8" s="3">
        <v>0</v>
      </c>
      <c r="CN8" s="3">
        <v>0</v>
      </c>
      <c r="CO8" s="3">
        <v>0</v>
      </c>
      <c r="CP8" s="3">
        <v>0</v>
      </c>
      <c r="CQ8" s="3">
        <v>0</v>
      </c>
      <c r="CR8" s="3">
        <v>0</v>
      </c>
      <c r="CS8" s="3">
        <v>0</v>
      </c>
      <c r="CT8" s="3">
        <v>0</v>
      </c>
      <c r="CU8" s="3">
        <v>0</v>
      </c>
      <c r="CV8" s="3">
        <v>0</v>
      </c>
      <c r="CW8" s="3">
        <v>0</v>
      </c>
      <c r="CX8" s="3">
        <v>0</v>
      </c>
      <c r="CY8" s="3">
        <v>0</v>
      </c>
      <c r="CZ8" s="3">
        <v>0</v>
      </c>
      <c r="DA8" s="3">
        <v>0</v>
      </c>
      <c r="DB8" s="3">
        <v>0</v>
      </c>
      <c r="DC8" s="2"/>
      <c r="DD8" s="2"/>
    </row>
    <row r="9" spans="1:108">
      <c r="A9" s="2" t="s">
        <v>92</v>
      </c>
      <c r="B9" s="2" t="s">
        <v>93</v>
      </c>
      <c r="C9" s="3">
        <v>57.6</v>
      </c>
      <c r="D9" s="3">
        <f t="shared" si="0"/>
        <v>4.1596666666666611</v>
      </c>
      <c r="E9" s="3">
        <f t="shared" si="1"/>
        <v>9.1440993037214167</v>
      </c>
      <c r="F9" s="2"/>
      <c r="G9" s="3">
        <v>0.4</v>
      </c>
      <c r="H9" s="3">
        <v>0</v>
      </c>
      <c r="I9" s="3">
        <v>0</v>
      </c>
      <c r="J9" s="3">
        <v>14.6666666666666</v>
      </c>
      <c r="K9" s="3">
        <v>0.266666666666666</v>
      </c>
      <c r="L9" s="3">
        <v>0.96666666666666601</v>
      </c>
      <c r="M9" s="3">
        <v>0</v>
      </c>
      <c r="N9" s="3">
        <v>0</v>
      </c>
      <c r="O9" s="3">
        <v>6.6666666666666596E-2</v>
      </c>
      <c r="P9" s="3">
        <v>0</v>
      </c>
      <c r="Q9" s="3">
        <v>24.3</v>
      </c>
      <c r="R9" s="3">
        <v>0</v>
      </c>
      <c r="S9" s="3">
        <v>4.86666666666666</v>
      </c>
      <c r="T9" s="3">
        <v>0</v>
      </c>
      <c r="U9" s="3">
        <v>0</v>
      </c>
      <c r="V9" s="3">
        <v>0</v>
      </c>
      <c r="W9" s="3">
        <v>0</v>
      </c>
      <c r="X9" s="3">
        <v>0</v>
      </c>
      <c r="Y9" s="3">
        <v>17.8333333333333</v>
      </c>
      <c r="Z9" s="3">
        <v>0</v>
      </c>
      <c r="AA9" s="3">
        <v>0</v>
      </c>
      <c r="AB9" s="3">
        <v>0</v>
      </c>
      <c r="AC9" s="3">
        <v>31.1</v>
      </c>
      <c r="AD9" s="3">
        <v>0.266666666666666</v>
      </c>
      <c r="AE9" s="3">
        <v>0</v>
      </c>
      <c r="AF9" s="3">
        <v>0</v>
      </c>
      <c r="AG9" s="3">
        <v>0.63333333333333297</v>
      </c>
      <c r="AH9" s="3">
        <v>0</v>
      </c>
      <c r="AI9" s="3">
        <v>0</v>
      </c>
      <c r="AJ9" s="3">
        <v>0</v>
      </c>
      <c r="AK9" s="3">
        <v>0.53333333333333299</v>
      </c>
      <c r="AL9" s="3">
        <v>9</v>
      </c>
      <c r="AM9" s="3">
        <v>0.133333333333333</v>
      </c>
      <c r="AN9" s="3">
        <v>0</v>
      </c>
      <c r="AO9" s="3">
        <v>0.63333333333333297</v>
      </c>
      <c r="AP9" s="3">
        <v>0</v>
      </c>
      <c r="AQ9" s="3">
        <v>0</v>
      </c>
      <c r="AR9" s="3">
        <v>34.799999999999997</v>
      </c>
      <c r="AS9" s="3">
        <v>24.8666666666666</v>
      </c>
      <c r="AT9" s="3">
        <v>0</v>
      </c>
      <c r="AU9" s="3">
        <v>23.6666666666666</v>
      </c>
      <c r="AV9" s="3">
        <v>3.3333333333333298E-2</v>
      </c>
      <c r="AW9" s="3">
        <v>0</v>
      </c>
      <c r="AX9" s="3">
        <v>14.233333333333301</v>
      </c>
      <c r="AY9" s="3">
        <v>0</v>
      </c>
      <c r="AZ9" s="3">
        <v>9.5333333333333297</v>
      </c>
      <c r="BA9" s="3">
        <v>4.1666666666666599</v>
      </c>
      <c r="BB9" s="3">
        <v>0</v>
      </c>
      <c r="BC9" s="3">
        <v>0</v>
      </c>
      <c r="BD9" s="3">
        <v>0</v>
      </c>
      <c r="BE9" s="3">
        <v>32.1666666666666</v>
      </c>
      <c r="BF9" s="3">
        <v>0</v>
      </c>
      <c r="BG9" s="3">
        <v>0</v>
      </c>
      <c r="BH9" s="3">
        <v>6.4666666666666597</v>
      </c>
      <c r="BI9" s="3">
        <v>0</v>
      </c>
      <c r="BJ9" s="3">
        <v>0</v>
      </c>
      <c r="BK9" s="3">
        <v>2.86666666666666</v>
      </c>
      <c r="BL9" s="3">
        <v>0</v>
      </c>
      <c r="BM9" s="3">
        <v>0.16666666666666599</v>
      </c>
      <c r="BN9" s="3">
        <v>0</v>
      </c>
      <c r="BO9" s="3">
        <v>5.7</v>
      </c>
      <c r="BP9" s="3">
        <v>6.7</v>
      </c>
      <c r="BQ9" s="3">
        <v>0</v>
      </c>
      <c r="BR9" s="3">
        <v>0</v>
      </c>
      <c r="BS9" s="3">
        <v>1.3333333333333299</v>
      </c>
      <c r="BT9" s="3">
        <v>2.36666666666666</v>
      </c>
      <c r="BU9" s="3">
        <v>1.3333333333333299</v>
      </c>
      <c r="BV9" s="3">
        <v>0</v>
      </c>
      <c r="BW9" s="3">
        <v>0</v>
      </c>
      <c r="BX9" s="3">
        <v>0.33333333333333298</v>
      </c>
      <c r="BY9" s="3">
        <v>0</v>
      </c>
      <c r="BZ9" s="3">
        <v>5.1666666666666599</v>
      </c>
      <c r="CA9" s="3">
        <v>0</v>
      </c>
      <c r="CB9" s="3">
        <v>0</v>
      </c>
      <c r="CC9" s="3">
        <v>3.3333333333333298E-2</v>
      </c>
      <c r="CD9" s="3">
        <v>0</v>
      </c>
      <c r="CE9" s="3">
        <v>33.533333333333303</v>
      </c>
      <c r="CF9" s="3">
        <v>31.3666666666666</v>
      </c>
      <c r="CG9" s="3">
        <v>0</v>
      </c>
      <c r="CH9" s="3">
        <v>12</v>
      </c>
      <c r="CI9" s="3">
        <v>0</v>
      </c>
      <c r="CJ9" s="3">
        <v>0</v>
      </c>
      <c r="CK9" s="3">
        <v>0</v>
      </c>
      <c r="CL9" s="3">
        <v>0</v>
      </c>
      <c r="CM9" s="3">
        <v>22.566666666666599</v>
      </c>
      <c r="CN9" s="3">
        <v>0</v>
      </c>
      <c r="CO9" s="3">
        <v>0</v>
      </c>
      <c r="CP9" s="3">
        <v>0</v>
      </c>
      <c r="CQ9" s="3">
        <v>1</v>
      </c>
      <c r="CR9" s="3">
        <v>0</v>
      </c>
      <c r="CS9" s="3">
        <v>0</v>
      </c>
      <c r="CT9" s="3">
        <v>0</v>
      </c>
      <c r="CU9" s="3">
        <v>0</v>
      </c>
      <c r="CV9" s="3">
        <v>33.9</v>
      </c>
      <c r="CW9" s="3">
        <v>0</v>
      </c>
      <c r="CX9" s="3">
        <v>0</v>
      </c>
      <c r="CY9" s="3">
        <v>0</v>
      </c>
      <c r="CZ9" s="3">
        <v>0</v>
      </c>
      <c r="DA9" s="3">
        <v>0</v>
      </c>
      <c r="DB9" s="3">
        <v>0</v>
      </c>
      <c r="DC9" s="2"/>
      <c r="DD9" s="2"/>
    </row>
    <row r="10" spans="1:108">
      <c r="A10" s="2" t="s">
        <v>112</v>
      </c>
      <c r="B10" s="2" t="s">
        <v>113</v>
      </c>
      <c r="C10" s="3">
        <v>46.3333333333333</v>
      </c>
      <c r="D10" s="3">
        <f t="shared" si="0"/>
        <v>0</v>
      </c>
      <c r="E10" s="3">
        <f t="shared" si="1"/>
        <v>0</v>
      </c>
      <c r="F10" s="2"/>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c r="AX10" s="3">
        <v>0</v>
      </c>
      <c r="AY10" s="3">
        <v>0</v>
      </c>
      <c r="AZ10" s="3">
        <v>0</v>
      </c>
      <c r="BA10" s="3">
        <v>0</v>
      </c>
      <c r="BB10" s="3">
        <v>0</v>
      </c>
      <c r="BC10" s="3">
        <v>0</v>
      </c>
      <c r="BD10" s="3">
        <v>0</v>
      </c>
      <c r="BE10" s="3">
        <v>0</v>
      </c>
      <c r="BF10" s="3">
        <v>0</v>
      </c>
      <c r="BG10" s="3">
        <v>0</v>
      </c>
      <c r="BH10" s="3">
        <v>0</v>
      </c>
      <c r="BI10" s="3">
        <v>0</v>
      </c>
      <c r="BJ10" s="3">
        <v>0</v>
      </c>
      <c r="BK10" s="3">
        <v>0</v>
      </c>
      <c r="BL10" s="3">
        <v>0</v>
      </c>
      <c r="BM10" s="3">
        <v>0</v>
      </c>
      <c r="BN10" s="3">
        <v>0</v>
      </c>
      <c r="BO10" s="3">
        <v>0</v>
      </c>
      <c r="BP10" s="3">
        <v>0</v>
      </c>
      <c r="BQ10" s="3">
        <v>0</v>
      </c>
      <c r="BR10" s="3">
        <v>0</v>
      </c>
      <c r="BS10" s="3">
        <v>0</v>
      </c>
      <c r="BT10" s="3">
        <v>0</v>
      </c>
      <c r="BU10" s="3">
        <v>0</v>
      </c>
      <c r="BV10" s="3">
        <v>0</v>
      </c>
      <c r="BW10" s="3">
        <v>0</v>
      </c>
      <c r="BX10" s="3">
        <v>0</v>
      </c>
      <c r="BY10" s="3">
        <v>0</v>
      </c>
      <c r="BZ10" s="3">
        <v>0</v>
      </c>
      <c r="CA10" s="3">
        <v>0</v>
      </c>
      <c r="CB10" s="3">
        <v>0</v>
      </c>
      <c r="CC10" s="3">
        <v>0</v>
      </c>
      <c r="CD10" s="3">
        <v>0</v>
      </c>
      <c r="CE10" s="3">
        <v>0</v>
      </c>
      <c r="CF10" s="3">
        <v>0</v>
      </c>
      <c r="CG10" s="3">
        <v>0</v>
      </c>
      <c r="CH10" s="3">
        <v>0</v>
      </c>
      <c r="CI10" s="3">
        <v>0</v>
      </c>
      <c r="CJ10" s="3">
        <v>0</v>
      </c>
      <c r="CK10" s="3">
        <v>0</v>
      </c>
      <c r="CL10" s="3">
        <v>0</v>
      </c>
      <c r="CM10" s="3">
        <v>0</v>
      </c>
      <c r="CN10" s="3">
        <v>0</v>
      </c>
      <c r="CO10" s="3">
        <v>0</v>
      </c>
      <c r="CP10" s="3">
        <v>0</v>
      </c>
      <c r="CQ10" s="3">
        <v>0</v>
      </c>
      <c r="CR10" s="3">
        <v>0</v>
      </c>
      <c r="CS10" s="3">
        <v>0</v>
      </c>
      <c r="CT10" s="3">
        <v>0</v>
      </c>
      <c r="CU10" s="3">
        <v>0</v>
      </c>
      <c r="CV10" s="3">
        <v>0</v>
      </c>
      <c r="CW10" s="3">
        <v>0</v>
      </c>
      <c r="CX10" s="3">
        <v>0</v>
      </c>
      <c r="CY10" s="3">
        <v>0</v>
      </c>
      <c r="CZ10" s="3">
        <v>0</v>
      </c>
      <c r="DA10" s="3">
        <v>0</v>
      </c>
      <c r="DB10" s="3">
        <v>0</v>
      </c>
      <c r="DC10" s="2"/>
      <c r="DD10" s="2"/>
    </row>
    <row r="11" spans="1:108">
      <c r="A11" s="2" t="s">
        <v>150</v>
      </c>
      <c r="B11" s="2" t="s">
        <v>151</v>
      </c>
      <c r="C11" s="3">
        <v>49.033333333333303</v>
      </c>
      <c r="D11" s="3">
        <f t="shared" si="0"/>
        <v>0</v>
      </c>
      <c r="E11" s="3">
        <f t="shared" si="1"/>
        <v>0</v>
      </c>
      <c r="F11" s="2"/>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0</v>
      </c>
      <c r="CA11" s="3">
        <v>0</v>
      </c>
      <c r="CB11" s="3">
        <v>0</v>
      </c>
      <c r="CC11" s="3">
        <v>0</v>
      </c>
      <c r="CD11" s="3">
        <v>0</v>
      </c>
      <c r="CE11" s="3">
        <v>0</v>
      </c>
      <c r="CF11" s="3">
        <v>0</v>
      </c>
      <c r="CG11" s="3">
        <v>0</v>
      </c>
      <c r="CH11" s="3">
        <v>0</v>
      </c>
      <c r="CI11" s="3">
        <v>0</v>
      </c>
      <c r="CJ11" s="3">
        <v>0</v>
      </c>
      <c r="CK11" s="3">
        <v>0</v>
      </c>
      <c r="CL11" s="3">
        <v>0</v>
      </c>
      <c r="CM11" s="3">
        <v>0</v>
      </c>
      <c r="CN11" s="3">
        <v>0</v>
      </c>
      <c r="CO11" s="3">
        <v>0</v>
      </c>
      <c r="CP11" s="3">
        <v>0</v>
      </c>
      <c r="CQ11" s="3">
        <v>0</v>
      </c>
      <c r="CR11" s="3">
        <v>0</v>
      </c>
      <c r="CS11" s="3">
        <v>0</v>
      </c>
      <c r="CT11" s="3">
        <v>0</v>
      </c>
      <c r="CU11" s="3">
        <v>0</v>
      </c>
      <c r="CV11" s="3">
        <v>0</v>
      </c>
      <c r="CW11" s="3">
        <v>0</v>
      </c>
      <c r="CX11" s="3">
        <v>0</v>
      </c>
      <c r="CY11" s="3">
        <v>0</v>
      </c>
      <c r="CZ11" s="3">
        <v>0</v>
      </c>
      <c r="DA11" s="3">
        <v>0</v>
      </c>
      <c r="DB11" s="3">
        <v>0</v>
      </c>
      <c r="DC11" s="2"/>
      <c r="DD11" s="2"/>
    </row>
    <row r="12" spans="1:108">
      <c r="A12" s="2" t="s">
        <v>172</v>
      </c>
      <c r="B12" s="2" t="s">
        <v>173</v>
      </c>
      <c r="C12" s="3">
        <v>38.299999999999997</v>
      </c>
      <c r="D12" s="3">
        <f t="shared" si="0"/>
        <v>0.48699999999999988</v>
      </c>
      <c r="E12" s="3">
        <f t="shared" si="1"/>
        <v>2.568827613648291</v>
      </c>
      <c r="F12" s="2"/>
      <c r="G12" s="3">
        <v>0</v>
      </c>
      <c r="H12" s="3">
        <v>0</v>
      </c>
      <c r="I12" s="3">
        <v>0</v>
      </c>
      <c r="J12" s="3">
        <v>0</v>
      </c>
      <c r="K12" s="3">
        <v>0</v>
      </c>
      <c r="L12" s="3">
        <v>0</v>
      </c>
      <c r="M12" s="3">
        <v>0</v>
      </c>
      <c r="N12" s="3">
        <v>0</v>
      </c>
      <c r="O12" s="3">
        <v>0.83333333333333304</v>
      </c>
      <c r="P12" s="3">
        <v>0</v>
      </c>
      <c r="Q12" s="3">
        <v>0</v>
      </c>
      <c r="R12" s="3">
        <v>0</v>
      </c>
      <c r="S12" s="3">
        <v>1.3333333333333299</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0.1</v>
      </c>
      <c r="AP12" s="3">
        <v>0</v>
      </c>
      <c r="AQ12" s="3">
        <v>0</v>
      </c>
      <c r="AR12" s="3">
        <v>0</v>
      </c>
      <c r="AS12" s="3">
        <v>0</v>
      </c>
      <c r="AT12" s="3">
        <v>0</v>
      </c>
      <c r="AU12" s="3">
        <v>0</v>
      </c>
      <c r="AV12" s="3">
        <v>0</v>
      </c>
      <c r="AW12" s="3">
        <v>0</v>
      </c>
      <c r="AX12" s="3">
        <v>0</v>
      </c>
      <c r="AY12" s="3">
        <v>0</v>
      </c>
      <c r="AZ12" s="3">
        <v>2.5</v>
      </c>
      <c r="BA12" s="3">
        <v>0</v>
      </c>
      <c r="BB12" s="3">
        <v>0</v>
      </c>
      <c r="BC12" s="3">
        <v>0</v>
      </c>
      <c r="BD12" s="3">
        <v>0</v>
      </c>
      <c r="BE12" s="3">
        <v>0</v>
      </c>
      <c r="BF12" s="3">
        <v>0</v>
      </c>
      <c r="BG12" s="3">
        <v>0</v>
      </c>
      <c r="BH12" s="3">
        <v>0</v>
      </c>
      <c r="BI12" s="3">
        <v>0</v>
      </c>
      <c r="BJ12" s="3">
        <v>0</v>
      </c>
      <c r="BK12" s="3">
        <v>0</v>
      </c>
      <c r="BL12" s="3">
        <v>0</v>
      </c>
      <c r="BM12" s="3">
        <v>0</v>
      </c>
      <c r="BN12" s="3">
        <v>0.4</v>
      </c>
      <c r="BO12" s="3">
        <v>0</v>
      </c>
      <c r="BP12" s="3">
        <v>0</v>
      </c>
      <c r="BQ12" s="3">
        <v>21.6</v>
      </c>
      <c r="BR12" s="3">
        <v>0</v>
      </c>
      <c r="BS12" s="3">
        <v>0</v>
      </c>
      <c r="BT12" s="3">
        <v>0</v>
      </c>
      <c r="BU12" s="3">
        <v>0</v>
      </c>
      <c r="BV12" s="3">
        <v>12.2</v>
      </c>
      <c r="BW12" s="3">
        <v>0</v>
      </c>
      <c r="BX12" s="3">
        <v>3.3333333333333298E-2</v>
      </c>
      <c r="BY12" s="3">
        <v>0</v>
      </c>
      <c r="BZ12" s="3">
        <v>0</v>
      </c>
      <c r="CA12" s="3">
        <v>0</v>
      </c>
      <c r="CB12" s="3">
        <v>0</v>
      </c>
      <c r="CC12" s="3">
        <v>3.1666666666666599</v>
      </c>
      <c r="CD12" s="3">
        <v>0</v>
      </c>
      <c r="CE12" s="3">
        <v>0</v>
      </c>
      <c r="CF12" s="3">
        <v>6.5333333333333297</v>
      </c>
      <c r="CG12" s="3">
        <v>0</v>
      </c>
      <c r="CH12" s="3">
        <v>0</v>
      </c>
      <c r="CI12" s="3">
        <v>0</v>
      </c>
      <c r="CJ12" s="3">
        <v>0</v>
      </c>
      <c r="CK12" s="3">
        <v>0</v>
      </c>
      <c r="CL12" s="3">
        <v>0</v>
      </c>
      <c r="CM12" s="3">
        <v>0</v>
      </c>
      <c r="CN12" s="3">
        <v>0</v>
      </c>
      <c r="CO12" s="3">
        <v>0</v>
      </c>
      <c r="CP12" s="3">
        <v>0</v>
      </c>
      <c r="CQ12" s="3">
        <v>0</v>
      </c>
      <c r="CR12" s="3">
        <v>0</v>
      </c>
      <c r="CS12" s="3">
        <v>0</v>
      </c>
      <c r="CT12" s="3">
        <v>0</v>
      </c>
      <c r="CU12" s="3">
        <v>0</v>
      </c>
      <c r="CV12" s="3">
        <v>0</v>
      </c>
      <c r="CW12" s="3">
        <v>0</v>
      </c>
      <c r="CX12" s="3">
        <v>0</v>
      </c>
      <c r="CY12" s="3">
        <v>0</v>
      </c>
      <c r="CZ12" s="3">
        <v>0</v>
      </c>
      <c r="DA12" s="3">
        <v>0</v>
      </c>
      <c r="DB12" s="3">
        <v>0</v>
      </c>
      <c r="DC12" s="2"/>
      <c r="DD12" s="2"/>
    </row>
    <row r="13" spans="1:108">
      <c r="A13" s="2" t="s">
        <v>221</v>
      </c>
      <c r="B13" s="2" t="s">
        <v>222</v>
      </c>
      <c r="C13" s="3">
        <v>31.733333333333299</v>
      </c>
      <c r="D13" s="3">
        <f t="shared" si="0"/>
        <v>0</v>
      </c>
      <c r="E13" s="3">
        <f t="shared" si="1"/>
        <v>0</v>
      </c>
      <c r="F13" s="2"/>
      <c r="G13" s="3">
        <v>0</v>
      </c>
      <c r="H13" s="3">
        <v>0</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c r="AX13" s="3">
        <v>0</v>
      </c>
      <c r="AY13" s="3">
        <v>0</v>
      </c>
      <c r="AZ13" s="3">
        <v>0</v>
      </c>
      <c r="BA13" s="3">
        <v>0</v>
      </c>
      <c r="BB13" s="3">
        <v>0</v>
      </c>
      <c r="BC13" s="3">
        <v>0</v>
      </c>
      <c r="BD13" s="3">
        <v>0</v>
      </c>
      <c r="BE13" s="3">
        <v>0</v>
      </c>
      <c r="BF13" s="3">
        <v>0</v>
      </c>
      <c r="BG13" s="3">
        <v>0</v>
      </c>
      <c r="BH13" s="3">
        <v>0</v>
      </c>
      <c r="BI13" s="3">
        <v>0</v>
      </c>
      <c r="BJ13" s="3">
        <v>0</v>
      </c>
      <c r="BK13" s="3">
        <v>0</v>
      </c>
      <c r="BL13" s="3">
        <v>0</v>
      </c>
      <c r="BM13" s="3">
        <v>0</v>
      </c>
      <c r="BN13" s="3">
        <v>0</v>
      </c>
      <c r="BO13" s="3">
        <v>0</v>
      </c>
      <c r="BP13" s="3">
        <v>0</v>
      </c>
      <c r="BQ13" s="3">
        <v>0</v>
      </c>
      <c r="BR13" s="3">
        <v>0</v>
      </c>
      <c r="BS13" s="3">
        <v>0</v>
      </c>
      <c r="BT13" s="3">
        <v>0</v>
      </c>
      <c r="BU13" s="3">
        <v>0</v>
      </c>
      <c r="BV13" s="3">
        <v>0</v>
      </c>
      <c r="BW13" s="3">
        <v>0</v>
      </c>
      <c r="BX13" s="3">
        <v>0</v>
      </c>
      <c r="BY13" s="3">
        <v>0</v>
      </c>
      <c r="BZ13" s="3">
        <v>0</v>
      </c>
      <c r="CA13" s="3">
        <v>0</v>
      </c>
      <c r="CB13" s="3">
        <v>0</v>
      </c>
      <c r="CC13" s="3">
        <v>0</v>
      </c>
      <c r="CD13" s="3">
        <v>0</v>
      </c>
      <c r="CE13" s="3">
        <v>0</v>
      </c>
      <c r="CF13" s="3">
        <v>0</v>
      </c>
      <c r="CG13" s="3">
        <v>0</v>
      </c>
      <c r="CH13" s="3">
        <v>0</v>
      </c>
      <c r="CI13" s="3">
        <v>0</v>
      </c>
      <c r="CJ13" s="3">
        <v>0</v>
      </c>
      <c r="CK13" s="3">
        <v>0</v>
      </c>
      <c r="CL13" s="3">
        <v>0</v>
      </c>
      <c r="CM13" s="3">
        <v>0</v>
      </c>
      <c r="CN13" s="3">
        <v>0</v>
      </c>
      <c r="CO13" s="3">
        <v>0</v>
      </c>
      <c r="CP13" s="3">
        <v>0</v>
      </c>
      <c r="CQ13" s="3">
        <v>0</v>
      </c>
      <c r="CR13" s="3">
        <v>0</v>
      </c>
      <c r="CS13" s="3">
        <v>0</v>
      </c>
      <c r="CT13" s="3">
        <v>0</v>
      </c>
      <c r="CU13" s="3">
        <v>0</v>
      </c>
      <c r="CV13" s="3">
        <v>0</v>
      </c>
      <c r="CW13" s="3">
        <v>0</v>
      </c>
      <c r="CX13" s="3">
        <v>0</v>
      </c>
      <c r="CY13" s="3">
        <v>0</v>
      </c>
      <c r="CZ13" s="3">
        <v>0</v>
      </c>
      <c r="DA13" s="3">
        <v>0</v>
      </c>
      <c r="DB13" s="3">
        <v>0</v>
      </c>
      <c r="DC13" s="2"/>
      <c r="DD13" s="2"/>
    </row>
    <row r="14" spans="1:108">
      <c r="A14" s="2" t="s">
        <v>278</v>
      </c>
      <c r="B14" s="2" t="s">
        <v>716</v>
      </c>
      <c r="C14" s="3">
        <v>0.5</v>
      </c>
      <c r="D14" s="3">
        <f t="shared" si="0"/>
        <v>3.0649999999999959</v>
      </c>
      <c r="E14" s="3">
        <f t="shared" si="1"/>
        <v>7.7596750007150819</v>
      </c>
      <c r="F14" s="2"/>
      <c r="G14" s="3">
        <v>5.0666666666666602</v>
      </c>
      <c r="H14" s="3">
        <v>0</v>
      </c>
      <c r="I14" s="3">
        <v>0</v>
      </c>
      <c r="J14" s="3">
        <v>0.133333333333333</v>
      </c>
      <c r="K14" s="3">
        <v>0</v>
      </c>
      <c r="L14" s="3">
        <v>0</v>
      </c>
      <c r="M14" s="3">
        <v>1.2666666666666599</v>
      </c>
      <c r="N14" s="3">
        <v>0</v>
      </c>
      <c r="O14" s="3">
        <v>0</v>
      </c>
      <c r="P14" s="3">
        <v>2.9</v>
      </c>
      <c r="Q14" s="3">
        <v>0</v>
      </c>
      <c r="R14" s="3">
        <v>0.4</v>
      </c>
      <c r="S14" s="3">
        <v>0</v>
      </c>
      <c r="T14" s="3">
        <v>1.2333333333333301</v>
      </c>
      <c r="U14" s="3">
        <v>0</v>
      </c>
      <c r="V14" s="3">
        <v>0</v>
      </c>
      <c r="W14" s="3">
        <v>0</v>
      </c>
      <c r="X14" s="3">
        <v>0</v>
      </c>
      <c r="Y14" s="3">
        <v>6</v>
      </c>
      <c r="Z14" s="3">
        <v>30.6666666666666</v>
      </c>
      <c r="AA14" s="3">
        <v>0</v>
      </c>
      <c r="AB14" s="3">
        <v>0</v>
      </c>
      <c r="AC14" s="3">
        <v>0</v>
      </c>
      <c r="AD14" s="3">
        <v>0</v>
      </c>
      <c r="AE14" s="3">
        <v>0</v>
      </c>
      <c r="AF14" s="3">
        <v>0</v>
      </c>
      <c r="AG14" s="3">
        <v>0</v>
      </c>
      <c r="AH14" s="3">
        <v>0</v>
      </c>
      <c r="AI14" s="3">
        <v>0.133333333333333</v>
      </c>
      <c r="AJ14" s="3">
        <v>0</v>
      </c>
      <c r="AK14" s="3">
        <v>0.1</v>
      </c>
      <c r="AL14" s="3">
        <v>0.1</v>
      </c>
      <c r="AM14" s="3">
        <v>27.1666666666666</v>
      </c>
      <c r="AN14" s="3">
        <v>0</v>
      </c>
      <c r="AO14" s="3">
        <v>1.8333333333333299</v>
      </c>
      <c r="AP14" s="3">
        <v>0</v>
      </c>
      <c r="AQ14" s="3">
        <v>0</v>
      </c>
      <c r="AR14" s="3">
        <v>6.7666666666666604</v>
      </c>
      <c r="AS14" s="3">
        <v>25.933333333333302</v>
      </c>
      <c r="AT14" s="3">
        <v>0</v>
      </c>
      <c r="AU14" s="3">
        <v>0</v>
      </c>
      <c r="AV14" s="3">
        <v>0</v>
      </c>
      <c r="AW14" s="3">
        <v>0</v>
      </c>
      <c r="AX14" s="3">
        <v>0.86666666666666603</v>
      </c>
      <c r="AY14" s="3">
        <v>2.0666666666666602</v>
      </c>
      <c r="AZ14" s="3">
        <v>0</v>
      </c>
      <c r="BA14" s="3">
        <v>0</v>
      </c>
      <c r="BB14" s="3">
        <v>3.3333333333333298E-2</v>
      </c>
      <c r="BC14" s="3">
        <v>0</v>
      </c>
      <c r="BD14" s="3">
        <v>0</v>
      </c>
      <c r="BE14" s="3">
        <v>0</v>
      </c>
      <c r="BF14" s="3">
        <v>8.8000000000000007</v>
      </c>
      <c r="BG14" s="3">
        <v>0</v>
      </c>
      <c r="BH14" s="3">
        <v>3.3333333333333298E-2</v>
      </c>
      <c r="BI14" s="3">
        <v>0</v>
      </c>
      <c r="BJ14" s="3">
        <v>0</v>
      </c>
      <c r="BK14" s="3">
        <v>0</v>
      </c>
      <c r="BL14" s="3">
        <v>0</v>
      </c>
      <c r="BM14" s="3">
        <v>0</v>
      </c>
      <c r="BN14" s="3">
        <v>0</v>
      </c>
      <c r="BO14" s="3">
        <v>0</v>
      </c>
      <c r="BP14" s="3">
        <v>0</v>
      </c>
      <c r="BQ14" s="3">
        <v>0</v>
      </c>
      <c r="BR14" s="3">
        <v>0</v>
      </c>
      <c r="BS14" s="3">
        <v>0</v>
      </c>
      <c r="BT14" s="3">
        <v>0</v>
      </c>
      <c r="BU14" s="3">
        <v>0</v>
      </c>
      <c r="BV14" s="3">
        <v>10.7666666666666</v>
      </c>
      <c r="BW14" s="3">
        <v>0</v>
      </c>
      <c r="BX14" s="3">
        <v>0</v>
      </c>
      <c r="BY14" s="3">
        <v>2.5333333333333301</v>
      </c>
      <c r="BZ14" s="3">
        <v>0</v>
      </c>
      <c r="CA14" s="3">
        <v>5.6333333333333302</v>
      </c>
      <c r="CB14" s="3">
        <v>0.93333333333333302</v>
      </c>
      <c r="CC14" s="3">
        <v>0</v>
      </c>
      <c r="CD14" s="3">
        <v>0</v>
      </c>
      <c r="CE14" s="3">
        <v>15.8666666666666</v>
      </c>
      <c r="CF14" s="3">
        <v>40.799999999999997</v>
      </c>
      <c r="CG14" s="3">
        <v>0.2</v>
      </c>
      <c r="CH14" s="3">
        <v>26.8333333333333</v>
      </c>
      <c r="CI14" s="3">
        <v>0</v>
      </c>
      <c r="CJ14" s="3">
        <v>0.1</v>
      </c>
      <c r="CK14" s="3">
        <v>0</v>
      </c>
      <c r="CL14" s="3">
        <v>18</v>
      </c>
      <c r="CM14" s="3">
        <v>4.7666666666666604</v>
      </c>
      <c r="CN14" s="3">
        <v>0</v>
      </c>
      <c r="CO14" s="3">
        <v>2.93333333333333</v>
      </c>
      <c r="CP14" s="3">
        <v>1.06666666666666</v>
      </c>
      <c r="CQ14" s="3">
        <v>0.16666666666666599</v>
      </c>
      <c r="CR14" s="3">
        <v>0</v>
      </c>
      <c r="CS14" s="3">
        <v>0</v>
      </c>
      <c r="CT14" s="3">
        <v>7.1666666666666599</v>
      </c>
      <c r="CU14" s="3">
        <v>0</v>
      </c>
      <c r="CV14" s="3">
        <v>0</v>
      </c>
      <c r="CW14" s="3">
        <v>0</v>
      </c>
      <c r="CX14" s="3">
        <v>19.533333333333299</v>
      </c>
      <c r="CY14" s="3">
        <v>0</v>
      </c>
      <c r="CZ14" s="3">
        <v>3.3333333333333298E-2</v>
      </c>
      <c r="DA14" s="3">
        <v>3.3333333333333298E-2</v>
      </c>
      <c r="DB14" s="3">
        <v>27.633333333333301</v>
      </c>
      <c r="DC14" s="2"/>
      <c r="DD14" s="2"/>
    </row>
    <row r="15" spans="1:108">
      <c r="A15" s="2" t="s">
        <v>376</v>
      </c>
      <c r="B15" s="2" t="s">
        <v>717</v>
      </c>
      <c r="C15" s="3">
        <v>5.1333333333333302</v>
      </c>
      <c r="D15" s="3">
        <f t="shared" si="0"/>
        <v>1.93333333333333E-2</v>
      </c>
      <c r="E15" s="3">
        <f t="shared" si="1"/>
        <v>0.193333333333333</v>
      </c>
      <c r="F15" s="2"/>
      <c r="G15" s="3">
        <v>0</v>
      </c>
      <c r="H15" s="3">
        <v>0</v>
      </c>
      <c r="I15" s="3">
        <v>0</v>
      </c>
      <c r="J15" s="3">
        <v>1.93333333333333</v>
      </c>
      <c r="K15" s="3">
        <v>0</v>
      </c>
      <c r="L15" s="3">
        <v>0</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c r="AX15" s="3">
        <v>0</v>
      </c>
      <c r="AY15" s="3">
        <v>0</v>
      </c>
      <c r="AZ15" s="3">
        <v>0</v>
      </c>
      <c r="BA15" s="3">
        <v>0</v>
      </c>
      <c r="BB15" s="3">
        <v>0</v>
      </c>
      <c r="BC15" s="3">
        <v>0</v>
      </c>
      <c r="BD15" s="3">
        <v>0</v>
      </c>
      <c r="BE15" s="3">
        <v>0</v>
      </c>
      <c r="BF15" s="3">
        <v>0</v>
      </c>
      <c r="BG15" s="3">
        <v>0</v>
      </c>
      <c r="BH15" s="3">
        <v>0</v>
      </c>
      <c r="BI15" s="3">
        <v>0</v>
      </c>
      <c r="BJ15" s="3">
        <v>0</v>
      </c>
      <c r="BK15" s="3">
        <v>0</v>
      </c>
      <c r="BL15" s="3">
        <v>0</v>
      </c>
      <c r="BM15" s="3">
        <v>0</v>
      </c>
      <c r="BN15" s="3">
        <v>0</v>
      </c>
      <c r="BO15" s="3">
        <v>0</v>
      </c>
      <c r="BP15" s="3">
        <v>0</v>
      </c>
      <c r="BQ15" s="3">
        <v>0</v>
      </c>
      <c r="BR15" s="3">
        <v>0</v>
      </c>
      <c r="BS15" s="3">
        <v>0</v>
      </c>
      <c r="BT15" s="3">
        <v>0</v>
      </c>
      <c r="BU15" s="3">
        <v>0</v>
      </c>
      <c r="BV15" s="3">
        <v>0</v>
      </c>
      <c r="BW15" s="3">
        <v>0</v>
      </c>
      <c r="BX15" s="3">
        <v>0</v>
      </c>
      <c r="BY15" s="3">
        <v>0</v>
      </c>
      <c r="BZ15" s="3">
        <v>0</v>
      </c>
      <c r="CA15" s="3">
        <v>0</v>
      </c>
      <c r="CB15" s="3">
        <v>0</v>
      </c>
      <c r="CC15" s="3">
        <v>0</v>
      </c>
      <c r="CD15" s="3">
        <v>0</v>
      </c>
      <c r="CE15" s="3">
        <v>0</v>
      </c>
      <c r="CF15" s="3">
        <v>0</v>
      </c>
      <c r="CG15" s="3">
        <v>0</v>
      </c>
      <c r="CH15" s="3">
        <v>0</v>
      </c>
      <c r="CI15" s="3">
        <v>0</v>
      </c>
      <c r="CJ15" s="3">
        <v>0</v>
      </c>
      <c r="CK15" s="3">
        <v>0</v>
      </c>
      <c r="CL15" s="3">
        <v>0</v>
      </c>
      <c r="CM15" s="3">
        <v>0</v>
      </c>
      <c r="CN15" s="3">
        <v>0</v>
      </c>
      <c r="CO15" s="3">
        <v>0</v>
      </c>
      <c r="CP15" s="3">
        <v>0</v>
      </c>
      <c r="CQ15" s="3">
        <v>0</v>
      </c>
      <c r="CR15" s="3">
        <v>0</v>
      </c>
      <c r="CS15" s="3">
        <v>0</v>
      </c>
      <c r="CT15" s="3">
        <v>0</v>
      </c>
      <c r="CU15" s="3">
        <v>0</v>
      </c>
      <c r="CV15" s="3">
        <v>0</v>
      </c>
      <c r="CW15" s="3">
        <v>0</v>
      </c>
      <c r="CX15" s="3">
        <v>0</v>
      </c>
      <c r="CY15" s="3">
        <v>0</v>
      </c>
      <c r="CZ15" s="3">
        <v>0</v>
      </c>
      <c r="DA15" s="3">
        <v>0</v>
      </c>
      <c r="DB15" s="3">
        <v>0</v>
      </c>
      <c r="DC15" s="2"/>
      <c r="DD15" s="2"/>
    </row>
    <row r="16" spans="1:108">
      <c r="A16" s="2" t="s">
        <v>168</v>
      </c>
      <c r="B16" s="2" t="s">
        <v>718</v>
      </c>
      <c r="C16" s="3">
        <v>32.766666666666602</v>
      </c>
      <c r="D16" s="3">
        <f t="shared" si="0"/>
        <v>0</v>
      </c>
      <c r="E16" s="3">
        <f t="shared" si="1"/>
        <v>0</v>
      </c>
      <c r="F16" s="2"/>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3">
        <v>0</v>
      </c>
      <c r="BK16" s="3">
        <v>0</v>
      </c>
      <c r="BL16" s="3">
        <v>0</v>
      </c>
      <c r="BM16" s="3">
        <v>0</v>
      </c>
      <c r="BN16" s="3">
        <v>0</v>
      </c>
      <c r="BO16" s="3">
        <v>0</v>
      </c>
      <c r="BP16" s="3">
        <v>0</v>
      </c>
      <c r="BQ16" s="3">
        <v>0</v>
      </c>
      <c r="BR16" s="3">
        <v>0</v>
      </c>
      <c r="BS16" s="3">
        <v>0</v>
      </c>
      <c r="BT16" s="3">
        <v>0</v>
      </c>
      <c r="BU16" s="3">
        <v>0</v>
      </c>
      <c r="BV16" s="3">
        <v>0</v>
      </c>
      <c r="BW16" s="3">
        <v>0</v>
      </c>
      <c r="BX16" s="3">
        <v>0</v>
      </c>
      <c r="BY16" s="3">
        <v>0</v>
      </c>
      <c r="BZ16" s="3">
        <v>0</v>
      </c>
      <c r="CA16" s="3">
        <v>0</v>
      </c>
      <c r="CB16" s="3">
        <v>0</v>
      </c>
      <c r="CC16" s="3">
        <v>0</v>
      </c>
      <c r="CD16" s="3">
        <v>0</v>
      </c>
      <c r="CE16" s="3">
        <v>0</v>
      </c>
      <c r="CF16" s="3">
        <v>0</v>
      </c>
      <c r="CG16" s="3">
        <v>0</v>
      </c>
      <c r="CH16" s="3">
        <v>0</v>
      </c>
      <c r="CI16" s="3">
        <v>0</v>
      </c>
      <c r="CJ16" s="3">
        <v>0</v>
      </c>
      <c r="CK16" s="3">
        <v>0</v>
      </c>
      <c r="CL16" s="3">
        <v>0</v>
      </c>
      <c r="CM16" s="3">
        <v>0</v>
      </c>
      <c r="CN16" s="3">
        <v>0</v>
      </c>
      <c r="CO16" s="3">
        <v>0</v>
      </c>
      <c r="CP16" s="3">
        <v>0</v>
      </c>
      <c r="CQ16" s="3">
        <v>0</v>
      </c>
      <c r="CR16" s="3">
        <v>0</v>
      </c>
      <c r="CS16" s="3">
        <v>0</v>
      </c>
      <c r="CT16" s="3">
        <v>0</v>
      </c>
      <c r="CU16" s="3">
        <v>0</v>
      </c>
      <c r="CV16" s="3">
        <v>0</v>
      </c>
      <c r="CW16" s="3">
        <v>0</v>
      </c>
      <c r="CX16" s="3">
        <v>0</v>
      </c>
      <c r="CY16" s="3">
        <v>0</v>
      </c>
      <c r="CZ16" s="3">
        <v>0</v>
      </c>
      <c r="DA16" s="3">
        <v>0</v>
      </c>
      <c r="DB16" s="3">
        <v>0</v>
      </c>
      <c r="DC16" s="2"/>
      <c r="DD16"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heetViews>
  <sheetFormatPr defaultColWidth="12.6640625" defaultRowHeight="15.75" customHeight="1"/>
  <cols>
    <col min="2" max="2" width="27.109375" customWidth="1"/>
    <col min="3" max="3" width="29.6640625" customWidth="1"/>
    <col min="4" max="4" width="31.21875" customWidth="1"/>
    <col min="5" max="5" width="21.44140625" customWidth="1"/>
    <col min="6" max="6" width="45.44140625" customWidth="1"/>
  </cols>
  <sheetData>
    <row r="1" spans="1:26">
      <c r="A1" s="2" t="s">
        <v>1</v>
      </c>
      <c r="B1" s="1" t="s">
        <v>719</v>
      </c>
      <c r="C1" s="1" t="s">
        <v>720</v>
      </c>
      <c r="D1" s="1" t="s">
        <v>721</v>
      </c>
      <c r="E1" s="1" t="s">
        <v>722</v>
      </c>
      <c r="F1" s="1" t="s">
        <v>723</v>
      </c>
      <c r="G1" s="1" t="s">
        <v>724</v>
      </c>
      <c r="H1" s="4"/>
      <c r="I1" s="4"/>
      <c r="J1" s="2"/>
      <c r="K1" s="2"/>
      <c r="L1" s="2"/>
      <c r="M1" s="2"/>
      <c r="N1" s="2"/>
      <c r="O1" s="2"/>
      <c r="P1" s="2"/>
      <c r="Q1" s="2"/>
      <c r="R1" s="2"/>
      <c r="S1" s="2"/>
      <c r="T1" s="2"/>
      <c r="U1" s="2"/>
      <c r="V1" s="2"/>
      <c r="W1" s="2"/>
      <c r="X1" s="2"/>
      <c r="Y1" s="2"/>
      <c r="Z1" s="2"/>
    </row>
    <row r="2" spans="1:26">
      <c r="A2" s="2" t="s">
        <v>725</v>
      </c>
      <c r="B2" s="5" t="s">
        <v>726</v>
      </c>
      <c r="C2" s="5" t="s">
        <v>727</v>
      </c>
      <c r="D2" s="5" t="s">
        <v>726</v>
      </c>
      <c r="E2" s="6">
        <v>63.966666666666598</v>
      </c>
      <c r="F2" s="7" t="s">
        <v>728</v>
      </c>
      <c r="G2" s="8">
        <v>1.08748</v>
      </c>
      <c r="H2" s="2"/>
      <c r="I2" s="2"/>
      <c r="J2" s="2"/>
      <c r="K2" s="2"/>
      <c r="L2" s="2"/>
      <c r="M2" s="2"/>
      <c r="N2" s="2"/>
      <c r="O2" s="2"/>
      <c r="P2" s="2"/>
      <c r="Q2" s="2"/>
      <c r="R2" s="2"/>
      <c r="S2" s="2"/>
      <c r="T2" s="2"/>
      <c r="U2" s="2"/>
      <c r="V2" s="2"/>
      <c r="W2" s="2"/>
      <c r="X2" s="2"/>
      <c r="Y2" s="2"/>
      <c r="Z2" s="2"/>
    </row>
    <row r="3" spans="1:26">
      <c r="A3" s="2" t="s">
        <v>729</v>
      </c>
      <c r="B3" s="5" t="s">
        <v>730</v>
      </c>
      <c r="C3" s="5" t="s">
        <v>727</v>
      </c>
      <c r="D3" s="5" t="s">
        <v>730</v>
      </c>
      <c r="E3" s="6">
        <v>77.566666666666606</v>
      </c>
      <c r="F3" s="5" t="s">
        <v>730</v>
      </c>
      <c r="G3" s="9">
        <v>0.66380800408370566</v>
      </c>
      <c r="H3" s="2"/>
      <c r="I3" s="2"/>
      <c r="J3" s="2"/>
      <c r="K3" s="2"/>
      <c r="L3" s="2"/>
      <c r="M3" s="2"/>
      <c r="N3" s="2"/>
      <c r="O3" s="2"/>
      <c r="P3" s="2"/>
      <c r="Q3" s="2"/>
      <c r="R3" s="2"/>
      <c r="S3" s="2"/>
      <c r="T3" s="2"/>
      <c r="U3" s="2"/>
      <c r="V3" s="2"/>
      <c r="W3" s="2"/>
      <c r="X3" s="2"/>
      <c r="Y3" s="2"/>
      <c r="Z3" s="2"/>
    </row>
    <row r="4" spans="1:26">
      <c r="A4" s="2" t="s">
        <v>731</v>
      </c>
      <c r="B4" s="5" t="s">
        <v>732</v>
      </c>
      <c r="C4" s="5" t="s">
        <v>727</v>
      </c>
      <c r="D4" s="5" t="s">
        <v>732</v>
      </c>
      <c r="E4" s="6">
        <v>74.766666666666595</v>
      </c>
      <c r="F4" s="7" t="s">
        <v>733</v>
      </c>
      <c r="G4" s="10">
        <v>0.85420254789065997</v>
      </c>
      <c r="H4" s="2"/>
      <c r="I4" s="2"/>
      <c r="J4" s="2"/>
      <c r="K4" s="2"/>
      <c r="L4" s="2"/>
      <c r="M4" s="2"/>
      <c r="N4" s="2"/>
      <c r="O4" s="2"/>
      <c r="P4" s="2"/>
      <c r="Q4" s="2"/>
      <c r="R4" s="2"/>
      <c r="S4" s="2"/>
      <c r="T4" s="2"/>
      <c r="U4" s="2"/>
      <c r="V4" s="2"/>
      <c r="W4" s="2"/>
      <c r="X4" s="2"/>
      <c r="Y4" s="2"/>
      <c r="Z4" s="2"/>
    </row>
    <row r="5" spans="1:26">
      <c r="A5" s="2" t="s">
        <v>734</v>
      </c>
      <c r="B5" s="5" t="s">
        <v>730</v>
      </c>
      <c r="C5" s="5" t="s">
        <v>727</v>
      </c>
      <c r="D5" s="5" t="s">
        <v>730</v>
      </c>
      <c r="E5" s="6">
        <v>32.266666666666602</v>
      </c>
      <c r="F5" s="5" t="s">
        <v>735</v>
      </c>
      <c r="G5" s="10">
        <v>1.3138938788840253</v>
      </c>
      <c r="H5" s="2"/>
      <c r="I5" s="2"/>
      <c r="J5" s="2"/>
      <c r="K5" s="2"/>
      <c r="L5" s="2"/>
      <c r="M5" s="2"/>
      <c r="N5" s="2"/>
      <c r="O5" s="2"/>
      <c r="P5" s="2"/>
      <c r="Q5" s="2"/>
      <c r="R5" s="2"/>
      <c r="S5" s="2"/>
      <c r="T5" s="2"/>
      <c r="U5" s="2"/>
      <c r="V5" s="2"/>
      <c r="W5" s="2"/>
      <c r="X5" s="2"/>
      <c r="Y5" s="2"/>
      <c r="Z5" s="2"/>
    </row>
    <row r="6" spans="1:26">
      <c r="A6" s="2" t="s">
        <v>736</v>
      </c>
      <c r="B6" s="5" t="s">
        <v>730</v>
      </c>
      <c r="C6" s="5" t="s">
        <v>727</v>
      </c>
      <c r="D6" s="5" t="s">
        <v>730</v>
      </c>
      <c r="E6" s="6">
        <v>80.2</v>
      </c>
      <c r="F6" s="5" t="s">
        <v>730</v>
      </c>
      <c r="G6" s="9">
        <v>0.61921108391270552</v>
      </c>
      <c r="H6" s="2"/>
      <c r="I6" s="2"/>
      <c r="J6" s="2"/>
      <c r="K6" s="2"/>
      <c r="L6" s="2"/>
      <c r="M6" s="2"/>
      <c r="N6" s="2"/>
      <c r="O6" s="2"/>
      <c r="P6" s="2"/>
      <c r="Q6" s="2"/>
      <c r="R6" s="2"/>
      <c r="S6" s="2"/>
      <c r="T6" s="2"/>
      <c r="U6" s="2"/>
      <c r="V6" s="2"/>
      <c r="W6" s="2"/>
      <c r="X6" s="2"/>
      <c r="Y6" s="2"/>
      <c r="Z6" s="2"/>
    </row>
    <row r="7" spans="1:26">
      <c r="A7" s="2" t="s">
        <v>737</v>
      </c>
      <c r="B7" s="5" t="s">
        <v>738</v>
      </c>
      <c r="C7" s="5" t="s">
        <v>727</v>
      </c>
      <c r="D7" s="5" t="s">
        <v>738</v>
      </c>
      <c r="E7" s="6">
        <v>191.06666666666601</v>
      </c>
      <c r="F7" s="5" t="s">
        <v>738</v>
      </c>
      <c r="G7" s="5"/>
      <c r="H7" s="2"/>
      <c r="I7" s="2"/>
      <c r="J7" s="2"/>
      <c r="K7" s="2"/>
      <c r="L7" s="2"/>
      <c r="M7" s="2"/>
      <c r="N7" s="2"/>
      <c r="O7" s="2"/>
      <c r="P7" s="2"/>
      <c r="Q7" s="2"/>
      <c r="R7" s="2"/>
      <c r="S7" s="2"/>
      <c r="T7" s="2"/>
      <c r="U7" s="2"/>
      <c r="V7" s="2"/>
      <c r="W7" s="2"/>
      <c r="X7" s="2"/>
      <c r="Y7" s="2"/>
      <c r="Z7" s="2"/>
    </row>
    <row r="8" spans="1:26">
      <c r="A8" s="2" t="s">
        <v>739</v>
      </c>
      <c r="B8" s="5" t="s">
        <v>730</v>
      </c>
      <c r="C8" s="5" t="s">
        <v>727</v>
      </c>
      <c r="D8" s="5" t="s">
        <v>730</v>
      </c>
      <c r="E8" s="11">
        <v>0</v>
      </c>
      <c r="F8" s="7" t="s">
        <v>740</v>
      </c>
      <c r="G8" s="10">
        <v>1.0823329472269188</v>
      </c>
      <c r="H8" s="2"/>
      <c r="I8" s="2"/>
      <c r="J8" s="2"/>
      <c r="K8" s="2"/>
      <c r="L8" s="2"/>
      <c r="M8" s="2"/>
      <c r="N8" s="2"/>
      <c r="O8" s="2"/>
      <c r="P8" s="2"/>
      <c r="Q8" s="2"/>
      <c r="R8" s="2"/>
      <c r="S8" s="2"/>
      <c r="T8" s="2"/>
      <c r="U8" s="2"/>
      <c r="V8" s="2"/>
      <c r="W8" s="2"/>
      <c r="X8" s="2"/>
      <c r="Y8" s="2"/>
      <c r="Z8" s="2"/>
    </row>
    <row r="9" spans="1:26">
      <c r="A9" s="2" t="s">
        <v>741</v>
      </c>
      <c r="B9" s="5" t="s">
        <v>730</v>
      </c>
      <c r="C9" s="5" t="s">
        <v>727</v>
      </c>
      <c r="D9" s="5" t="s">
        <v>730</v>
      </c>
      <c r="E9" s="6">
        <v>39.6</v>
      </c>
      <c r="F9" s="5" t="s">
        <v>730</v>
      </c>
      <c r="G9" s="10">
        <v>0.86449414485319809</v>
      </c>
      <c r="H9" s="2"/>
      <c r="I9" s="2"/>
      <c r="J9" s="2"/>
      <c r="K9" s="2"/>
      <c r="L9" s="2"/>
      <c r="M9" s="2"/>
      <c r="N9" s="2"/>
      <c r="O9" s="2"/>
      <c r="P9" s="2"/>
      <c r="Q9" s="2"/>
      <c r="R9" s="2"/>
      <c r="S9" s="2"/>
      <c r="T9" s="2"/>
      <c r="U9" s="2"/>
      <c r="V9" s="2"/>
      <c r="W9" s="2"/>
      <c r="X9" s="2"/>
      <c r="Y9" s="2"/>
      <c r="Z9" s="2"/>
    </row>
    <row r="10" spans="1:26">
      <c r="A10" s="2" t="s">
        <v>742</v>
      </c>
      <c r="B10" s="5" t="s">
        <v>730</v>
      </c>
      <c r="C10" s="5" t="s">
        <v>727</v>
      </c>
      <c r="D10" s="5" t="s">
        <v>730</v>
      </c>
      <c r="E10" s="6">
        <v>154.69999999999999</v>
      </c>
      <c r="F10" s="7" t="s">
        <v>740</v>
      </c>
      <c r="G10" s="9">
        <v>0.66723853640454822</v>
      </c>
      <c r="H10" s="2"/>
      <c r="I10" s="2"/>
      <c r="J10" s="2"/>
      <c r="K10" s="2"/>
      <c r="L10" s="2"/>
      <c r="M10" s="2"/>
      <c r="N10" s="2"/>
      <c r="O10" s="2"/>
      <c r="P10" s="2"/>
      <c r="Q10" s="2"/>
      <c r="R10" s="2"/>
      <c r="S10" s="2"/>
      <c r="T10" s="2"/>
      <c r="U10" s="2"/>
      <c r="V10" s="2"/>
      <c r="W10" s="2"/>
      <c r="X10" s="2"/>
      <c r="Y10" s="2"/>
      <c r="Z10" s="2"/>
    </row>
    <row r="11" spans="1:26">
      <c r="A11" s="2" t="s">
        <v>743</v>
      </c>
      <c r="B11" s="7" t="s">
        <v>740</v>
      </c>
      <c r="C11" s="5" t="s">
        <v>727</v>
      </c>
      <c r="D11" s="5" t="s">
        <v>730</v>
      </c>
      <c r="E11" s="11">
        <v>0</v>
      </c>
      <c r="F11" s="5" t="s">
        <v>730</v>
      </c>
      <c r="G11" s="10">
        <v>1.2298458370232994</v>
      </c>
      <c r="H11" s="2"/>
      <c r="I11" s="2"/>
      <c r="J11" s="2"/>
      <c r="K11" s="2"/>
      <c r="L11" s="2"/>
      <c r="M11" s="2"/>
      <c r="N11" s="2"/>
      <c r="O11" s="2"/>
      <c r="P11" s="2"/>
      <c r="Q11" s="2"/>
      <c r="R11" s="2"/>
      <c r="S11" s="2"/>
      <c r="T11" s="2"/>
      <c r="U11" s="2"/>
      <c r="V11" s="2"/>
      <c r="W11" s="2"/>
      <c r="X11" s="2"/>
      <c r="Y11" s="2"/>
      <c r="Z11" s="2"/>
    </row>
    <row r="12" spans="1:26">
      <c r="A12" s="2" t="s">
        <v>744</v>
      </c>
      <c r="B12" s="5" t="s">
        <v>730</v>
      </c>
      <c r="C12" s="5" t="s">
        <v>727</v>
      </c>
      <c r="D12" s="5" t="s">
        <v>730</v>
      </c>
      <c r="E12" s="6">
        <v>3.5333333333333301</v>
      </c>
      <c r="F12" s="5" t="s">
        <v>730</v>
      </c>
      <c r="G12" s="9">
        <v>0.77186977219035535</v>
      </c>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c r="A15" s="2"/>
      <c r="B15" s="2"/>
      <c r="C15" s="2"/>
      <c r="D15" s="2"/>
      <c r="E15" s="2"/>
      <c r="F15" s="2"/>
      <c r="G15" s="2"/>
      <c r="H15" s="2"/>
      <c r="I15" s="2"/>
      <c r="K15" s="2"/>
      <c r="L15" s="2"/>
      <c r="M15" s="2"/>
      <c r="N15" s="2"/>
      <c r="O15" s="2"/>
      <c r="P15" s="2"/>
      <c r="Q15" s="2"/>
      <c r="R15" s="2"/>
      <c r="S15" s="2"/>
      <c r="T15" s="2"/>
      <c r="U15" s="2"/>
      <c r="V15" s="2"/>
      <c r="W15" s="2"/>
      <c r="X15" s="2"/>
      <c r="Y15" s="2"/>
      <c r="Z15" s="2"/>
    </row>
    <row r="16" spans="1:26">
      <c r="A16" s="2"/>
      <c r="B16" s="2"/>
      <c r="C16" s="2"/>
      <c r="D16" s="2"/>
      <c r="E16" s="2"/>
      <c r="F16" s="2"/>
      <c r="G16" s="2"/>
      <c r="H16" s="2"/>
      <c r="I16" s="2"/>
      <c r="K16" s="2"/>
      <c r="L16" s="2"/>
      <c r="M16" s="2"/>
      <c r="N16" s="2"/>
      <c r="O16" s="2"/>
      <c r="P16" s="2"/>
      <c r="Q16" s="2"/>
      <c r="R16" s="2"/>
      <c r="S16" s="2"/>
      <c r="T16" s="2"/>
      <c r="U16" s="2"/>
      <c r="V16" s="2"/>
      <c r="W16" s="2"/>
      <c r="X16" s="2"/>
      <c r="Y16" s="2"/>
      <c r="Z16" s="2"/>
    </row>
    <row r="17" spans="1:26">
      <c r="A17" s="2"/>
      <c r="B17" s="2"/>
      <c r="C17" s="2"/>
      <c r="D17" s="2"/>
      <c r="E17" s="2"/>
      <c r="F17" s="2"/>
      <c r="G17" s="2"/>
      <c r="H17" s="2"/>
      <c r="I17" s="2"/>
      <c r="K17" s="2"/>
      <c r="L17" s="2"/>
      <c r="M17" s="2"/>
      <c r="N17" s="2"/>
      <c r="O17" s="2"/>
      <c r="P17" s="2"/>
      <c r="Q17" s="2"/>
      <c r="R17" s="2"/>
      <c r="S17" s="2"/>
      <c r="T17" s="2"/>
      <c r="U17" s="2"/>
      <c r="V17" s="2"/>
      <c r="W17" s="2"/>
      <c r="X17" s="2"/>
      <c r="Y17" s="2"/>
      <c r="Z17" s="2"/>
    </row>
    <row r="18" spans="1:26">
      <c r="A18" s="2"/>
      <c r="B18" s="2"/>
      <c r="C18" s="2"/>
      <c r="D18" s="2"/>
      <c r="E18" s="2"/>
      <c r="F18" s="2"/>
      <c r="G18" s="2"/>
      <c r="H18" s="2"/>
      <c r="I18" s="2"/>
      <c r="K18" s="2"/>
      <c r="L18" s="2"/>
      <c r="M18" s="2"/>
      <c r="N18" s="2"/>
      <c r="O18" s="2"/>
      <c r="P18" s="2"/>
      <c r="Q18" s="2"/>
      <c r="R18" s="2"/>
      <c r="S18" s="2"/>
      <c r="T18" s="2"/>
      <c r="U18" s="2"/>
      <c r="V18" s="2"/>
      <c r="W18" s="2"/>
      <c r="X18" s="2"/>
      <c r="Y18" s="2"/>
      <c r="Z18" s="2"/>
    </row>
    <row r="19" spans="1:26">
      <c r="A19" s="2"/>
      <c r="B19" s="2"/>
      <c r="C19" s="2"/>
      <c r="D19" s="2"/>
      <c r="F19" s="3"/>
      <c r="G19" s="3"/>
      <c r="H19" s="3"/>
      <c r="I19" s="3"/>
      <c r="J19" s="3"/>
      <c r="K19" s="3"/>
      <c r="M19" s="2"/>
      <c r="N19" s="2"/>
      <c r="O19" s="2"/>
      <c r="P19" s="2"/>
      <c r="Q19" s="2"/>
      <c r="R19" s="2"/>
      <c r="S19" s="2"/>
      <c r="T19" s="2"/>
      <c r="U19" s="2"/>
      <c r="V19" s="2"/>
      <c r="W19" s="2"/>
      <c r="X19" s="2"/>
      <c r="Y19" s="2"/>
      <c r="Z19" s="2"/>
    </row>
    <row r="20" spans="1:26">
      <c r="A20" s="2"/>
      <c r="B20" s="2"/>
      <c r="C20" s="2"/>
      <c r="D20" s="2"/>
      <c r="E20" s="3"/>
      <c r="F20" s="3"/>
      <c r="G20" s="3"/>
      <c r="H20" s="3"/>
      <c r="I20" s="3"/>
      <c r="J20" s="3"/>
      <c r="K20" s="3"/>
      <c r="M20" s="2"/>
      <c r="N20" s="2"/>
      <c r="O20" s="2"/>
      <c r="P20" s="2"/>
      <c r="Q20" s="2"/>
      <c r="R20" s="2"/>
      <c r="S20" s="2"/>
      <c r="T20" s="2"/>
      <c r="U20" s="2"/>
      <c r="V20" s="2"/>
      <c r="W20" s="2"/>
      <c r="X20" s="2"/>
      <c r="Y20" s="2"/>
      <c r="Z20" s="2"/>
    </row>
    <row r="21" spans="1:26">
      <c r="A21" s="2"/>
      <c r="B21" s="2"/>
      <c r="C21" s="2"/>
      <c r="D21" s="2"/>
      <c r="E21" s="3"/>
      <c r="F21" s="3"/>
      <c r="G21" s="3"/>
      <c r="H21" s="3"/>
      <c r="I21" s="3"/>
      <c r="J21" s="3"/>
      <c r="K21" s="3"/>
      <c r="M21" s="2"/>
      <c r="N21" s="2"/>
      <c r="O21" s="2"/>
      <c r="P21" s="2"/>
      <c r="Q21" s="2"/>
      <c r="R21" s="2"/>
      <c r="S21" s="2"/>
      <c r="T21" s="2"/>
      <c r="U21" s="2"/>
      <c r="V21" s="2"/>
      <c r="W21" s="2"/>
      <c r="X21" s="2"/>
      <c r="Y21" s="2"/>
      <c r="Z21" s="2"/>
    </row>
    <row r="22" spans="1:26">
      <c r="A22" s="2"/>
      <c r="B22" s="2"/>
      <c r="C22" s="2"/>
      <c r="D22" s="2"/>
      <c r="F22" s="3"/>
      <c r="G22" s="3"/>
      <c r="H22" s="3"/>
      <c r="I22" s="3"/>
      <c r="J22" s="3"/>
      <c r="K22" s="3"/>
      <c r="M22" s="2"/>
      <c r="N22" s="2"/>
      <c r="O22" s="2"/>
      <c r="P22" s="2"/>
      <c r="Q22" s="2"/>
      <c r="R22" s="2"/>
      <c r="S22" s="2"/>
      <c r="T22" s="2"/>
      <c r="U22" s="2"/>
      <c r="V22" s="2"/>
      <c r="W22" s="2"/>
      <c r="X22" s="2"/>
      <c r="Y22" s="2"/>
      <c r="Z22" s="2"/>
    </row>
    <row r="23" spans="1:26">
      <c r="A23" s="2"/>
      <c r="B23" s="2"/>
      <c r="C23" s="2"/>
      <c r="D23" s="2"/>
      <c r="F23" s="3"/>
      <c r="G23" s="3"/>
      <c r="H23" s="3"/>
      <c r="I23" s="3"/>
      <c r="J23" s="3"/>
      <c r="K23" s="3"/>
      <c r="M23" s="2"/>
      <c r="N23" s="2"/>
      <c r="O23" s="2"/>
      <c r="P23" s="2"/>
      <c r="Q23" s="2"/>
      <c r="R23" s="2"/>
      <c r="S23" s="2"/>
      <c r="T23" s="2"/>
      <c r="U23" s="2"/>
      <c r="V23" s="2"/>
      <c r="W23" s="2"/>
      <c r="X23" s="2"/>
      <c r="Y23" s="2"/>
      <c r="Z23" s="2"/>
    </row>
    <row r="24" spans="1:26">
      <c r="A24" s="2"/>
      <c r="B24" s="2"/>
      <c r="C24" s="2"/>
      <c r="D24" s="2"/>
      <c r="F24" s="3"/>
      <c r="G24" s="3"/>
      <c r="H24" s="3"/>
      <c r="I24" s="3"/>
      <c r="J24" s="3"/>
      <c r="K24" s="3"/>
      <c r="M24" s="2"/>
      <c r="N24" s="2"/>
      <c r="O24" s="2"/>
      <c r="P24" s="2"/>
      <c r="Q24" s="2"/>
      <c r="R24" s="2"/>
      <c r="S24" s="2"/>
      <c r="T24" s="2"/>
      <c r="U24" s="2"/>
      <c r="V24" s="2"/>
      <c r="W24" s="2"/>
      <c r="X24" s="2"/>
      <c r="Y24" s="2"/>
      <c r="Z24" s="2"/>
    </row>
    <row r="25" spans="1:26">
      <c r="A25" s="2"/>
      <c r="B25" s="2"/>
      <c r="C25" s="2"/>
      <c r="D25" s="2"/>
      <c r="F25" s="3"/>
      <c r="G25" s="3"/>
      <c r="H25" s="3"/>
      <c r="I25" s="3"/>
      <c r="J25" s="3"/>
      <c r="K25" s="3"/>
      <c r="M25" s="2"/>
      <c r="N25" s="2"/>
      <c r="O25" s="2"/>
      <c r="P25" s="2"/>
      <c r="Q25" s="2"/>
      <c r="R25" s="2"/>
      <c r="S25" s="2"/>
      <c r="T25" s="2"/>
      <c r="U25" s="2"/>
      <c r="V25" s="2"/>
      <c r="W25" s="2"/>
      <c r="X25" s="2"/>
      <c r="Y25" s="2"/>
      <c r="Z25" s="2"/>
    </row>
    <row r="26" spans="1:26">
      <c r="A26" s="2"/>
      <c r="B26" s="2"/>
      <c r="C26" s="2"/>
      <c r="D26" s="2"/>
      <c r="E26" s="3"/>
      <c r="F26" s="3"/>
      <c r="G26" s="3"/>
      <c r="H26" s="3"/>
      <c r="I26" s="3"/>
      <c r="J26" s="3"/>
      <c r="K26" s="3"/>
      <c r="M26" s="2"/>
      <c r="N26" s="2"/>
      <c r="O26" s="2"/>
      <c r="P26" s="2"/>
      <c r="Q26" s="2"/>
      <c r="R26" s="2"/>
      <c r="S26" s="2"/>
      <c r="T26" s="2"/>
      <c r="U26" s="2"/>
      <c r="V26" s="2"/>
      <c r="W26" s="2"/>
      <c r="X26" s="2"/>
      <c r="Y26" s="2"/>
      <c r="Z26" s="2"/>
    </row>
    <row r="27" spans="1:26">
      <c r="A27" s="2"/>
      <c r="B27" s="2"/>
      <c r="C27" s="2"/>
      <c r="D27" s="2"/>
      <c r="F27" s="3"/>
      <c r="G27" s="3"/>
      <c r="H27" s="3"/>
      <c r="I27" s="3"/>
      <c r="J27" s="3"/>
      <c r="K27" s="3"/>
      <c r="M27" s="2"/>
      <c r="N27" s="2"/>
      <c r="O27" s="2"/>
      <c r="P27" s="2"/>
      <c r="Q27" s="2"/>
      <c r="R27" s="2"/>
      <c r="S27" s="2"/>
      <c r="T27" s="2"/>
      <c r="U27" s="2"/>
      <c r="V27" s="2"/>
      <c r="W27" s="2"/>
      <c r="X27" s="2"/>
      <c r="Y27" s="2"/>
      <c r="Z27" s="2"/>
    </row>
    <row r="28" spans="1:26">
      <c r="A28" s="2"/>
      <c r="B28" s="2"/>
      <c r="C28" s="2"/>
      <c r="D28" s="2"/>
      <c r="F28" s="3"/>
      <c r="G28" s="3"/>
      <c r="H28" s="3"/>
      <c r="I28" s="3"/>
      <c r="J28" s="3"/>
      <c r="K28" s="3"/>
      <c r="M28" s="2"/>
      <c r="N28" s="2"/>
      <c r="O28" s="2"/>
      <c r="P28" s="2"/>
      <c r="Q28" s="2"/>
      <c r="R28" s="2"/>
      <c r="S28" s="2"/>
      <c r="T28" s="2"/>
      <c r="U28" s="2"/>
      <c r="V28" s="2"/>
      <c r="W28" s="2"/>
      <c r="X28" s="2"/>
      <c r="Y28" s="2"/>
      <c r="Z28" s="2"/>
    </row>
    <row r="29" spans="1:26">
      <c r="A29" s="2"/>
      <c r="B29" s="2"/>
      <c r="C29" s="2"/>
      <c r="D29" s="2"/>
      <c r="E29" s="3"/>
      <c r="F29" s="3"/>
      <c r="G29" s="3"/>
      <c r="H29" s="3"/>
      <c r="I29" s="3"/>
      <c r="J29" s="3"/>
      <c r="K29" s="3"/>
      <c r="M29" s="2"/>
      <c r="N29" s="2"/>
      <c r="O29" s="2"/>
      <c r="P29" s="2"/>
      <c r="Q29" s="2"/>
      <c r="R29" s="2"/>
      <c r="S29" s="2"/>
      <c r="T29" s="2"/>
      <c r="U29" s="2"/>
      <c r="V29" s="2"/>
      <c r="W29" s="2"/>
      <c r="X29" s="2"/>
      <c r="Y29" s="2"/>
      <c r="Z29" s="2"/>
    </row>
    <row r="30" spans="1:26">
      <c r="A30" s="2"/>
      <c r="B30" s="2"/>
      <c r="C30" s="2"/>
      <c r="D30" s="2"/>
      <c r="E30" s="3"/>
      <c r="F30" s="3"/>
      <c r="G30" s="3"/>
      <c r="H30" s="3"/>
      <c r="I30" s="3"/>
      <c r="J30" s="3"/>
      <c r="K30" s="3"/>
      <c r="M30" s="2"/>
      <c r="N30" s="2"/>
      <c r="O30" s="2"/>
      <c r="P30" s="2"/>
      <c r="Q30" s="2"/>
      <c r="R30" s="2"/>
      <c r="S30" s="2"/>
      <c r="T30" s="2"/>
      <c r="U30" s="2"/>
      <c r="V30" s="2"/>
      <c r="W30" s="2"/>
      <c r="X30" s="2"/>
      <c r="Y30" s="2"/>
      <c r="Z30" s="2"/>
    </row>
    <row r="31" spans="1:26">
      <c r="A31" s="2"/>
      <c r="B31" s="2"/>
      <c r="C31" s="2"/>
      <c r="D31" s="2"/>
      <c r="E31" s="3"/>
      <c r="F31" s="3"/>
      <c r="G31" s="3"/>
      <c r="H31" s="3"/>
      <c r="I31" s="3"/>
      <c r="J31" s="3"/>
      <c r="K31" s="3"/>
      <c r="M31" s="2"/>
      <c r="N31" s="2"/>
      <c r="O31" s="2"/>
      <c r="P31" s="2"/>
      <c r="Q31" s="2"/>
      <c r="R31" s="2"/>
      <c r="S31" s="2"/>
      <c r="T31" s="2"/>
      <c r="U31" s="2"/>
      <c r="V31" s="2"/>
      <c r="W31" s="2"/>
      <c r="X31" s="2"/>
      <c r="Y31" s="2"/>
      <c r="Z31" s="2"/>
    </row>
    <row r="32" spans="1:26">
      <c r="A32" s="2"/>
      <c r="B32" s="2"/>
      <c r="C32" s="2"/>
      <c r="D32" s="2"/>
      <c r="E32" s="3"/>
      <c r="F32" s="3"/>
      <c r="G32" s="3"/>
      <c r="H32" s="3"/>
      <c r="I32" s="3"/>
      <c r="J32" s="3"/>
      <c r="K32" s="3"/>
      <c r="M32" s="2"/>
      <c r="N32" s="2"/>
      <c r="O32" s="2"/>
      <c r="P32" s="2"/>
      <c r="Q32" s="2"/>
      <c r="R32" s="2"/>
      <c r="S32" s="2"/>
      <c r="T32" s="2"/>
      <c r="U32" s="2"/>
      <c r="V32" s="2"/>
      <c r="W32" s="2"/>
      <c r="X32" s="2"/>
      <c r="Y32" s="2"/>
      <c r="Z32" s="2"/>
    </row>
    <row r="33" spans="1:26">
      <c r="A33" s="2"/>
      <c r="B33" s="2"/>
      <c r="C33" s="2"/>
      <c r="D33" s="2"/>
      <c r="E33" s="3"/>
      <c r="F33" s="3"/>
      <c r="G33" s="3"/>
      <c r="H33" s="3"/>
      <c r="I33" s="3"/>
      <c r="J33" s="3"/>
      <c r="K33" s="3"/>
      <c r="M33" s="2"/>
      <c r="N33" s="2"/>
      <c r="O33" s="2"/>
      <c r="P33" s="2"/>
      <c r="Q33" s="2"/>
      <c r="R33" s="2"/>
      <c r="S33" s="2"/>
      <c r="T33" s="2"/>
      <c r="U33" s="2"/>
      <c r="V33" s="2"/>
      <c r="W33" s="2"/>
      <c r="X33" s="2"/>
      <c r="Y33" s="2"/>
      <c r="Z33" s="2"/>
    </row>
    <row r="34" spans="1:26">
      <c r="A34" s="2"/>
      <c r="B34" s="2"/>
      <c r="C34" s="2"/>
      <c r="D34" s="2"/>
      <c r="E34" s="3"/>
      <c r="F34" s="3"/>
      <c r="G34" s="3"/>
      <c r="H34" s="3"/>
      <c r="I34" s="3"/>
      <c r="J34" s="3"/>
      <c r="K34" s="3"/>
      <c r="M34" s="2"/>
      <c r="N34" s="2"/>
      <c r="O34" s="2"/>
      <c r="P34" s="2"/>
      <c r="Q34" s="2"/>
      <c r="R34" s="2"/>
      <c r="S34" s="2"/>
      <c r="T34" s="2"/>
      <c r="U34" s="2"/>
      <c r="V34" s="2"/>
      <c r="W34" s="2"/>
      <c r="X34" s="2"/>
      <c r="Y34" s="2"/>
      <c r="Z34" s="2"/>
    </row>
    <row r="35"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S1000"/>
  <sheetViews>
    <sheetView workbookViewId="0"/>
  </sheetViews>
  <sheetFormatPr defaultColWidth="12.6640625" defaultRowHeight="15.75" customHeight="1"/>
  <cols>
    <col min="2" max="4" width="27.6640625" customWidth="1"/>
  </cols>
  <sheetData>
    <row r="1" spans="1:45">
      <c r="A1" s="12"/>
      <c r="B1" s="2" t="s">
        <v>745</v>
      </c>
      <c r="C1" s="2" t="s">
        <v>746</v>
      </c>
      <c r="D1" s="2" t="s">
        <v>747</v>
      </c>
      <c r="E1" s="2" t="s">
        <v>748</v>
      </c>
      <c r="F1" s="2" t="s">
        <v>749</v>
      </c>
      <c r="G1" s="2" t="s">
        <v>750</v>
      </c>
      <c r="H1" s="2" t="s">
        <v>751</v>
      </c>
      <c r="I1" s="2" t="s">
        <v>752</v>
      </c>
      <c r="J1" s="2" t="s">
        <v>753</v>
      </c>
      <c r="K1" s="2" t="s">
        <v>754</v>
      </c>
      <c r="L1" s="2" t="s">
        <v>755</v>
      </c>
      <c r="M1" s="2" t="s">
        <v>756</v>
      </c>
      <c r="N1" s="2" t="s">
        <v>757</v>
      </c>
      <c r="O1" s="2" t="s">
        <v>758</v>
      </c>
      <c r="P1" s="2" t="s">
        <v>759</v>
      </c>
      <c r="Q1" s="2" t="s">
        <v>760</v>
      </c>
      <c r="R1" s="2" t="s">
        <v>761</v>
      </c>
      <c r="S1" s="2" t="s">
        <v>762</v>
      </c>
      <c r="T1" s="2" t="s">
        <v>763</v>
      </c>
      <c r="U1" s="2" t="s">
        <v>22</v>
      </c>
      <c r="V1" s="2" t="s">
        <v>748</v>
      </c>
      <c r="W1" s="2" t="s">
        <v>749</v>
      </c>
      <c r="X1" s="2" t="s">
        <v>750</v>
      </c>
      <c r="Y1" s="2" t="s">
        <v>751</v>
      </c>
      <c r="Z1" s="2" t="s">
        <v>752</v>
      </c>
      <c r="AA1" s="2" t="s">
        <v>753</v>
      </c>
      <c r="AB1" s="2" t="s">
        <v>754</v>
      </c>
      <c r="AC1" s="2" t="s">
        <v>755</v>
      </c>
      <c r="AD1" s="2" t="s">
        <v>756</v>
      </c>
      <c r="AE1" s="2" t="s">
        <v>757</v>
      </c>
      <c r="AF1" s="2" t="s">
        <v>758</v>
      </c>
      <c r="AG1" s="2" t="s">
        <v>759</v>
      </c>
      <c r="AH1" s="2" t="s">
        <v>760</v>
      </c>
      <c r="AI1" s="2" t="s">
        <v>761</v>
      </c>
      <c r="AJ1" s="2" t="s">
        <v>762</v>
      </c>
      <c r="AK1" s="2" t="s">
        <v>763</v>
      </c>
      <c r="AL1" s="2"/>
      <c r="AM1" s="2"/>
      <c r="AN1" s="2"/>
      <c r="AO1" s="2"/>
      <c r="AP1" s="2"/>
      <c r="AQ1" s="2"/>
      <c r="AR1" s="2"/>
      <c r="AS1" s="2"/>
    </row>
    <row r="2" spans="1:45">
      <c r="A2" s="2" t="s">
        <v>764</v>
      </c>
      <c r="B2" s="3">
        <v>1</v>
      </c>
      <c r="C2" s="12" t="s">
        <v>765</v>
      </c>
      <c r="D2" s="13">
        <v>1</v>
      </c>
      <c r="E2" s="3">
        <v>19.633333333333301</v>
      </c>
      <c r="F2" s="3">
        <v>16.2</v>
      </c>
      <c r="G2" s="3">
        <v>39.6</v>
      </c>
      <c r="H2" s="3">
        <v>37.866666666666603</v>
      </c>
      <c r="I2" s="3">
        <v>55.233333333333299</v>
      </c>
      <c r="J2" s="3">
        <v>56.4</v>
      </c>
      <c r="K2" s="3">
        <v>68.033333333333303</v>
      </c>
      <c r="L2" s="3">
        <v>68.8</v>
      </c>
      <c r="M2" s="3">
        <v>79.5</v>
      </c>
      <c r="N2" s="3">
        <v>82.6666666666666</v>
      </c>
      <c r="O2" s="3">
        <v>115.4</v>
      </c>
      <c r="P2" s="3">
        <v>118.533333333333</v>
      </c>
      <c r="Q2" s="3">
        <v>134.46666666666599</v>
      </c>
      <c r="R2" s="3">
        <v>141.1</v>
      </c>
      <c r="S2" s="3">
        <v>154.69999999999999</v>
      </c>
      <c r="T2" s="3">
        <v>157.69999999999999</v>
      </c>
      <c r="U2" s="2"/>
      <c r="V2" s="3">
        <v>5.5286124439641702</v>
      </c>
      <c r="W2" s="3">
        <v>6.0464865831323902</v>
      </c>
      <c r="X2" s="3">
        <v>5.7189742670051098</v>
      </c>
      <c r="Y2" s="3">
        <v>5.6375723695773701</v>
      </c>
      <c r="Z2" s="3">
        <v>6.15729016875299</v>
      </c>
      <c r="AA2" s="3">
        <v>6.3540013639700499</v>
      </c>
      <c r="AB2" s="3">
        <v>5.9468946144652302</v>
      </c>
      <c r="AC2" s="3">
        <v>6.6302337817003103</v>
      </c>
      <c r="AD2" s="3">
        <v>6.9797325641221102</v>
      </c>
      <c r="AE2" s="3">
        <v>6.6147982248558002</v>
      </c>
      <c r="AF2" s="3">
        <v>5.7073052602198597</v>
      </c>
      <c r="AG2" s="3">
        <v>6.4432565955078598</v>
      </c>
      <c r="AH2" s="3">
        <v>6.0593362306077303</v>
      </c>
      <c r="AI2" s="3">
        <v>5.0023327891428098</v>
      </c>
      <c r="AJ2" s="3">
        <v>4.8245897925799497</v>
      </c>
      <c r="AK2" s="3">
        <v>4.7968739820845796</v>
      </c>
      <c r="AL2" s="2"/>
      <c r="AM2" s="2"/>
      <c r="AN2" s="2"/>
      <c r="AO2" s="2"/>
      <c r="AP2" s="2"/>
      <c r="AQ2" s="2"/>
      <c r="AR2" s="2"/>
      <c r="AS2" s="2"/>
    </row>
    <row r="3" spans="1:45">
      <c r="A3" s="2" t="s">
        <v>766</v>
      </c>
      <c r="B3" s="3">
        <v>0.6</v>
      </c>
      <c r="C3" s="12" t="s">
        <v>767</v>
      </c>
      <c r="D3" s="13">
        <v>2</v>
      </c>
      <c r="E3" s="3">
        <v>0</v>
      </c>
      <c r="F3" s="3">
        <v>0</v>
      </c>
      <c r="G3" s="3">
        <v>0</v>
      </c>
      <c r="H3" s="3">
        <v>0</v>
      </c>
      <c r="I3" s="3">
        <v>2.1333333333333302</v>
      </c>
      <c r="J3" s="3">
        <v>1.1000000000000001</v>
      </c>
      <c r="K3" s="3">
        <v>8.3333333333333304</v>
      </c>
      <c r="L3" s="3">
        <v>4.9666666666666597</v>
      </c>
      <c r="M3" s="3">
        <v>29.133333333333301</v>
      </c>
      <c r="N3" s="3">
        <v>28.3333333333333</v>
      </c>
      <c r="O3" s="3">
        <v>79.099999999999994</v>
      </c>
      <c r="P3" s="3">
        <v>94.133333333333297</v>
      </c>
      <c r="Q3" s="3">
        <v>86.4</v>
      </c>
      <c r="R3" s="3">
        <v>103.4</v>
      </c>
      <c r="S3" s="3">
        <v>89.5</v>
      </c>
      <c r="T3" s="3">
        <v>107.766666666666</v>
      </c>
      <c r="U3" s="2"/>
      <c r="V3" s="3">
        <v>0</v>
      </c>
      <c r="W3" s="3">
        <v>0</v>
      </c>
      <c r="X3" s="3">
        <v>0</v>
      </c>
      <c r="Y3" s="3">
        <v>0</v>
      </c>
      <c r="Z3" s="3">
        <v>4.1771867194188097</v>
      </c>
      <c r="AA3" s="3">
        <v>5.2303600895795501</v>
      </c>
      <c r="AB3" s="3">
        <v>12.498888839501699</v>
      </c>
      <c r="AC3" s="3">
        <v>15.7701898811932</v>
      </c>
      <c r="AD3" s="3">
        <v>27.5786551924168</v>
      </c>
      <c r="AE3" s="3">
        <v>35.773671261914899</v>
      </c>
      <c r="AF3" s="3">
        <v>14.159449141827499</v>
      </c>
      <c r="AG3" s="3">
        <v>16.964145195742098</v>
      </c>
      <c r="AH3" s="3">
        <v>5.0305731946435897</v>
      </c>
      <c r="AI3" s="3">
        <v>6.4992307237087603</v>
      </c>
      <c r="AJ3" s="3">
        <v>2.3345235059857501</v>
      </c>
      <c r="AK3" s="3">
        <v>3.9130834673211599</v>
      </c>
      <c r="AL3" s="2"/>
      <c r="AM3" s="2"/>
      <c r="AN3" s="2"/>
      <c r="AO3" s="2"/>
      <c r="AP3" s="2"/>
      <c r="AQ3" s="2"/>
      <c r="AR3" s="2"/>
      <c r="AS3" s="2"/>
    </row>
    <row r="4" spans="1:45">
      <c r="A4" s="2" t="s">
        <v>768</v>
      </c>
      <c r="B4" s="3">
        <v>0.2</v>
      </c>
      <c r="C4" s="2" t="s">
        <v>769</v>
      </c>
      <c r="D4" s="3">
        <v>1</v>
      </c>
      <c r="E4" s="3">
        <v>0.133333333333333</v>
      </c>
      <c r="F4" s="3">
        <v>0</v>
      </c>
      <c r="G4" s="3">
        <v>1.8</v>
      </c>
      <c r="H4" s="3">
        <v>1.63333333333333</v>
      </c>
      <c r="I4" s="3">
        <v>8.1999999999999993</v>
      </c>
      <c r="J4" s="3">
        <v>8.0666666666666593</v>
      </c>
      <c r="K4" s="3">
        <v>15.1</v>
      </c>
      <c r="L4" s="3">
        <v>15.233333333333301</v>
      </c>
      <c r="M4" s="3">
        <v>22.1666666666666</v>
      </c>
      <c r="N4" s="3">
        <v>22.766666666666602</v>
      </c>
      <c r="O4" s="3">
        <v>58.133333333333297</v>
      </c>
      <c r="P4" s="3">
        <v>59.233333333333299</v>
      </c>
      <c r="Q4" s="3">
        <v>73.933333333333294</v>
      </c>
      <c r="R4" s="3">
        <v>78.900000000000006</v>
      </c>
      <c r="S4" s="3">
        <v>84.066666666666606</v>
      </c>
      <c r="T4" s="3">
        <v>87.933333333333294</v>
      </c>
      <c r="U4" s="2"/>
      <c r="V4" s="3">
        <v>0.33993463423951897</v>
      </c>
      <c r="W4" s="3">
        <v>0</v>
      </c>
      <c r="X4" s="3">
        <v>1.9561867668161601</v>
      </c>
      <c r="Y4" s="3">
        <v>1.97456042928265</v>
      </c>
      <c r="Z4" s="3">
        <v>5.2687759489277903</v>
      </c>
      <c r="AA4" s="3">
        <v>5.5192592095517803</v>
      </c>
      <c r="AB4" s="3">
        <v>5.9573484034425901</v>
      </c>
      <c r="AC4" s="3">
        <v>6.5963794783367504</v>
      </c>
      <c r="AD4" s="3">
        <v>7.3669683196157498</v>
      </c>
      <c r="AE4" s="3">
        <v>8.1962728656926007</v>
      </c>
      <c r="AF4" s="3">
        <v>8.1475285959744994</v>
      </c>
      <c r="AG4" s="3">
        <v>8.6359069523060992</v>
      </c>
      <c r="AH4" s="3">
        <v>9.3020905655067008</v>
      </c>
      <c r="AI4" s="3">
        <v>8.9044932477934893</v>
      </c>
      <c r="AJ4" s="3">
        <v>6.5009401029560498</v>
      </c>
      <c r="AK4" s="3">
        <v>7.2660550201299401</v>
      </c>
      <c r="AL4" s="2"/>
      <c r="AM4" s="2"/>
      <c r="AN4" s="2"/>
      <c r="AO4" s="2"/>
      <c r="AP4" s="2"/>
      <c r="AQ4" s="2"/>
      <c r="AR4" s="2"/>
      <c r="AS4" s="2"/>
    </row>
    <row r="5" spans="1:45">
      <c r="A5" s="2" t="s">
        <v>770</v>
      </c>
      <c r="B5" s="3">
        <v>1</v>
      </c>
      <c r="C5" s="2" t="s">
        <v>771</v>
      </c>
      <c r="D5" s="3">
        <v>2</v>
      </c>
      <c r="E5" s="3">
        <v>0</v>
      </c>
      <c r="F5" s="3">
        <v>0</v>
      </c>
      <c r="G5" s="3">
        <v>0.2</v>
      </c>
      <c r="H5" s="3">
        <v>0.16666666666666599</v>
      </c>
      <c r="I5" s="3">
        <v>1.93333333333333</v>
      </c>
      <c r="J5" s="3">
        <v>1.7666666666666599</v>
      </c>
      <c r="K5" s="3">
        <v>6.5666666666666602</v>
      </c>
      <c r="L5" s="3">
        <v>6.93333333333333</v>
      </c>
      <c r="M5" s="3">
        <v>12.3666666666666</v>
      </c>
      <c r="N5" s="3">
        <v>13.966666666666599</v>
      </c>
      <c r="O5" s="3">
        <v>45.8333333333333</v>
      </c>
      <c r="P5" s="3">
        <v>50.233333333333299</v>
      </c>
      <c r="Q5" s="3">
        <v>65.8</v>
      </c>
      <c r="R5" s="3">
        <v>72.3</v>
      </c>
      <c r="S5" s="3">
        <v>80.2</v>
      </c>
      <c r="T5" s="3">
        <v>85.133333333333297</v>
      </c>
      <c r="U5" s="2"/>
      <c r="V5" s="3">
        <v>0</v>
      </c>
      <c r="W5" s="3">
        <v>0</v>
      </c>
      <c r="X5" s="3">
        <v>0.59999999999999898</v>
      </c>
      <c r="Y5" s="3">
        <v>0.45338235029118101</v>
      </c>
      <c r="Z5" s="3">
        <v>2.1898756940875699</v>
      </c>
      <c r="AA5" s="3">
        <v>2.0765890836229999</v>
      </c>
      <c r="AB5" s="3">
        <v>4.8831911242092003</v>
      </c>
      <c r="AC5" s="3">
        <v>4.8780688346471202</v>
      </c>
      <c r="AD5" s="3">
        <v>5.7531633810355904</v>
      </c>
      <c r="AE5" s="3">
        <v>7.1530102443345802</v>
      </c>
      <c r="AF5" s="3">
        <v>6.5170715986723797</v>
      </c>
      <c r="AG5" s="3">
        <v>6.4996581106667097</v>
      </c>
      <c r="AH5" s="3">
        <v>5.7642576856579399</v>
      </c>
      <c r="AI5" s="3">
        <v>5.6459424958696296</v>
      </c>
      <c r="AJ5" s="3">
        <v>6.3477029966227398</v>
      </c>
      <c r="AK5" s="3">
        <v>5.0972759609640699</v>
      </c>
      <c r="AL5" s="2"/>
      <c r="AM5" s="2"/>
      <c r="AN5" s="2"/>
      <c r="AO5" s="2"/>
      <c r="AP5" s="2"/>
      <c r="AQ5" s="2"/>
      <c r="AR5" s="2"/>
      <c r="AS5" s="2"/>
    </row>
    <row r="6" spans="1:45">
      <c r="A6" s="2" t="s">
        <v>772</v>
      </c>
      <c r="B6" s="3">
        <v>0.5</v>
      </c>
      <c r="C6" s="2" t="s">
        <v>773</v>
      </c>
      <c r="D6" s="3">
        <v>2</v>
      </c>
      <c r="E6" s="3">
        <v>6.6666666666666596E-2</v>
      </c>
      <c r="F6" s="3">
        <v>0</v>
      </c>
      <c r="G6" s="3">
        <v>0.86666666666666603</v>
      </c>
      <c r="H6" s="3">
        <v>0.266666666666666</v>
      </c>
      <c r="I6" s="3">
        <v>2.2000000000000002</v>
      </c>
      <c r="J6" s="3">
        <v>0.93333333333333302</v>
      </c>
      <c r="K6" s="3">
        <v>5.6666666666666599</v>
      </c>
      <c r="L6" s="3">
        <v>3.2</v>
      </c>
      <c r="M6" s="3">
        <v>10.5</v>
      </c>
      <c r="N6" s="3">
        <v>7.1</v>
      </c>
      <c r="O6" s="3">
        <v>40.200000000000003</v>
      </c>
      <c r="P6" s="3">
        <v>37.566666666666599</v>
      </c>
      <c r="Q6" s="3">
        <v>64.066666666666606</v>
      </c>
      <c r="R6" s="3">
        <v>61.1666666666666</v>
      </c>
      <c r="S6" s="3">
        <v>77.566666666666606</v>
      </c>
      <c r="T6" s="3">
        <v>73.533333333333303</v>
      </c>
      <c r="U6" s="2"/>
      <c r="V6" s="3">
        <v>0.24944382578492899</v>
      </c>
      <c r="W6" s="3">
        <v>0</v>
      </c>
      <c r="X6" s="3">
        <v>0.76303487615063903</v>
      </c>
      <c r="Y6" s="3">
        <v>0.44221663871405298</v>
      </c>
      <c r="Z6" s="3">
        <v>1.22202018532155</v>
      </c>
      <c r="AA6" s="3">
        <v>1.09341463112378</v>
      </c>
      <c r="AB6" s="3">
        <v>2.18072363117281</v>
      </c>
      <c r="AC6" s="3">
        <v>1.93907194296653</v>
      </c>
      <c r="AD6" s="3">
        <v>4.4777226354476198</v>
      </c>
      <c r="AE6" s="3">
        <v>3.8414407019589198</v>
      </c>
      <c r="AF6" s="3">
        <v>5.7352709904008297</v>
      </c>
      <c r="AG6" s="3">
        <v>6.3596820325827199</v>
      </c>
      <c r="AH6" s="3">
        <v>6.54692463850182</v>
      </c>
      <c r="AI6" s="3">
        <v>5.2920275467494999</v>
      </c>
      <c r="AJ6" s="3">
        <v>5.8234201481794301</v>
      </c>
      <c r="AK6" s="3">
        <v>5.7080839361577498</v>
      </c>
      <c r="AL6" s="2"/>
      <c r="AM6" s="2"/>
      <c r="AN6" s="2"/>
      <c r="AO6" s="2"/>
      <c r="AP6" s="2"/>
      <c r="AQ6" s="2"/>
      <c r="AR6" s="2"/>
      <c r="AS6" s="2"/>
    </row>
    <row r="7" spans="1:45">
      <c r="A7" s="2" t="s">
        <v>731</v>
      </c>
      <c r="B7" s="3">
        <v>0.8</v>
      </c>
      <c r="C7" s="2" t="s">
        <v>774</v>
      </c>
      <c r="D7" s="3">
        <v>2</v>
      </c>
      <c r="E7" s="3">
        <v>0.66666666666666596</v>
      </c>
      <c r="F7" s="3">
        <v>0.7</v>
      </c>
      <c r="G7" s="3">
        <v>4.2333333333333298</v>
      </c>
      <c r="H7" s="3">
        <v>3.8</v>
      </c>
      <c r="I7" s="3">
        <v>9.93333333333333</v>
      </c>
      <c r="J7" s="3">
        <v>9.1333333333333293</v>
      </c>
      <c r="K7" s="3">
        <v>15.633333333333301</v>
      </c>
      <c r="L7" s="3">
        <v>14.2666666666666</v>
      </c>
      <c r="M7" s="3">
        <v>22.533333333333299</v>
      </c>
      <c r="N7" s="3">
        <v>20.3333333333333</v>
      </c>
      <c r="O7" s="3">
        <v>47.4</v>
      </c>
      <c r="P7" s="3">
        <v>41.766666666666602</v>
      </c>
      <c r="Q7" s="3">
        <v>62.866666666666603</v>
      </c>
      <c r="R7" s="3">
        <v>55.4</v>
      </c>
      <c r="S7" s="3">
        <v>74.766666666666595</v>
      </c>
      <c r="T7" s="3">
        <v>65.466666666666598</v>
      </c>
      <c r="U7" s="2"/>
      <c r="V7" s="3">
        <v>1.2202003478482</v>
      </c>
      <c r="W7" s="3">
        <v>1.34536240470737</v>
      </c>
      <c r="X7" s="3">
        <v>3.4417372874110401</v>
      </c>
      <c r="Y7" s="3">
        <v>2.89136645896019</v>
      </c>
      <c r="Z7" s="3">
        <v>3.39542175419915</v>
      </c>
      <c r="AA7" s="3">
        <v>3.36386021641143</v>
      </c>
      <c r="AB7" s="3">
        <v>5.2312097602328604</v>
      </c>
      <c r="AC7" s="3">
        <v>4.6183210032314603</v>
      </c>
      <c r="AD7" s="3">
        <v>4.9378357832376496</v>
      </c>
      <c r="AE7" s="3">
        <v>4.46716415140025</v>
      </c>
      <c r="AF7" s="3">
        <v>5.1224993899462703</v>
      </c>
      <c r="AG7" s="3">
        <v>4.3564766599729197</v>
      </c>
      <c r="AH7" s="3">
        <v>5.3399958385335404</v>
      </c>
      <c r="AI7" s="3">
        <v>5.4197170897873699</v>
      </c>
      <c r="AJ7" s="3">
        <v>4.6381270166115698</v>
      </c>
      <c r="AK7" s="3">
        <v>4.0144184579532203</v>
      </c>
      <c r="AL7" s="2"/>
      <c r="AM7" s="2"/>
      <c r="AN7" s="2"/>
      <c r="AO7" s="2"/>
      <c r="AP7" s="2"/>
      <c r="AQ7" s="2"/>
      <c r="AR7" s="2"/>
      <c r="AS7" s="2"/>
    </row>
    <row r="8" spans="1:45">
      <c r="A8" s="2" t="s">
        <v>775</v>
      </c>
      <c r="B8" s="3">
        <v>0.8</v>
      </c>
      <c r="C8" s="12" t="s">
        <v>776</v>
      </c>
      <c r="D8" s="13">
        <v>2</v>
      </c>
      <c r="E8" s="3">
        <v>1.93333333333333</v>
      </c>
      <c r="F8" s="3">
        <v>0.233333333333333</v>
      </c>
      <c r="G8" s="3">
        <v>6.7666666666666604</v>
      </c>
      <c r="H8" s="3">
        <v>3.0333333333333301</v>
      </c>
      <c r="I8" s="3">
        <v>13.233333333333301</v>
      </c>
      <c r="J8" s="3">
        <v>7.86666666666666</v>
      </c>
      <c r="K8" s="3">
        <v>22.466666666666601</v>
      </c>
      <c r="L8" s="3">
        <v>15.566666666666601</v>
      </c>
      <c r="M8" s="3">
        <v>33.6666666666666</v>
      </c>
      <c r="N8" s="3">
        <v>25.233333333333299</v>
      </c>
      <c r="O8" s="3">
        <v>56.3</v>
      </c>
      <c r="P8" s="3">
        <v>45.266666666666602</v>
      </c>
      <c r="Q8" s="3">
        <v>59.866666666666603</v>
      </c>
      <c r="R8" s="3">
        <v>52.933333333333302</v>
      </c>
      <c r="S8" s="3">
        <v>63.966666666666598</v>
      </c>
      <c r="T8" s="3">
        <v>56.066666666666599</v>
      </c>
      <c r="U8" s="2"/>
      <c r="V8" s="3">
        <v>1.4360439485692</v>
      </c>
      <c r="W8" s="3">
        <v>0.42295258468164998</v>
      </c>
      <c r="X8" s="3">
        <v>3.2008679378499099</v>
      </c>
      <c r="Y8" s="3">
        <v>2.1522597943143902</v>
      </c>
      <c r="Z8" s="3">
        <v>4.7376740659901397</v>
      </c>
      <c r="AA8" s="3">
        <v>3.3836206774531998</v>
      </c>
      <c r="AB8" s="3">
        <v>6.2382333681544404</v>
      </c>
      <c r="AC8" s="3">
        <v>4.9104197602875201</v>
      </c>
      <c r="AD8" s="3">
        <v>7.3996996936061903</v>
      </c>
      <c r="AE8" s="3">
        <v>6.4636590944208097</v>
      </c>
      <c r="AF8" s="3">
        <v>5.7454329688892898</v>
      </c>
      <c r="AG8" s="3">
        <v>4.8230925993829104</v>
      </c>
      <c r="AH8" s="3">
        <v>3.9726845107838802</v>
      </c>
      <c r="AI8" s="3">
        <v>2.9204261485079299</v>
      </c>
      <c r="AJ8" s="3">
        <v>6.4108415117587203</v>
      </c>
      <c r="AK8" s="3">
        <v>4.8712307365684104</v>
      </c>
      <c r="AL8" s="2"/>
      <c r="AM8" s="2"/>
      <c r="AN8" s="2"/>
      <c r="AO8" s="2"/>
      <c r="AP8" s="2"/>
      <c r="AQ8" s="2"/>
      <c r="AR8" s="2"/>
      <c r="AS8" s="2"/>
    </row>
    <row r="9" spans="1:45">
      <c r="A9" s="2" t="s">
        <v>777</v>
      </c>
      <c r="B9" s="3">
        <v>0</v>
      </c>
      <c r="C9" s="2" t="s">
        <v>778</v>
      </c>
      <c r="D9" s="3">
        <v>2</v>
      </c>
      <c r="E9" s="3">
        <v>0</v>
      </c>
      <c r="F9" s="3">
        <v>0</v>
      </c>
      <c r="G9" s="3">
        <v>0</v>
      </c>
      <c r="H9" s="3">
        <v>0</v>
      </c>
      <c r="I9" s="3">
        <v>0</v>
      </c>
      <c r="J9" s="3">
        <v>0</v>
      </c>
      <c r="K9" s="3">
        <v>0</v>
      </c>
      <c r="L9" s="3">
        <v>0</v>
      </c>
      <c r="M9" s="3">
        <v>0</v>
      </c>
      <c r="N9" s="3">
        <v>0</v>
      </c>
      <c r="O9" s="3">
        <v>6.0666666666666602</v>
      </c>
      <c r="P9" s="3">
        <v>6.5</v>
      </c>
      <c r="Q9" s="3">
        <v>27.766666666666602</v>
      </c>
      <c r="R9" s="3">
        <v>32.5</v>
      </c>
      <c r="S9" s="3">
        <v>39.933333333333302</v>
      </c>
      <c r="T9" s="3">
        <v>47.133333333333297</v>
      </c>
      <c r="U9" s="2"/>
      <c r="V9" s="3">
        <v>0</v>
      </c>
      <c r="W9" s="3">
        <v>0</v>
      </c>
      <c r="X9" s="3">
        <v>0</v>
      </c>
      <c r="Y9" s="3">
        <v>0</v>
      </c>
      <c r="Z9" s="3">
        <v>0</v>
      </c>
      <c r="AA9" s="3">
        <v>0</v>
      </c>
      <c r="AB9" s="3">
        <v>0</v>
      </c>
      <c r="AC9" s="3">
        <v>0</v>
      </c>
      <c r="AD9" s="3">
        <v>0</v>
      </c>
      <c r="AE9" s="3">
        <v>0</v>
      </c>
      <c r="AF9" s="3">
        <v>2.7071920672329202</v>
      </c>
      <c r="AG9" s="3">
        <v>3.1171568242016101</v>
      </c>
      <c r="AH9" s="3">
        <v>4.0388392171788903</v>
      </c>
      <c r="AI9" s="3">
        <v>5.0116530872224798</v>
      </c>
      <c r="AJ9" s="3">
        <v>4.2812251621339499</v>
      </c>
      <c r="AK9" s="3">
        <v>3.9726845107838802</v>
      </c>
      <c r="AL9" s="2"/>
      <c r="AM9" s="2"/>
      <c r="AN9" s="2"/>
      <c r="AO9" s="2"/>
      <c r="AP9" s="2"/>
      <c r="AQ9" s="2"/>
      <c r="AR9" s="2"/>
      <c r="AS9" s="2"/>
    </row>
    <row r="10" spans="1:45">
      <c r="A10" s="2" t="s">
        <v>779</v>
      </c>
      <c r="B10" s="3">
        <v>0.9</v>
      </c>
      <c r="C10" s="14" t="s">
        <v>780</v>
      </c>
      <c r="D10" s="15">
        <v>2</v>
      </c>
      <c r="E10" s="3">
        <v>0</v>
      </c>
      <c r="F10" s="3">
        <v>0</v>
      </c>
      <c r="G10" s="3">
        <v>6.6666666666666596E-2</v>
      </c>
      <c r="H10" s="3">
        <v>6.6666666666666596E-2</v>
      </c>
      <c r="I10" s="3">
        <v>0.3</v>
      </c>
      <c r="J10" s="3">
        <v>0.16666666666666599</v>
      </c>
      <c r="K10" s="3">
        <v>2.0666666666666602</v>
      </c>
      <c r="L10" s="3">
        <v>1</v>
      </c>
      <c r="M10" s="3">
        <v>1.86666666666666</v>
      </c>
      <c r="N10" s="3">
        <v>1.1666666666666601</v>
      </c>
      <c r="O10" s="3">
        <v>16.100000000000001</v>
      </c>
      <c r="P10" s="3">
        <v>11.7</v>
      </c>
      <c r="Q10" s="3">
        <v>29.133333333333301</v>
      </c>
      <c r="R10" s="3">
        <v>20.633333333333301</v>
      </c>
      <c r="S10" s="3">
        <v>39.6</v>
      </c>
      <c r="T10" s="3">
        <v>29.566666666666599</v>
      </c>
      <c r="U10" s="2"/>
      <c r="V10" s="3">
        <v>0</v>
      </c>
      <c r="W10" s="3">
        <v>0</v>
      </c>
      <c r="X10" s="3">
        <v>0.24944382578492899</v>
      </c>
      <c r="Y10" s="3">
        <v>0.24944382578492899</v>
      </c>
      <c r="Z10" s="3">
        <v>0.9</v>
      </c>
      <c r="AA10" s="3">
        <v>0.58214163988576595</v>
      </c>
      <c r="AB10" s="3">
        <v>1.7307673314329499</v>
      </c>
      <c r="AC10" s="3">
        <v>1.2110601416389899</v>
      </c>
      <c r="AD10" s="3">
        <v>1.7838784213679499</v>
      </c>
      <c r="AE10" s="3">
        <v>1.29314431608472</v>
      </c>
      <c r="AF10" s="3">
        <v>4.0112342240263104</v>
      </c>
      <c r="AG10" s="3">
        <v>4.2122836245121604</v>
      </c>
      <c r="AH10" s="3">
        <v>3.9474323581566502</v>
      </c>
      <c r="AI10" s="3">
        <v>3.5541837631476199</v>
      </c>
      <c r="AJ10" s="3">
        <v>4.3174066289845801</v>
      </c>
      <c r="AK10" s="3">
        <v>3.5466729323252899</v>
      </c>
      <c r="AL10" s="2"/>
      <c r="AM10" s="2"/>
      <c r="AN10" s="2"/>
      <c r="AO10" s="2"/>
      <c r="AP10" s="2"/>
      <c r="AQ10" s="2"/>
      <c r="AR10" s="2"/>
      <c r="AS10" s="2"/>
    </row>
    <row r="11" spans="1:45">
      <c r="A11" s="2" t="s">
        <v>734</v>
      </c>
      <c r="B11" s="3">
        <v>1</v>
      </c>
      <c r="C11" s="14" t="s">
        <v>781</v>
      </c>
      <c r="D11" s="15">
        <v>2</v>
      </c>
      <c r="E11" s="3">
        <v>0</v>
      </c>
      <c r="F11" s="3">
        <v>0</v>
      </c>
      <c r="G11" s="3">
        <v>0.133333333333333</v>
      </c>
      <c r="H11" s="3">
        <v>3.3333333333333298E-2</v>
      </c>
      <c r="I11" s="3">
        <v>6.6666666666666596E-2</v>
      </c>
      <c r="J11" s="3">
        <v>0.1</v>
      </c>
      <c r="K11" s="3">
        <v>0.4</v>
      </c>
      <c r="L11" s="3">
        <v>0</v>
      </c>
      <c r="M11" s="3">
        <v>0.36666666666666597</v>
      </c>
      <c r="N11" s="3">
        <v>0.1</v>
      </c>
      <c r="O11" s="3">
        <v>3.2333333333333298</v>
      </c>
      <c r="P11" s="3">
        <v>2.0666666666666602</v>
      </c>
      <c r="Q11" s="3">
        <v>12</v>
      </c>
      <c r="R11" s="3">
        <v>12.4333333333333</v>
      </c>
      <c r="S11" s="3">
        <v>32.266666666666602</v>
      </c>
      <c r="T11" s="3">
        <v>33.6</v>
      </c>
      <c r="U11" s="2"/>
      <c r="V11" s="3">
        <v>0</v>
      </c>
      <c r="W11" s="3">
        <v>0</v>
      </c>
      <c r="X11" s="3">
        <v>0.42687494916218899</v>
      </c>
      <c r="Y11" s="3">
        <v>0.17950549357115</v>
      </c>
      <c r="Z11" s="3">
        <v>0.24944382578492899</v>
      </c>
      <c r="AA11" s="3">
        <v>0.3</v>
      </c>
      <c r="AB11" s="3">
        <v>0.553774924194538</v>
      </c>
      <c r="AC11" s="3">
        <v>0</v>
      </c>
      <c r="AD11" s="3">
        <v>0.657436097443867</v>
      </c>
      <c r="AE11" s="3">
        <v>0.3</v>
      </c>
      <c r="AF11" s="3">
        <v>2.8946310453819302</v>
      </c>
      <c r="AG11" s="3">
        <v>2.9431653406192102</v>
      </c>
      <c r="AH11" s="3">
        <v>5.36656314599949</v>
      </c>
      <c r="AI11" s="3">
        <v>4.8005786688227001</v>
      </c>
      <c r="AJ11" s="3">
        <v>5.2467979653202601</v>
      </c>
      <c r="AK11" s="3">
        <v>5.2255781179374399</v>
      </c>
      <c r="AL11" s="2"/>
      <c r="AM11" s="2"/>
      <c r="AN11" s="2"/>
      <c r="AO11" s="2"/>
      <c r="AP11" s="2"/>
      <c r="AQ11" s="2"/>
      <c r="AR11" s="2"/>
      <c r="AS11" s="2"/>
    </row>
    <row r="12" spans="1:45">
      <c r="A12" s="2" t="s">
        <v>718</v>
      </c>
      <c r="B12" s="3">
        <v>1</v>
      </c>
      <c r="C12" s="2" t="s">
        <v>782</v>
      </c>
      <c r="D12" s="3">
        <v>1</v>
      </c>
      <c r="E12" s="3">
        <v>0</v>
      </c>
      <c r="F12" s="3">
        <v>0</v>
      </c>
      <c r="G12" s="3">
        <v>0</v>
      </c>
      <c r="H12" s="3">
        <v>0.1</v>
      </c>
      <c r="I12" s="3">
        <v>0</v>
      </c>
      <c r="J12" s="3">
        <v>0.33333333333333298</v>
      </c>
      <c r="K12" s="3">
        <v>3.3333333333333298E-2</v>
      </c>
      <c r="L12" s="3">
        <v>1.3333333333333299</v>
      </c>
      <c r="M12" s="3">
        <v>3.3333333333333298E-2</v>
      </c>
      <c r="N12" s="3">
        <v>2.4666666666666601</v>
      </c>
      <c r="O12" s="3">
        <v>1.2666666666666599</v>
      </c>
      <c r="P12" s="3">
        <v>12.566666666666601</v>
      </c>
      <c r="Q12" s="3">
        <v>6</v>
      </c>
      <c r="R12" s="3">
        <v>24.066666666666599</v>
      </c>
      <c r="S12" s="3">
        <v>13.7</v>
      </c>
      <c r="T12" s="3">
        <v>34.433333333333302</v>
      </c>
      <c r="U12" s="2"/>
      <c r="V12" s="3">
        <v>0</v>
      </c>
      <c r="W12" s="3">
        <v>0</v>
      </c>
      <c r="X12" s="3">
        <v>0</v>
      </c>
      <c r="Y12" s="3">
        <v>0.3</v>
      </c>
      <c r="Z12" s="3">
        <v>0</v>
      </c>
      <c r="AA12" s="3">
        <v>0.64978628965393004</v>
      </c>
      <c r="AB12" s="3">
        <v>0.17950549357115</v>
      </c>
      <c r="AC12" s="3">
        <v>1.1352924243950899</v>
      </c>
      <c r="AD12" s="3">
        <v>0.17950549357115</v>
      </c>
      <c r="AE12" s="3">
        <v>1.2036980056845099</v>
      </c>
      <c r="AF12" s="3">
        <v>0.99777530313971696</v>
      </c>
      <c r="AG12" s="3">
        <v>2.31924317157319</v>
      </c>
      <c r="AH12" s="3">
        <v>2</v>
      </c>
      <c r="AI12" s="3">
        <v>2.9089898972361898</v>
      </c>
      <c r="AJ12" s="3">
        <v>2.2825424421026601</v>
      </c>
      <c r="AK12" s="3">
        <v>3.3732608687868901</v>
      </c>
      <c r="AL12" s="2"/>
      <c r="AM12" s="2"/>
      <c r="AN12" s="2"/>
      <c r="AO12" s="2"/>
      <c r="AP12" s="2"/>
      <c r="AQ12" s="2"/>
      <c r="AR12" s="2"/>
      <c r="AS12" s="2"/>
    </row>
    <row r="13" spans="1:45">
      <c r="A13" s="2" t="s">
        <v>783</v>
      </c>
      <c r="B13" s="3">
        <v>0</v>
      </c>
      <c r="C13" s="12" t="s">
        <v>784</v>
      </c>
      <c r="D13" s="13">
        <v>3</v>
      </c>
      <c r="E13" s="3">
        <v>0</v>
      </c>
      <c r="F13" s="3">
        <v>0</v>
      </c>
      <c r="G13" s="3">
        <v>0</v>
      </c>
      <c r="H13" s="3">
        <v>0</v>
      </c>
      <c r="I13" s="3">
        <v>0</v>
      </c>
      <c r="J13" s="3">
        <v>0</v>
      </c>
      <c r="K13" s="3">
        <v>0</v>
      </c>
      <c r="L13" s="3">
        <v>0</v>
      </c>
      <c r="M13" s="3">
        <v>0</v>
      </c>
      <c r="N13" s="3">
        <v>0</v>
      </c>
      <c r="O13" s="3">
        <v>6.6666666666666596E-2</v>
      </c>
      <c r="P13" s="3">
        <v>0.2</v>
      </c>
      <c r="Q13" s="3">
        <v>2.3333333333333299</v>
      </c>
      <c r="R13" s="3">
        <v>4</v>
      </c>
      <c r="S13" s="3">
        <v>12.066666666666601</v>
      </c>
      <c r="T13" s="3">
        <v>14.1666666666666</v>
      </c>
      <c r="U13" s="2"/>
      <c r="V13" s="3">
        <v>0</v>
      </c>
      <c r="W13" s="3">
        <v>0</v>
      </c>
      <c r="X13" s="3">
        <v>0</v>
      </c>
      <c r="Y13" s="3">
        <v>0</v>
      </c>
      <c r="Z13" s="3">
        <v>0</v>
      </c>
      <c r="AA13" s="3">
        <v>0</v>
      </c>
      <c r="AB13" s="3">
        <v>0</v>
      </c>
      <c r="AC13" s="3">
        <v>0</v>
      </c>
      <c r="AD13" s="3">
        <v>0</v>
      </c>
      <c r="AE13" s="3">
        <v>0</v>
      </c>
      <c r="AF13" s="3">
        <v>0.24944382578492899</v>
      </c>
      <c r="AG13" s="3">
        <v>0.748331477354788</v>
      </c>
      <c r="AH13" s="3">
        <v>2.3428377854407398</v>
      </c>
      <c r="AI13" s="3">
        <v>2.97769485788363</v>
      </c>
      <c r="AJ13" s="3">
        <v>3.8116779623794099</v>
      </c>
      <c r="AK13" s="3">
        <v>4.3442171011843103</v>
      </c>
      <c r="AL13" s="2"/>
      <c r="AM13" s="2"/>
      <c r="AN13" s="2"/>
      <c r="AO13" s="2"/>
      <c r="AP13" s="2"/>
      <c r="AQ13" s="2"/>
      <c r="AR13" s="2"/>
      <c r="AS13" s="2"/>
    </row>
    <row r="14" spans="1:45">
      <c r="A14" s="2" t="s">
        <v>785</v>
      </c>
      <c r="B14" s="3">
        <v>0</v>
      </c>
      <c r="C14" s="2" t="s">
        <v>786</v>
      </c>
      <c r="D14" s="3">
        <v>2</v>
      </c>
      <c r="E14" s="3">
        <v>0</v>
      </c>
      <c r="F14" s="3">
        <v>0</v>
      </c>
      <c r="G14" s="3">
        <v>0</v>
      </c>
      <c r="H14" s="3">
        <v>0</v>
      </c>
      <c r="I14" s="3">
        <v>0</v>
      </c>
      <c r="J14" s="3">
        <v>0</v>
      </c>
      <c r="K14" s="3">
        <v>0</v>
      </c>
      <c r="L14" s="3">
        <v>0</v>
      </c>
      <c r="M14" s="3">
        <v>0</v>
      </c>
      <c r="N14" s="3">
        <v>0</v>
      </c>
      <c r="O14" s="3">
        <v>0.16666666666666599</v>
      </c>
      <c r="P14" s="3">
        <v>0</v>
      </c>
      <c r="Q14" s="3">
        <v>1.93333333333333</v>
      </c>
      <c r="R14" s="3">
        <v>6.6666666666666596E-2</v>
      </c>
      <c r="S14" s="3">
        <v>6.4666666666666597</v>
      </c>
      <c r="T14" s="3">
        <v>0.9</v>
      </c>
      <c r="U14" s="2"/>
      <c r="V14" s="3">
        <v>0</v>
      </c>
      <c r="W14" s="3">
        <v>0</v>
      </c>
      <c r="X14" s="3">
        <v>0</v>
      </c>
      <c r="Y14" s="3">
        <v>0</v>
      </c>
      <c r="Z14" s="3">
        <v>0</v>
      </c>
      <c r="AA14" s="3">
        <v>0</v>
      </c>
      <c r="AB14" s="3">
        <v>0</v>
      </c>
      <c r="AC14" s="3">
        <v>0</v>
      </c>
      <c r="AD14" s="3">
        <v>0</v>
      </c>
      <c r="AE14" s="3">
        <v>0</v>
      </c>
      <c r="AF14" s="3">
        <v>0.37267799624996401</v>
      </c>
      <c r="AG14" s="3">
        <v>0</v>
      </c>
      <c r="AH14" s="3">
        <v>1.2092238098144701</v>
      </c>
      <c r="AI14" s="3">
        <v>0.24944382578492899</v>
      </c>
      <c r="AJ14" s="3">
        <v>2.0773915267843801</v>
      </c>
      <c r="AK14" s="3">
        <v>0.78951461882179996</v>
      </c>
      <c r="AL14" s="2"/>
      <c r="AM14" s="2"/>
      <c r="AN14" s="2"/>
      <c r="AO14" s="2"/>
      <c r="AP14" s="2"/>
      <c r="AQ14" s="2"/>
      <c r="AR14" s="2"/>
      <c r="AS14" s="2"/>
    </row>
    <row r="15" spans="1:45">
      <c r="A15" s="2" t="s">
        <v>787</v>
      </c>
      <c r="B15" s="3">
        <v>0</v>
      </c>
      <c r="C15" s="12" t="s">
        <v>788</v>
      </c>
      <c r="D15" s="13">
        <v>2</v>
      </c>
      <c r="E15" s="3">
        <v>0</v>
      </c>
      <c r="F15" s="3">
        <v>0</v>
      </c>
      <c r="G15" s="3">
        <v>0</v>
      </c>
      <c r="H15" s="3">
        <v>0</v>
      </c>
      <c r="I15" s="3">
        <v>0</v>
      </c>
      <c r="J15" s="3">
        <v>0</v>
      </c>
      <c r="K15" s="3">
        <v>0</v>
      </c>
      <c r="L15" s="3">
        <v>0</v>
      </c>
      <c r="M15" s="3">
        <v>0</v>
      </c>
      <c r="N15" s="3">
        <v>0</v>
      </c>
      <c r="O15" s="3">
        <v>0.66666666666666596</v>
      </c>
      <c r="P15" s="3">
        <v>0</v>
      </c>
      <c r="Q15" s="3">
        <v>2.6</v>
      </c>
      <c r="R15" s="3">
        <v>0</v>
      </c>
      <c r="S15" s="3">
        <v>3.8333333333333299</v>
      </c>
      <c r="T15" s="3">
        <v>0</v>
      </c>
      <c r="U15" s="2"/>
      <c r="V15" s="3">
        <v>0</v>
      </c>
      <c r="W15" s="3">
        <v>0</v>
      </c>
      <c r="X15" s="3">
        <v>0</v>
      </c>
      <c r="Y15" s="3">
        <v>0</v>
      </c>
      <c r="Z15" s="3">
        <v>0</v>
      </c>
      <c r="AA15" s="3">
        <v>0</v>
      </c>
      <c r="AB15" s="3">
        <v>0</v>
      </c>
      <c r="AC15" s="3">
        <v>0</v>
      </c>
      <c r="AD15" s="3">
        <v>0</v>
      </c>
      <c r="AE15" s="3">
        <v>0</v>
      </c>
      <c r="AF15" s="3">
        <v>0.74535599249992901</v>
      </c>
      <c r="AG15" s="3">
        <v>0</v>
      </c>
      <c r="AH15" s="3">
        <v>1.3316656236958699</v>
      </c>
      <c r="AI15" s="3">
        <v>0</v>
      </c>
      <c r="AJ15" s="3">
        <v>1.63469331136523</v>
      </c>
      <c r="AK15" s="3">
        <v>0</v>
      </c>
      <c r="AL15" s="2"/>
      <c r="AM15" s="2"/>
      <c r="AN15" s="2"/>
      <c r="AO15" s="2"/>
      <c r="AP15" s="2"/>
      <c r="AQ15" s="2"/>
      <c r="AR15" s="2"/>
      <c r="AS15" s="2"/>
    </row>
    <row r="16" spans="1:45">
      <c r="A16" s="2" t="s">
        <v>789</v>
      </c>
      <c r="B16" s="3">
        <v>0</v>
      </c>
      <c r="C16" s="2" t="s">
        <v>790</v>
      </c>
      <c r="D16" s="3">
        <v>2</v>
      </c>
      <c r="E16" s="3">
        <v>6.3</v>
      </c>
      <c r="F16" s="3">
        <v>8.1</v>
      </c>
      <c r="G16" s="3">
        <v>8.4</v>
      </c>
      <c r="H16" s="3">
        <v>10.2666666666666</v>
      </c>
      <c r="I16" s="3">
        <v>8.4</v>
      </c>
      <c r="J16" s="3">
        <v>11.6666666666666</v>
      </c>
      <c r="K16" s="3">
        <v>7.86666666666666</v>
      </c>
      <c r="L16" s="3">
        <v>11.566666666666601</v>
      </c>
      <c r="M16" s="3">
        <v>7.3</v>
      </c>
      <c r="N16" s="3">
        <v>10.8666666666666</v>
      </c>
      <c r="O16" s="3">
        <v>4.5</v>
      </c>
      <c r="P16" s="3">
        <v>7.9</v>
      </c>
      <c r="Q16" s="3">
        <v>3.93333333333333</v>
      </c>
      <c r="R16" s="3">
        <v>6.7</v>
      </c>
      <c r="S16" s="3">
        <v>3.1333333333333302</v>
      </c>
      <c r="T16" s="3">
        <v>5.6333333333333302</v>
      </c>
      <c r="U16" s="2"/>
      <c r="V16" s="3">
        <v>1.8823743871327301</v>
      </c>
      <c r="W16" s="3">
        <v>1.9723082923316</v>
      </c>
      <c r="X16" s="3">
        <v>1.8726095873584101</v>
      </c>
      <c r="Y16" s="3">
        <v>2.6699979192667702</v>
      </c>
      <c r="Z16" s="3">
        <v>2.4576411454888998</v>
      </c>
      <c r="AA16" s="3">
        <v>3.33999334663342</v>
      </c>
      <c r="AB16" s="3">
        <v>2.5130769099961001</v>
      </c>
      <c r="AC16" s="3">
        <v>2.9629189811550498</v>
      </c>
      <c r="AD16" s="3">
        <v>1.98578280114753</v>
      </c>
      <c r="AE16" s="3">
        <v>3.0081371127142602</v>
      </c>
      <c r="AF16" s="3">
        <v>1.7078251276599301</v>
      </c>
      <c r="AG16" s="3">
        <v>2.5079872407968899</v>
      </c>
      <c r="AH16" s="3">
        <v>2.3513589451397801</v>
      </c>
      <c r="AI16" s="3">
        <v>2.39652526240249</v>
      </c>
      <c r="AJ16" s="3">
        <v>1.62754074876449</v>
      </c>
      <c r="AK16" s="3">
        <v>2.7139557025779801</v>
      </c>
      <c r="AL16" s="2"/>
      <c r="AM16" s="2"/>
      <c r="AN16" s="2"/>
      <c r="AO16" s="2"/>
      <c r="AP16" s="2"/>
      <c r="AQ16" s="2"/>
      <c r="AR16" s="2"/>
      <c r="AS16" s="2"/>
    </row>
    <row r="17" spans="1:45">
      <c r="A17" s="2" t="s">
        <v>791</v>
      </c>
      <c r="B17" s="3">
        <v>0</v>
      </c>
      <c r="C17" s="2" t="s">
        <v>792</v>
      </c>
      <c r="D17" s="3">
        <v>2</v>
      </c>
      <c r="E17" s="3">
        <v>0</v>
      </c>
      <c r="F17" s="3">
        <v>0</v>
      </c>
      <c r="G17" s="3">
        <v>0</v>
      </c>
      <c r="H17" s="3">
        <v>0</v>
      </c>
      <c r="I17" s="3">
        <v>0</v>
      </c>
      <c r="J17" s="3">
        <v>0</v>
      </c>
      <c r="K17" s="3">
        <v>0</v>
      </c>
      <c r="L17" s="3">
        <v>0</v>
      </c>
      <c r="M17" s="3">
        <v>0</v>
      </c>
      <c r="N17" s="3">
        <v>0</v>
      </c>
      <c r="O17" s="3">
        <v>1.93333333333333</v>
      </c>
      <c r="P17" s="3">
        <v>2.2666666666666599</v>
      </c>
      <c r="Q17" s="3">
        <v>2.2333333333333298</v>
      </c>
      <c r="R17" s="3">
        <v>3.1333333333333302</v>
      </c>
      <c r="S17" s="3">
        <v>1.3333333333333299</v>
      </c>
      <c r="T17" s="3">
        <v>2.3333333333333299</v>
      </c>
      <c r="U17" s="2"/>
      <c r="V17" s="3">
        <v>0</v>
      </c>
      <c r="W17" s="3">
        <v>0</v>
      </c>
      <c r="X17" s="3">
        <v>0</v>
      </c>
      <c r="Y17" s="3">
        <v>0</v>
      </c>
      <c r="Z17" s="3">
        <v>0</v>
      </c>
      <c r="AA17" s="3">
        <v>0</v>
      </c>
      <c r="AB17" s="3">
        <v>0</v>
      </c>
      <c r="AC17" s="3">
        <v>0</v>
      </c>
      <c r="AD17" s="3">
        <v>0</v>
      </c>
      <c r="AE17" s="3">
        <v>0</v>
      </c>
      <c r="AF17" s="3">
        <v>2.2647050335283998</v>
      </c>
      <c r="AG17" s="3">
        <v>2.40739601136903</v>
      </c>
      <c r="AH17" s="3">
        <v>2.36196716507424</v>
      </c>
      <c r="AI17" s="3">
        <v>2.7292652653944902</v>
      </c>
      <c r="AJ17" s="3">
        <v>1.63978318349984</v>
      </c>
      <c r="AK17" s="3">
        <v>1.7575235101952</v>
      </c>
      <c r="AL17" s="2"/>
      <c r="AM17" s="2"/>
      <c r="AN17" s="2"/>
      <c r="AO17" s="2"/>
      <c r="AP17" s="2"/>
      <c r="AQ17" s="2"/>
      <c r="AR17" s="2"/>
      <c r="AS17" s="2"/>
    </row>
    <row r="18" spans="1:45">
      <c r="A18" s="2" t="s">
        <v>793</v>
      </c>
      <c r="B18" s="3">
        <v>0</v>
      </c>
      <c r="C18" s="2" t="s">
        <v>794</v>
      </c>
      <c r="D18" s="3">
        <v>4</v>
      </c>
      <c r="E18" s="3">
        <v>0</v>
      </c>
      <c r="F18" s="3">
        <v>0</v>
      </c>
      <c r="G18" s="3">
        <v>0</v>
      </c>
      <c r="H18" s="3">
        <v>0</v>
      </c>
      <c r="I18" s="3">
        <v>0</v>
      </c>
      <c r="J18" s="3">
        <v>0</v>
      </c>
      <c r="K18" s="3">
        <v>0</v>
      </c>
      <c r="L18" s="3">
        <v>0</v>
      </c>
      <c r="M18" s="3">
        <v>0</v>
      </c>
      <c r="N18" s="3">
        <v>0</v>
      </c>
      <c r="O18" s="3">
        <v>0</v>
      </c>
      <c r="P18" s="3">
        <v>0</v>
      </c>
      <c r="Q18" s="3">
        <v>0</v>
      </c>
      <c r="R18" s="3">
        <v>0</v>
      </c>
      <c r="S18" s="3">
        <v>0</v>
      </c>
      <c r="T18" s="3">
        <v>0</v>
      </c>
      <c r="U18" s="2"/>
      <c r="V18" s="3">
        <v>0</v>
      </c>
      <c r="W18" s="3">
        <v>0</v>
      </c>
      <c r="X18" s="3">
        <v>0</v>
      </c>
      <c r="Y18" s="3">
        <v>0</v>
      </c>
      <c r="Z18" s="3">
        <v>0</v>
      </c>
      <c r="AA18" s="3">
        <v>0</v>
      </c>
      <c r="AB18" s="3">
        <v>0</v>
      </c>
      <c r="AC18" s="3">
        <v>0</v>
      </c>
      <c r="AD18" s="3">
        <v>0</v>
      </c>
      <c r="AE18" s="3">
        <v>0</v>
      </c>
      <c r="AF18" s="3">
        <v>0</v>
      </c>
      <c r="AG18" s="3">
        <v>0</v>
      </c>
      <c r="AH18" s="3">
        <v>0</v>
      </c>
      <c r="AI18" s="3">
        <v>0</v>
      </c>
      <c r="AJ18" s="3">
        <v>0</v>
      </c>
      <c r="AK18" s="3">
        <v>0</v>
      </c>
      <c r="AL18" s="2"/>
      <c r="AM18" s="2"/>
      <c r="AN18" s="2"/>
      <c r="AO18" s="2"/>
      <c r="AP18" s="2"/>
      <c r="AQ18" s="2"/>
      <c r="AR18" s="2"/>
      <c r="AS18" s="2"/>
    </row>
    <row r="19" spans="1:45">
      <c r="A19" s="2" t="s">
        <v>795</v>
      </c>
      <c r="B19" s="3">
        <v>0</v>
      </c>
      <c r="C19" s="2" t="s">
        <v>796</v>
      </c>
      <c r="D19" s="2" t="s">
        <v>797</v>
      </c>
      <c r="E19" s="3">
        <v>0</v>
      </c>
      <c r="F19" s="3">
        <v>0</v>
      </c>
      <c r="G19" s="3">
        <v>0</v>
      </c>
      <c r="H19" s="3">
        <v>0</v>
      </c>
      <c r="I19" s="3">
        <v>0</v>
      </c>
      <c r="J19" s="3">
        <v>0</v>
      </c>
      <c r="K19" s="3">
        <v>0</v>
      </c>
      <c r="L19" s="3">
        <v>0</v>
      </c>
      <c r="M19" s="3">
        <v>0</v>
      </c>
      <c r="N19" s="3">
        <v>0</v>
      </c>
      <c r="O19" s="3">
        <v>0</v>
      </c>
      <c r="P19" s="3">
        <v>0</v>
      </c>
      <c r="Q19" s="3">
        <v>0</v>
      </c>
      <c r="R19" s="3">
        <v>0</v>
      </c>
      <c r="S19" s="3">
        <v>0</v>
      </c>
      <c r="T19" s="3">
        <v>0</v>
      </c>
      <c r="U19" s="2"/>
      <c r="V19" s="3">
        <v>0</v>
      </c>
      <c r="W19" s="3">
        <v>0</v>
      </c>
      <c r="X19" s="3">
        <v>0</v>
      </c>
      <c r="Y19" s="3">
        <v>0</v>
      </c>
      <c r="Z19" s="3">
        <v>0</v>
      </c>
      <c r="AA19" s="3">
        <v>0</v>
      </c>
      <c r="AB19" s="3">
        <v>0</v>
      </c>
      <c r="AC19" s="3">
        <v>0</v>
      </c>
      <c r="AD19" s="3">
        <v>0</v>
      </c>
      <c r="AE19" s="3">
        <v>0</v>
      </c>
      <c r="AF19" s="3">
        <v>0</v>
      </c>
      <c r="AG19" s="3">
        <v>0</v>
      </c>
      <c r="AH19" s="3">
        <v>0</v>
      </c>
      <c r="AI19" s="3">
        <v>0</v>
      </c>
      <c r="AJ19" s="3">
        <v>0</v>
      </c>
      <c r="AK19" s="3">
        <v>0</v>
      </c>
      <c r="AL19" s="2"/>
      <c r="AM19" s="2"/>
      <c r="AN19" s="2"/>
      <c r="AO19" s="2"/>
      <c r="AP19" s="2"/>
      <c r="AQ19" s="2"/>
      <c r="AR19" s="2"/>
      <c r="AS19" s="2"/>
    </row>
    <row r="20" spans="1:45">
      <c r="A20" s="2" t="s">
        <v>798</v>
      </c>
      <c r="B20" s="3">
        <v>0</v>
      </c>
      <c r="C20" s="2" t="s">
        <v>799</v>
      </c>
      <c r="D20" s="3">
        <v>4</v>
      </c>
      <c r="E20" s="3">
        <v>0</v>
      </c>
      <c r="F20" s="3">
        <v>0</v>
      </c>
      <c r="G20" s="3">
        <v>0</v>
      </c>
      <c r="H20" s="3">
        <v>0</v>
      </c>
      <c r="I20" s="3">
        <v>0</v>
      </c>
      <c r="J20" s="3">
        <v>0</v>
      </c>
      <c r="K20" s="3">
        <v>0</v>
      </c>
      <c r="L20" s="3">
        <v>0</v>
      </c>
      <c r="M20" s="3">
        <v>0</v>
      </c>
      <c r="N20" s="3">
        <v>0</v>
      </c>
      <c r="O20" s="3">
        <v>0</v>
      </c>
      <c r="P20" s="3">
        <v>0</v>
      </c>
      <c r="Q20" s="3">
        <v>0</v>
      </c>
      <c r="R20" s="3">
        <v>0</v>
      </c>
      <c r="S20" s="3">
        <v>0</v>
      </c>
      <c r="T20" s="3">
        <v>0</v>
      </c>
      <c r="U20" s="2"/>
      <c r="V20" s="3">
        <v>0</v>
      </c>
      <c r="W20" s="3">
        <v>0</v>
      </c>
      <c r="X20" s="3">
        <v>0</v>
      </c>
      <c r="Y20" s="3">
        <v>0</v>
      </c>
      <c r="Z20" s="3">
        <v>0</v>
      </c>
      <c r="AA20" s="3">
        <v>0</v>
      </c>
      <c r="AB20" s="3">
        <v>0</v>
      </c>
      <c r="AC20" s="3">
        <v>0</v>
      </c>
      <c r="AD20" s="3">
        <v>0</v>
      </c>
      <c r="AE20" s="3">
        <v>0</v>
      </c>
      <c r="AF20" s="3">
        <v>0</v>
      </c>
      <c r="AG20" s="3">
        <v>0</v>
      </c>
      <c r="AH20" s="3">
        <v>0</v>
      </c>
      <c r="AI20" s="3">
        <v>0</v>
      </c>
      <c r="AJ20" s="3">
        <v>0</v>
      </c>
      <c r="AK20" s="3">
        <v>0</v>
      </c>
      <c r="AL20" s="2"/>
      <c r="AM20" s="2"/>
      <c r="AN20" s="2"/>
      <c r="AO20" s="2"/>
      <c r="AP20" s="2"/>
      <c r="AQ20" s="2"/>
      <c r="AR20" s="2"/>
      <c r="AS20" s="2"/>
    </row>
    <row r="21" spans="1:45">
      <c r="A21" s="2" t="s">
        <v>800</v>
      </c>
      <c r="B21" s="3">
        <v>0</v>
      </c>
      <c r="C21" s="2" t="s">
        <v>801</v>
      </c>
      <c r="D21" s="3">
        <v>3</v>
      </c>
      <c r="E21" s="3">
        <v>0</v>
      </c>
      <c r="F21" s="3">
        <v>0</v>
      </c>
      <c r="G21" s="3">
        <v>0</v>
      </c>
      <c r="H21" s="3">
        <v>0</v>
      </c>
      <c r="I21" s="3">
        <v>0</v>
      </c>
      <c r="J21" s="3">
        <v>0</v>
      </c>
      <c r="K21" s="3">
        <v>0</v>
      </c>
      <c r="L21" s="3">
        <v>0</v>
      </c>
      <c r="M21" s="3">
        <v>0</v>
      </c>
      <c r="N21" s="3">
        <v>0</v>
      </c>
      <c r="O21" s="3">
        <v>0</v>
      </c>
      <c r="P21" s="3">
        <v>0</v>
      </c>
      <c r="Q21" s="3">
        <v>0</v>
      </c>
      <c r="R21" s="3">
        <v>0</v>
      </c>
      <c r="S21" s="3">
        <v>0</v>
      </c>
      <c r="T21" s="3">
        <v>0</v>
      </c>
      <c r="U21" s="2"/>
      <c r="V21" s="3">
        <v>0</v>
      </c>
      <c r="W21" s="3">
        <v>0</v>
      </c>
      <c r="X21" s="3">
        <v>0</v>
      </c>
      <c r="Y21" s="3">
        <v>0</v>
      </c>
      <c r="Z21" s="3">
        <v>0</v>
      </c>
      <c r="AA21" s="3">
        <v>0</v>
      </c>
      <c r="AB21" s="3">
        <v>0</v>
      </c>
      <c r="AC21" s="3">
        <v>0</v>
      </c>
      <c r="AD21" s="3">
        <v>0</v>
      </c>
      <c r="AE21" s="3">
        <v>0</v>
      </c>
      <c r="AF21" s="3">
        <v>0</v>
      </c>
      <c r="AG21" s="3">
        <v>0</v>
      </c>
      <c r="AH21" s="3">
        <v>0</v>
      </c>
      <c r="AI21" s="3">
        <v>0</v>
      </c>
      <c r="AJ21" s="3">
        <v>0</v>
      </c>
      <c r="AK21" s="3">
        <v>0</v>
      </c>
      <c r="AL21" s="2"/>
      <c r="AM21" s="2"/>
      <c r="AN21" s="2"/>
      <c r="AO21" s="2"/>
      <c r="AP21" s="2"/>
      <c r="AQ21" s="2"/>
      <c r="AR21" s="2"/>
      <c r="AS21" s="2"/>
    </row>
    <row r="22" spans="1:45">
      <c r="A22" s="2" t="s">
        <v>802</v>
      </c>
      <c r="B22" s="3">
        <v>0</v>
      </c>
      <c r="C22" s="2" t="s">
        <v>803</v>
      </c>
      <c r="D22" s="3">
        <v>2</v>
      </c>
      <c r="E22" s="3">
        <v>0</v>
      </c>
      <c r="F22" s="3">
        <v>0</v>
      </c>
      <c r="G22" s="3">
        <v>0</v>
      </c>
      <c r="H22" s="3">
        <v>0</v>
      </c>
      <c r="I22" s="3">
        <v>0</v>
      </c>
      <c r="J22" s="3">
        <v>0</v>
      </c>
      <c r="K22" s="3">
        <v>0</v>
      </c>
      <c r="L22" s="3">
        <v>0</v>
      </c>
      <c r="M22" s="3">
        <v>0</v>
      </c>
      <c r="N22" s="3">
        <v>0</v>
      </c>
      <c r="O22" s="3">
        <v>0</v>
      </c>
      <c r="P22" s="3">
        <v>0</v>
      </c>
      <c r="Q22" s="3">
        <v>0</v>
      </c>
      <c r="R22" s="3">
        <v>0</v>
      </c>
      <c r="S22" s="3">
        <v>0</v>
      </c>
      <c r="T22" s="3">
        <v>0</v>
      </c>
      <c r="U22" s="2"/>
      <c r="V22" s="3">
        <v>0</v>
      </c>
      <c r="W22" s="3">
        <v>0</v>
      </c>
      <c r="X22" s="3">
        <v>0</v>
      </c>
      <c r="Y22" s="3">
        <v>0</v>
      </c>
      <c r="Z22" s="3">
        <v>0</v>
      </c>
      <c r="AA22" s="3">
        <v>0</v>
      </c>
      <c r="AB22" s="3">
        <v>0</v>
      </c>
      <c r="AC22" s="3">
        <v>0</v>
      </c>
      <c r="AD22" s="3">
        <v>0</v>
      </c>
      <c r="AE22" s="3">
        <v>0</v>
      </c>
      <c r="AF22" s="3">
        <v>0</v>
      </c>
      <c r="AG22" s="3">
        <v>0</v>
      </c>
      <c r="AH22" s="3">
        <v>0</v>
      </c>
      <c r="AI22" s="3">
        <v>0</v>
      </c>
      <c r="AJ22" s="3">
        <v>0</v>
      </c>
      <c r="AK22" s="3">
        <v>0</v>
      </c>
      <c r="AL22" s="2"/>
      <c r="AM22" s="2"/>
      <c r="AN22" s="2"/>
      <c r="AO22" s="2"/>
      <c r="AP22" s="2"/>
      <c r="AQ22" s="2"/>
      <c r="AR22" s="2"/>
      <c r="AS22" s="2"/>
    </row>
    <row r="23" spans="1:45">
      <c r="A23" s="2" t="s">
        <v>804</v>
      </c>
      <c r="B23" s="3">
        <v>0</v>
      </c>
      <c r="C23" s="2" t="s">
        <v>805</v>
      </c>
      <c r="D23" s="3">
        <v>2</v>
      </c>
      <c r="E23" s="3">
        <v>0</v>
      </c>
      <c r="F23" s="3">
        <v>0</v>
      </c>
      <c r="G23" s="3">
        <v>0</v>
      </c>
      <c r="H23" s="3">
        <v>0</v>
      </c>
      <c r="I23" s="3">
        <v>0</v>
      </c>
      <c r="J23" s="3">
        <v>0</v>
      </c>
      <c r="K23" s="3">
        <v>0</v>
      </c>
      <c r="L23" s="3">
        <v>0</v>
      </c>
      <c r="M23" s="3">
        <v>0</v>
      </c>
      <c r="N23" s="3">
        <v>0</v>
      </c>
      <c r="O23" s="3">
        <v>0</v>
      </c>
      <c r="P23" s="3">
        <v>0</v>
      </c>
      <c r="Q23" s="3">
        <v>0</v>
      </c>
      <c r="R23" s="3">
        <v>0</v>
      </c>
      <c r="S23" s="3">
        <v>0</v>
      </c>
      <c r="T23" s="3">
        <v>0</v>
      </c>
      <c r="U23" s="2"/>
      <c r="V23" s="3">
        <v>0</v>
      </c>
      <c r="W23" s="3">
        <v>0</v>
      </c>
      <c r="X23" s="3">
        <v>0</v>
      </c>
      <c r="Y23" s="3">
        <v>0</v>
      </c>
      <c r="Z23" s="3">
        <v>0</v>
      </c>
      <c r="AA23" s="3">
        <v>0</v>
      </c>
      <c r="AB23" s="3">
        <v>0</v>
      </c>
      <c r="AC23" s="3">
        <v>0</v>
      </c>
      <c r="AD23" s="3">
        <v>0</v>
      </c>
      <c r="AE23" s="3">
        <v>0</v>
      </c>
      <c r="AF23" s="3">
        <v>0</v>
      </c>
      <c r="AG23" s="3">
        <v>0</v>
      </c>
      <c r="AH23" s="3">
        <v>0</v>
      </c>
      <c r="AI23" s="3">
        <v>0</v>
      </c>
      <c r="AJ23" s="3">
        <v>0</v>
      </c>
      <c r="AK23" s="3">
        <v>0</v>
      </c>
      <c r="AL23" s="2"/>
      <c r="AM23" s="2"/>
      <c r="AN23" s="2"/>
      <c r="AO23" s="2"/>
      <c r="AP23" s="2"/>
      <c r="AQ23" s="2"/>
      <c r="AR23" s="2"/>
      <c r="AS23" s="2"/>
    </row>
    <row r="24" spans="1:45">
      <c r="A24" s="2" t="s">
        <v>806</v>
      </c>
      <c r="B24" s="3">
        <v>0</v>
      </c>
      <c r="C24" s="2" t="s">
        <v>807</v>
      </c>
      <c r="D24" s="3">
        <v>4</v>
      </c>
      <c r="E24" s="3">
        <v>0</v>
      </c>
      <c r="F24" s="3">
        <v>0</v>
      </c>
      <c r="G24" s="3">
        <v>0</v>
      </c>
      <c r="H24" s="3">
        <v>0</v>
      </c>
      <c r="I24" s="3">
        <v>0</v>
      </c>
      <c r="J24" s="3">
        <v>0</v>
      </c>
      <c r="K24" s="3">
        <v>0</v>
      </c>
      <c r="L24" s="3">
        <v>0</v>
      </c>
      <c r="M24" s="3">
        <v>0</v>
      </c>
      <c r="N24" s="3">
        <v>0</v>
      </c>
      <c r="O24" s="3">
        <v>0</v>
      </c>
      <c r="P24" s="3">
        <v>0</v>
      </c>
      <c r="Q24" s="3">
        <v>0</v>
      </c>
      <c r="R24" s="3">
        <v>0</v>
      </c>
      <c r="S24" s="3">
        <v>0</v>
      </c>
      <c r="T24" s="3">
        <v>0</v>
      </c>
      <c r="U24" s="2"/>
      <c r="V24" s="3">
        <v>0</v>
      </c>
      <c r="W24" s="3">
        <v>0</v>
      </c>
      <c r="X24" s="3">
        <v>0</v>
      </c>
      <c r="Y24" s="3">
        <v>0</v>
      </c>
      <c r="Z24" s="3">
        <v>0</v>
      </c>
      <c r="AA24" s="3">
        <v>0</v>
      </c>
      <c r="AB24" s="3">
        <v>0</v>
      </c>
      <c r="AC24" s="3">
        <v>0</v>
      </c>
      <c r="AD24" s="3">
        <v>0</v>
      </c>
      <c r="AE24" s="3">
        <v>0</v>
      </c>
      <c r="AF24" s="3">
        <v>0</v>
      </c>
      <c r="AG24" s="3">
        <v>0</v>
      </c>
      <c r="AH24" s="3">
        <v>0</v>
      </c>
      <c r="AI24" s="3">
        <v>0</v>
      </c>
      <c r="AJ24" s="3">
        <v>0</v>
      </c>
      <c r="AK24" s="3">
        <v>0</v>
      </c>
      <c r="AL24" s="2"/>
      <c r="AM24" s="2"/>
      <c r="AN24" s="2"/>
      <c r="AO24" s="2"/>
      <c r="AP24" s="2"/>
      <c r="AQ24" s="2"/>
      <c r="AR24" s="2"/>
      <c r="AS24" s="2"/>
    </row>
    <row r="25" spans="1:45">
      <c r="A25" s="2" t="s">
        <v>808</v>
      </c>
      <c r="B25" s="3">
        <v>0</v>
      </c>
      <c r="C25" s="2" t="s">
        <v>809</v>
      </c>
      <c r="D25" s="3">
        <v>2</v>
      </c>
      <c r="E25" s="3">
        <v>0</v>
      </c>
      <c r="F25" s="3">
        <v>0</v>
      </c>
      <c r="G25" s="3">
        <v>0</v>
      </c>
      <c r="H25" s="3">
        <v>0</v>
      </c>
      <c r="I25" s="3">
        <v>0</v>
      </c>
      <c r="J25" s="3">
        <v>0</v>
      </c>
      <c r="K25" s="3">
        <v>0</v>
      </c>
      <c r="L25" s="3">
        <v>0</v>
      </c>
      <c r="M25" s="3">
        <v>0</v>
      </c>
      <c r="N25" s="3">
        <v>0</v>
      </c>
      <c r="O25" s="3">
        <v>0</v>
      </c>
      <c r="P25" s="3">
        <v>0</v>
      </c>
      <c r="Q25" s="3">
        <v>0</v>
      </c>
      <c r="R25" s="3">
        <v>0</v>
      </c>
      <c r="S25" s="3">
        <v>0</v>
      </c>
      <c r="T25" s="3">
        <v>0</v>
      </c>
      <c r="U25" s="2"/>
      <c r="V25" s="3">
        <v>0</v>
      </c>
      <c r="W25" s="3">
        <v>0</v>
      </c>
      <c r="X25" s="3">
        <v>0</v>
      </c>
      <c r="Y25" s="3">
        <v>0</v>
      </c>
      <c r="Z25" s="3">
        <v>0</v>
      </c>
      <c r="AA25" s="3">
        <v>0</v>
      </c>
      <c r="AB25" s="3">
        <v>0</v>
      </c>
      <c r="AC25" s="3">
        <v>0</v>
      </c>
      <c r="AD25" s="3">
        <v>0</v>
      </c>
      <c r="AE25" s="3">
        <v>0</v>
      </c>
      <c r="AF25" s="3">
        <v>0</v>
      </c>
      <c r="AG25" s="3">
        <v>0</v>
      </c>
      <c r="AH25" s="3">
        <v>0</v>
      </c>
      <c r="AI25" s="3">
        <v>0</v>
      </c>
      <c r="AJ25" s="3">
        <v>0</v>
      </c>
      <c r="AK25" s="3">
        <v>0</v>
      </c>
      <c r="AL25" s="2"/>
      <c r="AM25" s="2"/>
      <c r="AN25" s="2"/>
      <c r="AO25" s="2"/>
      <c r="AP25" s="2"/>
      <c r="AQ25" s="2"/>
      <c r="AR25" s="2"/>
      <c r="AS25" s="2"/>
    </row>
    <row r="26" spans="1:45">
      <c r="A26" s="2" t="s">
        <v>810</v>
      </c>
      <c r="B26" s="3">
        <v>0</v>
      </c>
      <c r="C26" s="2" t="s">
        <v>811</v>
      </c>
      <c r="D26" s="3">
        <v>2</v>
      </c>
      <c r="E26" s="3">
        <v>0</v>
      </c>
      <c r="F26" s="3">
        <v>0</v>
      </c>
      <c r="G26" s="3">
        <v>0</v>
      </c>
      <c r="H26" s="3">
        <v>0</v>
      </c>
      <c r="I26" s="3">
        <v>0</v>
      </c>
      <c r="J26" s="3">
        <v>0</v>
      </c>
      <c r="K26" s="3">
        <v>0</v>
      </c>
      <c r="L26" s="3">
        <v>0</v>
      </c>
      <c r="M26" s="3">
        <v>0</v>
      </c>
      <c r="N26" s="3">
        <v>0</v>
      </c>
      <c r="O26" s="3">
        <v>0</v>
      </c>
      <c r="P26" s="3">
        <v>0</v>
      </c>
      <c r="Q26" s="3">
        <v>0</v>
      </c>
      <c r="R26" s="3">
        <v>0</v>
      </c>
      <c r="S26" s="3">
        <v>0</v>
      </c>
      <c r="T26" s="3">
        <v>0</v>
      </c>
      <c r="U26" s="2"/>
      <c r="V26" s="3">
        <v>0</v>
      </c>
      <c r="W26" s="3">
        <v>0</v>
      </c>
      <c r="X26" s="3">
        <v>0</v>
      </c>
      <c r="Y26" s="3">
        <v>0</v>
      </c>
      <c r="Z26" s="3">
        <v>0</v>
      </c>
      <c r="AA26" s="3">
        <v>0</v>
      </c>
      <c r="AB26" s="3">
        <v>0</v>
      </c>
      <c r="AC26" s="3">
        <v>0</v>
      </c>
      <c r="AD26" s="3">
        <v>0</v>
      </c>
      <c r="AE26" s="3">
        <v>0</v>
      </c>
      <c r="AF26" s="3">
        <v>0</v>
      </c>
      <c r="AG26" s="3">
        <v>0</v>
      </c>
      <c r="AH26" s="3">
        <v>0</v>
      </c>
      <c r="AI26" s="3">
        <v>0</v>
      </c>
      <c r="AJ26" s="3">
        <v>0</v>
      </c>
      <c r="AK26" s="3">
        <v>0</v>
      </c>
      <c r="AL26" s="2"/>
      <c r="AM26" s="2"/>
      <c r="AN26" s="2"/>
      <c r="AO26" s="2"/>
      <c r="AP26" s="2"/>
      <c r="AQ26" s="2"/>
      <c r="AR26" s="2"/>
      <c r="AS26" s="2"/>
    </row>
    <row r="27" spans="1:45">
      <c r="A27" s="2" t="s">
        <v>812</v>
      </c>
      <c r="B27" s="3">
        <v>0</v>
      </c>
      <c r="C27" s="2" t="s">
        <v>813</v>
      </c>
      <c r="D27" s="3">
        <v>3</v>
      </c>
      <c r="E27" s="3">
        <v>0</v>
      </c>
      <c r="F27" s="3">
        <v>0</v>
      </c>
      <c r="G27" s="3">
        <v>0</v>
      </c>
      <c r="H27" s="3">
        <v>0</v>
      </c>
      <c r="I27" s="3">
        <v>0</v>
      </c>
      <c r="J27" s="3">
        <v>0</v>
      </c>
      <c r="K27" s="3">
        <v>0</v>
      </c>
      <c r="L27" s="3">
        <v>0</v>
      </c>
      <c r="M27" s="3">
        <v>0</v>
      </c>
      <c r="N27" s="3">
        <v>0</v>
      </c>
      <c r="O27" s="3">
        <v>0</v>
      </c>
      <c r="P27" s="3">
        <v>0</v>
      </c>
      <c r="Q27" s="3">
        <v>0</v>
      </c>
      <c r="R27" s="3">
        <v>0</v>
      </c>
      <c r="S27" s="3">
        <v>0</v>
      </c>
      <c r="T27" s="3">
        <v>0</v>
      </c>
      <c r="U27" s="2"/>
      <c r="V27" s="3">
        <v>0</v>
      </c>
      <c r="W27" s="3">
        <v>0</v>
      </c>
      <c r="X27" s="3">
        <v>0</v>
      </c>
      <c r="Y27" s="3">
        <v>0</v>
      </c>
      <c r="Z27" s="3">
        <v>0</v>
      </c>
      <c r="AA27" s="3">
        <v>0</v>
      </c>
      <c r="AB27" s="3">
        <v>0</v>
      </c>
      <c r="AC27" s="3">
        <v>0</v>
      </c>
      <c r="AD27" s="3">
        <v>0</v>
      </c>
      <c r="AE27" s="3">
        <v>0</v>
      </c>
      <c r="AF27" s="3">
        <v>0</v>
      </c>
      <c r="AG27" s="3">
        <v>0</v>
      </c>
      <c r="AH27" s="3">
        <v>0</v>
      </c>
      <c r="AI27" s="3">
        <v>0</v>
      </c>
      <c r="AJ27" s="3">
        <v>0</v>
      </c>
      <c r="AK27" s="3">
        <v>0</v>
      </c>
      <c r="AL27" s="2"/>
      <c r="AM27" s="2"/>
      <c r="AN27" s="2"/>
      <c r="AO27" s="2"/>
      <c r="AP27" s="2"/>
      <c r="AQ27" s="2"/>
      <c r="AR27" s="2"/>
      <c r="AS27" s="2"/>
    </row>
    <row r="28" spans="1:45">
      <c r="A28" s="2" t="s">
        <v>814</v>
      </c>
      <c r="B28" s="3">
        <v>0</v>
      </c>
      <c r="C28" s="2" t="s">
        <v>815</v>
      </c>
      <c r="D28" s="2" t="s">
        <v>797</v>
      </c>
      <c r="E28" s="3">
        <v>0</v>
      </c>
      <c r="F28" s="3">
        <v>0</v>
      </c>
      <c r="G28" s="3">
        <v>0</v>
      </c>
      <c r="H28" s="3">
        <v>0</v>
      </c>
      <c r="I28" s="3">
        <v>0</v>
      </c>
      <c r="J28" s="3">
        <v>0</v>
      </c>
      <c r="K28" s="3">
        <v>0</v>
      </c>
      <c r="L28" s="3">
        <v>0</v>
      </c>
      <c r="M28" s="3">
        <v>0</v>
      </c>
      <c r="N28" s="3">
        <v>0</v>
      </c>
      <c r="O28" s="3">
        <v>0</v>
      </c>
      <c r="P28" s="3">
        <v>0</v>
      </c>
      <c r="Q28" s="3">
        <v>0</v>
      </c>
      <c r="R28" s="3">
        <v>0</v>
      </c>
      <c r="S28" s="3">
        <v>0</v>
      </c>
      <c r="T28" s="3">
        <v>0</v>
      </c>
      <c r="U28" s="2"/>
      <c r="V28" s="3">
        <v>0</v>
      </c>
      <c r="W28" s="3">
        <v>0</v>
      </c>
      <c r="X28" s="3">
        <v>0</v>
      </c>
      <c r="Y28" s="3">
        <v>0</v>
      </c>
      <c r="Z28" s="3">
        <v>0</v>
      </c>
      <c r="AA28" s="3">
        <v>0</v>
      </c>
      <c r="AB28" s="3">
        <v>0</v>
      </c>
      <c r="AC28" s="3">
        <v>0</v>
      </c>
      <c r="AD28" s="3">
        <v>0</v>
      </c>
      <c r="AE28" s="3">
        <v>0</v>
      </c>
      <c r="AF28" s="3">
        <v>0</v>
      </c>
      <c r="AG28" s="3">
        <v>0</v>
      </c>
      <c r="AH28" s="3">
        <v>0</v>
      </c>
      <c r="AI28" s="3">
        <v>0</v>
      </c>
      <c r="AJ28" s="3">
        <v>0</v>
      </c>
      <c r="AK28" s="3">
        <v>0</v>
      </c>
      <c r="AL28" s="2"/>
      <c r="AM28" s="2"/>
      <c r="AN28" s="2"/>
      <c r="AO28" s="2"/>
      <c r="AP28" s="2"/>
      <c r="AQ28" s="2"/>
      <c r="AR28" s="2"/>
      <c r="AS28" s="2"/>
    </row>
    <row r="29" spans="1:45">
      <c r="A29" s="2" t="s">
        <v>816</v>
      </c>
      <c r="B29" s="3">
        <v>0</v>
      </c>
      <c r="C29" s="2" t="s">
        <v>817</v>
      </c>
      <c r="D29" s="3">
        <v>3</v>
      </c>
      <c r="E29" s="3">
        <v>0</v>
      </c>
      <c r="F29" s="3">
        <v>0</v>
      </c>
      <c r="G29" s="3">
        <v>0</v>
      </c>
      <c r="H29" s="3">
        <v>0</v>
      </c>
      <c r="I29" s="3">
        <v>0</v>
      </c>
      <c r="J29" s="3">
        <v>0</v>
      </c>
      <c r="K29" s="3">
        <v>0</v>
      </c>
      <c r="L29" s="3">
        <v>0</v>
      </c>
      <c r="M29" s="3">
        <v>0</v>
      </c>
      <c r="N29" s="3">
        <v>0</v>
      </c>
      <c r="O29" s="3">
        <v>0</v>
      </c>
      <c r="P29" s="3">
        <v>0</v>
      </c>
      <c r="Q29" s="3">
        <v>0</v>
      </c>
      <c r="R29" s="3">
        <v>0</v>
      </c>
      <c r="S29" s="3">
        <v>0</v>
      </c>
      <c r="T29" s="3">
        <v>0</v>
      </c>
      <c r="U29" s="2"/>
      <c r="V29" s="3">
        <v>0</v>
      </c>
      <c r="W29" s="3">
        <v>0</v>
      </c>
      <c r="X29" s="3">
        <v>0</v>
      </c>
      <c r="Y29" s="3">
        <v>0</v>
      </c>
      <c r="Z29" s="3">
        <v>0</v>
      </c>
      <c r="AA29" s="3">
        <v>0</v>
      </c>
      <c r="AB29" s="3">
        <v>0</v>
      </c>
      <c r="AC29" s="3">
        <v>0</v>
      </c>
      <c r="AD29" s="3">
        <v>0</v>
      </c>
      <c r="AE29" s="3">
        <v>0</v>
      </c>
      <c r="AF29" s="3">
        <v>0</v>
      </c>
      <c r="AG29" s="3">
        <v>0</v>
      </c>
      <c r="AH29" s="3">
        <v>0</v>
      </c>
      <c r="AI29" s="3">
        <v>0</v>
      </c>
      <c r="AJ29" s="3">
        <v>0</v>
      </c>
      <c r="AK29" s="3">
        <v>0</v>
      </c>
      <c r="AL29" s="2"/>
      <c r="AM29" s="2"/>
      <c r="AN29" s="2"/>
      <c r="AO29" s="2"/>
      <c r="AP29" s="2"/>
      <c r="AQ29" s="2"/>
      <c r="AR29" s="2"/>
      <c r="AS29" s="2"/>
    </row>
    <row r="30" spans="1:45">
      <c r="A30" s="2" t="s">
        <v>818</v>
      </c>
      <c r="B30" s="3">
        <v>0</v>
      </c>
      <c r="C30" s="2" t="s">
        <v>819</v>
      </c>
      <c r="D30" s="3">
        <v>2</v>
      </c>
      <c r="E30" s="3">
        <v>0</v>
      </c>
      <c r="F30" s="3">
        <v>0</v>
      </c>
      <c r="G30" s="3">
        <v>0</v>
      </c>
      <c r="H30" s="3">
        <v>0</v>
      </c>
      <c r="I30" s="3">
        <v>0</v>
      </c>
      <c r="J30" s="3">
        <v>0</v>
      </c>
      <c r="K30" s="3">
        <v>0</v>
      </c>
      <c r="L30" s="3">
        <v>0</v>
      </c>
      <c r="M30" s="3">
        <v>0</v>
      </c>
      <c r="N30" s="3">
        <v>0</v>
      </c>
      <c r="O30" s="3">
        <v>0</v>
      </c>
      <c r="P30" s="3">
        <v>0</v>
      </c>
      <c r="Q30" s="3">
        <v>0</v>
      </c>
      <c r="R30" s="3">
        <v>0</v>
      </c>
      <c r="S30" s="3">
        <v>0</v>
      </c>
      <c r="T30" s="3">
        <v>0</v>
      </c>
      <c r="U30" s="2"/>
      <c r="V30" s="3">
        <v>0</v>
      </c>
      <c r="W30" s="3">
        <v>0</v>
      </c>
      <c r="X30" s="3">
        <v>0</v>
      </c>
      <c r="Y30" s="3">
        <v>0</v>
      </c>
      <c r="Z30" s="3">
        <v>0</v>
      </c>
      <c r="AA30" s="3">
        <v>0</v>
      </c>
      <c r="AB30" s="3">
        <v>0</v>
      </c>
      <c r="AC30" s="3">
        <v>0</v>
      </c>
      <c r="AD30" s="3">
        <v>0</v>
      </c>
      <c r="AE30" s="3">
        <v>0</v>
      </c>
      <c r="AF30" s="3">
        <v>0</v>
      </c>
      <c r="AG30" s="3">
        <v>0</v>
      </c>
      <c r="AH30" s="3">
        <v>0</v>
      </c>
      <c r="AI30" s="3">
        <v>0</v>
      </c>
      <c r="AJ30" s="3">
        <v>0</v>
      </c>
      <c r="AK30" s="3">
        <v>0</v>
      </c>
      <c r="AL30" s="2"/>
      <c r="AM30" s="2"/>
      <c r="AN30" s="2"/>
      <c r="AO30" s="2"/>
      <c r="AP30" s="2"/>
      <c r="AQ30" s="2"/>
      <c r="AR30" s="2"/>
      <c r="AS30" s="2"/>
    </row>
    <row r="31" spans="1:45">
      <c r="A31" s="2" t="s">
        <v>820</v>
      </c>
      <c r="B31" s="3">
        <v>0</v>
      </c>
      <c r="C31" s="2" t="s">
        <v>821</v>
      </c>
      <c r="D31" s="3">
        <v>1</v>
      </c>
      <c r="E31" s="3">
        <v>0</v>
      </c>
      <c r="F31" s="3">
        <v>0</v>
      </c>
      <c r="G31" s="3">
        <v>0</v>
      </c>
      <c r="H31" s="3">
        <v>0</v>
      </c>
      <c r="I31" s="3">
        <v>0</v>
      </c>
      <c r="J31" s="3">
        <v>0</v>
      </c>
      <c r="K31" s="3">
        <v>0</v>
      </c>
      <c r="L31" s="3">
        <v>0</v>
      </c>
      <c r="M31" s="3">
        <v>0</v>
      </c>
      <c r="N31" s="3">
        <v>0</v>
      </c>
      <c r="O31" s="3">
        <v>0</v>
      </c>
      <c r="P31" s="3">
        <v>0</v>
      </c>
      <c r="Q31" s="3">
        <v>0</v>
      </c>
      <c r="R31" s="3">
        <v>0</v>
      </c>
      <c r="S31" s="3">
        <v>0</v>
      </c>
      <c r="T31" s="3">
        <v>0</v>
      </c>
      <c r="U31" s="2"/>
      <c r="V31" s="3">
        <v>0</v>
      </c>
      <c r="W31" s="3">
        <v>0</v>
      </c>
      <c r="X31" s="3">
        <v>0</v>
      </c>
      <c r="Y31" s="3">
        <v>0</v>
      </c>
      <c r="Z31" s="3">
        <v>0</v>
      </c>
      <c r="AA31" s="3">
        <v>0</v>
      </c>
      <c r="AB31" s="3">
        <v>0</v>
      </c>
      <c r="AC31" s="3">
        <v>0</v>
      </c>
      <c r="AD31" s="3">
        <v>0</v>
      </c>
      <c r="AE31" s="3">
        <v>0</v>
      </c>
      <c r="AF31" s="3">
        <v>0</v>
      </c>
      <c r="AG31" s="3">
        <v>0</v>
      </c>
      <c r="AH31" s="3">
        <v>0</v>
      </c>
      <c r="AI31" s="3">
        <v>0</v>
      </c>
      <c r="AJ31" s="3">
        <v>0</v>
      </c>
      <c r="AK31" s="3">
        <v>0</v>
      </c>
      <c r="AL31" s="2"/>
      <c r="AM31" s="2"/>
      <c r="AN31" s="2"/>
      <c r="AO31" s="2"/>
      <c r="AP31" s="2"/>
      <c r="AQ31" s="2"/>
      <c r="AR31" s="2"/>
      <c r="AS31" s="2"/>
    </row>
    <row r="32" spans="1:45">
      <c r="A32" s="2" t="s">
        <v>822</v>
      </c>
      <c r="B32" s="3">
        <v>0</v>
      </c>
      <c r="C32" s="2" t="s">
        <v>823</v>
      </c>
      <c r="D32" s="3">
        <v>2</v>
      </c>
      <c r="E32" s="3">
        <v>0</v>
      </c>
      <c r="F32" s="3">
        <v>0</v>
      </c>
      <c r="G32" s="3">
        <v>0</v>
      </c>
      <c r="H32" s="3">
        <v>0</v>
      </c>
      <c r="I32" s="3">
        <v>0</v>
      </c>
      <c r="J32" s="3">
        <v>0</v>
      </c>
      <c r="K32" s="3">
        <v>0</v>
      </c>
      <c r="L32" s="3">
        <v>0</v>
      </c>
      <c r="M32" s="3">
        <v>0</v>
      </c>
      <c r="N32" s="3">
        <v>0</v>
      </c>
      <c r="O32" s="3">
        <v>0</v>
      </c>
      <c r="P32" s="3">
        <v>0</v>
      </c>
      <c r="Q32" s="3">
        <v>0</v>
      </c>
      <c r="R32" s="3">
        <v>0</v>
      </c>
      <c r="S32" s="3">
        <v>0</v>
      </c>
      <c r="T32" s="3">
        <v>0</v>
      </c>
      <c r="U32" s="2"/>
      <c r="V32" s="3">
        <v>0</v>
      </c>
      <c r="W32" s="3">
        <v>0</v>
      </c>
      <c r="X32" s="3">
        <v>0</v>
      </c>
      <c r="Y32" s="3">
        <v>0</v>
      </c>
      <c r="Z32" s="3">
        <v>0</v>
      </c>
      <c r="AA32" s="3">
        <v>0</v>
      </c>
      <c r="AB32" s="3">
        <v>0</v>
      </c>
      <c r="AC32" s="3">
        <v>0</v>
      </c>
      <c r="AD32" s="3">
        <v>0</v>
      </c>
      <c r="AE32" s="3">
        <v>0</v>
      </c>
      <c r="AF32" s="3">
        <v>0</v>
      </c>
      <c r="AG32" s="3">
        <v>0</v>
      </c>
      <c r="AH32" s="3">
        <v>0</v>
      </c>
      <c r="AI32" s="3">
        <v>0</v>
      </c>
      <c r="AJ32" s="3">
        <v>0</v>
      </c>
      <c r="AK32" s="3">
        <v>0</v>
      </c>
      <c r="AL32" s="2"/>
      <c r="AM32" s="2"/>
      <c r="AN32" s="2"/>
      <c r="AO32" s="2"/>
      <c r="AP32" s="2"/>
      <c r="AQ32" s="2"/>
      <c r="AR32" s="2"/>
      <c r="AS32" s="2"/>
    </row>
    <row r="33" spans="1:45">
      <c r="A33" s="2" t="s">
        <v>824</v>
      </c>
      <c r="B33" s="3">
        <v>0</v>
      </c>
      <c r="C33" s="2" t="s">
        <v>825</v>
      </c>
      <c r="D33" s="3">
        <v>2</v>
      </c>
      <c r="E33" s="3">
        <v>0</v>
      </c>
      <c r="F33" s="3">
        <v>0</v>
      </c>
      <c r="G33" s="3">
        <v>0</v>
      </c>
      <c r="H33" s="3">
        <v>0</v>
      </c>
      <c r="I33" s="3">
        <v>0</v>
      </c>
      <c r="J33" s="3">
        <v>0</v>
      </c>
      <c r="K33" s="3">
        <v>0</v>
      </c>
      <c r="L33" s="3">
        <v>0</v>
      </c>
      <c r="M33" s="3">
        <v>0</v>
      </c>
      <c r="N33" s="3">
        <v>0</v>
      </c>
      <c r="O33" s="3">
        <v>0</v>
      </c>
      <c r="P33" s="3">
        <v>0</v>
      </c>
      <c r="Q33" s="3">
        <v>0</v>
      </c>
      <c r="R33" s="3">
        <v>0</v>
      </c>
      <c r="S33" s="3">
        <v>0</v>
      </c>
      <c r="T33" s="3">
        <v>0</v>
      </c>
      <c r="U33" s="2"/>
      <c r="V33" s="3">
        <v>0</v>
      </c>
      <c r="W33" s="3">
        <v>0</v>
      </c>
      <c r="X33" s="3">
        <v>0</v>
      </c>
      <c r="Y33" s="3">
        <v>0</v>
      </c>
      <c r="Z33" s="3">
        <v>0</v>
      </c>
      <c r="AA33" s="3">
        <v>0</v>
      </c>
      <c r="AB33" s="3">
        <v>0</v>
      </c>
      <c r="AC33" s="3">
        <v>0</v>
      </c>
      <c r="AD33" s="3">
        <v>0</v>
      </c>
      <c r="AE33" s="3">
        <v>0</v>
      </c>
      <c r="AF33" s="3">
        <v>0</v>
      </c>
      <c r="AG33" s="3">
        <v>0</v>
      </c>
      <c r="AH33" s="3">
        <v>0</v>
      </c>
      <c r="AI33" s="3">
        <v>0</v>
      </c>
      <c r="AJ33" s="3">
        <v>0</v>
      </c>
      <c r="AK33" s="3">
        <v>0</v>
      </c>
      <c r="AL33" s="2"/>
      <c r="AM33" s="2"/>
      <c r="AN33" s="2"/>
      <c r="AO33" s="2"/>
      <c r="AP33" s="2"/>
      <c r="AQ33" s="2"/>
      <c r="AR33" s="2"/>
      <c r="AS33" s="2"/>
    </row>
    <row r="34" spans="1:45">
      <c r="A34" s="2" t="s">
        <v>826</v>
      </c>
      <c r="B34" s="3">
        <v>0</v>
      </c>
      <c r="C34" s="2" t="s">
        <v>827</v>
      </c>
      <c r="D34" s="3">
        <v>2</v>
      </c>
      <c r="E34" s="3">
        <v>0</v>
      </c>
      <c r="F34" s="3">
        <v>0</v>
      </c>
      <c r="G34" s="3">
        <v>0</v>
      </c>
      <c r="H34" s="3">
        <v>0</v>
      </c>
      <c r="I34" s="3">
        <v>0</v>
      </c>
      <c r="J34" s="3">
        <v>0</v>
      </c>
      <c r="K34" s="3">
        <v>0</v>
      </c>
      <c r="L34" s="3">
        <v>0</v>
      </c>
      <c r="M34" s="3">
        <v>0</v>
      </c>
      <c r="N34" s="3">
        <v>0</v>
      </c>
      <c r="O34" s="3">
        <v>0</v>
      </c>
      <c r="P34" s="3">
        <v>0</v>
      </c>
      <c r="Q34" s="3">
        <v>0</v>
      </c>
      <c r="R34" s="3">
        <v>0</v>
      </c>
      <c r="S34" s="3">
        <v>0</v>
      </c>
      <c r="T34" s="3">
        <v>0</v>
      </c>
      <c r="U34" s="2"/>
      <c r="V34" s="3">
        <v>0</v>
      </c>
      <c r="W34" s="3">
        <v>0</v>
      </c>
      <c r="X34" s="3">
        <v>0</v>
      </c>
      <c r="Y34" s="3">
        <v>0</v>
      </c>
      <c r="Z34" s="3">
        <v>0</v>
      </c>
      <c r="AA34" s="3">
        <v>0</v>
      </c>
      <c r="AB34" s="3">
        <v>0</v>
      </c>
      <c r="AC34" s="3">
        <v>0</v>
      </c>
      <c r="AD34" s="3">
        <v>0</v>
      </c>
      <c r="AE34" s="3">
        <v>0</v>
      </c>
      <c r="AF34" s="3">
        <v>0</v>
      </c>
      <c r="AG34" s="3">
        <v>0</v>
      </c>
      <c r="AH34" s="3">
        <v>0</v>
      </c>
      <c r="AI34" s="3">
        <v>0</v>
      </c>
      <c r="AJ34" s="3">
        <v>0</v>
      </c>
      <c r="AK34" s="3">
        <v>0</v>
      </c>
      <c r="AL34" s="2"/>
      <c r="AM34" s="2"/>
      <c r="AN34" s="2"/>
      <c r="AO34" s="2"/>
      <c r="AP34" s="2"/>
      <c r="AQ34" s="2"/>
      <c r="AR34" s="2"/>
      <c r="AS34" s="2"/>
    </row>
    <row r="35" spans="1:45">
      <c r="A35" s="2" t="s">
        <v>828</v>
      </c>
      <c r="B35" s="3">
        <v>0</v>
      </c>
      <c r="C35" s="2" t="s">
        <v>829</v>
      </c>
      <c r="D35" s="3">
        <v>3</v>
      </c>
      <c r="E35" s="3">
        <v>0</v>
      </c>
      <c r="F35" s="3">
        <v>0</v>
      </c>
      <c r="G35" s="3">
        <v>0</v>
      </c>
      <c r="H35" s="3">
        <v>0</v>
      </c>
      <c r="I35" s="3">
        <v>0</v>
      </c>
      <c r="J35" s="3">
        <v>0</v>
      </c>
      <c r="K35" s="3">
        <v>0</v>
      </c>
      <c r="L35" s="3">
        <v>0</v>
      </c>
      <c r="M35" s="3">
        <v>0</v>
      </c>
      <c r="N35" s="3">
        <v>0</v>
      </c>
      <c r="O35" s="3">
        <v>0</v>
      </c>
      <c r="P35" s="3">
        <v>0</v>
      </c>
      <c r="Q35" s="3">
        <v>0</v>
      </c>
      <c r="R35" s="3">
        <v>0</v>
      </c>
      <c r="S35" s="3">
        <v>0</v>
      </c>
      <c r="T35" s="3">
        <v>0</v>
      </c>
      <c r="U35" s="2"/>
      <c r="V35" s="3">
        <v>0</v>
      </c>
      <c r="W35" s="3">
        <v>0</v>
      </c>
      <c r="X35" s="3">
        <v>0</v>
      </c>
      <c r="Y35" s="3">
        <v>0</v>
      </c>
      <c r="Z35" s="3">
        <v>0</v>
      </c>
      <c r="AA35" s="3">
        <v>0</v>
      </c>
      <c r="AB35" s="3">
        <v>0</v>
      </c>
      <c r="AC35" s="3">
        <v>0</v>
      </c>
      <c r="AD35" s="3">
        <v>0</v>
      </c>
      <c r="AE35" s="3">
        <v>0</v>
      </c>
      <c r="AF35" s="3">
        <v>0</v>
      </c>
      <c r="AG35" s="3">
        <v>0</v>
      </c>
      <c r="AH35" s="3">
        <v>0</v>
      </c>
      <c r="AI35" s="3">
        <v>0</v>
      </c>
      <c r="AJ35" s="3">
        <v>0</v>
      </c>
      <c r="AK35" s="3">
        <v>0</v>
      </c>
      <c r="AL35" s="2"/>
      <c r="AM35" s="2"/>
      <c r="AN35" s="2"/>
      <c r="AO35" s="2"/>
      <c r="AP35" s="2"/>
      <c r="AQ35" s="2"/>
      <c r="AR35" s="2"/>
      <c r="AS35" s="2"/>
    </row>
    <row r="36" spans="1:45">
      <c r="A36" s="2" t="s">
        <v>830</v>
      </c>
      <c r="B36" s="3">
        <v>0</v>
      </c>
      <c r="C36" s="2" t="s">
        <v>831</v>
      </c>
      <c r="D36" s="3">
        <v>3</v>
      </c>
      <c r="E36" s="3">
        <v>0</v>
      </c>
      <c r="F36" s="3">
        <v>0</v>
      </c>
      <c r="G36" s="3">
        <v>0</v>
      </c>
      <c r="H36" s="3">
        <v>0</v>
      </c>
      <c r="I36" s="3">
        <v>0</v>
      </c>
      <c r="J36" s="3">
        <v>0</v>
      </c>
      <c r="K36" s="3">
        <v>0</v>
      </c>
      <c r="L36" s="3">
        <v>0</v>
      </c>
      <c r="M36" s="3">
        <v>0</v>
      </c>
      <c r="N36" s="3">
        <v>0</v>
      </c>
      <c r="O36" s="3">
        <v>0</v>
      </c>
      <c r="P36" s="3">
        <v>0</v>
      </c>
      <c r="Q36" s="3">
        <v>0</v>
      </c>
      <c r="R36" s="3">
        <v>0</v>
      </c>
      <c r="S36" s="3">
        <v>0</v>
      </c>
      <c r="T36" s="3">
        <v>0</v>
      </c>
      <c r="U36" s="2"/>
      <c r="V36" s="3">
        <v>0</v>
      </c>
      <c r="W36" s="3">
        <v>0</v>
      </c>
      <c r="X36" s="3">
        <v>0</v>
      </c>
      <c r="Y36" s="3">
        <v>0</v>
      </c>
      <c r="Z36" s="3">
        <v>0</v>
      </c>
      <c r="AA36" s="3">
        <v>0</v>
      </c>
      <c r="AB36" s="3">
        <v>0</v>
      </c>
      <c r="AC36" s="3">
        <v>0</v>
      </c>
      <c r="AD36" s="3">
        <v>0</v>
      </c>
      <c r="AE36" s="3">
        <v>0</v>
      </c>
      <c r="AF36" s="3">
        <v>0</v>
      </c>
      <c r="AG36" s="3">
        <v>0</v>
      </c>
      <c r="AH36" s="3">
        <v>0</v>
      </c>
      <c r="AI36" s="3">
        <v>0</v>
      </c>
      <c r="AJ36" s="3">
        <v>0</v>
      </c>
      <c r="AK36" s="3">
        <v>0</v>
      </c>
      <c r="AL36" s="2"/>
      <c r="AM36" s="2"/>
      <c r="AN36" s="2"/>
      <c r="AO36" s="2"/>
      <c r="AP36" s="2"/>
      <c r="AQ36" s="2"/>
      <c r="AR36" s="2"/>
      <c r="AS36" s="2"/>
    </row>
    <row r="37" spans="1:45">
      <c r="A37" s="2" t="s">
        <v>832</v>
      </c>
      <c r="B37" s="3">
        <v>0</v>
      </c>
      <c r="C37" s="2" t="s">
        <v>833</v>
      </c>
      <c r="D37" s="3">
        <v>3</v>
      </c>
      <c r="E37" s="3">
        <v>0</v>
      </c>
      <c r="F37" s="3">
        <v>0</v>
      </c>
      <c r="G37" s="3">
        <v>0</v>
      </c>
      <c r="H37" s="3">
        <v>0</v>
      </c>
      <c r="I37" s="3">
        <v>0</v>
      </c>
      <c r="J37" s="3">
        <v>0</v>
      </c>
      <c r="K37" s="3">
        <v>0</v>
      </c>
      <c r="L37" s="3">
        <v>0</v>
      </c>
      <c r="M37" s="3">
        <v>0</v>
      </c>
      <c r="N37" s="3">
        <v>0</v>
      </c>
      <c r="O37" s="3">
        <v>0</v>
      </c>
      <c r="P37" s="3">
        <v>0</v>
      </c>
      <c r="Q37" s="3">
        <v>0</v>
      </c>
      <c r="R37" s="3">
        <v>0</v>
      </c>
      <c r="S37" s="3">
        <v>0</v>
      </c>
      <c r="T37" s="3">
        <v>0</v>
      </c>
      <c r="U37" s="2"/>
      <c r="V37" s="3">
        <v>0</v>
      </c>
      <c r="W37" s="3">
        <v>0</v>
      </c>
      <c r="X37" s="3">
        <v>0</v>
      </c>
      <c r="Y37" s="3">
        <v>0</v>
      </c>
      <c r="Z37" s="3">
        <v>0</v>
      </c>
      <c r="AA37" s="3">
        <v>0</v>
      </c>
      <c r="AB37" s="3">
        <v>0</v>
      </c>
      <c r="AC37" s="3">
        <v>0</v>
      </c>
      <c r="AD37" s="3">
        <v>0</v>
      </c>
      <c r="AE37" s="3">
        <v>0</v>
      </c>
      <c r="AF37" s="3">
        <v>0</v>
      </c>
      <c r="AG37" s="3">
        <v>0</v>
      </c>
      <c r="AH37" s="3">
        <v>0</v>
      </c>
      <c r="AI37" s="3">
        <v>0</v>
      </c>
      <c r="AJ37" s="3">
        <v>0</v>
      </c>
      <c r="AK37" s="3">
        <v>0</v>
      </c>
      <c r="AL37" s="2"/>
      <c r="AM37" s="2"/>
      <c r="AN37" s="2"/>
      <c r="AO37" s="2"/>
      <c r="AP37" s="2"/>
      <c r="AQ37" s="2"/>
      <c r="AR37" s="2"/>
      <c r="AS37" s="2"/>
    </row>
    <row r="38" spans="1:45">
      <c r="A38" s="2" t="s">
        <v>834</v>
      </c>
      <c r="B38" s="3">
        <v>0</v>
      </c>
      <c r="C38" s="2" t="s">
        <v>835</v>
      </c>
      <c r="D38" s="3">
        <v>3</v>
      </c>
      <c r="E38" s="3">
        <v>0</v>
      </c>
      <c r="F38" s="3">
        <v>0</v>
      </c>
      <c r="G38" s="3">
        <v>0</v>
      </c>
      <c r="H38" s="3">
        <v>0</v>
      </c>
      <c r="I38" s="3">
        <v>0</v>
      </c>
      <c r="J38" s="3">
        <v>0</v>
      </c>
      <c r="K38" s="3">
        <v>0</v>
      </c>
      <c r="L38" s="3">
        <v>0</v>
      </c>
      <c r="M38" s="3">
        <v>0</v>
      </c>
      <c r="N38" s="3">
        <v>0</v>
      </c>
      <c r="O38" s="3">
        <v>0</v>
      </c>
      <c r="P38" s="3">
        <v>0</v>
      </c>
      <c r="Q38" s="3">
        <v>0</v>
      </c>
      <c r="R38" s="3">
        <v>0</v>
      </c>
      <c r="S38" s="3">
        <v>0</v>
      </c>
      <c r="T38" s="3">
        <v>0</v>
      </c>
      <c r="U38" s="2"/>
      <c r="V38" s="3">
        <v>0</v>
      </c>
      <c r="W38" s="3">
        <v>0</v>
      </c>
      <c r="X38" s="3">
        <v>0</v>
      </c>
      <c r="Y38" s="3">
        <v>0</v>
      </c>
      <c r="Z38" s="3">
        <v>0</v>
      </c>
      <c r="AA38" s="3">
        <v>0</v>
      </c>
      <c r="AB38" s="3">
        <v>0</v>
      </c>
      <c r="AC38" s="3">
        <v>0</v>
      </c>
      <c r="AD38" s="3">
        <v>0</v>
      </c>
      <c r="AE38" s="3">
        <v>0</v>
      </c>
      <c r="AF38" s="3">
        <v>0</v>
      </c>
      <c r="AG38" s="3">
        <v>0</v>
      </c>
      <c r="AH38" s="3">
        <v>0</v>
      </c>
      <c r="AI38" s="3">
        <v>0</v>
      </c>
      <c r="AJ38" s="3">
        <v>0</v>
      </c>
      <c r="AK38" s="3">
        <v>0</v>
      </c>
      <c r="AL38" s="2"/>
      <c r="AM38" s="2"/>
      <c r="AN38" s="2"/>
      <c r="AO38" s="2"/>
      <c r="AP38" s="2"/>
      <c r="AQ38" s="2"/>
      <c r="AR38" s="2"/>
      <c r="AS38" s="2"/>
    </row>
    <row r="39" spans="1:45">
      <c r="A39" s="2" t="s">
        <v>836</v>
      </c>
      <c r="B39" s="3">
        <v>0</v>
      </c>
      <c r="C39" s="2" t="s">
        <v>837</v>
      </c>
      <c r="D39" s="3">
        <v>2</v>
      </c>
      <c r="E39" s="3">
        <v>0</v>
      </c>
      <c r="F39" s="3">
        <v>0</v>
      </c>
      <c r="G39" s="3">
        <v>0</v>
      </c>
      <c r="H39" s="3">
        <v>0</v>
      </c>
      <c r="I39" s="3">
        <v>0</v>
      </c>
      <c r="J39" s="3">
        <v>0</v>
      </c>
      <c r="K39" s="3">
        <v>0</v>
      </c>
      <c r="L39" s="3">
        <v>0</v>
      </c>
      <c r="M39" s="3">
        <v>0</v>
      </c>
      <c r="N39" s="3">
        <v>0</v>
      </c>
      <c r="O39" s="3">
        <v>0</v>
      </c>
      <c r="P39" s="3">
        <v>0</v>
      </c>
      <c r="Q39" s="3">
        <v>0</v>
      </c>
      <c r="R39" s="3">
        <v>0</v>
      </c>
      <c r="S39" s="3">
        <v>0</v>
      </c>
      <c r="T39" s="3">
        <v>0</v>
      </c>
      <c r="U39" s="2"/>
      <c r="V39" s="3">
        <v>0</v>
      </c>
      <c r="W39" s="3">
        <v>0</v>
      </c>
      <c r="X39" s="3">
        <v>0</v>
      </c>
      <c r="Y39" s="3">
        <v>0</v>
      </c>
      <c r="Z39" s="3">
        <v>0</v>
      </c>
      <c r="AA39" s="3">
        <v>0</v>
      </c>
      <c r="AB39" s="3">
        <v>0</v>
      </c>
      <c r="AC39" s="3">
        <v>0</v>
      </c>
      <c r="AD39" s="3">
        <v>0</v>
      </c>
      <c r="AE39" s="3">
        <v>0</v>
      </c>
      <c r="AF39" s="3">
        <v>0</v>
      </c>
      <c r="AG39" s="3">
        <v>0</v>
      </c>
      <c r="AH39" s="3">
        <v>0</v>
      </c>
      <c r="AI39" s="3">
        <v>0</v>
      </c>
      <c r="AJ39" s="3">
        <v>0</v>
      </c>
      <c r="AK39" s="3">
        <v>0</v>
      </c>
      <c r="AL39" s="2"/>
      <c r="AM39" s="2"/>
      <c r="AN39" s="2"/>
      <c r="AO39" s="2"/>
      <c r="AP39" s="2"/>
      <c r="AQ39" s="2"/>
      <c r="AR39" s="2"/>
      <c r="AS39" s="2"/>
    </row>
    <row r="40" spans="1:45">
      <c r="A40" s="2" t="s">
        <v>838</v>
      </c>
      <c r="B40" s="3">
        <v>0</v>
      </c>
      <c r="C40" s="2" t="s">
        <v>839</v>
      </c>
      <c r="D40" s="3">
        <v>2</v>
      </c>
      <c r="E40" s="3">
        <v>0</v>
      </c>
      <c r="F40" s="3">
        <v>0</v>
      </c>
      <c r="G40" s="3">
        <v>0</v>
      </c>
      <c r="H40" s="3">
        <v>0</v>
      </c>
      <c r="I40" s="3">
        <v>0</v>
      </c>
      <c r="J40" s="3">
        <v>0</v>
      </c>
      <c r="K40" s="3">
        <v>0</v>
      </c>
      <c r="L40" s="3">
        <v>0</v>
      </c>
      <c r="M40" s="3">
        <v>0</v>
      </c>
      <c r="N40" s="3">
        <v>0</v>
      </c>
      <c r="O40" s="3">
        <v>0</v>
      </c>
      <c r="P40" s="3">
        <v>0</v>
      </c>
      <c r="Q40" s="3">
        <v>0</v>
      </c>
      <c r="R40" s="3">
        <v>0</v>
      </c>
      <c r="S40" s="3">
        <v>0</v>
      </c>
      <c r="T40" s="3">
        <v>0</v>
      </c>
      <c r="U40" s="2"/>
      <c r="V40" s="3">
        <v>0</v>
      </c>
      <c r="W40" s="3">
        <v>0</v>
      </c>
      <c r="X40" s="3">
        <v>0</v>
      </c>
      <c r="Y40" s="3">
        <v>0</v>
      </c>
      <c r="Z40" s="3">
        <v>0</v>
      </c>
      <c r="AA40" s="3">
        <v>0</v>
      </c>
      <c r="AB40" s="3">
        <v>0</v>
      </c>
      <c r="AC40" s="3">
        <v>0</v>
      </c>
      <c r="AD40" s="3">
        <v>0</v>
      </c>
      <c r="AE40" s="3">
        <v>0</v>
      </c>
      <c r="AF40" s="3">
        <v>0</v>
      </c>
      <c r="AG40" s="3">
        <v>0</v>
      </c>
      <c r="AH40" s="3">
        <v>0</v>
      </c>
      <c r="AI40" s="3">
        <v>0</v>
      </c>
      <c r="AJ40" s="3">
        <v>0</v>
      </c>
      <c r="AK40" s="3">
        <v>0</v>
      </c>
      <c r="AL40" s="2"/>
      <c r="AM40" s="2"/>
      <c r="AN40" s="2"/>
      <c r="AO40" s="2"/>
      <c r="AP40" s="2"/>
      <c r="AQ40" s="2"/>
      <c r="AR40" s="2"/>
      <c r="AS40" s="2"/>
    </row>
    <row r="41" spans="1:45">
      <c r="A41" s="2" t="s">
        <v>840</v>
      </c>
      <c r="B41" s="3">
        <v>0</v>
      </c>
      <c r="C41" s="2" t="s">
        <v>841</v>
      </c>
      <c r="D41" s="3">
        <v>3</v>
      </c>
      <c r="E41" s="3">
        <v>0</v>
      </c>
      <c r="F41" s="3">
        <v>0</v>
      </c>
      <c r="G41" s="3">
        <v>0</v>
      </c>
      <c r="H41" s="3">
        <v>0</v>
      </c>
      <c r="I41" s="3">
        <v>0</v>
      </c>
      <c r="J41" s="3">
        <v>0</v>
      </c>
      <c r="K41" s="3">
        <v>0</v>
      </c>
      <c r="L41" s="3">
        <v>0</v>
      </c>
      <c r="M41" s="3">
        <v>0</v>
      </c>
      <c r="N41" s="3">
        <v>0</v>
      </c>
      <c r="O41" s="3">
        <v>0</v>
      </c>
      <c r="P41" s="3">
        <v>0</v>
      </c>
      <c r="Q41" s="3">
        <v>0</v>
      </c>
      <c r="R41" s="3">
        <v>0</v>
      </c>
      <c r="S41" s="3">
        <v>0</v>
      </c>
      <c r="T41" s="3">
        <v>0</v>
      </c>
      <c r="U41" s="2"/>
      <c r="V41" s="3">
        <v>0</v>
      </c>
      <c r="W41" s="3">
        <v>0</v>
      </c>
      <c r="X41" s="3">
        <v>0</v>
      </c>
      <c r="Y41" s="3">
        <v>0</v>
      </c>
      <c r="Z41" s="3">
        <v>0</v>
      </c>
      <c r="AA41" s="3">
        <v>0</v>
      </c>
      <c r="AB41" s="3">
        <v>0</v>
      </c>
      <c r="AC41" s="3">
        <v>0</v>
      </c>
      <c r="AD41" s="3">
        <v>0</v>
      </c>
      <c r="AE41" s="3">
        <v>0</v>
      </c>
      <c r="AF41" s="3">
        <v>0</v>
      </c>
      <c r="AG41" s="3">
        <v>0</v>
      </c>
      <c r="AH41" s="3">
        <v>0</v>
      </c>
      <c r="AI41" s="3">
        <v>0</v>
      </c>
      <c r="AJ41" s="3">
        <v>0</v>
      </c>
      <c r="AK41" s="3">
        <v>0</v>
      </c>
      <c r="AL41" s="2"/>
      <c r="AM41" s="2"/>
      <c r="AN41" s="2"/>
      <c r="AO41" s="2"/>
      <c r="AP41" s="2"/>
      <c r="AQ41" s="2"/>
      <c r="AR41" s="2"/>
      <c r="AS41" s="2"/>
    </row>
    <row r="42" spans="1:45">
      <c r="A42" s="2" t="s">
        <v>842</v>
      </c>
      <c r="B42" s="3">
        <v>0</v>
      </c>
      <c r="C42" s="2" t="s">
        <v>843</v>
      </c>
      <c r="D42" s="3">
        <v>3</v>
      </c>
      <c r="E42" s="3">
        <v>0</v>
      </c>
      <c r="F42" s="3">
        <v>0</v>
      </c>
      <c r="G42" s="3">
        <v>0</v>
      </c>
      <c r="H42" s="3">
        <v>0</v>
      </c>
      <c r="I42" s="3">
        <v>0</v>
      </c>
      <c r="J42" s="3">
        <v>0</v>
      </c>
      <c r="K42" s="3">
        <v>0</v>
      </c>
      <c r="L42" s="3">
        <v>0</v>
      </c>
      <c r="M42" s="3">
        <v>0</v>
      </c>
      <c r="N42" s="3">
        <v>0</v>
      </c>
      <c r="O42" s="3">
        <v>0</v>
      </c>
      <c r="P42" s="3">
        <v>0</v>
      </c>
      <c r="Q42" s="3">
        <v>0</v>
      </c>
      <c r="R42" s="3">
        <v>0</v>
      </c>
      <c r="S42" s="3">
        <v>0</v>
      </c>
      <c r="T42" s="3">
        <v>0</v>
      </c>
      <c r="U42" s="2"/>
      <c r="V42" s="3">
        <v>0</v>
      </c>
      <c r="W42" s="3">
        <v>0</v>
      </c>
      <c r="X42" s="3">
        <v>0</v>
      </c>
      <c r="Y42" s="3">
        <v>0</v>
      </c>
      <c r="Z42" s="3">
        <v>0</v>
      </c>
      <c r="AA42" s="3">
        <v>0</v>
      </c>
      <c r="AB42" s="3">
        <v>0</v>
      </c>
      <c r="AC42" s="3">
        <v>0</v>
      </c>
      <c r="AD42" s="3">
        <v>0</v>
      </c>
      <c r="AE42" s="3">
        <v>0</v>
      </c>
      <c r="AF42" s="3">
        <v>0</v>
      </c>
      <c r="AG42" s="3">
        <v>0</v>
      </c>
      <c r="AH42" s="3">
        <v>0</v>
      </c>
      <c r="AI42" s="3">
        <v>0</v>
      </c>
      <c r="AJ42" s="3">
        <v>0</v>
      </c>
      <c r="AK42" s="3">
        <v>0</v>
      </c>
      <c r="AL42" s="2"/>
      <c r="AM42" s="2"/>
      <c r="AN42" s="2"/>
      <c r="AO42" s="2"/>
      <c r="AP42" s="2"/>
      <c r="AQ42" s="2"/>
      <c r="AR42" s="2"/>
      <c r="AS42" s="2"/>
    </row>
    <row r="43" spans="1:45">
      <c r="A43" s="2" t="s">
        <v>844</v>
      </c>
      <c r="B43" s="3">
        <v>0</v>
      </c>
      <c r="C43" s="2" t="s">
        <v>845</v>
      </c>
      <c r="D43" s="3">
        <v>2</v>
      </c>
      <c r="E43" s="3">
        <v>0</v>
      </c>
      <c r="F43" s="3">
        <v>0</v>
      </c>
      <c r="G43" s="3">
        <v>0</v>
      </c>
      <c r="H43" s="3">
        <v>0</v>
      </c>
      <c r="I43" s="3">
        <v>0</v>
      </c>
      <c r="J43" s="3">
        <v>0</v>
      </c>
      <c r="K43" s="3">
        <v>0</v>
      </c>
      <c r="L43" s="3">
        <v>0</v>
      </c>
      <c r="M43" s="3">
        <v>0</v>
      </c>
      <c r="N43" s="3">
        <v>0</v>
      </c>
      <c r="O43" s="3">
        <v>0</v>
      </c>
      <c r="P43" s="3">
        <v>0</v>
      </c>
      <c r="Q43" s="3">
        <v>0</v>
      </c>
      <c r="R43" s="3">
        <v>0</v>
      </c>
      <c r="S43" s="3">
        <v>0</v>
      </c>
      <c r="T43" s="3">
        <v>0</v>
      </c>
      <c r="U43" s="2"/>
      <c r="V43" s="3">
        <v>0</v>
      </c>
      <c r="W43" s="3">
        <v>0</v>
      </c>
      <c r="X43" s="3">
        <v>0</v>
      </c>
      <c r="Y43" s="3">
        <v>0</v>
      </c>
      <c r="Z43" s="3">
        <v>0</v>
      </c>
      <c r="AA43" s="3">
        <v>0</v>
      </c>
      <c r="AB43" s="3">
        <v>0</v>
      </c>
      <c r="AC43" s="3">
        <v>0</v>
      </c>
      <c r="AD43" s="3">
        <v>0</v>
      </c>
      <c r="AE43" s="3">
        <v>0</v>
      </c>
      <c r="AF43" s="3">
        <v>0</v>
      </c>
      <c r="AG43" s="3">
        <v>0</v>
      </c>
      <c r="AH43" s="3">
        <v>0</v>
      </c>
      <c r="AI43" s="3">
        <v>0</v>
      </c>
      <c r="AJ43" s="3">
        <v>0</v>
      </c>
      <c r="AK43" s="3">
        <v>0</v>
      </c>
      <c r="AL43" s="2"/>
      <c r="AM43" s="2"/>
      <c r="AN43" s="2"/>
      <c r="AO43" s="2"/>
      <c r="AP43" s="2"/>
      <c r="AQ43" s="2"/>
      <c r="AR43" s="2"/>
      <c r="AS43" s="2"/>
    </row>
    <row r="44" spans="1:45">
      <c r="A44" s="2" t="s">
        <v>846</v>
      </c>
      <c r="B44" s="3">
        <v>0</v>
      </c>
      <c r="C44" s="2" t="s">
        <v>847</v>
      </c>
      <c r="D44" s="3">
        <v>2</v>
      </c>
      <c r="E44" s="3">
        <v>0</v>
      </c>
      <c r="F44" s="3">
        <v>0</v>
      </c>
      <c r="G44" s="3">
        <v>0</v>
      </c>
      <c r="H44" s="3">
        <v>0</v>
      </c>
      <c r="I44" s="3">
        <v>0</v>
      </c>
      <c r="J44" s="3">
        <v>0</v>
      </c>
      <c r="K44" s="3">
        <v>0</v>
      </c>
      <c r="L44" s="3">
        <v>0</v>
      </c>
      <c r="M44" s="3">
        <v>0</v>
      </c>
      <c r="N44" s="3">
        <v>0</v>
      </c>
      <c r="O44" s="3">
        <v>0</v>
      </c>
      <c r="P44" s="3">
        <v>0</v>
      </c>
      <c r="Q44" s="3">
        <v>0</v>
      </c>
      <c r="R44" s="3">
        <v>0</v>
      </c>
      <c r="S44" s="3">
        <v>0</v>
      </c>
      <c r="T44" s="3">
        <v>0</v>
      </c>
      <c r="U44" s="2"/>
      <c r="V44" s="3">
        <v>0</v>
      </c>
      <c r="W44" s="3">
        <v>0</v>
      </c>
      <c r="X44" s="3">
        <v>0</v>
      </c>
      <c r="Y44" s="3">
        <v>0</v>
      </c>
      <c r="Z44" s="3">
        <v>0</v>
      </c>
      <c r="AA44" s="3">
        <v>0</v>
      </c>
      <c r="AB44" s="3">
        <v>0</v>
      </c>
      <c r="AC44" s="3">
        <v>0</v>
      </c>
      <c r="AD44" s="3">
        <v>0</v>
      </c>
      <c r="AE44" s="3">
        <v>0</v>
      </c>
      <c r="AF44" s="3">
        <v>0</v>
      </c>
      <c r="AG44" s="3">
        <v>0</v>
      </c>
      <c r="AH44" s="3">
        <v>0</v>
      </c>
      <c r="AI44" s="3">
        <v>0</v>
      </c>
      <c r="AJ44" s="3">
        <v>0</v>
      </c>
      <c r="AK44" s="3">
        <v>0</v>
      </c>
      <c r="AL44" s="2"/>
      <c r="AM44" s="2"/>
      <c r="AN44" s="2"/>
      <c r="AO44" s="2"/>
      <c r="AP44" s="2"/>
      <c r="AQ44" s="2"/>
      <c r="AR44" s="2"/>
      <c r="AS44" s="2"/>
    </row>
    <row r="45" spans="1:45">
      <c r="A45" s="2" t="s">
        <v>848</v>
      </c>
      <c r="B45" s="3">
        <v>0</v>
      </c>
      <c r="C45" s="2" t="s">
        <v>849</v>
      </c>
      <c r="D45" s="3">
        <v>3</v>
      </c>
      <c r="E45" s="3">
        <v>0</v>
      </c>
      <c r="F45" s="3">
        <v>0</v>
      </c>
      <c r="G45" s="3">
        <v>0</v>
      </c>
      <c r="H45" s="3">
        <v>0</v>
      </c>
      <c r="I45" s="3">
        <v>0</v>
      </c>
      <c r="J45" s="3">
        <v>0</v>
      </c>
      <c r="K45" s="3">
        <v>0</v>
      </c>
      <c r="L45" s="3">
        <v>0</v>
      </c>
      <c r="M45" s="3">
        <v>0</v>
      </c>
      <c r="N45" s="3">
        <v>0</v>
      </c>
      <c r="O45" s="3">
        <v>0</v>
      </c>
      <c r="P45" s="3">
        <v>0</v>
      </c>
      <c r="Q45" s="3">
        <v>0</v>
      </c>
      <c r="R45" s="3">
        <v>0</v>
      </c>
      <c r="S45" s="3">
        <v>0</v>
      </c>
      <c r="T45" s="3">
        <v>0</v>
      </c>
      <c r="U45" s="2"/>
      <c r="V45" s="3">
        <v>0</v>
      </c>
      <c r="W45" s="3">
        <v>0</v>
      </c>
      <c r="X45" s="3">
        <v>0</v>
      </c>
      <c r="Y45" s="3">
        <v>0</v>
      </c>
      <c r="Z45" s="3">
        <v>0</v>
      </c>
      <c r="AA45" s="3">
        <v>0</v>
      </c>
      <c r="AB45" s="3">
        <v>0</v>
      </c>
      <c r="AC45" s="3">
        <v>0</v>
      </c>
      <c r="AD45" s="3">
        <v>0</v>
      </c>
      <c r="AE45" s="3">
        <v>0</v>
      </c>
      <c r="AF45" s="3">
        <v>0</v>
      </c>
      <c r="AG45" s="3">
        <v>0</v>
      </c>
      <c r="AH45" s="3">
        <v>0</v>
      </c>
      <c r="AI45" s="3">
        <v>0</v>
      </c>
      <c r="AJ45" s="3">
        <v>0</v>
      </c>
      <c r="AK45" s="3">
        <v>0</v>
      </c>
      <c r="AL45" s="2"/>
      <c r="AM45" s="2"/>
      <c r="AN45" s="2"/>
      <c r="AO45" s="2"/>
      <c r="AP45" s="2"/>
      <c r="AQ45" s="2"/>
      <c r="AR45" s="2"/>
      <c r="AS45" s="2"/>
    </row>
    <row r="46" spans="1:45">
      <c r="A46" s="2" t="s">
        <v>850</v>
      </c>
      <c r="B46" s="3">
        <v>0</v>
      </c>
      <c r="C46" s="2" t="s">
        <v>851</v>
      </c>
      <c r="D46" s="3">
        <v>3</v>
      </c>
      <c r="E46" s="3">
        <v>0</v>
      </c>
      <c r="F46" s="3">
        <v>0</v>
      </c>
      <c r="G46" s="3">
        <v>0</v>
      </c>
      <c r="H46" s="3">
        <v>0</v>
      </c>
      <c r="I46" s="3">
        <v>0</v>
      </c>
      <c r="J46" s="3">
        <v>0</v>
      </c>
      <c r="K46" s="3">
        <v>0</v>
      </c>
      <c r="L46" s="3">
        <v>0</v>
      </c>
      <c r="M46" s="3">
        <v>0</v>
      </c>
      <c r="N46" s="3">
        <v>0</v>
      </c>
      <c r="O46" s="3">
        <v>0</v>
      </c>
      <c r="P46" s="3">
        <v>0</v>
      </c>
      <c r="Q46" s="3">
        <v>0</v>
      </c>
      <c r="R46" s="3">
        <v>0</v>
      </c>
      <c r="S46" s="3">
        <v>0</v>
      </c>
      <c r="T46" s="3">
        <v>0</v>
      </c>
      <c r="U46" s="2"/>
      <c r="V46" s="3">
        <v>0</v>
      </c>
      <c r="W46" s="3">
        <v>0</v>
      </c>
      <c r="X46" s="3">
        <v>0</v>
      </c>
      <c r="Y46" s="3">
        <v>0</v>
      </c>
      <c r="Z46" s="3">
        <v>0</v>
      </c>
      <c r="AA46" s="3">
        <v>0</v>
      </c>
      <c r="AB46" s="3">
        <v>0</v>
      </c>
      <c r="AC46" s="3">
        <v>0</v>
      </c>
      <c r="AD46" s="3">
        <v>0</v>
      </c>
      <c r="AE46" s="3">
        <v>0</v>
      </c>
      <c r="AF46" s="3">
        <v>0</v>
      </c>
      <c r="AG46" s="3">
        <v>0</v>
      </c>
      <c r="AH46" s="3">
        <v>0</v>
      </c>
      <c r="AI46" s="3">
        <v>0</v>
      </c>
      <c r="AJ46" s="3">
        <v>0</v>
      </c>
      <c r="AK46" s="3">
        <v>0</v>
      </c>
      <c r="AL46" s="2"/>
      <c r="AM46" s="2"/>
      <c r="AN46" s="2"/>
      <c r="AO46" s="2"/>
      <c r="AP46" s="2"/>
      <c r="AQ46" s="2"/>
      <c r="AR46" s="2"/>
      <c r="AS46" s="2"/>
    </row>
    <row r="47" spans="1:45">
      <c r="A47" s="2" t="s">
        <v>852</v>
      </c>
      <c r="B47" s="3">
        <v>0</v>
      </c>
      <c r="C47" s="2" t="s">
        <v>853</v>
      </c>
      <c r="D47" s="3">
        <v>2</v>
      </c>
      <c r="E47" s="3">
        <v>0</v>
      </c>
      <c r="F47" s="3">
        <v>0</v>
      </c>
      <c r="G47" s="3">
        <v>0</v>
      </c>
      <c r="H47" s="3">
        <v>0</v>
      </c>
      <c r="I47" s="3">
        <v>0</v>
      </c>
      <c r="J47" s="3">
        <v>0</v>
      </c>
      <c r="K47" s="3">
        <v>0</v>
      </c>
      <c r="L47" s="3">
        <v>0</v>
      </c>
      <c r="M47" s="3">
        <v>0</v>
      </c>
      <c r="N47" s="3">
        <v>0</v>
      </c>
      <c r="O47" s="3">
        <v>0</v>
      </c>
      <c r="P47" s="3">
        <v>0</v>
      </c>
      <c r="Q47" s="3">
        <v>0</v>
      </c>
      <c r="R47" s="3">
        <v>0</v>
      </c>
      <c r="S47" s="3">
        <v>0</v>
      </c>
      <c r="T47" s="3">
        <v>0</v>
      </c>
      <c r="U47" s="2"/>
      <c r="V47" s="3">
        <v>0</v>
      </c>
      <c r="W47" s="3">
        <v>0</v>
      </c>
      <c r="X47" s="3">
        <v>0</v>
      </c>
      <c r="Y47" s="3">
        <v>0</v>
      </c>
      <c r="Z47" s="3">
        <v>0</v>
      </c>
      <c r="AA47" s="3">
        <v>0</v>
      </c>
      <c r="AB47" s="3">
        <v>0</v>
      </c>
      <c r="AC47" s="3">
        <v>0</v>
      </c>
      <c r="AD47" s="3">
        <v>0</v>
      </c>
      <c r="AE47" s="3">
        <v>0</v>
      </c>
      <c r="AF47" s="3">
        <v>0</v>
      </c>
      <c r="AG47" s="3">
        <v>0</v>
      </c>
      <c r="AH47" s="3">
        <v>0</v>
      </c>
      <c r="AI47" s="3">
        <v>0</v>
      </c>
      <c r="AJ47" s="3">
        <v>0</v>
      </c>
      <c r="AK47" s="3">
        <v>0</v>
      </c>
      <c r="AL47" s="2"/>
      <c r="AM47" s="2"/>
      <c r="AN47" s="2"/>
      <c r="AO47" s="2"/>
      <c r="AP47" s="2"/>
      <c r="AQ47" s="2"/>
      <c r="AR47" s="2"/>
      <c r="AS47" s="2"/>
    </row>
    <row r="48" spans="1:45">
      <c r="A48" s="2" t="s">
        <v>854</v>
      </c>
      <c r="B48" s="3">
        <v>0</v>
      </c>
      <c r="C48" s="2" t="s">
        <v>855</v>
      </c>
      <c r="D48" s="3">
        <v>1</v>
      </c>
      <c r="E48" s="3">
        <v>0</v>
      </c>
      <c r="F48" s="3">
        <v>0</v>
      </c>
      <c r="G48" s="3">
        <v>0</v>
      </c>
      <c r="H48" s="3">
        <v>0</v>
      </c>
      <c r="I48" s="3">
        <v>0</v>
      </c>
      <c r="J48" s="3">
        <v>0</v>
      </c>
      <c r="K48" s="3">
        <v>0</v>
      </c>
      <c r="L48" s="3">
        <v>0</v>
      </c>
      <c r="M48" s="3">
        <v>0</v>
      </c>
      <c r="N48" s="3">
        <v>0</v>
      </c>
      <c r="O48" s="3">
        <v>0</v>
      </c>
      <c r="P48" s="3">
        <v>0</v>
      </c>
      <c r="Q48" s="3">
        <v>0</v>
      </c>
      <c r="R48" s="3">
        <v>0</v>
      </c>
      <c r="S48" s="3">
        <v>0</v>
      </c>
      <c r="T48" s="3">
        <v>0</v>
      </c>
      <c r="U48" s="2"/>
      <c r="V48" s="3">
        <v>0</v>
      </c>
      <c r="W48" s="3">
        <v>0</v>
      </c>
      <c r="X48" s="3">
        <v>0</v>
      </c>
      <c r="Y48" s="3">
        <v>0</v>
      </c>
      <c r="Z48" s="3">
        <v>0</v>
      </c>
      <c r="AA48" s="3">
        <v>0</v>
      </c>
      <c r="AB48" s="3">
        <v>0</v>
      </c>
      <c r="AC48" s="3">
        <v>0</v>
      </c>
      <c r="AD48" s="3">
        <v>0</v>
      </c>
      <c r="AE48" s="3">
        <v>0</v>
      </c>
      <c r="AF48" s="3">
        <v>0</v>
      </c>
      <c r="AG48" s="3">
        <v>0</v>
      </c>
      <c r="AH48" s="3">
        <v>0</v>
      </c>
      <c r="AI48" s="3">
        <v>0</v>
      </c>
      <c r="AJ48" s="3">
        <v>0</v>
      </c>
      <c r="AK48" s="3">
        <v>0</v>
      </c>
      <c r="AL48" s="2"/>
      <c r="AM48" s="2"/>
      <c r="AN48" s="2"/>
      <c r="AO48" s="2"/>
      <c r="AP48" s="2"/>
      <c r="AQ48" s="2"/>
      <c r="AR48" s="2"/>
      <c r="AS48" s="2"/>
    </row>
    <row r="49" spans="1:45">
      <c r="A49" s="2" t="s">
        <v>856</v>
      </c>
      <c r="B49" s="3">
        <v>0</v>
      </c>
      <c r="C49" s="2" t="s">
        <v>857</v>
      </c>
      <c r="D49" s="3">
        <v>3</v>
      </c>
      <c r="E49" s="3">
        <v>0</v>
      </c>
      <c r="F49" s="3">
        <v>0</v>
      </c>
      <c r="G49" s="3">
        <v>0</v>
      </c>
      <c r="H49" s="3">
        <v>0</v>
      </c>
      <c r="I49" s="3">
        <v>0</v>
      </c>
      <c r="J49" s="3">
        <v>0</v>
      </c>
      <c r="K49" s="3">
        <v>0</v>
      </c>
      <c r="L49" s="3">
        <v>0</v>
      </c>
      <c r="M49" s="3">
        <v>0</v>
      </c>
      <c r="N49" s="3">
        <v>0</v>
      </c>
      <c r="O49" s="3">
        <v>0</v>
      </c>
      <c r="P49" s="3">
        <v>0</v>
      </c>
      <c r="Q49" s="3">
        <v>0</v>
      </c>
      <c r="R49" s="3">
        <v>0</v>
      </c>
      <c r="S49" s="3">
        <v>0</v>
      </c>
      <c r="T49" s="3">
        <v>0</v>
      </c>
      <c r="U49" s="2"/>
      <c r="V49" s="3">
        <v>0</v>
      </c>
      <c r="W49" s="3">
        <v>0</v>
      </c>
      <c r="X49" s="3">
        <v>0</v>
      </c>
      <c r="Y49" s="3">
        <v>0</v>
      </c>
      <c r="Z49" s="3">
        <v>0</v>
      </c>
      <c r="AA49" s="3">
        <v>0</v>
      </c>
      <c r="AB49" s="3">
        <v>0</v>
      </c>
      <c r="AC49" s="3">
        <v>0</v>
      </c>
      <c r="AD49" s="3">
        <v>0</v>
      </c>
      <c r="AE49" s="3">
        <v>0</v>
      </c>
      <c r="AF49" s="3">
        <v>0</v>
      </c>
      <c r="AG49" s="3">
        <v>0</v>
      </c>
      <c r="AH49" s="3">
        <v>0</v>
      </c>
      <c r="AI49" s="3">
        <v>0</v>
      </c>
      <c r="AJ49" s="3">
        <v>0</v>
      </c>
      <c r="AK49" s="3">
        <v>0</v>
      </c>
      <c r="AL49" s="2"/>
      <c r="AM49" s="2"/>
      <c r="AN49" s="2"/>
      <c r="AO49" s="2"/>
      <c r="AP49" s="2"/>
      <c r="AQ49" s="2"/>
      <c r="AR49" s="2"/>
      <c r="AS49" s="2"/>
    </row>
    <row r="50" spans="1:45">
      <c r="A50" s="2" t="s">
        <v>858</v>
      </c>
      <c r="B50" s="3">
        <v>0</v>
      </c>
      <c r="C50" s="2" t="s">
        <v>859</v>
      </c>
      <c r="D50" s="3">
        <v>2</v>
      </c>
      <c r="E50" s="3">
        <v>0</v>
      </c>
      <c r="F50" s="3">
        <v>0</v>
      </c>
      <c r="G50" s="3">
        <v>0</v>
      </c>
      <c r="H50" s="3">
        <v>0</v>
      </c>
      <c r="I50" s="3">
        <v>0</v>
      </c>
      <c r="J50" s="3">
        <v>0</v>
      </c>
      <c r="K50" s="3">
        <v>0</v>
      </c>
      <c r="L50" s="3">
        <v>0</v>
      </c>
      <c r="M50" s="3">
        <v>0</v>
      </c>
      <c r="N50" s="3">
        <v>0</v>
      </c>
      <c r="O50" s="3">
        <v>0</v>
      </c>
      <c r="P50" s="3">
        <v>0</v>
      </c>
      <c r="Q50" s="3">
        <v>0</v>
      </c>
      <c r="R50" s="3">
        <v>0</v>
      </c>
      <c r="S50" s="3">
        <v>0</v>
      </c>
      <c r="T50" s="3">
        <v>0</v>
      </c>
      <c r="U50" s="2"/>
      <c r="V50" s="3">
        <v>0</v>
      </c>
      <c r="W50" s="3">
        <v>0</v>
      </c>
      <c r="X50" s="3">
        <v>0</v>
      </c>
      <c r="Y50" s="3">
        <v>0</v>
      </c>
      <c r="Z50" s="3">
        <v>0</v>
      </c>
      <c r="AA50" s="3">
        <v>0</v>
      </c>
      <c r="AB50" s="3">
        <v>0</v>
      </c>
      <c r="AC50" s="3">
        <v>0</v>
      </c>
      <c r="AD50" s="3">
        <v>0</v>
      </c>
      <c r="AE50" s="3">
        <v>0</v>
      </c>
      <c r="AF50" s="3">
        <v>0</v>
      </c>
      <c r="AG50" s="3">
        <v>0</v>
      </c>
      <c r="AH50" s="3">
        <v>0</v>
      </c>
      <c r="AI50" s="3">
        <v>0</v>
      </c>
      <c r="AJ50" s="3">
        <v>0</v>
      </c>
      <c r="AK50" s="3">
        <v>0</v>
      </c>
      <c r="AL50" s="2"/>
      <c r="AM50" s="2"/>
      <c r="AN50" s="2"/>
      <c r="AO50" s="2"/>
      <c r="AP50" s="2"/>
      <c r="AQ50" s="2"/>
      <c r="AR50" s="2"/>
      <c r="AS50" s="2"/>
    </row>
    <row r="51" spans="1:45">
      <c r="A51" s="2" t="s">
        <v>860</v>
      </c>
      <c r="B51" s="3">
        <v>0</v>
      </c>
      <c r="C51" s="2" t="s">
        <v>861</v>
      </c>
      <c r="D51" s="3">
        <v>2</v>
      </c>
      <c r="E51" s="3">
        <v>0</v>
      </c>
      <c r="F51" s="3">
        <v>0</v>
      </c>
      <c r="G51" s="3">
        <v>0</v>
      </c>
      <c r="H51" s="3">
        <v>0</v>
      </c>
      <c r="I51" s="3">
        <v>0</v>
      </c>
      <c r="J51" s="3">
        <v>0</v>
      </c>
      <c r="K51" s="3">
        <v>0</v>
      </c>
      <c r="L51" s="3">
        <v>0</v>
      </c>
      <c r="M51" s="3">
        <v>0</v>
      </c>
      <c r="N51" s="3">
        <v>0</v>
      </c>
      <c r="O51" s="3">
        <v>0</v>
      </c>
      <c r="P51" s="3">
        <v>0</v>
      </c>
      <c r="Q51" s="3">
        <v>0</v>
      </c>
      <c r="R51" s="3">
        <v>0</v>
      </c>
      <c r="S51" s="3">
        <v>0</v>
      </c>
      <c r="T51" s="3">
        <v>0</v>
      </c>
      <c r="U51" s="2"/>
      <c r="V51" s="3">
        <v>0</v>
      </c>
      <c r="W51" s="3">
        <v>0</v>
      </c>
      <c r="X51" s="3">
        <v>0</v>
      </c>
      <c r="Y51" s="3">
        <v>0</v>
      </c>
      <c r="Z51" s="3">
        <v>0</v>
      </c>
      <c r="AA51" s="3">
        <v>0</v>
      </c>
      <c r="AB51" s="3">
        <v>0</v>
      </c>
      <c r="AC51" s="3">
        <v>0</v>
      </c>
      <c r="AD51" s="3">
        <v>0</v>
      </c>
      <c r="AE51" s="3">
        <v>0</v>
      </c>
      <c r="AF51" s="3">
        <v>0</v>
      </c>
      <c r="AG51" s="3">
        <v>0</v>
      </c>
      <c r="AH51" s="3">
        <v>0</v>
      </c>
      <c r="AI51" s="3">
        <v>0</v>
      </c>
      <c r="AJ51" s="3">
        <v>0</v>
      </c>
      <c r="AK51" s="3">
        <v>0</v>
      </c>
      <c r="AL51" s="2"/>
      <c r="AM51" s="2"/>
      <c r="AN51" s="2"/>
      <c r="AO51" s="2"/>
      <c r="AP51" s="2"/>
      <c r="AQ51" s="2"/>
      <c r="AR51" s="2"/>
      <c r="AS51" s="2"/>
    </row>
    <row r="52" spans="1:45">
      <c r="A52" s="2" t="s">
        <v>862</v>
      </c>
      <c r="B52" s="3">
        <v>0</v>
      </c>
      <c r="C52" s="2" t="s">
        <v>863</v>
      </c>
      <c r="D52" s="3">
        <v>3</v>
      </c>
      <c r="E52" s="3">
        <v>0</v>
      </c>
      <c r="F52" s="3">
        <v>0</v>
      </c>
      <c r="G52" s="3">
        <v>0</v>
      </c>
      <c r="H52" s="3">
        <v>0</v>
      </c>
      <c r="I52" s="3">
        <v>0</v>
      </c>
      <c r="J52" s="3">
        <v>0</v>
      </c>
      <c r="K52" s="3">
        <v>0</v>
      </c>
      <c r="L52" s="3">
        <v>0</v>
      </c>
      <c r="M52" s="3">
        <v>0</v>
      </c>
      <c r="N52" s="3">
        <v>0</v>
      </c>
      <c r="O52" s="3">
        <v>0</v>
      </c>
      <c r="P52" s="3">
        <v>0</v>
      </c>
      <c r="Q52" s="3">
        <v>0</v>
      </c>
      <c r="R52" s="3">
        <v>0</v>
      </c>
      <c r="S52" s="3">
        <v>0</v>
      </c>
      <c r="T52" s="3">
        <v>0</v>
      </c>
      <c r="U52" s="2"/>
      <c r="V52" s="3">
        <v>0</v>
      </c>
      <c r="W52" s="3">
        <v>0</v>
      </c>
      <c r="X52" s="3">
        <v>0</v>
      </c>
      <c r="Y52" s="3">
        <v>0</v>
      </c>
      <c r="Z52" s="3">
        <v>0</v>
      </c>
      <c r="AA52" s="3">
        <v>0</v>
      </c>
      <c r="AB52" s="3">
        <v>0</v>
      </c>
      <c r="AC52" s="3">
        <v>0</v>
      </c>
      <c r="AD52" s="3">
        <v>0</v>
      </c>
      <c r="AE52" s="3">
        <v>0</v>
      </c>
      <c r="AF52" s="3">
        <v>0</v>
      </c>
      <c r="AG52" s="3">
        <v>0</v>
      </c>
      <c r="AH52" s="3">
        <v>0</v>
      </c>
      <c r="AI52" s="3">
        <v>0</v>
      </c>
      <c r="AJ52" s="3">
        <v>0</v>
      </c>
      <c r="AK52" s="3">
        <v>0</v>
      </c>
      <c r="AL52" s="2"/>
      <c r="AM52" s="2"/>
      <c r="AN52" s="2"/>
      <c r="AO52" s="2"/>
      <c r="AP52" s="2"/>
      <c r="AQ52" s="2"/>
      <c r="AR52" s="2"/>
      <c r="AS52" s="2"/>
    </row>
    <row r="53" spans="1:45">
      <c r="A53" s="2" t="s">
        <v>864</v>
      </c>
      <c r="B53" s="3">
        <v>0</v>
      </c>
      <c r="C53" s="2" t="s">
        <v>865</v>
      </c>
      <c r="D53" s="3">
        <v>2</v>
      </c>
      <c r="E53" s="3">
        <v>0</v>
      </c>
      <c r="F53" s="3">
        <v>0</v>
      </c>
      <c r="G53" s="3">
        <v>0</v>
      </c>
      <c r="H53" s="3">
        <v>0</v>
      </c>
      <c r="I53" s="3">
        <v>0</v>
      </c>
      <c r="J53" s="3">
        <v>0</v>
      </c>
      <c r="K53" s="3">
        <v>0</v>
      </c>
      <c r="L53" s="3">
        <v>0</v>
      </c>
      <c r="M53" s="3">
        <v>0</v>
      </c>
      <c r="N53" s="3">
        <v>0</v>
      </c>
      <c r="O53" s="3">
        <v>0</v>
      </c>
      <c r="P53" s="3">
        <v>0</v>
      </c>
      <c r="Q53" s="3">
        <v>0</v>
      </c>
      <c r="R53" s="3">
        <v>0</v>
      </c>
      <c r="S53" s="3">
        <v>0</v>
      </c>
      <c r="T53" s="3">
        <v>0</v>
      </c>
      <c r="U53" s="2"/>
      <c r="V53" s="3">
        <v>0</v>
      </c>
      <c r="W53" s="3">
        <v>0</v>
      </c>
      <c r="X53" s="3">
        <v>0</v>
      </c>
      <c r="Y53" s="3">
        <v>0</v>
      </c>
      <c r="Z53" s="3">
        <v>0</v>
      </c>
      <c r="AA53" s="3">
        <v>0</v>
      </c>
      <c r="AB53" s="3">
        <v>0</v>
      </c>
      <c r="AC53" s="3">
        <v>0</v>
      </c>
      <c r="AD53" s="3">
        <v>0</v>
      </c>
      <c r="AE53" s="3">
        <v>0</v>
      </c>
      <c r="AF53" s="3">
        <v>0</v>
      </c>
      <c r="AG53" s="3">
        <v>0</v>
      </c>
      <c r="AH53" s="3">
        <v>0</v>
      </c>
      <c r="AI53" s="3">
        <v>0</v>
      </c>
      <c r="AJ53" s="3">
        <v>0</v>
      </c>
      <c r="AK53" s="3">
        <v>0</v>
      </c>
      <c r="AL53" s="2"/>
      <c r="AM53" s="2"/>
      <c r="AN53" s="2"/>
      <c r="AO53" s="2"/>
      <c r="AP53" s="2"/>
      <c r="AQ53" s="2"/>
      <c r="AR53" s="2"/>
      <c r="AS53" s="2"/>
    </row>
    <row r="54" spans="1:45">
      <c r="A54" s="2" t="s">
        <v>866</v>
      </c>
      <c r="B54" s="3">
        <v>0</v>
      </c>
      <c r="C54" s="2" t="s">
        <v>867</v>
      </c>
      <c r="D54" s="3">
        <v>3</v>
      </c>
      <c r="E54" s="3">
        <v>0</v>
      </c>
      <c r="F54" s="3">
        <v>0</v>
      </c>
      <c r="G54" s="3">
        <v>0</v>
      </c>
      <c r="H54" s="3">
        <v>0</v>
      </c>
      <c r="I54" s="3">
        <v>0</v>
      </c>
      <c r="J54" s="3">
        <v>0</v>
      </c>
      <c r="K54" s="3">
        <v>0</v>
      </c>
      <c r="L54" s="3">
        <v>0</v>
      </c>
      <c r="M54" s="3">
        <v>0</v>
      </c>
      <c r="N54" s="3">
        <v>0</v>
      </c>
      <c r="O54" s="3">
        <v>0</v>
      </c>
      <c r="P54" s="3">
        <v>0</v>
      </c>
      <c r="Q54" s="3">
        <v>0</v>
      </c>
      <c r="R54" s="3">
        <v>0</v>
      </c>
      <c r="S54" s="3">
        <v>0</v>
      </c>
      <c r="T54" s="3">
        <v>0</v>
      </c>
      <c r="U54" s="2"/>
      <c r="V54" s="3">
        <v>0</v>
      </c>
      <c r="W54" s="3">
        <v>0</v>
      </c>
      <c r="X54" s="3">
        <v>0</v>
      </c>
      <c r="Y54" s="3">
        <v>0</v>
      </c>
      <c r="Z54" s="3">
        <v>0</v>
      </c>
      <c r="AA54" s="3">
        <v>0</v>
      </c>
      <c r="AB54" s="3">
        <v>0</v>
      </c>
      <c r="AC54" s="3">
        <v>0</v>
      </c>
      <c r="AD54" s="3">
        <v>0</v>
      </c>
      <c r="AE54" s="3">
        <v>0</v>
      </c>
      <c r="AF54" s="3">
        <v>0</v>
      </c>
      <c r="AG54" s="3">
        <v>0</v>
      </c>
      <c r="AH54" s="3">
        <v>0</v>
      </c>
      <c r="AI54" s="3">
        <v>0</v>
      </c>
      <c r="AJ54" s="3">
        <v>0</v>
      </c>
      <c r="AK54" s="3">
        <v>0</v>
      </c>
      <c r="AL54" s="2"/>
      <c r="AM54" s="2"/>
      <c r="AN54" s="2"/>
      <c r="AO54" s="2"/>
      <c r="AP54" s="2"/>
      <c r="AQ54" s="2"/>
      <c r="AR54" s="2"/>
      <c r="AS54" s="2"/>
    </row>
    <row r="55" spans="1:45">
      <c r="A55" s="2" t="s">
        <v>868</v>
      </c>
      <c r="B55" s="3">
        <v>0</v>
      </c>
      <c r="C55" s="2" t="s">
        <v>869</v>
      </c>
      <c r="D55" s="3">
        <v>2</v>
      </c>
      <c r="E55" s="3">
        <v>0</v>
      </c>
      <c r="F55" s="3">
        <v>0</v>
      </c>
      <c r="G55" s="3">
        <v>0</v>
      </c>
      <c r="H55" s="3">
        <v>0</v>
      </c>
      <c r="I55" s="3">
        <v>0</v>
      </c>
      <c r="J55" s="3">
        <v>0</v>
      </c>
      <c r="K55" s="3">
        <v>0</v>
      </c>
      <c r="L55" s="3">
        <v>0</v>
      </c>
      <c r="M55" s="3">
        <v>0</v>
      </c>
      <c r="N55" s="3">
        <v>0</v>
      </c>
      <c r="O55" s="3">
        <v>0</v>
      </c>
      <c r="P55" s="3">
        <v>0</v>
      </c>
      <c r="Q55" s="3">
        <v>0</v>
      </c>
      <c r="R55" s="3">
        <v>0</v>
      </c>
      <c r="S55" s="3">
        <v>0</v>
      </c>
      <c r="T55" s="3">
        <v>0</v>
      </c>
      <c r="U55" s="2"/>
      <c r="V55" s="3">
        <v>0</v>
      </c>
      <c r="W55" s="3">
        <v>0</v>
      </c>
      <c r="X55" s="3">
        <v>0</v>
      </c>
      <c r="Y55" s="3">
        <v>0</v>
      </c>
      <c r="Z55" s="3">
        <v>0</v>
      </c>
      <c r="AA55" s="3">
        <v>0</v>
      </c>
      <c r="AB55" s="3">
        <v>0</v>
      </c>
      <c r="AC55" s="3">
        <v>0</v>
      </c>
      <c r="AD55" s="3">
        <v>0</v>
      </c>
      <c r="AE55" s="3">
        <v>0</v>
      </c>
      <c r="AF55" s="3">
        <v>0</v>
      </c>
      <c r="AG55" s="3">
        <v>0</v>
      </c>
      <c r="AH55" s="3">
        <v>0</v>
      </c>
      <c r="AI55" s="3">
        <v>0</v>
      </c>
      <c r="AJ55" s="3">
        <v>0</v>
      </c>
      <c r="AK55" s="3">
        <v>0</v>
      </c>
      <c r="AL55" s="2"/>
      <c r="AM55" s="2"/>
      <c r="AN55" s="2"/>
      <c r="AO55" s="2"/>
      <c r="AP55" s="2"/>
      <c r="AQ55" s="2"/>
      <c r="AR55" s="2"/>
      <c r="AS55" s="2"/>
    </row>
    <row r="56" spans="1:45">
      <c r="A56" s="2" t="s">
        <v>870</v>
      </c>
      <c r="B56" s="3">
        <v>0</v>
      </c>
      <c r="C56" s="2" t="s">
        <v>871</v>
      </c>
      <c r="D56" s="3">
        <v>3</v>
      </c>
      <c r="E56" s="3">
        <v>0</v>
      </c>
      <c r="F56" s="3">
        <v>0</v>
      </c>
      <c r="G56" s="3">
        <v>0</v>
      </c>
      <c r="H56" s="3">
        <v>0</v>
      </c>
      <c r="I56" s="3">
        <v>0</v>
      </c>
      <c r="J56" s="3">
        <v>0</v>
      </c>
      <c r="K56" s="3">
        <v>0</v>
      </c>
      <c r="L56" s="3">
        <v>0</v>
      </c>
      <c r="M56" s="3">
        <v>0</v>
      </c>
      <c r="N56" s="3">
        <v>0</v>
      </c>
      <c r="O56" s="3">
        <v>0</v>
      </c>
      <c r="P56" s="3">
        <v>0</v>
      </c>
      <c r="Q56" s="3">
        <v>0</v>
      </c>
      <c r="R56" s="3">
        <v>0</v>
      </c>
      <c r="S56" s="3">
        <v>0</v>
      </c>
      <c r="T56" s="3">
        <v>0</v>
      </c>
      <c r="U56" s="2"/>
      <c r="V56" s="3">
        <v>0</v>
      </c>
      <c r="W56" s="3">
        <v>0</v>
      </c>
      <c r="X56" s="3">
        <v>0</v>
      </c>
      <c r="Y56" s="3">
        <v>0</v>
      </c>
      <c r="Z56" s="3">
        <v>0</v>
      </c>
      <c r="AA56" s="3">
        <v>0</v>
      </c>
      <c r="AB56" s="3">
        <v>0</v>
      </c>
      <c r="AC56" s="3">
        <v>0</v>
      </c>
      <c r="AD56" s="3">
        <v>0</v>
      </c>
      <c r="AE56" s="3">
        <v>0</v>
      </c>
      <c r="AF56" s="3">
        <v>0</v>
      </c>
      <c r="AG56" s="3">
        <v>0</v>
      </c>
      <c r="AH56" s="3">
        <v>0</v>
      </c>
      <c r="AI56" s="3">
        <v>0</v>
      </c>
      <c r="AJ56" s="3">
        <v>0</v>
      </c>
      <c r="AK56" s="3">
        <v>0</v>
      </c>
      <c r="AL56" s="2"/>
      <c r="AM56" s="2"/>
      <c r="AN56" s="2"/>
      <c r="AO56" s="2"/>
      <c r="AP56" s="2"/>
      <c r="AQ56" s="2"/>
      <c r="AR56" s="2"/>
      <c r="AS56" s="2"/>
    </row>
    <row r="57" spans="1:45">
      <c r="A57" s="2" t="s">
        <v>872</v>
      </c>
      <c r="B57" s="3">
        <v>0</v>
      </c>
      <c r="C57" s="2" t="s">
        <v>873</v>
      </c>
      <c r="D57" s="3">
        <v>4</v>
      </c>
      <c r="E57" s="3">
        <v>0</v>
      </c>
      <c r="F57" s="3">
        <v>0</v>
      </c>
      <c r="G57" s="3">
        <v>0</v>
      </c>
      <c r="H57" s="3">
        <v>0</v>
      </c>
      <c r="I57" s="3">
        <v>0</v>
      </c>
      <c r="J57" s="3">
        <v>0</v>
      </c>
      <c r="K57" s="3">
        <v>0</v>
      </c>
      <c r="L57" s="3">
        <v>0</v>
      </c>
      <c r="M57" s="3">
        <v>0</v>
      </c>
      <c r="N57" s="3">
        <v>0</v>
      </c>
      <c r="O57" s="3">
        <v>0</v>
      </c>
      <c r="P57" s="3">
        <v>0</v>
      </c>
      <c r="Q57" s="3">
        <v>0</v>
      </c>
      <c r="R57" s="3">
        <v>0</v>
      </c>
      <c r="S57" s="3">
        <v>0</v>
      </c>
      <c r="T57" s="3">
        <v>0</v>
      </c>
      <c r="U57" s="2"/>
      <c r="V57" s="3">
        <v>0</v>
      </c>
      <c r="W57" s="3">
        <v>0</v>
      </c>
      <c r="X57" s="3">
        <v>0</v>
      </c>
      <c r="Y57" s="3">
        <v>0</v>
      </c>
      <c r="Z57" s="3">
        <v>0</v>
      </c>
      <c r="AA57" s="3">
        <v>0</v>
      </c>
      <c r="AB57" s="3">
        <v>0</v>
      </c>
      <c r="AC57" s="3">
        <v>0</v>
      </c>
      <c r="AD57" s="3">
        <v>0</v>
      </c>
      <c r="AE57" s="3">
        <v>0</v>
      </c>
      <c r="AF57" s="3">
        <v>0</v>
      </c>
      <c r="AG57" s="3">
        <v>0</v>
      </c>
      <c r="AH57" s="3">
        <v>0</v>
      </c>
      <c r="AI57" s="3">
        <v>0</v>
      </c>
      <c r="AJ57" s="3">
        <v>0</v>
      </c>
      <c r="AK57" s="3">
        <v>0</v>
      </c>
      <c r="AL57" s="2"/>
      <c r="AM57" s="2"/>
      <c r="AN57" s="2"/>
      <c r="AO57" s="2"/>
      <c r="AP57" s="2"/>
      <c r="AQ57" s="2"/>
      <c r="AR57" s="2"/>
      <c r="AS57" s="2"/>
    </row>
    <row r="58" spans="1:45">
      <c r="A58" s="2" t="s">
        <v>874</v>
      </c>
      <c r="B58" s="3">
        <v>0</v>
      </c>
      <c r="C58" s="2" t="s">
        <v>875</v>
      </c>
      <c r="D58" s="3">
        <v>2</v>
      </c>
      <c r="E58" s="3">
        <v>0</v>
      </c>
      <c r="F58" s="3">
        <v>0</v>
      </c>
      <c r="G58" s="3">
        <v>0</v>
      </c>
      <c r="H58" s="3">
        <v>0</v>
      </c>
      <c r="I58" s="3">
        <v>0</v>
      </c>
      <c r="J58" s="3">
        <v>0</v>
      </c>
      <c r="K58" s="3">
        <v>0</v>
      </c>
      <c r="L58" s="3">
        <v>0</v>
      </c>
      <c r="M58" s="3">
        <v>0</v>
      </c>
      <c r="N58" s="3">
        <v>0</v>
      </c>
      <c r="O58" s="3">
        <v>0</v>
      </c>
      <c r="P58" s="3">
        <v>0</v>
      </c>
      <c r="Q58" s="3">
        <v>0</v>
      </c>
      <c r="R58" s="3">
        <v>0</v>
      </c>
      <c r="S58" s="3">
        <v>0</v>
      </c>
      <c r="T58" s="3">
        <v>0</v>
      </c>
      <c r="U58" s="2"/>
      <c r="V58" s="3">
        <v>0</v>
      </c>
      <c r="W58" s="3">
        <v>0</v>
      </c>
      <c r="X58" s="3">
        <v>0</v>
      </c>
      <c r="Y58" s="3">
        <v>0</v>
      </c>
      <c r="Z58" s="3">
        <v>0</v>
      </c>
      <c r="AA58" s="3">
        <v>0</v>
      </c>
      <c r="AB58" s="3">
        <v>0</v>
      </c>
      <c r="AC58" s="3">
        <v>0</v>
      </c>
      <c r="AD58" s="3">
        <v>0</v>
      </c>
      <c r="AE58" s="3">
        <v>0</v>
      </c>
      <c r="AF58" s="3">
        <v>0</v>
      </c>
      <c r="AG58" s="3">
        <v>0</v>
      </c>
      <c r="AH58" s="3">
        <v>0</v>
      </c>
      <c r="AI58" s="3">
        <v>0</v>
      </c>
      <c r="AJ58" s="3">
        <v>0</v>
      </c>
      <c r="AK58" s="3">
        <v>0</v>
      </c>
      <c r="AL58" s="2"/>
      <c r="AM58" s="2"/>
      <c r="AN58" s="2"/>
      <c r="AO58" s="2"/>
      <c r="AP58" s="2"/>
      <c r="AQ58" s="2"/>
      <c r="AR58" s="2"/>
      <c r="AS58" s="2"/>
    </row>
    <row r="59" spans="1:45">
      <c r="A59" s="2" t="s">
        <v>876</v>
      </c>
      <c r="B59" s="3">
        <v>0</v>
      </c>
      <c r="C59" s="2" t="s">
        <v>877</v>
      </c>
      <c r="D59" s="3">
        <v>3</v>
      </c>
      <c r="E59" s="3">
        <v>0</v>
      </c>
      <c r="F59" s="3">
        <v>0</v>
      </c>
      <c r="G59" s="3">
        <v>0</v>
      </c>
      <c r="H59" s="3">
        <v>0</v>
      </c>
      <c r="I59" s="3">
        <v>0</v>
      </c>
      <c r="J59" s="3">
        <v>0</v>
      </c>
      <c r="K59" s="3">
        <v>0</v>
      </c>
      <c r="L59" s="3">
        <v>0</v>
      </c>
      <c r="M59" s="3">
        <v>0</v>
      </c>
      <c r="N59" s="3">
        <v>0</v>
      </c>
      <c r="O59" s="3">
        <v>0</v>
      </c>
      <c r="P59" s="3">
        <v>0</v>
      </c>
      <c r="Q59" s="3">
        <v>0</v>
      </c>
      <c r="R59" s="3">
        <v>0</v>
      </c>
      <c r="S59" s="3">
        <v>0</v>
      </c>
      <c r="T59" s="3">
        <v>0</v>
      </c>
      <c r="U59" s="2"/>
      <c r="V59" s="3">
        <v>0</v>
      </c>
      <c r="W59" s="3">
        <v>0</v>
      </c>
      <c r="X59" s="3">
        <v>0</v>
      </c>
      <c r="Y59" s="3">
        <v>0</v>
      </c>
      <c r="Z59" s="3">
        <v>0</v>
      </c>
      <c r="AA59" s="3">
        <v>0</v>
      </c>
      <c r="AB59" s="3">
        <v>0</v>
      </c>
      <c r="AC59" s="3">
        <v>0</v>
      </c>
      <c r="AD59" s="3">
        <v>0</v>
      </c>
      <c r="AE59" s="3">
        <v>0</v>
      </c>
      <c r="AF59" s="3">
        <v>0</v>
      </c>
      <c r="AG59" s="3">
        <v>0</v>
      </c>
      <c r="AH59" s="3">
        <v>0</v>
      </c>
      <c r="AI59" s="3">
        <v>0</v>
      </c>
      <c r="AJ59" s="3">
        <v>0</v>
      </c>
      <c r="AK59" s="3">
        <v>0</v>
      </c>
      <c r="AL59" s="2"/>
      <c r="AM59" s="2"/>
      <c r="AN59" s="2"/>
      <c r="AO59" s="2"/>
      <c r="AP59" s="2"/>
      <c r="AQ59" s="2"/>
      <c r="AR59" s="2"/>
      <c r="AS59" s="2"/>
    </row>
    <row r="60" spans="1:45">
      <c r="A60" s="2" t="s">
        <v>878</v>
      </c>
      <c r="B60" s="3">
        <v>0</v>
      </c>
      <c r="C60" s="2" t="s">
        <v>879</v>
      </c>
      <c r="D60" s="3">
        <v>3</v>
      </c>
      <c r="E60" s="3">
        <v>0</v>
      </c>
      <c r="F60" s="3">
        <v>0</v>
      </c>
      <c r="G60" s="3">
        <v>0</v>
      </c>
      <c r="H60" s="3">
        <v>0</v>
      </c>
      <c r="I60" s="3">
        <v>0</v>
      </c>
      <c r="J60" s="3">
        <v>0</v>
      </c>
      <c r="K60" s="3">
        <v>0</v>
      </c>
      <c r="L60" s="3">
        <v>0</v>
      </c>
      <c r="M60" s="3">
        <v>0</v>
      </c>
      <c r="N60" s="3">
        <v>0</v>
      </c>
      <c r="O60" s="3">
        <v>0</v>
      </c>
      <c r="P60" s="3">
        <v>0</v>
      </c>
      <c r="Q60" s="3">
        <v>0</v>
      </c>
      <c r="R60" s="3">
        <v>0</v>
      </c>
      <c r="S60" s="3">
        <v>0</v>
      </c>
      <c r="T60" s="3">
        <v>0</v>
      </c>
      <c r="U60" s="2"/>
      <c r="V60" s="3">
        <v>0</v>
      </c>
      <c r="W60" s="3">
        <v>0</v>
      </c>
      <c r="X60" s="3">
        <v>0</v>
      </c>
      <c r="Y60" s="3">
        <v>0</v>
      </c>
      <c r="Z60" s="3">
        <v>0</v>
      </c>
      <c r="AA60" s="3">
        <v>0</v>
      </c>
      <c r="AB60" s="3">
        <v>0</v>
      </c>
      <c r="AC60" s="3">
        <v>0</v>
      </c>
      <c r="AD60" s="3">
        <v>0</v>
      </c>
      <c r="AE60" s="3">
        <v>0</v>
      </c>
      <c r="AF60" s="3">
        <v>0</v>
      </c>
      <c r="AG60" s="3">
        <v>0</v>
      </c>
      <c r="AH60" s="3">
        <v>0</v>
      </c>
      <c r="AI60" s="3">
        <v>0</v>
      </c>
      <c r="AJ60" s="3">
        <v>0</v>
      </c>
      <c r="AK60" s="3">
        <v>0</v>
      </c>
      <c r="AL60" s="2"/>
      <c r="AM60" s="2"/>
      <c r="AN60" s="2"/>
      <c r="AO60" s="2"/>
      <c r="AP60" s="2"/>
      <c r="AQ60" s="2"/>
      <c r="AR60" s="2"/>
      <c r="AS60" s="2"/>
    </row>
    <row r="61" spans="1:45">
      <c r="A61" s="2" t="s">
        <v>880</v>
      </c>
      <c r="B61" s="3">
        <v>0</v>
      </c>
      <c r="C61" s="2" t="s">
        <v>881</v>
      </c>
      <c r="D61" s="3">
        <v>3</v>
      </c>
      <c r="E61" s="3">
        <v>0</v>
      </c>
      <c r="F61" s="3">
        <v>0</v>
      </c>
      <c r="G61" s="3">
        <v>0</v>
      </c>
      <c r="H61" s="3">
        <v>0</v>
      </c>
      <c r="I61" s="3">
        <v>0</v>
      </c>
      <c r="J61" s="3">
        <v>0</v>
      </c>
      <c r="K61" s="3">
        <v>0</v>
      </c>
      <c r="L61" s="3">
        <v>0</v>
      </c>
      <c r="M61" s="3">
        <v>0</v>
      </c>
      <c r="N61" s="3">
        <v>0</v>
      </c>
      <c r="O61" s="3">
        <v>0</v>
      </c>
      <c r="P61" s="3">
        <v>0</v>
      </c>
      <c r="Q61" s="3">
        <v>0</v>
      </c>
      <c r="R61" s="3">
        <v>0</v>
      </c>
      <c r="S61" s="3">
        <v>0</v>
      </c>
      <c r="T61" s="3">
        <v>0</v>
      </c>
      <c r="U61" s="2"/>
      <c r="V61" s="3">
        <v>0</v>
      </c>
      <c r="W61" s="3">
        <v>0</v>
      </c>
      <c r="X61" s="3">
        <v>0</v>
      </c>
      <c r="Y61" s="3">
        <v>0</v>
      </c>
      <c r="Z61" s="3">
        <v>0</v>
      </c>
      <c r="AA61" s="3">
        <v>0</v>
      </c>
      <c r="AB61" s="3">
        <v>0</v>
      </c>
      <c r="AC61" s="3">
        <v>0</v>
      </c>
      <c r="AD61" s="3">
        <v>0</v>
      </c>
      <c r="AE61" s="3">
        <v>0</v>
      </c>
      <c r="AF61" s="3">
        <v>0</v>
      </c>
      <c r="AG61" s="3">
        <v>0</v>
      </c>
      <c r="AH61" s="3">
        <v>0</v>
      </c>
      <c r="AI61" s="3">
        <v>0</v>
      </c>
      <c r="AJ61" s="3">
        <v>0</v>
      </c>
      <c r="AK61" s="3">
        <v>0</v>
      </c>
      <c r="AL61" s="2"/>
      <c r="AM61" s="2"/>
      <c r="AN61" s="2"/>
      <c r="AO61" s="2"/>
      <c r="AP61" s="2"/>
      <c r="AQ61" s="2"/>
      <c r="AR61" s="2"/>
      <c r="AS61" s="2"/>
    </row>
    <row r="62" spans="1:45">
      <c r="A62" s="2" t="s">
        <v>882</v>
      </c>
      <c r="B62" s="3">
        <v>0.1</v>
      </c>
      <c r="C62" s="2" t="s">
        <v>883</v>
      </c>
      <c r="D62" s="3">
        <v>2</v>
      </c>
      <c r="E62" s="3">
        <v>0</v>
      </c>
      <c r="F62" s="3">
        <v>0</v>
      </c>
      <c r="G62" s="3">
        <v>0</v>
      </c>
      <c r="H62" s="3">
        <v>0</v>
      </c>
      <c r="I62" s="3">
        <v>0</v>
      </c>
      <c r="J62" s="3">
        <v>0</v>
      </c>
      <c r="K62" s="3">
        <v>0</v>
      </c>
      <c r="L62" s="3">
        <v>0</v>
      </c>
      <c r="M62" s="3">
        <v>0</v>
      </c>
      <c r="N62" s="3">
        <v>0</v>
      </c>
      <c r="O62" s="3">
        <v>0</v>
      </c>
      <c r="P62" s="3">
        <v>0</v>
      </c>
      <c r="Q62" s="3">
        <v>0</v>
      </c>
      <c r="R62" s="3">
        <v>0</v>
      </c>
      <c r="S62" s="3">
        <v>0</v>
      </c>
      <c r="T62" s="3">
        <v>0</v>
      </c>
      <c r="U62" s="2"/>
      <c r="V62" s="3">
        <v>0</v>
      </c>
      <c r="W62" s="3">
        <v>0</v>
      </c>
      <c r="X62" s="3">
        <v>0</v>
      </c>
      <c r="Y62" s="3">
        <v>0</v>
      </c>
      <c r="Z62" s="3">
        <v>0</v>
      </c>
      <c r="AA62" s="3">
        <v>0</v>
      </c>
      <c r="AB62" s="3">
        <v>0</v>
      </c>
      <c r="AC62" s="3">
        <v>0</v>
      </c>
      <c r="AD62" s="3">
        <v>0</v>
      </c>
      <c r="AE62" s="3">
        <v>0</v>
      </c>
      <c r="AF62" s="3">
        <v>0</v>
      </c>
      <c r="AG62" s="3">
        <v>0</v>
      </c>
      <c r="AH62" s="3">
        <v>0</v>
      </c>
      <c r="AI62" s="3">
        <v>0</v>
      </c>
      <c r="AJ62" s="3">
        <v>0</v>
      </c>
      <c r="AK62" s="3">
        <v>0</v>
      </c>
      <c r="AL62" s="2"/>
      <c r="AM62" s="2"/>
      <c r="AN62" s="2"/>
      <c r="AO62" s="2"/>
      <c r="AP62" s="2"/>
      <c r="AQ62" s="2"/>
      <c r="AR62" s="2"/>
      <c r="AS62" s="2"/>
    </row>
    <row r="63" spans="1:45">
      <c r="A63" s="2" t="s">
        <v>884</v>
      </c>
      <c r="B63" s="3">
        <v>0</v>
      </c>
      <c r="C63" s="2" t="s">
        <v>885</v>
      </c>
      <c r="D63" s="3">
        <v>3</v>
      </c>
      <c r="E63" s="3">
        <v>0</v>
      </c>
      <c r="F63" s="3">
        <v>0</v>
      </c>
      <c r="G63" s="3">
        <v>0</v>
      </c>
      <c r="H63" s="3">
        <v>0</v>
      </c>
      <c r="I63" s="3">
        <v>0</v>
      </c>
      <c r="J63" s="3">
        <v>0</v>
      </c>
      <c r="K63" s="3">
        <v>0</v>
      </c>
      <c r="L63" s="3">
        <v>0</v>
      </c>
      <c r="M63" s="3">
        <v>0</v>
      </c>
      <c r="N63" s="3">
        <v>0</v>
      </c>
      <c r="O63" s="3">
        <v>0</v>
      </c>
      <c r="P63" s="3">
        <v>0</v>
      </c>
      <c r="Q63" s="3">
        <v>0</v>
      </c>
      <c r="R63" s="3">
        <v>0</v>
      </c>
      <c r="S63" s="3">
        <v>0</v>
      </c>
      <c r="T63" s="3">
        <v>0</v>
      </c>
      <c r="U63" s="2"/>
      <c r="V63" s="3">
        <v>0</v>
      </c>
      <c r="W63" s="3">
        <v>0</v>
      </c>
      <c r="X63" s="3">
        <v>0</v>
      </c>
      <c r="Y63" s="3">
        <v>0</v>
      </c>
      <c r="Z63" s="3">
        <v>0</v>
      </c>
      <c r="AA63" s="3">
        <v>0</v>
      </c>
      <c r="AB63" s="3">
        <v>0</v>
      </c>
      <c r="AC63" s="3">
        <v>0</v>
      </c>
      <c r="AD63" s="3">
        <v>0</v>
      </c>
      <c r="AE63" s="3">
        <v>0</v>
      </c>
      <c r="AF63" s="3">
        <v>0</v>
      </c>
      <c r="AG63" s="3">
        <v>0</v>
      </c>
      <c r="AH63" s="3">
        <v>0</v>
      </c>
      <c r="AI63" s="3">
        <v>0</v>
      </c>
      <c r="AJ63" s="3">
        <v>0</v>
      </c>
      <c r="AK63" s="3">
        <v>0</v>
      </c>
      <c r="AL63" s="2"/>
      <c r="AM63" s="2"/>
      <c r="AN63" s="2"/>
      <c r="AO63" s="2"/>
      <c r="AP63" s="2"/>
      <c r="AQ63" s="2"/>
      <c r="AR63" s="2"/>
      <c r="AS63" s="2"/>
    </row>
    <row r="64" spans="1:45">
      <c r="A64" s="2" t="s">
        <v>886</v>
      </c>
      <c r="B64" s="3">
        <v>0</v>
      </c>
      <c r="C64" s="2" t="s">
        <v>887</v>
      </c>
      <c r="D64" s="3">
        <v>3</v>
      </c>
      <c r="E64" s="3">
        <v>0</v>
      </c>
      <c r="F64" s="3">
        <v>0</v>
      </c>
      <c r="G64" s="3">
        <v>0</v>
      </c>
      <c r="H64" s="3">
        <v>0</v>
      </c>
      <c r="I64" s="3">
        <v>0</v>
      </c>
      <c r="J64" s="3">
        <v>0</v>
      </c>
      <c r="K64" s="3">
        <v>0</v>
      </c>
      <c r="L64" s="3">
        <v>0</v>
      </c>
      <c r="M64" s="3">
        <v>0</v>
      </c>
      <c r="N64" s="3">
        <v>0</v>
      </c>
      <c r="O64" s="3">
        <v>0</v>
      </c>
      <c r="P64" s="3">
        <v>0</v>
      </c>
      <c r="Q64" s="3">
        <v>0</v>
      </c>
      <c r="R64" s="3">
        <v>0</v>
      </c>
      <c r="S64" s="3">
        <v>0</v>
      </c>
      <c r="T64" s="3">
        <v>0</v>
      </c>
      <c r="U64" s="2"/>
      <c r="V64" s="3">
        <v>0</v>
      </c>
      <c r="W64" s="3">
        <v>0</v>
      </c>
      <c r="X64" s="3">
        <v>0</v>
      </c>
      <c r="Y64" s="3">
        <v>0</v>
      </c>
      <c r="Z64" s="3">
        <v>0</v>
      </c>
      <c r="AA64" s="3">
        <v>0</v>
      </c>
      <c r="AB64" s="3">
        <v>0</v>
      </c>
      <c r="AC64" s="3">
        <v>0</v>
      </c>
      <c r="AD64" s="3">
        <v>0</v>
      </c>
      <c r="AE64" s="3">
        <v>0</v>
      </c>
      <c r="AF64" s="3">
        <v>0</v>
      </c>
      <c r="AG64" s="3">
        <v>0</v>
      </c>
      <c r="AH64" s="3">
        <v>0</v>
      </c>
      <c r="AI64" s="3">
        <v>0</v>
      </c>
      <c r="AJ64" s="3">
        <v>0</v>
      </c>
      <c r="AK64" s="3">
        <v>0</v>
      </c>
      <c r="AL64" s="2"/>
      <c r="AM64" s="2"/>
      <c r="AN64" s="2"/>
      <c r="AO64" s="2"/>
      <c r="AP64" s="2"/>
      <c r="AQ64" s="2"/>
      <c r="AR64" s="2"/>
      <c r="AS64" s="2"/>
    </row>
    <row r="65" spans="1:45">
      <c r="A65" s="2" t="s">
        <v>888</v>
      </c>
      <c r="B65" s="3">
        <v>0</v>
      </c>
      <c r="C65" s="2" t="s">
        <v>889</v>
      </c>
      <c r="D65" s="3">
        <v>2</v>
      </c>
      <c r="E65" s="3">
        <v>0</v>
      </c>
      <c r="F65" s="3">
        <v>0</v>
      </c>
      <c r="G65" s="3">
        <v>0</v>
      </c>
      <c r="H65" s="3">
        <v>0</v>
      </c>
      <c r="I65" s="3">
        <v>0</v>
      </c>
      <c r="J65" s="3">
        <v>0</v>
      </c>
      <c r="K65" s="3">
        <v>0</v>
      </c>
      <c r="L65" s="3">
        <v>0</v>
      </c>
      <c r="M65" s="3">
        <v>0</v>
      </c>
      <c r="N65" s="3">
        <v>0</v>
      </c>
      <c r="O65" s="3">
        <v>0</v>
      </c>
      <c r="P65" s="3">
        <v>0</v>
      </c>
      <c r="Q65" s="3">
        <v>0</v>
      </c>
      <c r="R65" s="3">
        <v>0</v>
      </c>
      <c r="S65" s="3">
        <v>0</v>
      </c>
      <c r="T65" s="3">
        <v>0</v>
      </c>
      <c r="U65" s="2"/>
      <c r="V65" s="3">
        <v>0</v>
      </c>
      <c r="W65" s="3">
        <v>0</v>
      </c>
      <c r="X65" s="3">
        <v>0</v>
      </c>
      <c r="Y65" s="3">
        <v>0</v>
      </c>
      <c r="Z65" s="3">
        <v>0</v>
      </c>
      <c r="AA65" s="3">
        <v>0</v>
      </c>
      <c r="AB65" s="3">
        <v>0</v>
      </c>
      <c r="AC65" s="3">
        <v>0</v>
      </c>
      <c r="AD65" s="3">
        <v>0</v>
      </c>
      <c r="AE65" s="3">
        <v>0</v>
      </c>
      <c r="AF65" s="3">
        <v>0</v>
      </c>
      <c r="AG65" s="3">
        <v>0</v>
      </c>
      <c r="AH65" s="3">
        <v>0</v>
      </c>
      <c r="AI65" s="3">
        <v>0</v>
      </c>
      <c r="AJ65" s="3">
        <v>0</v>
      </c>
      <c r="AK65" s="3">
        <v>0</v>
      </c>
      <c r="AL65" s="2"/>
      <c r="AM65" s="2"/>
      <c r="AN65" s="2"/>
      <c r="AO65" s="2"/>
      <c r="AP65" s="2"/>
      <c r="AQ65" s="2"/>
      <c r="AR65" s="2"/>
      <c r="AS65" s="2"/>
    </row>
    <row r="66" spans="1:45">
      <c r="A66" s="2" t="s">
        <v>890</v>
      </c>
      <c r="B66" s="3">
        <v>0</v>
      </c>
      <c r="C66" s="2" t="s">
        <v>891</v>
      </c>
      <c r="D66" s="3">
        <v>2</v>
      </c>
      <c r="E66" s="3">
        <v>0</v>
      </c>
      <c r="F66" s="3">
        <v>0</v>
      </c>
      <c r="G66" s="3">
        <v>0</v>
      </c>
      <c r="H66" s="3">
        <v>0</v>
      </c>
      <c r="I66" s="3">
        <v>0</v>
      </c>
      <c r="J66" s="3">
        <v>0</v>
      </c>
      <c r="K66" s="3">
        <v>0</v>
      </c>
      <c r="L66" s="3">
        <v>0</v>
      </c>
      <c r="M66" s="3">
        <v>0</v>
      </c>
      <c r="N66" s="3">
        <v>0</v>
      </c>
      <c r="O66" s="3">
        <v>0</v>
      </c>
      <c r="P66" s="3">
        <v>0</v>
      </c>
      <c r="Q66" s="3">
        <v>0</v>
      </c>
      <c r="R66" s="3">
        <v>0</v>
      </c>
      <c r="S66" s="3">
        <v>0</v>
      </c>
      <c r="T66" s="3">
        <v>0</v>
      </c>
      <c r="U66" s="2"/>
      <c r="V66" s="3">
        <v>0</v>
      </c>
      <c r="W66" s="3">
        <v>0</v>
      </c>
      <c r="X66" s="3">
        <v>0</v>
      </c>
      <c r="Y66" s="3">
        <v>0</v>
      </c>
      <c r="Z66" s="3">
        <v>0</v>
      </c>
      <c r="AA66" s="3">
        <v>0</v>
      </c>
      <c r="AB66" s="3">
        <v>0</v>
      </c>
      <c r="AC66" s="3">
        <v>0</v>
      </c>
      <c r="AD66" s="3">
        <v>0</v>
      </c>
      <c r="AE66" s="3">
        <v>0</v>
      </c>
      <c r="AF66" s="3">
        <v>0</v>
      </c>
      <c r="AG66" s="3">
        <v>0</v>
      </c>
      <c r="AH66" s="3">
        <v>0</v>
      </c>
      <c r="AI66" s="3">
        <v>0</v>
      </c>
      <c r="AJ66" s="3">
        <v>0</v>
      </c>
      <c r="AK66" s="3">
        <v>0</v>
      </c>
      <c r="AL66" s="2"/>
      <c r="AM66" s="2"/>
      <c r="AN66" s="2"/>
      <c r="AO66" s="2"/>
      <c r="AP66" s="2"/>
      <c r="AQ66" s="2"/>
      <c r="AR66" s="2"/>
      <c r="AS66" s="2"/>
    </row>
    <row r="67" spans="1:45">
      <c r="A67" s="2" t="s">
        <v>892</v>
      </c>
      <c r="B67" s="3">
        <v>0</v>
      </c>
      <c r="C67" s="2" t="s">
        <v>893</v>
      </c>
      <c r="D67" s="2" t="s">
        <v>797</v>
      </c>
      <c r="E67" s="3">
        <v>0</v>
      </c>
      <c r="F67" s="3">
        <v>0</v>
      </c>
      <c r="G67" s="3">
        <v>0</v>
      </c>
      <c r="H67" s="3">
        <v>0</v>
      </c>
      <c r="I67" s="3">
        <v>0</v>
      </c>
      <c r="J67" s="3">
        <v>0</v>
      </c>
      <c r="K67" s="3">
        <v>0</v>
      </c>
      <c r="L67" s="3">
        <v>0</v>
      </c>
      <c r="M67" s="3">
        <v>0</v>
      </c>
      <c r="N67" s="3">
        <v>0</v>
      </c>
      <c r="O67" s="3">
        <v>0</v>
      </c>
      <c r="P67" s="3">
        <v>0</v>
      </c>
      <c r="Q67" s="3">
        <v>0</v>
      </c>
      <c r="R67" s="3">
        <v>0</v>
      </c>
      <c r="S67" s="3">
        <v>0</v>
      </c>
      <c r="T67" s="3">
        <v>0</v>
      </c>
      <c r="U67" s="2"/>
      <c r="V67" s="3">
        <v>0</v>
      </c>
      <c r="W67" s="3">
        <v>0</v>
      </c>
      <c r="X67" s="3">
        <v>0</v>
      </c>
      <c r="Y67" s="3">
        <v>0</v>
      </c>
      <c r="Z67" s="3">
        <v>0</v>
      </c>
      <c r="AA67" s="3">
        <v>0</v>
      </c>
      <c r="AB67" s="3">
        <v>0</v>
      </c>
      <c r="AC67" s="3">
        <v>0</v>
      </c>
      <c r="AD67" s="3">
        <v>0</v>
      </c>
      <c r="AE67" s="3">
        <v>0</v>
      </c>
      <c r="AF67" s="3">
        <v>0</v>
      </c>
      <c r="AG67" s="3">
        <v>0</v>
      </c>
      <c r="AH67" s="3">
        <v>0</v>
      </c>
      <c r="AI67" s="3">
        <v>0</v>
      </c>
      <c r="AJ67" s="3">
        <v>0</v>
      </c>
      <c r="AK67" s="3">
        <v>0</v>
      </c>
      <c r="AL67" s="2"/>
      <c r="AM67" s="2"/>
      <c r="AN67" s="2"/>
      <c r="AO67" s="2"/>
      <c r="AP67" s="2"/>
      <c r="AQ67" s="2"/>
      <c r="AR67" s="2"/>
      <c r="AS67" s="2"/>
    </row>
    <row r="68" spans="1:45">
      <c r="A68" s="2" t="s">
        <v>894</v>
      </c>
      <c r="B68" s="3">
        <v>0</v>
      </c>
      <c r="C68" s="2" t="s">
        <v>895</v>
      </c>
      <c r="D68" s="3">
        <v>3</v>
      </c>
      <c r="E68" s="3">
        <v>0</v>
      </c>
      <c r="F68" s="3">
        <v>0</v>
      </c>
      <c r="G68" s="3">
        <v>0</v>
      </c>
      <c r="H68" s="3">
        <v>0</v>
      </c>
      <c r="I68" s="3">
        <v>0</v>
      </c>
      <c r="J68" s="3">
        <v>0</v>
      </c>
      <c r="K68" s="3">
        <v>0</v>
      </c>
      <c r="L68" s="3">
        <v>0</v>
      </c>
      <c r="M68" s="3">
        <v>0</v>
      </c>
      <c r="N68" s="3">
        <v>0</v>
      </c>
      <c r="O68" s="3">
        <v>0</v>
      </c>
      <c r="P68" s="3">
        <v>0</v>
      </c>
      <c r="Q68" s="3">
        <v>0</v>
      </c>
      <c r="R68" s="3">
        <v>0</v>
      </c>
      <c r="S68" s="3">
        <v>0</v>
      </c>
      <c r="T68" s="3">
        <v>0</v>
      </c>
      <c r="U68" s="2"/>
      <c r="V68" s="3">
        <v>0</v>
      </c>
      <c r="W68" s="3">
        <v>0</v>
      </c>
      <c r="X68" s="3">
        <v>0</v>
      </c>
      <c r="Y68" s="3">
        <v>0</v>
      </c>
      <c r="Z68" s="3">
        <v>0</v>
      </c>
      <c r="AA68" s="3">
        <v>0</v>
      </c>
      <c r="AB68" s="3">
        <v>0</v>
      </c>
      <c r="AC68" s="3">
        <v>0</v>
      </c>
      <c r="AD68" s="3">
        <v>0</v>
      </c>
      <c r="AE68" s="3">
        <v>0</v>
      </c>
      <c r="AF68" s="3">
        <v>0</v>
      </c>
      <c r="AG68" s="3">
        <v>0</v>
      </c>
      <c r="AH68" s="3">
        <v>0</v>
      </c>
      <c r="AI68" s="3">
        <v>0</v>
      </c>
      <c r="AJ68" s="3">
        <v>0</v>
      </c>
      <c r="AK68" s="3">
        <v>0</v>
      </c>
      <c r="AL68" s="2"/>
      <c r="AM68" s="2"/>
      <c r="AN68" s="2"/>
      <c r="AO68" s="2"/>
      <c r="AP68" s="2"/>
      <c r="AQ68" s="2"/>
      <c r="AR68" s="2"/>
      <c r="AS68" s="2"/>
    </row>
    <row r="69" spans="1:45">
      <c r="A69" s="2" t="s">
        <v>896</v>
      </c>
      <c r="B69" s="3">
        <v>0</v>
      </c>
      <c r="C69" s="2" t="s">
        <v>897</v>
      </c>
      <c r="D69" s="3">
        <v>1</v>
      </c>
      <c r="E69" s="3">
        <v>0</v>
      </c>
      <c r="F69" s="3">
        <v>0</v>
      </c>
      <c r="G69" s="3">
        <v>0</v>
      </c>
      <c r="H69" s="3">
        <v>0</v>
      </c>
      <c r="I69" s="3">
        <v>0</v>
      </c>
      <c r="J69" s="3">
        <v>0</v>
      </c>
      <c r="K69" s="3">
        <v>0</v>
      </c>
      <c r="L69" s="3">
        <v>0</v>
      </c>
      <c r="M69" s="3">
        <v>0</v>
      </c>
      <c r="N69" s="3">
        <v>0</v>
      </c>
      <c r="O69" s="3">
        <v>0</v>
      </c>
      <c r="P69" s="3">
        <v>0</v>
      </c>
      <c r="Q69" s="3">
        <v>0</v>
      </c>
      <c r="R69" s="3">
        <v>0</v>
      </c>
      <c r="S69" s="3">
        <v>0</v>
      </c>
      <c r="T69" s="3">
        <v>0</v>
      </c>
      <c r="U69" s="2"/>
      <c r="V69" s="3">
        <v>0</v>
      </c>
      <c r="W69" s="3">
        <v>0</v>
      </c>
      <c r="X69" s="3">
        <v>0</v>
      </c>
      <c r="Y69" s="3">
        <v>0</v>
      </c>
      <c r="Z69" s="3">
        <v>0</v>
      </c>
      <c r="AA69" s="3">
        <v>0</v>
      </c>
      <c r="AB69" s="3">
        <v>0</v>
      </c>
      <c r="AC69" s="3">
        <v>0</v>
      </c>
      <c r="AD69" s="3">
        <v>0</v>
      </c>
      <c r="AE69" s="3">
        <v>0</v>
      </c>
      <c r="AF69" s="3">
        <v>0</v>
      </c>
      <c r="AG69" s="3">
        <v>0</v>
      </c>
      <c r="AH69" s="3">
        <v>0</v>
      </c>
      <c r="AI69" s="3">
        <v>0</v>
      </c>
      <c r="AJ69" s="3">
        <v>0</v>
      </c>
      <c r="AK69" s="3">
        <v>0</v>
      </c>
      <c r="AL69" s="2"/>
      <c r="AM69" s="2"/>
      <c r="AN69" s="2"/>
      <c r="AO69" s="2"/>
      <c r="AP69" s="2"/>
      <c r="AQ69" s="2"/>
      <c r="AR69" s="2"/>
      <c r="AS69" s="2"/>
    </row>
    <row r="70" spans="1:45">
      <c r="A70" s="2" t="s">
        <v>898</v>
      </c>
      <c r="B70" s="3">
        <v>0</v>
      </c>
      <c r="C70" s="2" t="s">
        <v>899</v>
      </c>
      <c r="D70" s="3">
        <v>3</v>
      </c>
      <c r="E70" s="3">
        <v>0</v>
      </c>
      <c r="F70" s="3">
        <v>0</v>
      </c>
      <c r="G70" s="3">
        <v>0</v>
      </c>
      <c r="H70" s="3">
        <v>0</v>
      </c>
      <c r="I70" s="3">
        <v>0</v>
      </c>
      <c r="J70" s="3">
        <v>0</v>
      </c>
      <c r="K70" s="3">
        <v>0</v>
      </c>
      <c r="L70" s="3">
        <v>0</v>
      </c>
      <c r="M70" s="3">
        <v>0</v>
      </c>
      <c r="N70" s="3">
        <v>0</v>
      </c>
      <c r="O70" s="3">
        <v>0</v>
      </c>
      <c r="P70" s="3">
        <v>0</v>
      </c>
      <c r="Q70" s="3">
        <v>0</v>
      </c>
      <c r="R70" s="3">
        <v>0</v>
      </c>
      <c r="S70" s="3">
        <v>0</v>
      </c>
      <c r="T70" s="3">
        <v>0</v>
      </c>
      <c r="U70" s="2"/>
      <c r="V70" s="3">
        <v>0</v>
      </c>
      <c r="W70" s="3">
        <v>0</v>
      </c>
      <c r="X70" s="3">
        <v>0</v>
      </c>
      <c r="Y70" s="3">
        <v>0</v>
      </c>
      <c r="Z70" s="3">
        <v>0</v>
      </c>
      <c r="AA70" s="3">
        <v>0</v>
      </c>
      <c r="AB70" s="3">
        <v>0</v>
      </c>
      <c r="AC70" s="3">
        <v>0</v>
      </c>
      <c r="AD70" s="3">
        <v>0</v>
      </c>
      <c r="AE70" s="3">
        <v>0</v>
      </c>
      <c r="AF70" s="3">
        <v>0</v>
      </c>
      <c r="AG70" s="3">
        <v>0</v>
      </c>
      <c r="AH70" s="3">
        <v>0</v>
      </c>
      <c r="AI70" s="3">
        <v>0</v>
      </c>
      <c r="AJ70" s="3">
        <v>0</v>
      </c>
      <c r="AK70" s="3">
        <v>0</v>
      </c>
      <c r="AL70" s="2"/>
      <c r="AM70" s="2"/>
      <c r="AN70" s="2"/>
      <c r="AO70" s="2"/>
      <c r="AP70" s="2"/>
      <c r="AQ70" s="2"/>
      <c r="AR70" s="2"/>
      <c r="AS70" s="2"/>
    </row>
    <row r="71" spans="1:45">
      <c r="A71" s="2" t="s">
        <v>900</v>
      </c>
      <c r="B71" s="3">
        <v>0</v>
      </c>
      <c r="C71" s="2" t="s">
        <v>901</v>
      </c>
      <c r="D71" s="3">
        <v>3</v>
      </c>
      <c r="E71" s="3">
        <v>0</v>
      </c>
      <c r="F71" s="3">
        <v>0</v>
      </c>
      <c r="G71" s="3">
        <v>0</v>
      </c>
      <c r="H71" s="3">
        <v>0</v>
      </c>
      <c r="I71" s="3">
        <v>0</v>
      </c>
      <c r="J71" s="3">
        <v>0</v>
      </c>
      <c r="K71" s="3">
        <v>0</v>
      </c>
      <c r="L71" s="3">
        <v>0</v>
      </c>
      <c r="M71" s="3">
        <v>0</v>
      </c>
      <c r="N71" s="3">
        <v>0</v>
      </c>
      <c r="O71" s="3">
        <v>0</v>
      </c>
      <c r="P71" s="3">
        <v>0</v>
      </c>
      <c r="Q71" s="3">
        <v>0</v>
      </c>
      <c r="R71" s="3">
        <v>0</v>
      </c>
      <c r="S71" s="3">
        <v>0</v>
      </c>
      <c r="T71" s="3">
        <v>0</v>
      </c>
      <c r="U71" s="2"/>
      <c r="V71" s="3">
        <v>0</v>
      </c>
      <c r="W71" s="3">
        <v>0</v>
      </c>
      <c r="X71" s="3">
        <v>0</v>
      </c>
      <c r="Y71" s="3">
        <v>0</v>
      </c>
      <c r="Z71" s="3">
        <v>0</v>
      </c>
      <c r="AA71" s="3">
        <v>0</v>
      </c>
      <c r="AB71" s="3">
        <v>0</v>
      </c>
      <c r="AC71" s="3">
        <v>0</v>
      </c>
      <c r="AD71" s="3">
        <v>0</v>
      </c>
      <c r="AE71" s="3">
        <v>0</v>
      </c>
      <c r="AF71" s="3">
        <v>0</v>
      </c>
      <c r="AG71" s="3">
        <v>0</v>
      </c>
      <c r="AH71" s="3">
        <v>0</v>
      </c>
      <c r="AI71" s="3">
        <v>0</v>
      </c>
      <c r="AJ71" s="3">
        <v>0</v>
      </c>
      <c r="AK71" s="3">
        <v>0</v>
      </c>
      <c r="AL71" s="2"/>
      <c r="AM71" s="2"/>
      <c r="AN71" s="2"/>
      <c r="AO71" s="2"/>
      <c r="AP71" s="2"/>
      <c r="AQ71" s="2"/>
      <c r="AR71" s="2"/>
      <c r="AS71" s="2"/>
    </row>
    <row r="72" spans="1:45">
      <c r="A72" s="2" t="s">
        <v>902</v>
      </c>
      <c r="B72" s="3">
        <v>0</v>
      </c>
      <c r="C72" s="12" t="s">
        <v>903</v>
      </c>
      <c r="D72" s="13">
        <v>2</v>
      </c>
      <c r="E72" s="3">
        <v>0</v>
      </c>
      <c r="F72" s="3">
        <v>0</v>
      </c>
      <c r="G72" s="3">
        <v>0</v>
      </c>
      <c r="H72" s="3">
        <v>0</v>
      </c>
      <c r="I72" s="3">
        <v>0</v>
      </c>
      <c r="J72" s="3">
        <v>0</v>
      </c>
      <c r="K72" s="3">
        <v>0</v>
      </c>
      <c r="L72" s="3">
        <v>0</v>
      </c>
      <c r="M72" s="3">
        <v>0</v>
      </c>
      <c r="N72" s="3">
        <v>0</v>
      </c>
      <c r="O72" s="3">
        <v>0</v>
      </c>
      <c r="P72" s="3">
        <v>0</v>
      </c>
      <c r="Q72" s="3">
        <v>0</v>
      </c>
      <c r="R72" s="3">
        <v>0</v>
      </c>
      <c r="S72" s="3">
        <v>0</v>
      </c>
      <c r="T72" s="3">
        <v>0</v>
      </c>
      <c r="U72" s="2"/>
      <c r="V72" s="3">
        <v>0</v>
      </c>
      <c r="W72" s="3">
        <v>0</v>
      </c>
      <c r="X72" s="3">
        <v>0</v>
      </c>
      <c r="Y72" s="3">
        <v>0</v>
      </c>
      <c r="Z72" s="3">
        <v>0</v>
      </c>
      <c r="AA72" s="3">
        <v>0</v>
      </c>
      <c r="AB72" s="3">
        <v>0</v>
      </c>
      <c r="AC72" s="3">
        <v>0</v>
      </c>
      <c r="AD72" s="3">
        <v>0</v>
      </c>
      <c r="AE72" s="3">
        <v>0</v>
      </c>
      <c r="AF72" s="3">
        <v>0</v>
      </c>
      <c r="AG72" s="3">
        <v>0</v>
      </c>
      <c r="AH72" s="3">
        <v>0</v>
      </c>
      <c r="AI72" s="3">
        <v>0</v>
      </c>
      <c r="AJ72" s="3">
        <v>0</v>
      </c>
      <c r="AK72" s="3">
        <v>0</v>
      </c>
      <c r="AL72" s="2"/>
      <c r="AM72" s="2"/>
      <c r="AN72" s="2"/>
      <c r="AO72" s="2"/>
      <c r="AP72" s="2"/>
      <c r="AQ72" s="2"/>
      <c r="AR72" s="2"/>
      <c r="AS72" s="2"/>
    </row>
    <row r="73" spans="1:45">
      <c r="A73" s="2" t="s">
        <v>904</v>
      </c>
      <c r="B73" s="3">
        <v>0</v>
      </c>
      <c r="C73" s="2" t="s">
        <v>905</v>
      </c>
      <c r="D73" s="3">
        <v>4</v>
      </c>
      <c r="E73" s="3">
        <v>0</v>
      </c>
      <c r="F73" s="3">
        <v>0</v>
      </c>
      <c r="G73" s="3">
        <v>0</v>
      </c>
      <c r="H73" s="3">
        <v>0</v>
      </c>
      <c r="I73" s="3">
        <v>0</v>
      </c>
      <c r="J73" s="3">
        <v>0</v>
      </c>
      <c r="K73" s="3">
        <v>0</v>
      </c>
      <c r="L73" s="3">
        <v>0</v>
      </c>
      <c r="M73" s="3">
        <v>0</v>
      </c>
      <c r="N73" s="3">
        <v>0</v>
      </c>
      <c r="O73" s="3">
        <v>0</v>
      </c>
      <c r="P73" s="3">
        <v>0</v>
      </c>
      <c r="Q73" s="3">
        <v>0</v>
      </c>
      <c r="R73" s="3">
        <v>0</v>
      </c>
      <c r="S73" s="3">
        <v>0</v>
      </c>
      <c r="T73" s="3">
        <v>0</v>
      </c>
      <c r="U73" s="2"/>
      <c r="V73" s="3">
        <v>0</v>
      </c>
      <c r="W73" s="3">
        <v>0</v>
      </c>
      <c r="X73" s="3">
        <v>0</v>
      </c>
      <c r="Y73" s="3">
        <v>0</v>
      </c>
      <c r="Z73" s="3">
        <v>0</v>
      </c>
      <c r="AA73" s="3">
        <v>0</v>
      </c>
      <c r="AB73" s="3">
        <v>0</v>
      </c>
      <c r="AC73" s="3">
        <v>0</v>
      </c>
      <c r="AD73" s="3">
        <v>0</v>
      </c>
      <c r="AE73" s="3">
        <v>0</v>
      </c>
      <c r="AF73" s="3">
        <v>0</v>
      </c>
      <c r="AG73" s="3">
        <v>0</v>
      </c>
      <c r="AH73" s="3">
        <v>0</v>
      </c>
      <c r="AI73" s="3">
        <v>0</v>
      </c>
      <c r="AJ73" s="3">
        <v>0</v>
      </c>
      <c r="AK73" s="3">
        <v>0</v>
      </c>
      <c r="AL73" s="2"/>
      <c r="AM73" s="2"/>
      <c r="AN73" s="2"/>
      <c r="AO73" s="2"/>
      <c r="AP73" s="2"/>
      <c r="AQ73" s="2"/>
      <c r="AR73" s="2"/>
      <c r="AS73" s="2"/>
    </row>
    <row r="74" spans="1:45">
      <c r="A74" s="2" t="s">
        <v>906</v>
      </c>
      <c r="B74" s="3">
        <v>0</v>
      </c>
      <c r="C74" s="2" t="s">
        <v>907</v>
      </c>
      <c r="D74" s="3">
        <v>3</v>
      </c>
      <c r="E74" s="3">
        <v>0</v>
      </c>
      <c r="F74" s="3">
        <v>0</v>
      </c>
      <c r="G74" s="3">
        <v>0</v>
      </c>
      <c r="H74" s="3">
        <v>0</v>
      </c>
      <c r="I74" s="3">
        <v>0</v>
      </c>
      <c r="J74" s="3">
        <v>6.6666666666666596E-2</v>
      </c>
      <c r="K74" s="3">
        <v>0</v>
      </c>
      <c r="L74" s="3">
        <v>3.3333333333333298E-2</v>
      </c>
      <c r="M74" s="3">
        <v>0</v>
      </c>
      <c r="N74" s="3">
        <v>3.3333333333333298E-2</v>
      </c>
      <c r="O74" s="3">
        <v>0</v>
      </c>
      <c r="P74" s="3">
        <v>0</v>
      </c>
      <c r="Q74" s="3">
        <v>0</v>
      </c>
      <c r="R74" s="3">
        <v>0</v>
      </c>
      <c r="S74" s="3">
        <v>0</v>
      </c>
      <c r="T74" s="3">
        <v>6.6666666666666596E-2</v>
      </c>
      <c r="U74" s="2"/>
      <c r="V74" s="3">
        <v>0</v>
      </c>
      <c r="W74" s="3">
        <v>0</v>
      </c>
      <c r="X74" s="3">
        <v>0</v>
      </c>
      <c r="Y74" s="3">
        <v>0</v>
      </c>
      <c r="Z74" s="3">
        <v>0</v>
      </c>
      <c r="AA74" s="3">
        <v>0.24944382578492899</v>
      </c>
      <c r="AB74" s="3">
        <v>0</v>
      </c>
      <c r="AC74" s="3">
        <v>0.17950549357115</v>
      </c>
      <c r="AD74" s="3">
        <v>0</v>
      </c>
      <c r="AE74" s="3">
        <v>0.17950549357115</v>
      </c>
      <c r="AF74" s="3">
        <v>0</v>
      </c>
      <c r="AG74" s="3">
        <v>0</v>
      </c>
      <c r="AH74" s="3">
        <v>0</v>
      </c>
      <c r="AI74" s="3">
        <v>0</v>
      </c>
      <c r="AJ74" s="3">
        <v>0</v>
      </c>
      <c r="AK74" s="3">
        <v>0.24944382578492899</v>
      </c>
      <c r="AL74" s="2"/>
      <c r="AM74" s="2"/>
      <c r="AN74" s="2"/>
      <c r="AO74" s="2"/>
      <c r="AP74" s="2"/>
      <c r="AQ74" s="2"/>
      <c r="AR74" s="2"/>
      <c r="AS74" s="2"/>
    </row>
    <row r="75" spans="1:45">
      <c r="A75" s="2" t="s">
        <v>908</v>
      </c>
      <c r="B75" s="3">
        <v>0</v>
      </c>
      <c r="C75" s="2" t="s">
        <v>909</v>
      </c>
      <c r="D75" s="3">
        <v>4</v>
      </c>
      <c r="E75" s="3">
        <v>0</v>
      </c>
      <c r="F75" s="3">
        <v>0</v>
      </c>
      <c r="G75" s="3">
        <v>0</v>
      </c>
      <c r="H75" s="3">
        <v>0</v>
      </c>
      <c r="I75" s="3">
        <v>0</v>
      </c>
      <c r="J75" s="3">
        <v>0</v>
      </c>
      <c r="K75" s="3">
        <v>0</v>
      </c>
      <c r="L75" s="3">
        <v>0</v>
      </c>
      <c r="M75" s="3">
        <v>0</v>
      </c>
      <c r="N75" s="3">
        <v>0</v>
      </c>
      <c r="O75" s="3">
        <v>0</v>
      </c>
      <c r="P75" s="3">
        <v>0</v>
      </c>
      <c r="Q75" s="3">
        <v>0</v>
      </c>
      <c r="R75" s="3">
        <v>0</v>
      </c>
      <c r="S75" s="3">
        <v>0</v>
      </c>
      <c r="T75" s="3">
        <v>0</v>
      </c>
      <c r="U75" s="2"/>
      <c r="V75" s="3">
        <v>0</v>
      </c>
      <c r="W75" s="3">
        <v>0</v>
      </c>
      <c r="X75" s="3">
        <v>0</v>
      </c>
      <c r="Y75" s="3">
        <v>0</v>
      </c>
      <c r="Z75" s="3">
        <v>0</v>
      </c>
      <c r="AA75" s="3">
        <v>0</v>
      </c>
      <c r="AB75" s="3">
        <v>0</v>
      </c>
      <c r="AC75" s="3">
        <v>0</v>
      </c>
      <c r="AD75" s="3">
        <v>0</v>
      </c>
      <c r="AE75" s="3">
        <v>0</v>
      </c>
      <c r="AF75" s="3">
        <v>0</v>
      </c>
      <c r="AG75" s="3">
        <v>0</v>
      </c>
      <c r="AH75" s="3">
        <v>0</v>
      </c>
      <c r="AI75" s="3">
        <v>0</v>
      </c>
      <c r="AJ75" s="3">
        <v>0</v>
      </c>
      <c r="AK75" s="3">
        <v>0</v>
      </c>
      <c r="AL75" s="2"/>
      <c r="AM75" s="2"/>
      <c r="AN75" s="2"/>
      <c r="AO75" s="2"/>
      <c r="AP75" s="2"/>
      <c r="AQ75" s="2"/>
      <c r="AR75" s="2"/>
      <c r="AS75" s="2"/>
    </row>
    <row r="76" spans="1:45">
      <c r="A76" s="2" t="s">
        <v>910</v>
      </c>
      <c r="B76" s="3">
        <v>0</v>
      </c>
      <c r="C76" s="2" t="s">
        <v>911</v>
      </c>
      <c r="D76" s="3">
        <v>4</v>
      </c>
      <c r="E76" s="3">
        <v>0</v>
      </c>
      <c r="F76" s="3">
        <v>0</v>
      </c>
      <c r="G76" s="3">
        <v>0</v>
      </c>
      <c r="H76" s="3">
        <v>0</v>
      </c>
      <c r="I76" s="3">
        <v>0</v>
      </c>
      <c r="J76" s="3">
        <v>6.6666666666666596E-2</v>
      </c>
      <c r="K76" s="3">
        <v>0</v>
      </c>
      <c r="L76" s="3">
        <v>0.1</v>
      </c>
      <c r="M76" s="3">
        <v>0</v>
      </c>
      <c r="N76" s="3">
        <v>3.3333333333333298E-2</v>
      </c>
      <c r="O76" s="3">
        <v>0</v>
      </c>
      <c r="P76" s="3">
        <v>0.2</v>
      </c>
      <c r="Q76" s="3">
        <v>0</v>
      </c>
      <c r="R76" s="3">
        <v>0.133333333333333</v>
      </c>
      <c r="S76" s="3">
        <v>0</v>
      </c>
      <c r="T76" s="3">
        <v>0.2</v>
      </c>
      <c r="U76" s="2"/>
      <c r="V76" s="3">
        <v>0</v>
      </c>
      <c r="W76" s="3">
        <v>0</v>
      </c>
      <c r="X76" s="3">
        <v>0</v>
      </c>
      <c r="Y76" s="3">
        <v>0</v>
      </c>
      <c r="Z76" s="3">
        <v>0</v>
      </c>
      <c r="AA76" s="3">
        <v>0.35901098714230001</v>
      </c>
      <c r="AB76" s="3">
        <v>0</v>
      </c>
      <c r="AC76" s="3">
        <v>0.3</v>
      </c>
      <c r="AD76" s="3">
        <v>0</v>
      </c>
      <c r="AE76" s="3">
        <v>0.17950549357115</v>
      </c>
      <c r="AF76" s="3">
        <v>0</v>
      </c>
      <c r="AG76" s="3">
        <v>0.4</v>
      </c>
      <c r="AH76" s="3">
        <v>0</v>
      </c>
      <c r="AI76" s="3">
        <v>0.33993463423951897</v>
      </c>
      <c r="AJ76" s="3">
        <v>0</v>
      </c>
      <c r="AK76" s="3">
        <v>0.4</v>
      </c>
      <c r="AL76" s="2"/>
      <c r="AM76" s="2"/>
      <c r="AN76" s="2"/>
      <c r="AO76" s="2"/>
      <c r="AP76" s="2"/>
      <c r="AQ76" s="2"/>
      <c r="AR76" s="2"/>
      <c r="AS76" s="2"/>
    </row>
    <row r="77" spans="1:45">
      <c r="A77" s="2" t="s">
        <v>912</v>
      </c>
      <c r="B77" s="3">
        <v>0.6</v>
      </c>
      <c r="C77" s="14" t="s">
        <v>913</v>
      </c>
      <c r="D77" s="15">
        <v>2</v>
      </c>
      <c r="E77" s="3">
        <v>0</v>
      </c>
      <c r="F77" s="3">
        <v>0</v>
      </c>
      <c r="G77" s="3">
        <v>0</v>
      </c>
      <c r="H77" s="3">
        <v>0</v>
      </c>
      <c r="I77" s="3">
        <v>0</v>
      </c>
      <c r="J77" s="3">
        <v>0</v>
      </c>
      <c r="K77" s="3">
        <v>0</v>
      </c>
      <c r="L77" s="3">
        <v>0</v>
      </c>
      <c r="M77" s="3">
        <v>0</v>
      </c>
      <c r="N77" s="3">
        <v>0</v>
      </c>
      <c r="O77" s="3">
        <v>0</v>
      </c>
      <c r="P77" s="3">
        <v>0</v>
      </c>
      <c r="Q77" s="3">
        <v>0</v>
      </c>
      <c r="R77" s="3">
        <v>0</v>
      </c>
      <c r="S77" s="3">
        <v>0</v>
      </c>
      <c r="T77" s="3">
        <v>0</v>
      </c>
      <c r="U77" s="2"/>
      <c r="V77" s="3">
        <v>0</v>
      </c>
      <c r="W77" s="3">
        <v>0</v>
      </c>
      <c r="X77" s="3">
        <v>0</v>
      </c>
      <c r="Y77" s="3">
        <v>0</v>
      </c>
      <c r="Z77" s="3">
        <v>0</v>
      </c>
      <c r="AA77" s="3">
        <v>0</v>
      </c>
      <c r="AB77" s="3">
        <v>0</v>
      </c>
      <c r="AC77" s="3">
        <v>0</v>
      </c>
      <c r="AD77" s="3">
        <v>0</v>
      </c>
      <c r="AE77" s="3">
        <v>0</v>
      </c>
      <c r="AF77" s="3">
        <v>0</v>
      </c>
      <c r="AG77" s="3">
        <v>0</v>
      </c>
      <c r="AH77" s="3">
        <v>0</v>
      </c>
      <c r="AI77" s="3">
        <v>0</v>
      </c>
      <c r="AJ77" s="3">
        <v>0</v>
      </c>
      <c r="AK77" s="3">
        <v>0</v>
      </c>
      <c r="AL77" s="2"/>
      <c r="AM77" s="2"/>
      <c r="AN77" s="2"/>
      <c r="AO77" s="2"/>
      <c r="AP77" s="2"/>
      <c r="AQ77" s="2"/>
      <c r="AR77" s="2"/>
      <c r="AS77" s="2"/>
    </row>
    <row r="78" spans="1:45">
      <c r="A78" s="2" t="s">
        <v>914</v>
      </c>
      <c r="B78" s="3">
        <v>0</v>
      </c>
      <c r="C78" s="2" t="s">
        <v>915</v>
      </c>
      <c r="D78" s="3">
        <v>3</v>
      </c>
      <c r="E78" s="3">
        <v>0</v>
      </c>
      <c r="F78" s="3">
        <v>0</v>
      </c>
      <c r="G78" s="3">
        <v>0</v>
      </c>
      <c r="H78" s="3">
        <v>0</v>
      </c>
      <c r="I78" s="3">
        <v>0</v>
      </c>
      <c r="J78" s="3">
        <v>0</v>
      </c>
      <c r="K78" s="3">
        <v>0</v>
      </c>
      <c r="L78" s="3">
        <v>0</v>
      </c>
      <c r="M78" s="3">
        <v>0</v>
      </c>
      <c r="N78" s="3">
        <v>0</v>
      </c>
      <c r="O78" s="3">
        <v>0</v>
      </c>
      <c r="P78" s="3">
        <v>0</v>
      </c>
      <c r="Q78" s="3">
        <v>0</v>
      </c>
      <c r="R78" s="3">
        <v>0</v>
      </c>
      <c r="S78" s="3">
        <v>0</v>
      </c>
      <c r="T78" s="3">
        <v>0</v>
      </c>
      <c r="U78" s="2"/>
      <c r="V78" s="3">
        <v>0</v>
      </c>
      <c r="W78" s="3">
        <v>0</v>
      </c>
      <c r="X78" s="3">
        <v>0</v>
      </c>
      <c r="Y78" s="3">
        <v>0</v>
      </c>
      <c r="Z78" s="3">
        <v>0</v>
      </c>
      <c r="AA78" s="3">
        <v>0</v>
      </c>
      <c r="AB78" s="3">
        <v>0</v>
      </c>
      <c r="AC78" s="3">
        <v>0</v>
      </c>
      <c r="AD78" s="3">
        <v>0</v>
      </c>
      <c r="AE78" s="3">
        <v>0</v>
      </c>
      <c r="AF78" s="3">
        <v>0</v>
      </c>
      <c r="AG78" s="3">
        <v>0</v>
      </c>
      <c r="AH78" s="3">
        <v>0</v>
      </c>
      <c r="AI78" s="3">
        <v>0</v>
      </c>
      <c r="AJ78" s="3">
        <v>0</v>
      </c>
      <c r="AK78" s="3">
        <v>0</v>
      </c>
      <c r="AL78" s="2"/>
      <c r="AM78" s="2"/>
      <c r="AN78" s="2"/>
      <c r="AO78" s="2"/>
      <c r="AP78" s="2"/>
      <c r="AQ78" s="2"/>
      <c r="AR78" s="2"/>
      <c r="AS78" s="2"/>
    </row>
    <row r="79" spans="1:45">
      <c r="A79" s="2" t="s">
        <v>916</v>
      </c>
      <c r="B79" s="3">
        <v>0</v>
      </c>
      <c r="C79" s="2" t="s">
        <v>917</v>
      </c>
      <c r="D79" s="3">
        <v>2</v>
      </c>
      <c r="E79" s="3">
        <v>0</v>
      </c>
      <c r="F79" s="3">
        <v>0</v>
      </c>
      <c r="G79" s="3">
        <v>0</v>
      </c>
      <c r="H79" s="3">
        <v>0</v>
      </c>
      <c r="I79" s="3">
        <v>0</v>
      </c>
      <c r="J79" s="3">
        <v>0</v>
      </c>
      <c r="K79" s="3">
        <v>0</v>
      </c>
      <c r="L79" s="3">
        <v>0</v>
      </c>
      <c r="M79" s="3">
        <v>0</v>
      </c>
      <c r="N79" s="3">
        <v>0</v>
      </c>
      <c r="O79" s="3">
        <v>0</v>
      </c>
      <c r="P79" s="3">
        <v>0</v>
      </c>
      <c r="Q79" s="3">
        <v>0</v>
      </c>
      <c r="R79" s="3">
        <v>0</v>
      </c>
      <c r="S79" s="3">
        <v>0</v>
      </c>
      <c r="T79" s="3">
        <v>0</v>
      </c>
      <c r="U79" s="2"/>
      <c r="V79" s="3">
        <v>0</v>
      </c>
      <c r="W79" s="3">
        <v>0</v>
      </c>
      <c r="X79" s="3">
        <v>0</v>
      </c>
      <c r="Y79" s="3">
        <v>0</v>
      </c>
      <c r="Z79" s="3">
        <v>0</v>
      </c>
      <c r="AA79" s="3">
        <v>0</v>
      </c>
      <c r="AB79" s="3">
        <v>0</v>
      </c>
      <c r="AC79" s="3">
        <v>0</v>
      </c>
      <c r="AD79" s="3">
        <v>0</v>
      </c>
      <c r="AE79" s="3">
        <v>0</v>
      </c>
      <c r="AF79" s="3">
        <v>0</v>
      </c>
      <c r="AG79" s="3">
        <v>0</v>
      </c>
      <c r="AH79" s="3">
        <v>0</v>
      </c>
      <c r="AI79" s="3">
        <v>0</v>
      </c>
      <c r="AJ79" s="3">
        <v>0</v>
      </c>
      <c r="AK79" s="3">
        <v>0</v>
      </c>
      <c r="AL79" s="2"/>
      <c r="AM79" s="2"/>
      <c r="AN79" s="2"/>
      <c r="AO79" s="2"/>
      <c r="AP79" s="2"/>
      <c r="AQ79" s="2"/>
      <c r="AR79" s="2"/>
      <c r="AS79" s="2"/>
    </row>
    <row r="80" spans="1:45">
      <c r="A80" s="2" t="s">
        <v>918</v>
      </c>
      <c r="B80" s="3">
        <v>0</v>
      </c>
      <c r="C80" s="2" t="s">
        <v>919</v>
      </c>
      <c r="D80" s="3">
        <v>2</v>
      </c>
      <c r="E80" s="3">
        <v>0</v>
      </c>
      <c r="F80" s="3">
        <v>0</v>
      </c>
      <c r="G80" s="3">
        <v>0</v>
      </c>
      <c r="H80" s="3">
        <v>0</v>
      </c>
      <c r="I80" s="3">
        <v>0</v>
      </c>
      <c r="J80" s="3">
        <v>0</v>
      </c>
      <c r="K80" s="3">
        <v>0</v>
      </c>
      <c r="L80" s="3">
        <v>0</v>
      </c>
      <c r="M80" s="3">
        <v>0</v>
      </c>
      <c r="N80" s="3">
        <v>0</v>
      </c>
      <c r="O80" s="3">
        <v>0</v>
      </c>
      <c r="P80" s="3">
        <v>0</v>
      </c>
      <c r="Q80" s="3">
        <v>0</v>
      </c>
      <c r="R80" s="3">
        <v>0</v>
      </c>
      <c r="S80" s="3">
        <v>0</v>
      </c>
      <c r="T80" s="3">
        <v>0</v>
      </c>
      <c r="U80" s="2"/>
      <c r="V80" s="3">
        <v>0</v>
      </c>
      <c r="W80" s="3">
        <v>0</v>
      </c>
      <c r="X80" s="3">
        <v>0</v>
      </c>
      <c r="Y80" s="3">
        <v>0</v>
      </c>
      <c r="Z80" s="3">
        <v>0</v>
      </c>
      <c r="AA80" s="3">
        <v>0</v>
      </c>
      <c r="AB80" s="3">
        <v>0</v>
      </c>
      <c r="AC80" s="3">
        <v>0</v>
      </c>
      <c r="AD80" s="3">
        <v>0</v>
      </c>
      <c r="AE80" s="3">
        <v>0</v>
      </c>
      <c r="AF80" s="3">
        <v>0</v>
      </c>
      <c r="AG80" s="3">
        <v>0</v>
      </c>
      <c r="AH80" s="3">
        <v>0</v>
      </c>
      <c r="AI80" s="3">
        <v>0</v>
      </c>
      <c r="AJ80" s="3">
        <v>0</v>
      </c>
      <c r="AK80" s="3">
        <v>0</v>
      </c>
      <c r="AL80" s="2"/>
      <c r="AM80" s="2"/>
      <c r="AN80" s="2"/>
      <c r="AO80" s="2"/>
      <c r="AP80" s="2"/>
      <c r="AQ80" s="2"/>
      <c r="AR80" s="2"/>
      <c r="AS80" s="2"/>
    </row>
    <row r="81" spans="1:45">
      <c r="A81" s="2" t="s">
        <v>920</v>
      </c>
      <c r="B81" s="3">
        <v>0</v>
      </c>
      <c r="C81" s="2" t="s">
        <v>921</v>
      </c>
      <c r="D81" s="3">
        <v>2</v>
      </c>
      <c r="E81" s="3">
        <v>0</v>
      </c>
      <c r="F81" s="3">
        <v>0</v>
      </c>
      <c r="G81" s="3">
        <v>0</v>
      </c>
      <c r="H81" s="3">
        <v>0</v>
      </c>
      <c r="I81" s="3">
        <v>0</v>
      </c>
      <c r="J81" s="3">
        <v>0</v>
      </c>
      <c r="K81" s="3">
        <v>0</v>
      </c>
      <c r="L81" s="3">
        <v>0</v>
      </c>
      <c r="M81" s="3">
        <v>0</v>
      </c>
      <c r="N81" s="3">
        <v>0</v>
      </c>
      <c r="O81" s="3">
        <v>0</v>
      </c>
      <c r="P81" s="3">
        <v>0</v>
      </c>
      <c r="Q81" s="3">
        <v>0</v>
      </c>
      <c r="R81" s="3">
        <v>0</v>
      </c>
      <c r="S81" s="3">
        <v>0</v>
      </c>
      <c r="T81" s="3">
        <v>0</v>
      </c>
      <c r="U81" s="2"/>
      <c r="V81" s="3">
        <v>0</v>
      </c>
      <c r="W81" s="3">
        <v>0</v>
      </c>
      <c r="X81" s="3">
        <v>0</v>
      </c>
      <c r="Y81" s="3">
        <v>0</v>
      </c>
      <c r="Z81" s="3">
        <v>0</v>
      </c>
      <c r="AA81" s="3">
        <v>0</v>
      </c>
      <c r="AB81" s="3">
        <v>0</v>
      </c>
      <c r="AC81" s="3">
        <v>0</v>
      </c>
      <c r="AD81" s="3">
        <v>0</v>
      </c>
      <c r="AE81" s="3">
        <v>0</v>
      </c>
      <c r="AF81" s="3">
        <v>0</v>
      </c>
      <c r="AG81" s="3">
        <v>0</v>
      </c>
      <c r="AH81" s="3">
        <v>0</v>
      </c>
      <c r="AI81" s="3">
        <v>0</v>
      </c>
      <c r="AJ81" s="3">
        <v>0</v>
      </c>
      <c r="AK81" s="3">
        <v>0</v>
      </c>
      <c r="AL81" s="2"/>
      <c r="AM81" s="2"/>
      <c r="AN81" s="2"/>
      <c r="AO81" s="2"/>
      <c r="AP81" s="2"/>
      <c r="AQ81" s="2"/>
      <c r="AR81" s="2"/>
      <c r="AS81" s="2"/>
    </row>
    <row r="82" spans="1:45">
      <c r="A82" s="2" t="s">
        <v>922</v>
      </c>
      <c r="B82" s="3">
        <v>0</v>
      </c>
      <c r="C82" s="2" t="s">
        <v>923</v>
      </c>
      <c r="D82" s="3">
        <v>3</v>
      </c>
      <c r="E82" s="3">
        <v>0</v>
      </c>
      <c r="F82" s="3">
        <v>0</v>
      </c>
      <c r="G82" s="3">
        <v>0</v>
      </c>
      <c r="H82" s="3">
        <v>0</v>
      </c>
      <c r="I82" s="3">
        <v>0</v>
      </c>
      <c r="J82" s="3">
        <v>0</v>
      </c>
      <c r="K82" s="3">
        <v>0</v>
      </c>
      <c r="L82" s="3">
        <v>0</v>
      </c>
      <c r="M82" s="3">
        <v>0</v>
      </c>
      <c r="N82" s="3">
        <v>0</v>
      </c>
      <c r="O82" s="3">
        <v>0</v>
      </c>
      <c r="P82" s="3">
        <v>0</v>
      </c>
      <c r="Q82" s="3">
        <v>0</v>
      </c>
      <c r="R82" s="3">
        <v>0</v>
      </c>
      <c r="S82" s="3">
        <v>0</v>
      </c>
      <c r="T82" s="3">
        <v>0</v>
      </c>
      <c r="U82" s="2"/>
      <c r="V82" s="3">
        <v>0</v>
      </c>
      <c r="W82" s="3">
        <v>0</v>
      </c>
      <c r="X82" s="3">
        <v>0</v>
      </c>
      <c r="Y82" s="3">
        <v>0</v>
      </c>
      <c r="Z82" s="3">
        <v>0</v>
      </c>
      <c r="AA82" s="3">
        <v>0</v>
      </c>
      <c r="AB82" s="3">
        <v>0</v>
      </c>
      <c r="AC82" s="3">
        <v>0</v>
      </c>
      <c r="AD82" s="3">
        <v>0</v>
      </c>
      <c r="AE82" s="3">
        <v>0</v>
      </c>
      <c r="AF82" s="3">
        <v>0</v>
      </c>
      <c r="AG82" s="3">
        <v>0</v>
      </c>
      <c r="AH82" s="3">
        <v>0</v>
      </c>
      <c r="AI82" s="3">
        <v>0</v>
      </c>
      <c r="AJ82" s="3">
        <v>0</v>
      </c>
      <c r="AK82" s="3">
        <v>0</v>
      </c>
      <c r="AL82" s="2"/>
      <c r="AM82" s="2"/>
      <c r="AN82" s="2"/>
      <c r="AO82" s="2"/>
      <c r="AP82" s="2"/>
      <c r="AQ82" s="2"/>
      <c r="AR82" s="2"/>
      <c r="AS82" s="2"/>
    </row>
    <row r="83" spans="1:45">
      <c r="A83" s="2" t="s">
        <v>924</v>
      </c>
      <c r="B83" s="3">
        <v>0</v>
      </c>
      <c r="C83" s="2" t="s">
        <v>925</v>
      </c>
      <c r="D83" s="3">
        <v>2</v>
      </c>
      <c r="E83" s="3">
        <v>0</v>
      </c>
      <c r="F83" s="3">
        <v>0</v>
      </c>
      <c r="G83" s="3">
        <v>0</v>
      </c>
      <c r="H83" s="3">
        <v>0</v>
      </c>
      <c r="I83" s="3">
        <v>0</v>
      </c>
      <c r="J83" s="3">
        <v>0</v>
      </c>
      <c r="K83" s="3">
        <v>0</v>
      </c>
      <c r="L83" s="3">
        <v>0</v>
      </c>
      <c r="M83" s="3">
        <v>0</v>
      </c>
      <c r="N83" s="3">
        <v>0</v>
      </c>
      <c r="O83" s="3">
        <v>0</v>
      </c>
      <c r="P83" s="3">
        <v>0</v>
      </c>
      <c r="Q83" s="3">
        <v>0</v>
      </c>
      <c r="R83" s="3">
        <v>0</v>
      </c>
      <c r="S83" s="3">
        <v>0</v>
      </c>
      <c r="T83" s="3">
        <v>0</v>
      </c>
      <c r="U83" s="2"/>
      <c r="V83" s="3">
        <v>0</v>
      </c>
      <c r="W83" s="3">
        <v>0</v>
      </c>
      <c r="X83" s="3">
        <v>0</v>
      </c>
      <c r="Y83" s="3">
        <v>0</v>
      </c>
      <c r="Z83" s="3">
        <v>0</v>
      </c>
      <c r="AA83" s="3">
        <v>0</v>
      </c>
      <c r="AB83" s="3">
        <v>0</v>
      </c>
      <c r="AC83" s="3">
        <v>0</v>
      </c>
      <c r="AD83" s="3">
        <v>0</v>
      </c>
      <c r="AE83" s="3">
        <v>0</v>
      </c>
      <c r="AF83" s="3">
        <v>0</v>
      </c>
      <c r="AG83" s="3">
        <v>0</v>
      </c>
      <c r="AH83" s="3">
        <v>0</v>
      </c>
      <c r="AI83" s="3">
        <v>0</v>
      </c>
      <c r="AJ83" s="3">
        <v>0</v>
      </c>
      <c r="AK83" s="3">
        <v>0</v>
      </c>
      <c r="AL83" s="2"/>
      <c r="AM83" s="2"/>
      <c r="AN83" s="2"/>
      <c r="AO83" s="2"/>
      <c r="AP83" s="2"/>
      <c r="AQ83" s="2"/>
      <c r="AR83" s="2"/>
      <c r="AS83" s="2"/>
    </row>
    <row r="84" spans="1:45">
      <c r="A84" s="2" t="s">
        <v>926</v>
      </c>
      <c r="B84" s="3">
        <v>0</v>
      </c>
      <c r="C84" s="2" t="s">
        <v>927</v>
      </c>
      <c r="D84" s="3">
        <v>5</v>
      </c>
      <c r="E84" s="3">
        <v>0</v>
      </c>
      <c r="F84" s="3">
        <v>0</v>
      </c>
      <c r="G84" s="3">
        <v>0</v>
      </c>
      <c r="H84" s="3">
        <v>0</v>
      </c>
      <c r="I84" s="3">
        <v>0</v>
      </c>
      <c r="J84" s="3">
        <v>0</v>
      </c>
      <c r="K84" s="3">
        <v>0</v>
      </c>
      <c r="L84" s="3">
        <v>0</v>
      </c>
      <c r="M84" s="3">
        <v>0</v>
      </c>
      <c r="N84" s="3">
        <v>0</v>
      </c>
      <c r="O84" s="3">
        <v>0</v>
      </c>
      <c r="P84" s="3">
        <v>0</v>
      </c>
      <c r="Q84" s="3">
        <v>0</v>
      </c>
      <c r="R84" s="3">
        <v>0</v>
      </c>
      <c r="S84" s="3">
        <v>0</v>
      </c>
      <c r="T84" s="3">
        <v>0</v>
      </c>
      <c r="U84" s="2"/>
      <c r="V84" s="3">
        <v>0</v>
      </c>
      <c r="W84" s="3">
        <v>0</v>
      </c>
      <c r="X84" s="3">
        <v>0</v>
      </c>
      <c r="Y84" s="3">
        <v>0</v>
      </c>
      <c r="Z84" s="3">
        <v>0</v>
      </c>
      <c r="AA84" s="3">
        <v>0</v>
      </c>
      <c r="AB84" s="3">
        <v>0</v>
      </c>
      <c r="AC84" s="3">
        <v>0</v>
      </c>
      <c r="AD84" s="3">
        <v>0</v>
      </c>
      <c r="AE84" s="3">
        <v>0</v>
      </c>
      <c r="AF84" s="3">
        <v>0</v>
      </c>
      <c r="AG84" s="3">
        <v>0</v>
      </c>
      <c r="AH84" s="3">
        <v>0</v>
      </c>
      <c r="AI84" s="3">
        <v>0</v>
      </c>
      <c r="AJ84" s="3">
        <v>0</v>
      </c>
      <c r="AK84" s="3">
        <v>0</v>
      </c>
      <c r="AL84" s="2"/>
      <c r="AM84" s="2"/>
      <c r="AN84" s="2"/>
      <c r="AO84" s="2"/>
      <c r="AP84" s="2"/>
      <c r="AQ84" s="2"/>
      <c r="AR84" s="2"/>
      <c r="AS84" s="2"/>
    </row>
    <row r="85" spans="1:45">
      <c r="A85" s="2" t="s">
        <v>928</v>
      </c>
      <c r="B85" s="3">
        <v>0</v>
      </c>
      <c r="C85" s="12" t="s">
        <v>929</v>
      </c>
      <c r="D85" s="12" t="s">
        <v>797</v>
      </c>
      <c r="E85" s="3">
        <v>0</v>
      </c>
      <c r="F85" s="3">
        <v>0</v>
      </c>
      <c r="G85" s="3">
        <v>0</v>
      </c>
      <c r="H85" s="3">
        <v>0</v>
      </c>
      <c r="I85" s="3">
        <v>0</v>
      </c>
      <c r="J85" s="3">
        <v>0</v>
      </c>
      <c r="K85" s="3">
        <v>0</v>
      </c>
      <c r="L85" s="3">
        <v>0</v>
      </c>
      <c r="M85" s="3">
        <v>0</v>
      </c>
      <c r="N85" s="3">
        <v>0</v>
      </c>
      <c r="O85" s="3">
        <v>0</v>
      </c>
      <c r="P85" s="3">
        <v>0</v>
      </c>
      <c r="Q85" s="3">
        <v>0</v>
      </c>
      <c r="R85" s="3">
        <v>0</v>
      </c>
      <c r="S85" s="3">
        <v>0</v>
      </c>
      <c r="T85" s="3">
        <v>0</v>
      </c>
      <c r="U85" s="2"/>
      <c r="V85" s="3">
        <v>0</v>
      </c>
      <c r="W85" s="3">
        <v>0</v>
      </c>
      <c r="X85" s="3">
        <v>0</v>
      </c>
      <c r="Y85" s="3">
        <v>0</v>
      </c>
      <c r="Z85" s="3">
        <v>0</v>
      </c>
      <c r="AA85" s="3">
        <v>0</v>
      </c>
      <c r="AB85" s="3">
        <v>0</v>
      </c>
      <c r="AC85" s="3">
        <v>0</v>
      </c>
      <c r="AD85" s="3">
        <v>0</v>
      </c>
      <c r="AE85" s="3">
        <v>0</v>
      </c>
      <c r="AF85" s="3">
        <v>0</v>
      </c>
      <c r="AG85" s="3">
        <v>0</v>
      </c>
      <c r="AH85" s="3">
        <v>0</v>
      </c>
      <c r="AI85" s="3">
        <v>0</v>
      </c>
      <c r="AJ85" s="3">
        <v>0</v>
      </c>
      <c r="AK85" s="3">
        <v>0</v>
      </c>
      <c r="AL85" s="2"/>
      <c r="AM85" s="2"/>
      <c r="AN85" s="2"/>
      <c r="AO85" s="2"/>
      <c r="AP85" s="2"/>
      <c r="AQ85" s="2"/>
      <c r="AR85" s="2"/>
      <c r="AS85" s="2"/>
    </row>
    <row r="86" spans="1:45">
      <c r="A86" s="2" t="s">
        <v>930</v>
      </c>
      <c r="B86" s="3">
        <v>0</v>
      </c>
      <c r="C86" s="2" t="s">
        <v>931</v>
      </c>
      <c r="D86" s="2" t="s">
        <v>797</v>
      </c>
      <c r="E86" s="3">
        <v>0</v>
      </c>
      <c r="F86" s="3">
        <v>0</v>
      </c>
      <c r="G86" s="3">
        <v>0</v>
      </c>
      <c r="H86" s="3">
        <v>0</v>
      </c>
      <c r="I86" s="3">
        <v>0</v>
      </c>
      <c r="J86" s="3">
        <v>0</v>
      </c>
      <c r="K86" s="3">
        <v>0</v>
      </c>
      <c r="L86" s="3">
        <v>0</v>
      </c>
      <c r="M86" s="3">
        <v>0</v>
      </c>
      <c r="N86" s="3">
        <v>0</v>
      </c>
      <c r="O86" s="3">
        <v>0</v>
      </c>
      <c r="P86" s="3">
        <v>0</v>
      </c>
      <c r="Q86" s="3">
        <v>0</v>
      </c>
      <c r="R86" s="3">
        <v>0</v>
      </c>
      <c r="S86" s="3">
        <v>0</v>
      </c>
      <c r="T86" s="3">
        <v>0</v>
      </c>
      <c r="U86" s="2"/>
      <c r="V86" s="3">
        <v>0</v>
      </c>
      <c r="W86" s="3">
        <v>0</v>
      </c>
      <c r="X86" s="3">
        <v>0</v>
      </c>
      <c r="Y86" s="3">
        <v>0</v>
      </c>
      <c r="Z86" s="3">
        <v>0</v>
      </c>
      <c r="AA86" s="3">
        <v>0</v>
      </c>
      <c r="AB86" s="3">
        <v>0</v>
      </c>
      <c r="AC86" s="3">
        <v>0</v>
      </c>
      <c r="AD86" s="3">
        <v>0</v>
      </c>
      <c r="AE86" s="3">
        <v>0</v>
      </c>
      <c r="AF86" s="3">
        <v>0</v>
      </c>
      <c r="AG86" s="3">
        <v>0</v>
      </c>
      <c r="AH86" s="3">
        <v>0</v>
      </c>
      <c r="AI86" s="3">
        <v>0</v>
      </c>
      <c r="AJ86" s="3">
        <v>0</v>
      </c>
      <c r="AK86" s="3">
        <v>0</v>
      </c>
      <c r="AL86" s="2"/>
      <c r="AM86" s="2"/>
      <c r="AN86" s="2"/>
      <c r="AO86" s="2"/>
      <c r="AP86" s="2"/>
      <c r="AQ86" s="2"/>
      <c r="AR86" s="2"/>
      <c r="AS86" s="2"/>
    </row>
    <row r="87" spans="1:45">
      <c r="A87" s="2" t="s">
        <v>932</v>
      </c>
      <c r="B87" s="3">
        <v>0</v>
      </c>
      <c r="C87" s="2" t="s">
        <v>933</v>
      </c>
      <c r="D87" s="3">
        <v>3</v>
      </c>
      <c r="E87" s="3">
        <v>0</v>
      </c>
      <c r="F87" s="3">
        <v>0</v>
      </c>
      <c r="G87" s="3">
        <v>0</v>
      </c>
      <c r="H87" s="3">
        <v>0</v>
      </c>
      <c r="I87" s="3">
        <v>0</v>
      </c>
      <c r="J87" s="3">
        <v>0</v>
      </c>
      <c r="K87" s="3">
        <v>0</v>
      </c>
      <c r="L87" s="3">
        <v>0</v>
      </c>
      <c r="M87" s="3">
        <v>0</v>
      </c>
      <c r="N87" s="3">
        <v>0</v>
      </c>
      <c r="O87" s="3">
        <v>0</v>
      </c>
      <c r="P87" s="3">
        <v>0</v>
      </c>
      <c r="Q87" s="3">
        <v>0</v>
      </c>
      <c r="R87" s="3">
        <v>0</v>
      </c>
      <c r="S87" s="3">
        <v>0</v>
      </c>
      <c r="T87" s="3">
        <v>0</v>
      </c>
      <c r="U87" s="2"/>
      <c r="V87" s="3">
        <v>0</v>
      </c>
      <c r="W87" s="3">
        <v>0</v>
      </c>
      <c r="X87" s="3">
        <v>0</v>
      </c>
      <c r="Y87" s="3">
        <v>0</v>
      </c>
      <c r="Z87" s="3">
        <v>0</v>
      </c>
      <c r="AA87" s="3">
        <v>0</v>
      </c>
      <c r="AB87" s="3">
        <v>0</v>
      </c>
      <c r="AC87" s="3">
        <v>0</v>
      </c>
      <c r="AD87" s="3">
        <v>0</v>
      </c>
      <c r="AE87" s="3">
        <v>0</v>
      </c>
      <c r="AF87" s="3">
        <v>0</v>
      </c>
      <c r="AG87" s="3">
        <v>0</v>
      </c>
      <c r="AH87" s="3">
        <v>0</v>
      </c>
      <c r="AI87" s="3">
        <v>0</v>
      </c>
      <c r="AJ87" s="3">
        <v>0</v>
      </c>
      <c r="AK87" s="3">
        <v>0</v>
      </c>
      <c r="AL87" s="2"/>
      <c r="AM87" s="2"/>
      <c r="AN87" s="2"/>
      <c r="AO87" s="2"/>
      <c r="AP87" s="2"/>
      <c r="AQ87" s="2"/>
      <c r="AR87" s="2"/>
      <c r="AS87" s="2"/>
    </row>
    <row r="88" spans="1:45">
      <c r="A88" s="2" t="s">
        <v>934</v>
      </c>
      <c r="B88" s="3">
        <v>0</v>
      </c>
      <c r="C88" s="2" t="s">
        <v>935</v>
      </c>
      <c r="D88" s="3">
        <v>3</v>
      </c>
      <c r="E88" s="3">
        <v>0</v>
      </c>
      <c r="F88" s="3">
        <v>0</v>
      </c>
      <c r="G88" s="3">
        <v>0</v>
      </c>
      <c r="H88" s="3">
        <v>0</v>
      </c>
      <c r="I88" s="3">
        <v>0</v>
      </c>
      <c r="J88" s="3">
        <v>0</v>
      </c>
      <c r="K88" s="3">
        <v>0</v>
      </c>
      <c r="L88" s="3">
        <v>0</v>
      </c>
      <c r="M88" s="3">
        <v>0</v>
      </c>
      <c r="N88" s="3">
        <v>0</v>
      </c>
      <c r="O88" s="3">
        <v>0</v>
      </c>
      <c r="P88" s="3">
        <v>0</v>
      </c>
      <c r="Q88" s="3">
        <v>0</v>
      </c>
      <c r="R88" s="3">
        <v>0</v>
      </c>
      <c r="S88" s="3">
        <v>0</v>
      </c>
      <c r="T88" s="3">
        <v>0</v>
      </c>
      <c r="U88" s="2"/>
      <c r="V88" s="3">
        <v>0</v>
      </c>
      <c r="W88" s="3">
        <v>0</v>
      </c>
      <c r="X88" s="3">
        <v>0</v>
      </c>
      <c r="Y88" s="3">
        <v>0</v>
      </c>
      <c r="Z88" s="3">
        <v>0</v>
      </c>
      <c r="AA88" s="3">
        <v>0</v>
      </c>
      <c r="AB88" s="3">
        <v>0</v>
      </c>
      <c r="AC88" s="3">
        <v>0</v>
      </c>
      <c r="AD88" s="3">
        <v>0</v>
      </c>
      <c r="AE88" s="3">
        <v>0</v>
      </c>
      <c r="AF88" s="3">
        <v>0</v>
      </c>
      <c r="AG88" s="3">
        <v>0</v>
      </c>
      <c r="AH88" s="3">
        <v>0</v>
      </c>
      <c r="AI88" s="3">
        <v>0</v>
      </c>
      <c r="AJ88" s="3">
        <v>0</v>
      </c>
      <c r="AK88" s="3">
        <v>0</v>
      </c>
      <c r="AL88" s="2"/>
      <c r="AM88" s="2"/>
      <c r="AN88" s="2"/>
      <c r="AO88" s="2"/>
      <c r="AP88" s="2"/>
      <c r="AQ88" s="2"/>
      <c r="AR88" s="2"/>
      <c r="AS88" s="2"/>
    </row>
    <row r="89" spans="1:45">
      <c r="A89" s="2" t="s">
        <v>936</v>
      </c>
      <c r="B89" s="3">
        <v>0</v>
      </c>
      <c r="C89" s="2" t="s">
        <v>937</v>
      </c>
      <c r="D89" s="3">
        <v>2</v>
      </c>
      <c r="E89" s="3">
        <v>0</v>
      </c>
      <c r="F89" s="3">
        <v>0</v>
      </c>
      <c r="G89" s="3">
        <v>0</v>
      </c>
      <c r="H89" s="3">
        <v>0</v>
      </c>
      <c r="I89" s="3">
        <v>0</v>
      </c>
      <c r="J89" s="3">
        <v>0</v>
      </c>
      <c r="K89" s="3">
        <v>0</v>
      </c>
      <c r="L89" s="3">
        <v>0</v>
      </c>
      <c r="M89" s="3">
        <v>0</v>
      </c>
      <c r="N89" s="3">
        <v>0</v>
      </c>
      <c r="O89" s="3">
        <v>0</v>
      </c>
      <c r="P89" s="3">
        <v>0</v>
      </c>
      <c r="Q89" s="3">
        <v>0</v>
      </c>
      <c r="R89" s="3">
        <v>0</v>
      </c>
      <c r="S89" s="3">
        <v>0</v>
      </c>
      <c r="T89" s="3">
        <v>0</v>
      </c>
      <c r="U89" s="2"/>
      <c r="V89" s="3">
        <v>0</v>
      </c>
      <c r="W89" s="3">
        <v>0</v>
      </c>
      <c r="X89" s="3">
        <v>0</v>
      </c>
      <c r="Y89" s="3">
        <v>0</v>
      </c>
      <c r="Z89" s="3">
        <v>0</v>
      </c>
      <c r="AA89" s="3">
        <v>0</v>
      </c>
      <c r="AB89" s="3">
        <v>0</v>
      </c>
      <c r="AC89" s="3">
        <v>0</v>
      </c>
      <c r="AD89" s="3">
        <v>0</v>
      </c>
      <c r="AE89" s="3">
        <v>0</v>
      </c>
      <c r="AF89" s="3">
        <v>0</v>
      </c>
      <c r="AG89" s="3">
        <v>0</v>
      </c>
      <c r="AH89" s="3">
        <v>0</v>
      </c>
      <c r="AI89" s="3">
        <v>0</v>
      </c>
      <c r="AJ89" s="3">
        <v>0</v>
      </c>
      <c r="AK89" s="3">
        <v>0</v>
      </c>
      <c r="AL89" s="2"/>
      <c r="AM89" s="2"/>
      <c r="AN89" s="2"/>
      <c r="AO89" s="2"/>
      <c r="AP89" s="2"/>
      <c r="AQ89" s="2"/>
      <c r="AR89" s="2"/>
      <c r="AS89" s="2"/>
    </row>
    <row r="90" spans="1:45">
      <c r="A90" s="2" t="s">
        <v>938</v>
      </c>
      <c r="B90" s="3">
        <v>0</v>
      </c>
      <c r="C90" s="2" t="s">
        <v>939</v>
      </c>
      <c r="D90" s="3">
        <v>4</v>
      </c>
      <c r="E90" s="3">
        <v>0</v>
      </c>
      <c r="F90" s="3">
        <v>0</v>
      </c>
      <c r="G90" s="3">
        <v>0</v>
      </c>
      <c r="H90" s="3">
        <v>0</v>
      </c>
      <c r="I90" s="3">
        <v>0</v>
      </c>
      <c r="J90" s="3">
        <v>0</v>
      </c>
      <c r="K90" s="3">
        <v>0</v>
      </c>
      <c r="L90" s="3">
        <v>0</v>
      </c>
      <c r="M90" s="3">
        <v>0</v>
      </c>
      <c r="N90" s="3">
        <v>0</v>
      </c>
      <c r="O90" s="3">
        <v>0</v>
      </c>
      <c r="P90" s="3">
        <v>6.6666666666666596E-2</v>
      </c>
      <c r="Q90" s="3">
        <v>0</v>
      </c>
      <c r="R90" s="3">
        <v>0.233333333333333</v>
      </c>
      <c r="S90" s="3">
        <v>0</v>
      </c>
      <c r="T90" s="3">
        <v>6.6666666666666596E-2</v>
      </c>
      <c r="U90" s="2"/>
      <c r="V90" s="3">
        <v>0</v>
      </c>
      <c r="W90" s="3">
        <v>0</v>
      </c>
      <c r="X90" s="3">
        <v>0</v>
      </c>
      <c r="Y90" s="3">
        <v>0</v>
      </c>
      <c r="Z90" s="3">
        <v>0</v>
      </c>
      <c r="AA90" s="3">
        <v>0</v>
      </c>
      <c r="AB90" s="3">
        <v>0</v>
      </c>
      <c r="AC90" s="3">
        <v>0</v>
      </c>
      <c r="AD90" s="3">
        <v>0</v>
      </c>
      <c r="AE90" s="3">
        <v>0</v>
      </c>
      <c r="AF90" s="3">
        <v>0</v>
      </c>
      <c r="AG90" s="3">
        <v>0.24944382578492899</v>
      </c>
      <c r="AH90" s="3">
        <v>0</v>
      </c>
      <c r="AI90" s="3">
        <v>0.42295258468164998</v>
      </c>
      <c r="AJ90" s="3">
        <v>0</v>
      </c>
      <c r="AK90" s="3">
        <v>0.24944382578492899</v>
      </c>
      <c r="AL90" s="2"/>
      <c r="AM90" s="2"/>
      <c r="AN90" s="2"/>
      <c r="AO90" s="2"/>
      <c r="AP90" s="2"/>
      <c r="AQ90" s="2"/>
      <c r="AR90" s="2"/>
      <c r="AS90" s="2"/>
    </row>
    <row r="91" spans="1:45">
      <c r="A91" s="2" t="s">
        <v>940</v>
      </c>
      <c r="B91" s="3">
        <v>0</v>
      </c>
      <c r="C91" s="2" t="s">
        <v>941</v>
      </c>
      <c r="D91" s="3">
        <v>2</v>
      </c>
      <c r="E91" s="3">
        <v>0</v>
      </c>
      <c r="F91" s="3">
        <v>0</v>
      </c>
      <c r="G91" s="3">
        <v>0</v>
      </c>
      <c r="H91" s="3">
        <v>0</v>
      </c>
      <c r="I91" s="3">
        <v>0</v>
      </c>
      <c r="J91" s="3">
        <v>0</v>
      </c>
      <c r="K91" s="3">
        <v>0</v>
      </c>
      <c r="L91" s="3">
        <v>0</v>
      </c>
      <c r="M91" s="3">
        <v>0</v>
      </c>
      <c r="N91" s="3">
        <v>0</v>
      </c>
      <c r="O91" s="3">
        <v>0</v>
      </c>
      <c r="P91" s="3">
        <v>0</v>
      </c>
      <c r="Q91" s="3">
        <v>0</v>
      </c>
      <c r="R91" s="3">
        <v>0</v>
      </c>
      <c r="S91" s="3">
        <v>0</v>
      </c>
      <c r="T91" s="3">
        <v>0</v>
      </c>
      <c r="U91" s="2"/>
      <c r="V91" s="3">
        <v>0</v>
      </c>
      <c r="W91" s="3">
        <v>0</v>
      </c>
      <c r="X91" s="3">
        <v>0</v>
      </c>
      <c r="Y91" s="3">
        <v>0</v>
      </c>
      <c r="Z91" s="3">
        <v>0</v>
      </c>
      <c r="AA91" s="3">
        <v>0</v>
      </c>
      <c r="AB91" s="3">
        <v>0</v>
      </c>
      <c r="AC91" s="3">
        <v>0</v>
      </c>
      <c r="AD91" s="3">
        <v>0</v>
      </c>
      <c r="AE91" s="3">
        <v>0</v>
      </c>
      <c r="AF91" s="3">
        <v>0</v>
      </c>
      <c r="AG91" s="3">
        <v>0</v>
      </c>
      <c r="AH91" s="3">
        <v>0</v>
      </c>
      <c r="AI91" s="3">
        <v>0</v>
      </c>
      <c r="AJ91" s="3">
        <v>0</v>
      </c>
      <c r="AK91" s="3">
        <v>0</v>
      </c>
      <c r="AL91" s="2"/>
      <c r="AM91" s="2"/>
      <c r="AN91" s="2"/>
      <c r="AO91" s="2"/>
      <c r="AP91" s="2"/>
      <c r="AQ91" s="2"/>
      <c r="AR91" s="2"/>
      <c r="AS91" s="2"/>
    </row>
    <row r="92" spans="1:45">
      <c r="A92" s="2" t="s">
        <v>942</v>
      </c>
      <c r="B92" s="16">
        <v>0.5</v>
      </c>
      <c r="C92" s="2" t="s">
        <v>943</v>
      </c>
      <c r="D92" s="3">
        <v>2</v>
      </c>
      <c r="E92" s="3">
        <v>0</v>
      </c>
      <c r="F92" s="3">
        <v>0</v>
      </c>
      <c r="G92" s="3">
        <v>0</v>
      </c>
      <c r="H92" s="3">
        <v>0</v>
      </c>
      <c r="I92" s="3">
        <v>0</v>
      </c>
      <c r="J92" s="3">
        <v>0</v>
      </c>
      <c r="K92" s="3">
        <v>0</v>
      </c>
      <c r="L92" s="3">
        <v>0</v>
      </c>
      <c r="M92" s="3">
        <v>0</v>
      </c>
      <c r="N92" s="3">
        <v>0</v>
      </c>
      <c r="O92" s="3">
        <v>0</v>
      </c>
      <c r="P92" s="3">
        <v>0</v>
      </c>
      <c r="Q92" s="3">
        <v>0</v>
      </c>
      <c r="R92" s="3">
        <v>0</v>
      </c>
      <c r="S92" s="3">
        <v>0</v>
      </c>
      <c r="T92" s="3">
        <v>0</v>
      </c>
      <c r="U92" s="2"/>
      <c r="V92" s="3">
        <v>0</v>
      </c>
      <c r="W92" s="3">
        <v>0</v>
      </c>
      <c r="X92" s="3">
        <v>0</v>
      </c>
      <c r="Y92" s="3">
        <v>0</v>
      </c>
      <c r="Z92" s="3">
        <v>0</v>
      </c>
      <c r="AA92" s="3">
        <v>0</v>
      </c>
      <c r="AB92" s="3">
        <v>0</v>
      </c>
      <c r="AC92" s="3">
        <v>0</v>
      </c>
      <c r="AD92" s="3">
        <v>0</v>
      </c>
      <c r="AE92" s="3">
        <v>0</v>
      </c>
      <c r="AF92" s="3">
        <v>0</v>
      </c>
      <c r="AG92" s="3">
        <v>0</v>
      </c>
      <c r="AH92" s="3">
        <v>0</v>
      </c>
      <c r="AI92" s="3">
        <v>0</v>
      </c>
      <c r="AJ92" s="3">
        <v>0</v>
      </c>
      <c r="AK92" s="3">
        <v>0</v>
      </c>
      <c r="AL92" s="2"/>
      <c r="AM92" s="2"/>
      <c r="AN92" s="2"/>
      <c r="AO92" s="2"/>
      <c r="AP92" s="2"/>
      <c r="AQ92" s="2"/>
      <c r="AR92" s="2"/>
      <c r="AS92" s="2"/>
    </row>
    <row r="93" spans="1:45">
      <c r="A93" s="2" t="s">
        <v>944</v>
      </c>
      <c r="B93" s="3">
        <v>0</v>
      </c>
      <c r="C93" s="2" t="s">
        <v>945</v>
      </c>
      <c r="D93" s="3">
        <v>2</v>
      </c>
      <c r="E93" s="3">
        <v>0</v>
      </c>
      <c r="F93" s="3">
        <v>0</v>
      </c>
      <c r="G93" s="3">
        <v>0</v>
      </c>
      <c r="H93" s="3">
        <v>0</v>
      </c>
      <c r="I93" s="3">
        <v>0</v>
      </c>
      <c r="J93" s="3">
        <v>0</v>
      </c>
      <c r="K93" s="3">
        <v>0</v>
      </c>
      <c r="L93" s="3">
        <v>0</v>
      </c>
      <c r="M93" s="3">
        <v>0</v>
      </c>
      <c r="N93" s="3">
        <v>0</v>
      </c>
      <c r="O93" s="3">
        <v>0</v>
      </c>
      <c r="P93" s="3">
        <v>0</v>
      </c>
      <c r="Q93" s="3">
        <v>0</v>
      </c>
      <c r="R93" s="3">
        <v>0</v>
      </c>
      <c r="S93" s="3">
        <v>0</v>
      </c>
      <c r="T93" s="3">
        <v>0</v>
      </c>
      <c r="U93" s="2"/>
      <c r="V93" s="3">
        <v>0</v>
      </c>
      <c r="W93" s="3">
        <v>0</v>
      </c>
      <c r="X93" s="3">
        <v>0</v>
      </c>
      <c r="Y93" s="3">
        <v>0</v>
      </c>
      <c r="Z93" s="3">
        <v>0</v>
      </c>
      <c r="AA93" s="3">
        <v>0</v>
      </c>
      <c r="AB93" s="3">
        <v>0</v>
      </c>
      <c r="AC93" s="3">
        <v>0</v>
      </c>
      <c r="AD93" s="3">
        <v>0</v>
      </c>
      <c r="AE93" s="3">
        <v>0</v>
      </c>
      <c r="AF93" s="3">
        <v>0</v>
      </c>
      <c r="AG93" s="3">
        <v>0</v>
      </c>
      <c r="AH93" s="3">
        <v>0</v>
      </c>
      <c r="AI93" s="3">
        <v>0</v>
      </c>
      <c r="AJ93" s="3">
        <v>0</v>
      </c>
      <c r="AK93" s="3">
        <v>0</v>
      </c>
      <c r="AL93" s="2"/>
      <c r="AM93" s="2"/>
      <c r="AN93" s="2"/>
      <c r="AO93" s="2"/>
      <c r="AP93" s="2"/>
      <c r="AQ93" s="2"/>
      <c r="AR93" s="2"/>
      <c r="AS93" s="2"/>
    </row>
    <row r="94" spans="1:45">
      <c r="A94" s="2" t="s">
        <v>946</v>
      </c>
      <c r="B94" s="3">
        <v>0</v>
      </c>
      <c r="C94" s="2" t="s">
        <v>947</v>
      </c>
      <c r="D94" s="3">
        <v>3</v>
      </c>
      <c r="E94" s="3">
        <v>0</v>
      </c>
      <c r="F94" s="3">
        <v>0</v>
      </c>
      <c r="G94" s="3">
        <v>0</v>
      </c>
      <c r="H94" s="3">
        <v>0</v>
      </c>
      <c r="I94" s="3">
        <v>0</v>
      </c>
      <c r="J94" s="3">
        <v>0</v>
      </c>
      <c r="K94" s="3">
        <v>0</v>
      </c>
      <c r="L94" s="3">
        <v>0</v>
      </c>
      <c r="M94" s="3">
        <v>0</v>
      </c>
      <c r="N94" s="3">
        <v>0</v>
      </c>
      <c r="O94" s="3">
        <v>0</v>
      </c>
      <c r="P94" s="3">
        <v>0</v>
      </c>
      <c r="Q94" s="3">
        <v>0</v>
      </c>
      <c r="R94" s="3">
        <v>0</v>
      </c>
      <c r="S94" s="3">
        <v>0</v>
      </c>
      <c r="T94" s="3">
        <v>0</v>
      </c>
      <c r="U94" s="2"/>
      <c r="V94" s="3">
        <v>0</v>
      </c>
      <c r="W94" s="3">
        <v>0</v>
      </c>
      <c r="X94" s="3">
        <v>0</v>
      </c>
      <c r="Y94" s="3">
        <v>0</v>
      </c>
      <c r="Z94" s="3">
        <v>0</v>
      </c>
      <c r="AA94" s="3">
        <v>0</v>
      </c>
      <c r="AB94" s="3">
        <v>0</v>
      </c>
      <c r="AC94" s="3">
        <v>0</v>
      </c>
      <c r="AD94" s="3">
        <v>0</v>
      </c>
      <c r="AE94" s="3">
        <v>0</v>
      </c>
      <c r="AF94" s="3">
        <v>0</v>
      </c>
      <c r="AG94" s="3">
        <v>0</v>
      </c>
      <c r="AH94" s="3">
        <v>0</v>
      </c>
      <c r="AI94" s="3">
        <v>0</v>
      </c>
      <c r="AJ94" s="3">
        <v>0</v>
      </c>
      <c r="AK94" s="3">
        <v>0</v>
      </c>
      <c r="AL94" s="2"/>
      <c r="AM94" s="2"/>
      <c r="AN94" s="2"/>
      <c r="AO94" s="2"/>
      <c r="AP94" s="2"/>
      <c r="AQ94" s="2"/>
      <c r="AR94" s="2"/>
      <c r="AS94" s="2"/>
    </row>
    <row r="95" spans="1:45">
      <c r="A95" s="2" t="s">
        <v>948</v>
      </c>
      <c r="B95" s="3">
        <v>0</v>
      </c>
      <c r="C95" s="2" t="s">
        <v>949</v>
      </c>
      <c r="D95" s="3">
        <v>4</v>
      </c>
      <c r="E95" s="3">
        <v>0</v>
      </c>
      <c r="F95" s="3">
        <v>0</v>
      </c>
      <c r="G95" s="3">
        <v>0</v>
      </c>
      <c r="H95" s="3">
        <v>0</v>
      </c>
      <c r="I95" s="3">
        <v>0</v>
      </c>
      <c r="J95" s="3">
        <v>0</v>
      </c>
      <c r="K95" s="3">
        <v>0</v>
      </c>
      <c r="L95" s="3">
        <v>0</v>
      </c>
      <c r="M95" s="3">
        <v>0</v>
      </c>
      <c r="N95" s="3">
        <v>0</v>
      </c>
      <c r="O95" s="3">
        <v>0</v>
      </c>
      <c r="P95" s="3">
        <v>3.3333333333333298E-2</v>
      </c>
      <c r="Q95" s="3">
        <v>0</v>
      </c>
      <c r="R95" s="3">
        <v>3.3333333333333298E-2</v>
      </c>
      <c r="S95" s="3">
        <v>0</v>
      </c>
      <c r="T95" s="3">
        <v>0.1</v>
      </c>
      <c r="U95" s="2"/>
      <c r="V95" s="3">
        <v>0</v>
      </c>
      <c r="W95" s="3">
        <v>0</v>
      </c>
      <c r="X95" s="3">
        <v>0</v>
      </c>
      <c r="Y95" s="3">
        <v>0</v>
      </c>
      <c r="Z95" s="3">
        <v>0</v>
      </c>
      <c r="AA95" s="3">
        <v>0</v>
      </c>
      <c r="AB95" s="3">
        <v>0</v>
      </c>
      <c r="AC95" s="3">
        <v>0</v>
      </c>
      <c r="AD95" s="3">
        <v>0</v>
      </c>
      <c r="AE95" s="3">
        <v>0</v>
      </c>
      <c r="AF95" s="3">
        <v>0</v>
      </c>
      <c r="AG95" s="3">
        <v>0.17950549357115</v>
      </c>
      <c r="AH95" s="3">
        <v>0</v>
      </c>
      <c r="AI95" s="3">
        <v>0.17950549357115</v>
      </c>
      <c r="AJ95" s="3">
        <v>0</v>
      </c>
      <c r="AK95" s="3">
        <v>0.3</v>
      </c>
      <c r="AL95" s="2"/>
      <c r="AM95" s="2"/>
      <c r="AN95" s="2"/>
      <c r="AO95" s="2"/>
      <c r="AP95" s="2"/>
      <c r="AQ95" s="2"/>
      <c r="AR95" s="2"/>
      <c r="AS95" s="2"/>
    </row>
    <row r="96" spans="1:45">
      <c r="A96" s="2" t="s">
        <v>950</v>
      </c>
      <c r="B96" s="3">
        <v>0</v>
      </c>
      <c r="C96" s="2" t="s">
        <v>951</v>
      </c>
      <c r="D96" s="3">
        <v>2</v>
      </c>
      <c r="E96" s="3">
        <v>0</v>
      </c>
      <c r="F96" s="3">
        <v>0</v>
      </c>
      <c r="G96" s="3">
        <v>0</v>
      </c>
      <c r="H96" s="3">
        <v>0</v>
      </c>
      <c r="I96" s="3">
        <v>0</v>
      </c>
      <c r="J96" s="3">
        <v>0</v>
      </c>
      <c r="K96" s="3">
        <v>0</v>
      </c>
      <c r="L96" s="3">
        <v>0</v>
      </c>
      <c r="M96" s="3">
        <v>0</v>
      </c>
      <c r="N96" s="3">
        <v>0</v>
      </c>
      <c r="O96" s="3">
        <v>0</v>
      </c>
      <c r="P96" s="3">
        <v>0</v>
      </c>
      <c r="Q96" s="3">
        <v>0</v>
      </c>
      <c r="R96" s="3">
        <v>0</v>
      </c>
      <c r="S96" s="3">
        <v>0</v>
      </c>
      <c r="T96" s="3">
        <v>0</v>
      </c>
      <c r="U96" s="2"/>
      <c r="V96" s="3">
        <v>0</v>
      </c>
      <c r="W96" s="3">
        <v>0</v>
      </c>
      <c r="X96" s="3">
        <v>0</v>
      </c>
      <c r="Y96" s="3">
        <v>0</v>
      </c>
      <c r="Z96" s="3">
        <v>0</v>
      </c>
      <c r="AA96" s="3">
        <v>0</v>
      </c>
      <c r="AB96" s="3">
        <v>0</v>
      </c>
      <c r="AC96" s="3">
        <v>0</v>
      </c>
      <c r="AD96" s="3">
        <v>0</v>
      </c>
      <c r="AE96" s="3">
        <v>0</v>
      </c>
      <c r="AF96" s="3">
        <v>0</v>
      </c>
      <c r="AG96" s="3">
        <v>0</v>
      </c>
      <c r="AH96" s="3">
        <v>0</v>
      </c>
      <c r="AI96" s="3">
        <v>0</v>
      </c>
      <c r="AJ96" s="3">
        <v>0</v>
      </c>
      <c r="AK96" s="3">
        <v>0</v>
      </c>
      <c r="AL96" s="2"/>
      <c r="AM96" s="2"/>
      <c r="AN96" s="2"/>
      <c r="AO96" s="2"/>
      <c r="AP96" s="2"/>
      <c r="AQ96" s="2"/>
      <c r="AR96" s="2"/>
      <c r="AS96" s="2"/>
    </row>
    <row r="97" spans="1:45">
      <c r="A97" s="2" t="s">
        <v>952</v>
      </c>
      <c r="B97" s="3">
        <v>0</v>
      </c>
      <c r="C97" s="2" t="s">
        <v>953</v>
      </c>
      <c r="D97" s="3">
        <v>3</v>
      </c>
      <c r="E97" s="3">
        <v>0</v>
      </c>
      <c r="F97" s="3">
        <v>0</v>
      </c>
      <c r="G97" s="3">
        <v>0</v>
      </c>
      <c r="H97" s="3">
        <v>0</v>
      </c>
      <c r="I97" s="3">
        <v>0</v>
      </c>
      <c r="J97" s="3">
        <v>0</v>
      </c>
      <c r="K97" s="3">
        <v>0</v>
      </c>
      <c r="L97" s="3">
        <v>0</v>
      </c>
      <c r="M97" s="3">
        <v>0</v>
      </c>
      <c r="N97" s="3">
        <v>0</v>
      </c>
      <c r="O97" s="3">
        <v>0</v>
      </c>
      <c r="P97" s="3">
        <v>0</v>
      </c>
      <c r="Q97" s="3">
        <v>0</v>
      </c>
      <c r="R97" s="3">
        <v>0</v>
      </c>
      <c r="S97" s="3">
        <v>0</v>
      </c>
      <c r="T97" s="3">
        <v>0</v>
      </c>
      <c r="U97" s="2"/>
      <c r="V97" s="3">
        <v>0</v>
      </c>
      <c r="W97" s="3">
        <v>0</v>
      </c>
      <c r="X97" s="3">
        <v>0</v>
      </c>
      <c r="Y97" s="3">
        <v>0</v>
      </c>
      <c r="Z97" s="3">
        <v>0</v>
      </c>
      <c r="AA97" s="3">
        <v>0</v>
      </c>
      <c r="AB97" s="3">
        <v>0</v>
      </c>
      <c r="AC97" s="3">
        <v>0</v>
      </c>
      <c r="AD97" s="3">
        <v>0</v>
      </c>
      <c r="AE97" s="3">
        <v>0</v>
      </c>
      <c r="AF97" s="3">
        <v>0</v>
      </c>
      <c r="AG97" s="3">
        <v>0</v>
      </c>
      <c r="AH97" s="3">
        <v>0</v>
      </c>
      <c r="AI97" s="3">
        <v>0</v>
      </c>
      <c r="AJ97" s="3">
        <v>0</v>
      </c>
      <c r="AK97" s="3">
        <v>0</v>
      </c>
      <c r="AL97" s="2"/>
      <c r="AM97" s="2"/>
      <c r="AN97" s="2"/>
      <c r="AO97" s="2"/>
      <c r="AP97" s="2"/>
      <c r="AQ97" s="2"/>
      <c r="AR97" s="2"/>
      <c r="AS97" s="2"/>
    </row>
    <row r="98" spans="1:45">
      <c r="A98" s="2" t="s">
        <v>954</v>
      </c>
      <c r="B98" s="3">
        <v>0</v>
      </c>
      <c r="C98" s="2" t="s">
        <v>955</v>
      </c>
      <c r="D98" s="3">
        <v>3</v>
      </c>
      <c r="E98" s="3">
        <v>0</v>
      </c>
      <c r="F98" s="3">
        <v>0</v>
      </c>
      <c r="G98" s="3">
        <v>0</v>
      </c>
      <c r="H98" s="3">
        <v>0</v>
      </c>
      <c r="I98" s="3">
        <v>0</v>
      </c>
      <c r="J98" s="3">
        <v>0</v>
      </c>
      <c r="K98" s="3">
        <v>0</v>
      </c>
      <c r="L98" s="3">
        <v>0</v>
      </c>
      <c r="M98" s="3">
        <v>0</v>
      </c>
      <c r="N98" s="3">
        <v>0</v>
      </c>
      <c r="O98" s="3">
        <v>0</v>
      </c>
      <c r="P98" s="3">
        <v>0</v>
      </c>
      <c r="Q98" s="3">
        <v>0</v>
      </c>
      <c r="R98" s="3">
        <v>0</v>
      </c>
      <c r="S98" s="3">
        <v>0</v>
      </c>
      <c r="T98" s="3">
        <v>0</v>
      </c>
      <c r="U98" s="2"/>
      <c r="V98" s="3">
        <v>0</v>
      </c>
      <c r="W98" s="3">
        <v>0</v>
      </c>
      <c r="X98" s="3">
        <v>0</v>
      </c>
      <c r="Y98" s="3">
        <v>0</v>
      </c>
      <c r="Z98" s="3">
        <v>0</v>
      </c>
      <c r="AA98" s="3">
        <v>0</v>
      </c>
      <c r="AB98" s="3">
        <v>0</v>
      </c>
      <c r="AC98" s="3">
        <v>0</v>
      </c>
      <c r="AD98" s="3">
        <v>0</v>
      </c>
      <c r="AE98" s="3">
        <v>0</v>
      </c>
      <c r="AF98" s="3">
        <v>0</v>
      </c>
      <c r="AG98" s="3">
        <v>0</v>
      </c>
      <c r="AH98" s="3">
        <v>0</v>
      </c>
      <c r="AI98" s="3">
        <v>0</v>
      </c>
      <c r="AJ98" s="3">
        <v>0</v>
      </c>
      <c r="AK98" s="3">
        <v>0</v>
      </c>
      <c r="AL98" s="2"/>
      <c r="AM98" s="2"/>
      <c r="AN98" s="2"/>
      <c r="AO98" s="2"/>
      <c r="AP98" s="2"/>
      <c r="AQ98" s="2"/>
      <c r="AR98" s="2"/>
      <c r="AS98" s="2"/>
    </row>
    <row r="99" spans="1:45">
      <c r="A99" s="2" t="s">
        <v>956</v>
      </c>
      <c r="B99" s="3">
        <v>0</v>
      </c>
      <c r="C99" s="2" t="s">
        <v>957</v>
      </c>
      <c r="D99" s="3">
        <v>2</v>
      </c>
      <c r="E99" s="3">
        <v>0</v>
      </c>
      <c r="F99" s="3">
        <v>0</v>
      </c>
      <c r="G99" s="3">
        <v>0</v>
      </c>
      <c r="H99" s="3">
        <v>0</v>
      </c>
      <c r="I99" s="3">
        <v>0</v>
      </c>
      <c r="J99" s="3">
        <v>0</v>
      </c>
      <c r="K99" s="3">
        <v>0</v>
      </c>
      <c r="L99" s="3">
        <v>0</v>
      </c>
      <c r="M99" s="3">
        <v>0</v>
      </c>
      <c r="N99" s="3">
        <v>0</v>
      </c>
      <c r="O99" s="3">
        <v>0</v>
      </c>
      <c r="P99" s="3">
        <v>0</v>
      </c>
      <c r="Q99" s="3">
        <v>0</v>
      </c>
      <c r="R99" s="3">
        <v>0</v>
      </c>
      <c r="S99" s="3">
        <v>0</v>
      </c>
      <c r="T99" s="3">
        <v>0</v>
      </c>
      <c r="U99" s="2"/>
      <c r="V99" s="3">
        <v>0</v>
      </c>
      <c r="W99" s="3">
        <v>0</v>
      </c>
      <c r="X99" s="3">
        <v>0</v>
      </c>
      <c r="Y99" s="3">
        <v>0</v>
      </c>
      <c r="Z99" s="3">
        <v>0</v>
      </c>
      <c r="AA99" s="3">
        <v>0</v>
      </c>
      <c r="AB99" s="3">
        <v>0</v>
      </c>
      <c r="AC99" s="3">
        <v>0</v>
      </c>
      <c r="AD99" s="3">
        <v>0</v>
      </c>
      <c r="AE99" s="3">
        <v>0</v>
      </c>
      <c r="AF99" s="3">
        <v>0</v>
      </c>
      <c r="AG99" s="3">
        <v>0</v>
      </c>
      <c r="AH99" s="3">
        <v>0</v>
      </c>
      <c r="AI99" s="3">
        <v>0</v>
      </c>
      <c r="AJ99" s="3">
        <v>0</v>
      </c>
      <c r="AK99" s="3">
        <v>0</v>
      </c>
      <c r="AL99" s="2"/>
      <c r="AM99" s="2"/>
      <c r="AN99" s="2"/>
      <c r="AO99" s="2"/>
      <c r="AP99" s="2"/>
      <c r="AQ99" s="2"/>
      <c r="AR99" s="2"/>
      <c r="AS99" s="2"/>
    </row>
    <row r="100" spans="1:45">
      <c r="A100" s="2" t="s">
        <v>958</v>
      </c>
      <c r="B100" s="3">
        <v>0</v>
      </c>
      <c r="C100" s="2" t="s">
        <v>959</v>
      </c>
      <c r="D100" s="3">
        <v>2</v>
      </c>
      <c r="E100" s="3">
        <v>0</v>
      </c>
      <c r="F100" s="3">
        <v>0</v>
      </c>
      <c r="G100" s="3">
        <v>0</v>
      </c>
      <c r="H100" s="3">
        <v>0</v>
      </c>
      <c r="I100" s="3">
        <v>0</v>
      </c>
      <c r="J100" s="3">
        <v>0</v>
      </c>
      <c r="K100" s="3">
        <v>0</v>
      </c>
      <c r="L100" s="3">
        <v>0</v>
      </c>
      <c r="M100" s="3">
        <v>0</v>
      </c>
      <c r="N100" s="3">
        <v>0</v>
      </c>
      <c r="O100" s="3">
        <v>0</v>
      </c>
      <c r="P100" s="3">
        <v>0</v>
      </c>
      <c r="Q100" s="3">
        <v>0</v>
      </c>
      <c r="R100" s="3">
        <v>0</v>
      </c>
      <c r="S100" s="3">
        <v>0</v>
      </c>
      <c r="T100" s="3">
        <v>0</v>
      </c>
      <c r="U100" s="2"/>
      <c r="V100" s="3">
        <v>0</v>
      </c>
      <c r="W100" s="3">
        <v>0</v>
      </c>
      <c r="X100" s="3">
        <v>0</v>
      </c>
      <c r="Y100" s="3">
        <v>0</v>
      </c>
      <c r="Z100" s="3">
        <v>0</v>
      </c>
      <c r="AA100" s="3">
        <v>0</v>
      </c>
      <c r="AB100" s="3">
        <v>0</v>
      </c>
      <c r="AC100" s="3">
        <v>0</v>
      </c>
      <c r="AD100" s="3">
        <v>0</v>
      </c>
      <c r="AE100" s="3">
        <v>0</v>
      </c>
      <c r="AF100" s="3">
        <v>0</v>
      </c>
      <c r="AG100" s="3">
        <v>0</v>
      </c>
      <c r="AH100" s="3">
        <v>0</v>
      </c>
      <c r="AI100" s="3">
        <v>0</v>
      </c>
      <c r="AJ100" s="3">
        <v>0</v>
      </c>
      <c r="AK100" s="3">
        <v>0</v>
      </c>
      <c r="AL100" s="2"/>
      <c r="AM100" s="2"/>
      <c r="AN100" s="2"/>
      <c r="AO100" s="2"/>
      <c r="AP100" s="2"/>
      <c r="AQ100" s="2"/>
      <c r="AR100" s="2"/>
      <c r="AS100" s="2"/>
    </row>
    <row r="101" spans="1:45">
      <c r="A101" s="2" t="s">
        <v>960</v>
      </c>
      <c r="B101" s="3">
        <v>0</v>
      </c>
      <c r="C101" s="2" t="s">
        <v>961</v>
      </c>
      <c r="D101" s="3">
        <v>3</v>
      </c>
      <c r="E101" s="3">
        <v>0</v>
      </c>
      <c r="F101" s="3">
        <v>0</v>
      </c>
      <c r="G101" s="3">
        <v>0</v>
      </c>
      <c r="H101" s="3">
        <v>0</v>
      </c>
      <c r="I101" s="3">
        <v>0</v>
      </c>
      <c r="J101" s="3">
        <v>0</v>
      </c>
      <c r="K101" s="3">
        <v>0</v>
      </c>
      <c r="L101" s="3">
        <v>0</v>
      </c>
      <c r="M101" s="3">
        <v>0</v>
      </c>
      <c r="N101" s="3">
        <v>0</v>
      </c>
      <c r="O101" s="3">
        <v>0</v>
      </c>
      <c r="P101" s="3">
        <v>0</v>
      </c>
      <c r="Q101" s="3">
        <v>0</v>
      </c>
      <c r="R101" s="3">
        <v>0</v>
      </c>
      <c r="S101" s="3">
        <v>0</v>
      </c>
      <c r="T101" s="3">
        <v>0</v>
      </c>
      <c r="U101" s="2"/>
      <c r="V101" s="3">
        <v>0</v>
      </c>
      <c r="W101" s="3">
        <v>0</v>
      </c>
      <c r="X101" s="3">
        <v>0</v>
      </c>
      <c r="Y101" s="3">
        <v>0</v>
      </c>
      <c r="Z101" s="3">
        <v>0</v>
      </c>
      <c r="AA101" s="3">
        <v>0</v>
      </c>
      <c r="AB101" s="3">
        <v>0</v>
      </c>
      <c r="AC101" s="3">
        <v>0</v>
      </c>
      <c r="AD101" s="3">
        <v>0</v>
      </c>
      <c r="AE101" s="3">
        <v>0</v>
      </c>
      <c r="AF101" s="3">
        <v>0</v>
      </c>
      <c r="AG101" s="3">
        <v>0</v>
      </c>
      <c r="AH101" s="3">
        <v>0</v>
      </c>
      <c r="AI101" s="3">
        <v>0</v>
      </c>
      <c r="AJ101" s="3">
        <v>0</v>
      </c>
      <c r="AK101" s="3">
        <v>0</v>
      </c>
      <c r="AL101" s="2"/>
      <c r="AM101" s="2"/>
      <c r="AN101" s="2"/>
      <c r="AO101" s="2"/>
      <c r="AP101" s="2"/>
      <c r="AQ101" s="2"/>
      <c r="AR101" s="2"/>
      <c r="AS101" s="2"/>
    </row>
    <row r="102" spans="1:45">
      <c r="A102" s="2" t="s">
        <v>962</v>
      </c>
      <c r="B102" s="3">
        <v>0</v>
      </c>
      <c r="C102" s="2" t="s">
        <v>963</v>
      </c>
      <c r="D102" s="3">
        <v>2</v>
      </c>
      <c r="E102" s="3">
        <v>0</v>
      </c>
      <c r="F102" s="3">
        <v>0</v>
      </c>
      <c r="G102" s="3">
        <v>0</v>
      </c>
      <c r="H102" s="3">
        <v>0</v>
      </c>
      <c r="I102" s="3">
        <v>0</v>
      </c>
      <c r="J102" s="3">
        <v>0</v>
      </c>
      <c r="K102" s="3">
        <v>0</v>
      </c>
      <c r="L102" s="3">
        <v>0</v>
      </c>
      <c r="M102" s="3">
        <v>0</v>
      </c>
      <c r="N102" s="3">
        <v>0</v>
      </c>
      <c r="O102" s="3">
        <v>0</v>
      </c>
      <c r="P102" s="3">
        <v>0</v>
      </c>
      <c r="Q102" s="3">
        <v>0</v>
      </c>
      <c r="R102" s="3">
        <v>0</v>
      </c>
      <c r="S102" s="3">
        <v>0</v>
      </c>
      <c r="T102" s="3">
        <v>0</v>
      </c>
      <c r="U102" s="2"/>
      <c r="V102" s="3">
        <v>0</v>
      </c>
      <c r="W102" s="3">
        <v>0</v>
      </c>
      <c r="X102" s="3">
        <v>0</v>
      </c>
      <c r="Y102" s="3">
        <v>0</v>
      </c>
      <c r="Z102" s="3">
        <v>0</v>
      </c>
      <c r="AA102" s="3">
        <v>0</v>
      </c>
      <c r="AB102" s="3">
        <v>0</v>
      </c>
      <c r="AC102" s="3">
        <v>0</v>
      </c>
      <c r="AD102" s="3">
        <v>0</v>
      </c>
      <c r="AE102" s="3">
        <v>0</v>
      </c>
      <c r="AF102" s="3">
        <v>0</v>
      </c>
      <c r="AG102" s="3">
        <v>0</v>
      </c>
      <c r="AH102" s="3">
        <v>0</v>
      </c>
      <c r="AI102" s="3">
        <v>0</v>
      </c>
      <c r="AJ102" s="3">
        <v>0</v>
      </c>
      <c r="AK102" s="3">
        <v>0</v>
      </c>
      <c r="AL102" s="2"/>
      <c r="AM102" s="2"/>
      <c r="AN102" s="2"/>
      <c r="AO102" s="2"/>
      <c r="AP102" s="2"/>
      <c r="AQ102" s="2"/>
      <c r="AR102" s="2"/>
      <c r="AS102" s="2"/>
    </row>
    <row r="103" spans="1:45">
      <c r="A103" s="2" t="s">
        <v>964</v>
      </c>
      <c r="B103" s="3">
        <v>1</v>
      </c>
      <c r="C103" s="14" t="s">
        <v>965</v>
      </c>
      <c r="D103" s="15">
        <v>3</v>
      </c>
      <c r="E103" s="3">
        <v>0</v>
      </c>
      <c r="F103" s="3">
        <v>0</v>
      </c>
      <c r="G103" s="3">
        <v>0</v>
      </c>
      <c r="H103" s="3">
        <v>0</v>
      </c>
      <c r="I103" s="3">
        <v>0</v>
      </c>
      <c r="J103" s="3">
        <v>0</v>
      </c>
      <c r="K103" s="3">
        <v>0</v>
      </c>
      <c r="L103" s="3">
        <v>0</v>
      </c>
      <c r="M103" s="3">
        <v>0</v>
      </c>
      <c r="N103" s="3">
        <v>0</v>
      </c>
      <c r="O103" s="3">
        <v>0</v>
      </c>
      <c r="P103" s="3">
        <v>0</v>
      </c>
      <c r="Q103" s="3">
        <v>0</v>
      </c>
      <c r="R103" s="3">
        <v>0</v>
      </c>
      <c r="S103" s="3">
        <v>0</v>
      </c>
      <c r="T103" s="3">
        <v>0</v>
      </c>
      <c r="U103" s="2"/>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2"/>
      <c r="AM103" s="2"/>
      <c r="AN103" s="2"/>
      <c r="AO103" s="2"/>
      <c r="AP103" s="2"/>
      <c r="AQ103" s="2"/>
      <c r="AR103" s="2"/>
      <c r="AS103" s="2"/>
    </row>
    <row r="104" spans="1:45">
      <c r="A104" s="2" t="s">
        <v>966</v>
      </c>
      <c r="B104" s="3">
        <v>0</v>
      </c>
      <c r="C104" s="2" t="s">
        <v>967</v>
      </c>
      <c r="D104" s="3">
        <v>3</v>
      </c>
      <c r="E104" s="3">
        <v>0</v>
      </c>
      <c r="F104" s="3">
        <v>0</v>
      </c>
      <c r="G104" s="3">
        <v>0</v>
      </c>
      <c r="H104" s="3">
        <v>0</v>
      </c>
      <c r="I104" s="3">
        <v>0</v>
      </c>
      <c r="J104" s="3">
        <v>0</v>
      </c>
      <c r="K104" s="3">
        <v>0</v>
      </c>
      <c r="L104" s="3">
        <v>0</v>
      </c>
      <c r="M104" s="3">
        <v>0</v>
      </c>
      <c r="N104" s="3">
        <v>0</v>
      </c>
      <c r="O104" s="3">
        <v>0</v>
      </c>
      <c r="P104" s="3">
        <v>0</v>
      </c>
      <c r="Q104" s="3">
        <v>0</v>
      </c>
      <c r="R104" s="3">
        <v>0</v>
      </c>
      <c r="S104" s="3">
        <v>0</v>
      </c>
      <c r="T104" s="3">
        <v>0</v>
      </c>
      <c r="U104" s="2"/>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2"/>
      <c r="AM104" s="2"/>
      <c r="AN104" s="2"/>
      <c r="AO104" s="2"/>
      <c r="AP104" s="2"/>
      <c r="AQ104" s="2"/>
      <c r="AR104" s="2"/>
      <c r="AS104" s="2"/>
    </row>
    <row r="105" spans="1:45">
      <c r="A105" s="2" t="s">
        <v>968</v>
      </c>
      <c r="B105" s="3">
        <v>0</v>
      </c>
      <c r="C105" s="2" t="s">
        <v>969</v>
      </c>
      <c r="D105" s="3">
        <v>3</v>
      </c>
      <c r="E105" s="3">
        <v>0</v>
      </c>
      <c r="F105" s="3">
        <v>0</v>
      </c>
      <c r="G105" s="3">
        <v>0</v>
      </c>
      <c r="H105" s="3">
        <v>0</v>
      </c>
      <c r="I105" s="3">
        <v>0</v>
      </c>
      <c r="J105" s="3">
        <v>0</v>
      </c>
      <c r="K105" s="3">
        <v>0</v>
      </c>
      <c r="L105" s="3">
        <v>0</v>
      </c>
      <c r="M105" s="3">
        <v>0</v>
      </c>
      <c r="N105" s="3">
        <v>0</v>
      </c>
      <c r="O105" s="3">
        <v>0</v>
      </c>
      <c r="P105" s="3">
        <v>0</v>
      </c>
      <c r="Q105" s="3">
        <v>0</v>
      </c>
      <c r="R105" s="3">
        <v>0</v>
      </c>
      <c r="S105" s="3">
        <v>0</v>
      </c>
      <c r="T105" s="3">
        <v>0</v>
      </c>
      <c r="U105" s="2"/>
      <c r="V105" s="3">
        <v>0</v>
      </c>
      <c r="W105" s="3">
        <v>0</v>
      </c>
      <c r="X105" s="3">
        <v>0</v>
      </c>
      <c r="Y105" s="3">
        <v>0</v>
      </c>
      <c r="Z105" s="3">
        <v>0</v>
      </c>
      <c r="AA105" s="3">
        <v>0</v>
      </c>
      <c r="AB105" s="3">
        <v>0</v>
      </c>
      <c r="AC105" s="3">
        <v>0</v>
      </c>
      <c r="AD105" s="3">
        <v>0</v>
      </c>
      <c r="AE105" s="3">
        <v>0</v>
      </c>
      <c r="AF105" s="3">
        <v>0</v>
      </c>
      <c r="AG105" s="3">
        <v>0</v>
      </c>
      <c r="AH105" s="3">
        <v>0</v>
      </c>
      <c r="AI105" s="3">
        <v>0</v>
      </c>
      <c r="AJ105" s="3">
        <v>0</v>
      </c>
      <c r="AK105" s="3">
        <v>0</v>
      </c>
      <c r="AL105" s="2"/>
      <c r="AM105" s="2"/>
      <c r="AN105" s="2"/>
      <c r="AO105" s="2"/>
      <c r="AP105" s="2"/>
      <c r="AQ105" s="2"/>
      <c r="AR105" s="2"/>
      <c r="AS105" s="2"/>
    </row>
    <row r="106" spans="1:45">
      <c r="A106" s="2" t="s">
        <v>970</v>
      </c>
      <c r="B106" s="3">
        <v>0</v>
      </c>
      <c r="C106" s="2" t="s">
        <v>971</v>
      </c>
      <c r="D106" s="3">
        <v>1</v>
      </c>
      <c r="E106" s="3">
        <v>0</v>
      </c>
      <c r="F106" s="3">
        <v>0</v>
      </c>
      <c r="G106" s="3">
        <v>0</v>
      </c>
      <c r="H106" s="3">
        <v>0</v>
      </c>
      <c r="I106" s="3">
        <v>0</v>
      </c>
      <c r="J106" s="3">
        <v>0</v>
      </c>
      <c r="K106" s="3">
        <v>0</v>
      </c>
      <c r="L106" s="3">
        <v>0</v>
      </c>
      <c r="M106" s="3">
        <v>0</v>
      </c>
      <c r="N106" s="3">
        <v>0</v>
      </c>
      <c r="O106" s="3">
        <v>0</v>
      </c>
      <c r="P106" s="3">
        <v>0</v>
      </c>
      <c r="Q106" s="3">
        <v>0</v>
      </c>
      <c r="R106" s="3">
        <v>0</v>
      </c>
      <c r="S106" s="3">
        <v>0</v>
      </c>
      <c r="T106" s="3">
        <v>0</v>
      </c>
      <c r="U106" s="2"/>
      <c r="V106" s="3">
        <v>0</v>
      </c>
      <c r="W106" s="3">
        <v>0</v>
      </c>
      <c r="X106" s="3">
        <v>0</v>
      </c>
      <c r="Y106" s="3">
        <v>0</v>
      </c>
      <c r="Z106" s="3">
        <v>0</v>
      </c>
      <c r="AA106" s="3">
        <v>0</v>
      </c>
      <c r="AB106" s="3">
        <v>0</v>
      </c>
      <c r="AC106" s="3">
        <v>0</v>
      </c>
      <c r="AD106" s="3">
        <v>0</v>
      </c>
      <c r="AE106" s="3">
        <v>0</v>
      </c>
      <c r="AF106" s="3">
        <v>0</v>
      </c>
      <c r="AG106" s="3">
        <v>0</v>
      </c>
      <c r="AH106" s="3">
        <v>0</v>
      </c>
      <c r="AI106" s="3">
        <v>0</v>
      </c>
      <c r="AJ106" s="3">
        <v>0</v>
      </c>
      <c r="AK106" s="3">
        <v>0</v>
      </c>
      <c r="AL106" s="2"/>
      <c r="AM106" s="2"/>
      <c r="AN106" s="2"/>
      <c r="AO106" s="2"/>
      <c r="AP106" s="2"/>
      <c r="AQ106" s="2"/>
      <c r="AR106" s="2"/>
      <c r="AS106" s="2"/>
    </row>
    <row r="107" spans="1:45">
      <c r="A107" s="2" t="s">
        <v>972</v>
      </c>
      <c r="B107" s="3">
        <v>0</v>
      </c>
      <c r="C107" s="2" t="s">
        <v>973</v>
      </c>
      <c r="D107" s="3">
        <v>2</v>
      </c>
      <c r="E107" s="3">
        <v>0</v>
      </c>
      <c r="F107" s="3">
        <v>0</v>
      </c>
      <c r="G107" s="3">
        <v>0</v>
      </c>
      <c r="H107" s="3">
        <v>0</v>
      </c>
      <c r="I107" s="3">
        <v>0</v>
      </c>
      <c r="J107" s="3">
        <v>0</v>
      </c>
      <c r="K107" s="3">
        <v>0</v>
      </c>
      <c r="L107" s="3">
        <v>0</v>
      </c>
      <c r="M107" s="3">
        <v>0</v>
      </c>
      <c r="N107" s="3">
        <v>0</v>
      </c>
      <c r="O107" s="3">
        <v>0</v>
      </c>
      <c r="P107" s="3">
        <v>0</v>
      </c>
      <c r="Q107" s="3">
        <v>0</v>
      </c>
      <c r="R107" s="3">
        <v>0</v>
      </c>
      <c r="S107" s="3">
        <v>0</v>
      </c>
      <c r="T107" s="3">
        <v>0</v>
      </c>
      <c r="U107" s="2"/>
      <c r="V107" s="3">
        <v>0</v>
      </c>
      <c r="W107" s="3">
        <v>0</v>
      </c>
      <c r="X107" s="3">
        <v>0</v>
      </c>
      <c r="Y107" s="3">
        <v>0</v>
      </c>
      <c r="Z107" s="3">
        <v>0</v>
      </c>
      <c r="AA107" s="3">
        <v>0</v>
      </c>
      <c r="AB107" s="3">
        <v>0</v>
      </c>
      <c r="AC107" s="3">
        <v>0</v>
      </c>
      <c r="AD107" s="3">
        <v>0</v>
      </c>
      <c r="AE107" s="3">
        <v>0</v>
      </c>
      <c r="AF107" s="3">
        <v>0</v>
      </c>
      <c r="AG107" s="3">
        <v>0</v>
      </c>
      <c r="AH107" s="3">
        <v>0</v>
      </c>
      <c r="AI107" s="3">
        <v>0</v>
      </c>
      <c r="AJ107" s="3">
        <v>0</v>
      </c>
      <c r="AK107" s="3">
        <v>0</v>
      </c>
      <c r="AL107" s="2"/>
      <c r="AM107" s="2"/>
      <c r="AN107" s="2"/>
      <c r="AO107" s="2"/>
      <c r="AP107" s="2"/>
      <c r="AQ107" s="2"/>
      <c r="AR107" s="2"/>
      <c r="AS107" s="2"/>
    </row>
    <row r="108" spans="1: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row>
    <row r="109" spans="1: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row>
    <row r="110" spans="1: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row>
    <row r="111" spans="1: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row>
    <row r="112" spans="1: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row>
    <row r="113" spans="1: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row>
    <row r="114" spans="1: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row>
    <row r="115" spans="1: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row>
    <row r="116" spans="1: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row>
    <row r="117" spans="1: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row>
    <row r="118" spans="1: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row>
    <row r="119" spans="1: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row>
    <row r="120" spans="1: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row>
    <row r="121" spans="1: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row>
    <row r="122" spans="1: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row>
    <row r="123" spans="1: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row>
    <row r="124" spans="1: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row>
    <row r="125" spans="1: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row>
    <row r="126" spans="1: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row>
    <row r="127" spans="1: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row>
    <row r="128" spans="1: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row>
    <row r="129" spans="1: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row>
    <row r="130" spans="1: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row>
    <row r="131" spans="1: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row>
    <row r="132" spans="1: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row>
    <row r="133" spans="1: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row>
    <row r="134" spans="1: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row>
    <row r="135" spans="1: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row>
    <row r="136" spans="1: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row>
    <row r="137" spans="1: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row>
    <row r="138" spans="1: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row>
    <row r="139" spans="1: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row>
    <row r="140" spans="1: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row>
    <row r="141" spans="1: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row>
    <row r="142" spans="1: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row>
    <row r="143" spans="1: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row>
    <row r="144" spans="1: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row>
    <row r="145" spans="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row>
    <row r="146" spans="1: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row>
    <row r="147" spans="1: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row>
    <row r="148" spans="1: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row>
    <row r="149" spans="1: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row>
    <row r="150" spans="1: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row>
    <row r="151" spans="1: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row>
    <row r="152" spans="1: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row>
    <row r="153" spans="1: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row>
    <row r="154" spans="1: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row>
    <row r="155" spans="1: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row>
    <row r="156" spans="1: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row>
    <row r="157" spans="1: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row>
    <row r="158" spans="1: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row>
    <row r="159" spans="1: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row>
    <row r="160" spans="1: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row>
    <row r="161" spans="1: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row>
    <row r="162" spans="1: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row>
    <row r="163" spans="1: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row>
    <row r="164" spans="1: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row>
    <row r="165" spans="1: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row>
    <row r="166" spans="1: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row>
    <row r="167" spans="1: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row>
    <row r="168" spans="1: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row>
    <row r="169" spans="1: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row>
    <row r="170" spans="1: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row>
    <row r="171" spans="1: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row>
    <row r="172" spans="1: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row>
    <row r="173" spans="1: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row>
    <row r="174" spans="1: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row>
    <row r="175" spans="1: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row>
    <row r="176" spans="1: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row>
    <row r="177" spans="1: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row>
    <row r="178" spans="1: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row>
    <row r="179" spans="1:4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row>
    <row r="180" spans="1:4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row>
    <row r="181" spans="1:4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row>
    <row r="182" spans="1:4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row>
    <row r="183" spans="1:4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row>
    <row r="184" spans="1:4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row>
    <row r="185" spans="1:4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row>
    <row r="186" spans="1:4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row>
    <row r="187" spans="1:4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row>
    <row r="188" spans="1:4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row>
    <row r="189" spans="1:4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row>
    <row r="190" spans="1:4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row>
    <row r="191" spans="1:4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row>
    <row r="192" spans="1:4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row>
    <row r="193" spans="1:4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row>
    <row r="194" spans="1:4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row>
    <row r="195" spans="1:4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row>
    <row r="196" spans="1:4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row>
    <row r="197" spans="1:4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row>
    <row r="198" spans="1:4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row>
    <row r="199" spans="1:4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row>
    <row r="200" spans="1:4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row>
    <row r="201" spans="1:4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row>
    <row r="202" spans="1:4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row>
    <row r="203" spans="1:4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row>
    <row r="204" spans="1:4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row>
    <row r="205" spans="1:4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row>
    <row r="206" spans="1:4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row>
    <row r="207" spans="1:4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row>
    <row r="208" spans="1:4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row>
    <row r="209" spans="1:4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row>
    <row r="210" spans="1:4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row>
    <row r="211" spans="1:4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row>
    <row r="212" spans="1:4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row>
    <row r="213" spans="1:4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row>
    <row r="214" spans="1:4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row>
    <row r="215" spans="1:4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row>
    <row r="216" spans="1:4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row>
    <row r="217" spans="1:4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row>
    <row r="218" spans="1:4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row>
    <row r="219" spans="1:4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row>
    <row r="220" spans="1:4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row>
    <row r="221" spans="1:4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row>
    <row r="222" spans="1:4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row>
    <row r="223" spans="1:4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row>
    <row r="224" spans="1:4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row>
    <row r="225" spans="1:4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row>
    <row r="226" spans="1:4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row>
    <row r="227" spans="1:4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row>
    <row r="228" spans="1:4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row>
    <row r="229" spans="1:4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row>
    <row r="230" spans="1:4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row>
    <row r="231" spans="1:4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row>
    <row r="232" spans="1:4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row>
    <row r="233" spans="1:4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row>
    <row r="234" spans="1:4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row>
    <row r="235" spans="1:4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row>
    <row r="236" spans="1:4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row>
    <row r="237" spans="1:4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row>
    <row r="238" spans="1:4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row>
    <row r="239" spans="1:4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row>
    <row r="240" spans="1:4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row>
    <row r="241" spans="1:4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row>
    <row r="242" spans="1:4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row>
    <row r="243" spans="1:4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row>
    <row r="244" spans="1:4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row>
    <row r="245" spans="1: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row>
    <row r="246" spans="1:4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row>
    <row r="247" spans="1:4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row>
    <row r="248" spans="1:4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row>
    <row r="249" spans="1:4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row>
    <row r="250" spans="1:4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row>
    <row r="251" spans="1:4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row>
    <row r="252" spans="1:4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row>
    <row r="253" spans="1:4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row>
    <row r="254" spans="1:4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row>
    <row r="255" spans="1:4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row>
    <row r="256" spans="1:4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row>
    <row r="257" spans="1:4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row>
    <row r="258" spans="1:4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row>
    <row r="259" spans="1:4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row>
    <row r="260" spans="1:4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row>
    <row r="261" spans="1:4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row>
    <row r="262" spans="1:4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row>
    <row r="263" spans="1:4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row>
    <row r="264" spans="1:4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row>
    <row r="265" spans="1:4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row>
    <row r="266" spans="1:4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row>
    <row r="267" spans="1:4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row>
    <row r="268" spans="1:4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row>
    <row r="269" spans="1:4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row>
    <row r="270" spans="1:4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row>
    <row r="271" spans="1:4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row>
    <row r="272" spans="1:4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row>
    <row r="273" spans="1:4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row>
    <row r="274" spans="1:4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row>
    <row r="275" spans="1:4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row>
    <row r="276" spans="1:4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row>
    <row r="277" spans="1:4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row>
    <row r="278" spans="1:4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row>
    <row r="279" spans="1:4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row>
    <row r="280" spans="1:4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row>
    <row r="281" spans="1:4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row>
    <row r="282" spans="1:4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row>
    <row r="283" spans="1:4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row>
    <row r="284" spans="1:4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row>
    <row r="285" spans="1:4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row>
    <row r="286" spans="1:4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row>
    <row r="287" spans="1:4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row>
    <row r="288" spans="1:4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row>
    <row r="289" spans="1:4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row>
    <row r="290" spans="1:4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row>
    <row r="291" spans="1:4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row>
    <row r="292" spans="1:4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row>
    <row r="293" spans="1:4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row>
    <row r="294" spans="1:4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row>
    <row r="295" spans="1:4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row>
    <row r="296" spans="1:4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row>
    <row r="297" spans="1:4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row>
    <row r="298" spans="1:4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row>
    <row r="299" spans="1:4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row>
    <row r="300" spans="1:4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row>
    <row r="301" spans="1:4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row>
    <row r="302" spans="1:4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row>
    <row r="303" spans="1:4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row>
    <row r="304" spans="1:4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row>
    <row r="305" spans="1:4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row>
    <row r="306" spans="1:4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row>
    <row r="307" spans="1:4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row>
    <row r="308" spans="1:4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row>
    <row r="309" spans="1:4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row>
    <row r="310" spans="1:4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row>
    <row r="311" spans="1:4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row>
    <row r="312" spans="1:4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row>
    <row r="313" spans="1:4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row>
    <row r="314" spans="1:4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row>
    <row r="315" spans="1:4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row>
    <row r="316" spans="1:4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row>
    <row r="317" spans="1:4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row>
    <row r="318" spans="1:4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row>
    <row r="319" spans="1:4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row>
    <row r="320" spans="1:4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row>
    <row r="321" spans="1:4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row>
    <row r="322" spans="1:4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row>
    <row r="323" spans="1:4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row>
    <row r="324" spans="1:4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row>
    <row r="325" spans="1:4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row>
    <row r="326" spans="1:4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row>
    <row r="327" spans="1:4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row>
    <row r="328" spans="1:4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row>
    <row r="329" spans="1:4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row>
    <row r="330" spans="1:4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row>
    <row r="331" spans="1:4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row>
    <row r="332" spans="1:4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row>
    <row r="333" spans="1:4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row>
    <row r="334" spans="1:4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row>
    <row r="335" spans="1:4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row>
    <row r="336" spans="1:4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row>
    <row r="337" spans="1:4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row>
    <row r="338" spans="1:4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row>
    <row r="339" spans="1:4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row>
    <row r="340" spans="1:4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row>
    <row r="341" spans="1:4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row>
    <row r="342" spans="1:4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row>
    <row r="343" spans="1:4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row>
    <row r="344" spans="1:4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row>
    <row r="345" spans="1: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row>
    <row r="346" spans="1:4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row>
    <row r="347" spans="1:4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row>
    <row r="348" spans="1:4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row>
    <row r="349" spans="1:4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row>
    <row r="350" spans="1:4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row>
    <row r="351" spans="1:4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row>
    <row r="352" spans="1:4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row>
    <row r="353" spans="1:4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row>
    <row r="354" spans="1:4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row>
    <row r="355" spans="1:4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row>
    <row r="356" spans="1:4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row>
    <row r="357" spans="1:4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row>
    <row r="358" spans="1:4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row>
    <row r="359" spans="1:4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row>
    <row r="360" spans="1:4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row>
    <row r="361" spans="1:4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row>
    <row r="362" spans="1:4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row>
    <row r="363" spans="1:4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row>
    <row r="364" spans="1:4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row>
    <row r="365" spans="1:4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row>
    <row r="366" spans="1:4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row>
    <row r="367" spans="1:4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row>
    <row r="368" spans="1:4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row>
    <row r="369" spans="1:4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row>
    <row r="370" spans="1:4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row>
    <row r="371" spans="1:4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row>
    <row r="372" spans="1:4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row>
    <row r="373" spans="1:4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row>
    <row r="374" spans="1:4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row>
    <row r="375" spans="1:4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row>
    <row r="376" spans="1:4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row>
    <row r="377" spans="1:4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row>
    <row r="378" spans="1:4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row>
    <row r="379" spans="1:4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row>
    <row r="380" spans="1:4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row>
    <row r="381" spans="1:4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row>
    <row r="382" spans="1:4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row>
    <row r="383" spans="1:4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row>
    <row r="384" spans="1:4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row>
    <row r="385" spans="1:4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row>
    <row r="386" spans="1:4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row>
    <row r="387" spans="1:4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row>
    <row r="388" spans="1:4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row>
    <row r="389" spans="1:4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row>
    <row r="390" spans="1:4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row>
    <row r="391" spans="1:4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row>
    <row r="392" spans="1:4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row>
    <row r="393" spans="1:4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row>
    <row r="394" spans="1:4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row>
    <row r="395" spans="1:4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row>
    <row r="396" spans="1:4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row>
    <row r="397" spans="1:4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row>
    <row r="398" spans="1:4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row>
    <row r="399" spans="1:4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row>
    <row r="400" spans="1:4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row>
    <row r="401" spans="1:4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row>
    <row r="402" spans="1:4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row>
    <row r="403" spans="1:4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row>
    <row r="404" spans="1:4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row>
    <row r="405" spans="1:4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row>
    <row r="406" spans="1:4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row>
    <row r="407" spans="1:4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row>
    <row r="408" spans="1:4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row>
    <row r="409" spans="1:4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row>
    <row r="410" spans="1:4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row>
    <row r="411" spans="1:4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row>
    <row r="412" spans="1:4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row>
    <row r="413" spans="1:4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row>
    <row r="414" spans="1:4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row>
    <row r="415" spans="1:4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row>
    <row r="416" spans="1:4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row>
    <row r="417" spans="1:4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row>
    <row r="418" spans="1:4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row>
    <row r="419" spans="1:4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row>
    <row r="420" spans="1:4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row>
    <row r="421" spans="1:4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row>
    <row r="422" spans="1:4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row>
    <row r="423" spans="1:4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row>
    <row r="424" spans="1:4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row>
    <row r="425" spans="1:4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row>
    <row r="426" spans="1:4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row>
    <row r="427" spans="1:4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row>
    <row r="428" spans="1:4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row>
    <row r="429" spans="1:4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row>
    <row r="430" spans="1:4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row>
    <row r="431" spans="1:4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row>
    <row r="432" spans="1:4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row>
    <row r="433" spans="1:4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row>
    <row r="434" spans="1:4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row>
    <row r="435" spans="1:4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row>
    <row r="436" spans="1:4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row>
    <row r="437" spans="1:4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row>
    <row r="438" spans="1:4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row>
    <row r="439" spans="1:4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row>
    <row r="440" spans="1:4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row>
    <row r="441" spans="1:4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row>
    <row r="442" spans="1:4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row>
    <row r="443" spans="1:4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row>
    <row r="444" spans="1:4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row>
    <row r="445" spans="1: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row>
    <row r="446" spans="1:4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row>
    <row r="447" spans="1:4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row>
    <row r="448" spans="1:4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row>
    <row r="449" spans="1:4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row>
    <row r="450" spans="1:4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row>
    <row r="451" spans="1:4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row>
    <row r="452" spans="1:4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row>
    <row r="453" spans="1:4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row>
    <row r="454" spans="1:4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row>
    <row r="455" spans="1:4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row>
    <row r="456" spans="1:4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row>
    <row r="457" spans="1:4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row>
    <row r="458" spans="1:4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row>
    <row r="459" spans="1:4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row>
    <row r="460" spans="1:4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row>
    <row r="461" spans="1:4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row>
    <row r="462" spans="1:4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row>
    <row r="463" spans="1:4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row>
    <row r="464" spans="1:4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row>
    <row r="465" spans="1:4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row>
    <row r="466" spans="1:4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row>
    <row r="467" spans="1:4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row>
    <row r="468" spans="1:4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row>
    <row r="469" spans="1:4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row>
    <row r="470" spans="1:4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row>
    <row r="471" spans="1:4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row>
    <row r="472" spans="1:4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row>
    <row r="473" spans="1:4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row>
    <row r="474" spans="1:4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row>
    <row r="475" spans="1:4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row>
    <row r="476" spans="1:4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row>
    <row r="477" spans="1:4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row>
    <row r="478" spans="1:4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row>
    <row r="479" spans="1:4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row>
    <row r="480" spans="1:4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row>
    <row r="481" spans="1:4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row>
    <row r="482" spans="1:4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row>
    <row r="483" spans="1:4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row>
    <row r="484" spans="1:4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row>
    <row r="485" spans="1:4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row>
    <row r="486" spans="1:4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row>
    <row r="487" spans="1:4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row>
    <row r="488" spans="1:4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row>
    <row r="489" spans="1:4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row>
    <row r="490" spans="1:4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row>
    <row r="491" spans="1:4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row>
    <row r="492" spans="1:4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row>
    <row r="493" spans="1:4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row>
    <row r="494" spans="1:4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row>
    <row r="495" spans="1:4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row>
    <row r="496" spans="1:4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row>
    <row r="497" spans="1:4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row>
    <row r="498" spans="1:4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row>
    <row r="499" spans="1:4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row>
    <row r="500" spans="1:4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row>
    <row r="501" spans="1:4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row>
    <row r="502" spans="1:4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row>
    <row r="503" spans="1:4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row>
    <row r="504" spans="1:4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row>
    <row r="505" spans="1:4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row>
    <row r="506" spans="1:4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row>
    <row r="507" spans="1:4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row>
    <row r="508" spans="1:4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row>
    <row r="509" spans="1:4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row>
    <row r="510" spans="1:4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row>
    <row r="511" spans="1:4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row>
    <row r="512" spans="1:4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row>
    <row r="513" spans="1:4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row>
    <row r="514" spans="1:4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row>
    <row r="515" spans="1:4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row>
    <row r="516" spans="1:4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row>
    <row r="517" spans="1:4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row>
    <row r="518" spans="1:4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row>
    <row r="519" spans="1:4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row>
    <row r="520" spans="1:4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row>
    <row r="521" spans="1:4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row>
    <row r="522" spans="1:4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row>
    <row r="523" spans="1:4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row>
    <row r="524" spans="1:4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row>
    <row r="525" spans="1:4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row>
    <row r="526" spans="1:4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row>
    <row r="527" spans="1:4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row>
    <row r="528" spans="1:4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row>
    <row r="529" spans="1:4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row>
    <row r="530" spans="1:4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row>
    <row r="531" spans="1:4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row>
    <row r="532" spans="1:4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row>
    <row r="533" spans="1:4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row>
    <row r="534" spans="1:4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row>
    <row r="535" spans="1:4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row>
    <row r="536" spans="1:4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row>
    <row r="537" spans="1:4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row>
    <row r="538" spans="1:4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row>
    <row r="539" spans="1:4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row>
    <row r="540" spans="1:4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row>
    <row r="541" spans="1:4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row>
    <row r="542" spans="1:4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row>
    <row r="543" spans="1:4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row>
    <row r="544" spans="1:4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row>
    <row r="545" spans="1: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row>
    <row r="546" spans="1:4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row>
    <row r="547" spans="1:4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row>
    <row r="548" spans="1:4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row>
    <row r="549" spans="1:4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row>
    <row r="550" spans="1:4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row>
    <row r="551" spans="1:4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row>
    <row r="552" spans="1:4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row>
    <row r="553" spans="1:4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row>
    <row r="554" spans="1:4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row>
    <row r="555" spans="1:4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row>
    <row r="556" spans="1:4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row>
    <row r="557" spans="1:4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row>
    <row r="558" spans="1:4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row>
    <row r="559" spans="1:4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row>
    <row r="560" spans="1:4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row>
    <row r="561" spans="1:4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row>
    <row r="562" spans="1:4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row>
    <row r="563" spans="1:4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row>
    <row r="564" spans="1:4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row>
    <row r="565" spans="1:4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row>
    <row r="566" spans="1:4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row>
    <row r="567" spans="1:4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row>
    <row r="568" spans="1:4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row>
    <row r="569" spans="1:4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row>
    <row r="570" spans="1:4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row>
    <row r="571" spans="1:4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row>
    <row r="572" spans="1:4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row>
    <row r="573" spans="1:4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row>
    <row r="574" spans="1:4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row>
    <row r="575" spans="1:4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row>
    <row r="576" spans="1:4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row>
    <row r="577" spans="1:4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row>
    <row r="578" spans="1:4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row>
    <row r="579" spans="1:4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row>
    <row r="580" spans="1:4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row>
    <row r="581" spans="1:4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row>
    <row r="582" spans="1:4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row>
    <row r="583" spans="1:4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row>
    <row r="584" spans="1:4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row>
    <row r="585" spans="1:4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row>
    <row r="586" spans="1:4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row>
    <row r="587" spans="1:4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row>
    <row r="588" spans="1:4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row>
    <row r="589" spans="1:4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row>
    <row r="590" spans="1:4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row>
    <row r="591" spans="1:4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row>
    <row r="592" spans="1:4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row>
    <row r="593" spans="1:4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row>
    <row r="594" spans="1:4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row>
    <row r="595" spans="1:4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row>
    <row r="596" spans="1:4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row>
    <row r="597" spans="1:4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row>
    <row r="598" spans="1:4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row>
    <row r="599" spans="1:4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row>
    <row r="600" spans="1:4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row>
    <row r="601" spans="1:4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row>
    <row r="602" spans="1:4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row>
    <row r="603" spans="1:4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row>
    <row r="604" spans="1:4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row>
    <row r="605" spans="1:4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row>
    <row r="606" spans="1:4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row>
    <row r="607" spans="1:4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row>
    <row r="608" spans="1:4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row>
    <row r="609" spans="1:4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row>
    <row r="610" spans="1:4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row>
    <row r="611" spans="1:4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row>
    <row r="612" spans="1:4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row>
    <row r="613" spans="1:4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row>
    <row r="614" spans="1:4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row>
    <row r="615" spans="1:4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row>
    <row r="616" spans="1:4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row>
    <row r="617" spans="1:4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row>
    <row r="618" spans="1:4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row>
    <row r="619" spans="1:4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row>
    <row r="620" spans="1:4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row>
    <row r="621" spans="1:4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row>
    <row r="622" spans="1:4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row>
    <row r="623" spans="1:4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row>
    <row r="624" spans="1:4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row>
    <row r="625" spans="1:4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row>
    <row r="626" spans="1:4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row>
    <row r="627" spans="1:4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row>
    <row r="628" spans="1:4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row>
    <row r="629" spans="1:4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row>
    <row r="630" spans="1:4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row>
    <row r="631" spans="1:4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row>
    <row r="632" spans="1:4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row>
    <row r="633" spans="1:4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row>
    <row r="634" spans="1:4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row>
    <row r="635" spans="1:4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row>
    <row r="636" spans="1:4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row>
    <row r="637" spans="1:4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row>
    <row r="638" spans="1:4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row>
    <row r="639" spans="1:4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row>
    <row r="640" spans="1:4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row>
    <row r="641" spans="1:4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row>
    <row r="642" spans="1:4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row>
    <row r="643" spans="1:4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row>
    <row r="644" spans="1:4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row>
    <row r="645" spans="1: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row>
    <row r="646" spans="1:4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row>
    <row r="647" spans="1:4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row>
    <row r="648" spans="1:4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row>
    <row r="649" spans="1:4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row>
    <row r="650" spans="1:4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row>
    <row r="651" spans="1:4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row>
    <row r="652" spans="1:4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row>
    <row r="653" spans="1:4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row>
    <row r="654" spans="1:4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row>
    <row r="655" spans="1:4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row>
    <row r="656" spans="1:4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row>
    <row r="657" spans="1:4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row>
    <row r="658" spans="1:4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row>
    <row r="659" spans="1:4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row>
    <row r="660" spans="1:4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row>
    <row r="661" spans="1:4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row>
    <row r="662" spans="1:4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row>
    <row r="663" spans="1:4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row>
    <row r="664" spans="1:4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row>
    <row r="665" spans="1:4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row>
    <row r="666" spans="1:4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row>
    <row r="667" spans="1:4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row>
    <row r="668" spans="1:4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row>
    <row r="669" spans="1:4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row>
    <row r="670" spans="1:4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row>
    <row r="671" spans="1:4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row>
    <row r="672" spans="1:4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row>
    <row r="673" spans="1:4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row>
    <row r="674" spans="1:4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row>
    <row r="675" spans="1:4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row>
    <row r="676" spans="1:4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row>
    <row r="677" spans="1:4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row>
    <row r="678" spans="1:4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row>
    <row r="679" spans="1:4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row>
    <row r="680" spans="1:4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row>
    <row r="681" spans="1:4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row>
    <row r="682" spans="1:4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row>
    <row r="683" spans="1:4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row>
    <row r="684" spans="1:4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row>
    <row r="685" spans="1:4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row>
    <row r="686" spans="1:4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row>
    <row r="687" spans="1:4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row>
    <row r="688" spans="1:4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row>
    <row r="689" spans="1:4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row>
    <row r="690" spans="1:4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row>
    <row r="691" spans="1:4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row>
    <row r="692" spans="1:4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row>
    <row r="693" spans="1:4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row>
    <row r="694" spans="1:4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row>
    <row r="695" spans="1:4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row>
    <row r="696" spans="1:4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row>
    <row r="697" spans="1:4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row>
    <row r="698" spans="1:4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row>
    <row r="699" spans="1:4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row>
    <row r="700" spans="1:4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row>
    <row r="701" spans="1:4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row>
    <row r="702" spans="1:4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row>
    <row r="703" spans="1:4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row>
    <row r="704" spans="1:4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row>
    <row r="705" spans="1:4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row>
    <row r="706" spans="1:4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row>
    <row r="707" spans="1:4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row>
    <row r="708" spans="1:4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row>
    <row r="709" spans="1:4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row>
    <row r="710" spans="1:4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row>
    <row r="711" spans="1:4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row>
    <row r="712" spans="1:4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row>
    <row r="713" spans="1:4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row>
    <row r="714" spans="1:4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row>
    <row r="715" spans="1:4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row>
    <row r="716" spans="1:4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row>
    <row r="717" spans="1:4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row>
    <row r="718" spans="1:4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row>
    <row r="719" spans="1:4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row>
    <row r="720" spans="1:4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row>
    <row r="721" spans="1:4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row>
    <row r="722" spans="1:4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row>
    <row r="723" spans="1:4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row>
    <row r="724" spans="1:4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row>
    <row r="725" spans="1:4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row>
    <row r="726" spans="1:4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row>
    <row r="727" spans="1:4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row>
    <row r="728" spans="1:4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row>
    <row r="729" spans="1:4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row>
    <row r="730" spans="1:4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row>
    <row r="731" spans="1:4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row>
    <row r="732" spans="1:4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row>
    <row r="733" spans="1:4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row>
    <row r="734" spans="1:4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row>
    <row r="735" spans="1:4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row>
    <row r="736" spans="1:4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row>
    <row r="737" spans="1:4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row>
    <row r="738" spans="1:4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row>
    <row r="739" spans="1:4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row>
    <row r="740" spans="1:4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row>
    <row r="741" spans="1:4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row>
    <row r="742" spans="1:4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row>
    <row r="743" spans="1:4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row>
    <row r="744" spans="1:4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row>
    <row r="745" spans="1: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row>
    <row r="746" spans="1:4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row>
    <row r="747" spans="1:4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row>
    <row r="748" spans="1:4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row>
    <row r="749" spans="1:4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row>
    <row r="750" spans="1:4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row>
    <row r="751" spans="1:4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row>
    <row r="752" spans="1:4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row>
    <row r="753" spans="1:4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row>
    <row r="754" spans="1:4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row>
    <row r="755" spans="1:4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row>
    <row r="756" spans="1:4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row>
    <row r="757" spans="1:4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row>
    <row r="758" spans="1:4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row>
    <row r="759" spans="1:4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row>
    <row r="760" spans="1:4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row>
    <row r="761" spans="1:4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row>
    <row r="762" spans="1:4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row>
    <row r="763" spans="1:4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row>
    <row r="764" spans="1:4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row>
    <row r="765" spans="1:4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row>
    <row r="766" spans="1:4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row>
    <row r="767" spans="1:4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row>
    <row r="768" spans="1:4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row>
    <row r="769" spans="1:4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row>
    <row r="770" spans="1:4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row>
    <row r="771" spans="1:4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row>
    <row r="772" spans="1:4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row>
    <row r="773" spans="1:4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row>
    <row r="774" spans="1:4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row>
    <row r="775" spans="1:4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row>
    <row r="776" spans="1:4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row>
    <row r="777" spans="1:4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row>
    <row r="778" spans="1:4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row>
    <row r="779" spans="1:4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row>
    <row r="780" spans="1:4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row>
    <row r="781" spans="1:4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row>
    <row r="782" spans="1:4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row>
    <row r="783" spans="1:4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row>
    <row r="784" spans="1:4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row>
    <row r="785" spans="1:4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row>
    <row r="786" spans="1:4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row>
    <row r="787" spans="1:4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row>
    <row r="788" spans="1:4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row>
    <row r="789" spans="1:4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row>
    <row r="790" spans="1:4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row>
    <row r="791" spans="1:4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row>
    <row r="792" spans="1:4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row>
    <row r="793" spans="1:4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row>
    <row r="794" spans="1:4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row>
    <row r="795" spans="1:4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row>
    <row r="796" spans="1:4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row>
    <row r="797" spans="1:4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row>
    <row r="798" spans="1:4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row>
    <row r="799" spans="1:4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row>
    <row r="800" spans="1:4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row>
    <row r="801" spans="1:4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row>
    <row r="802" spans="1:4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row>
    <row r="803" spans="1:4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row>
    <row r="804" spans="1:4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row>
    <row r="805" spans="1:4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row>
    <row r="806" spans="1:4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row>
    <row r="807" spans="1:4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row>
    <row r="808" spans="1:4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row>
    <row r="809" spans="1:4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row>
    <row r="810" spans="1:4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row>
    <row r="811" spans="1:4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row>
    <row r="812" spans="1:4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row>
    <row r="813" spans="1:4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row>
    <row r="814" spans="1:4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row>
    <row r="815" spans="1:4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row>
    <row r="816" spans="1:4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row>
    <row r="817" spans="1:4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row>
    <row r="818" spans="1:4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row>
    <row r="819" spans="1:4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row>
    <row r="820" spans="1:4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row>
    <row r="821" spans="1:4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row>
    <row r="822" spans="1:4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row>
    <row r="823" spans="1:4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row>
    <row r="824" spans="1:4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row>
    <row r="825" spans="1:4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row>
    <row r="826" spans="1:4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row>
    <row r="827" spans="1:4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row>
    <row r="828" spans="1:4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row>
    <row r="829" spans="1:4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row>
    <row r="830" spans="1:4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row>
    <row r="831" spans="1:4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row>
    <row r="832" spans="1:4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row>
    <row r="833" spans="1:4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row>
    <row r="834" spans="1:4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row>
    <row r="835" spans="1:4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row>
    <row r="836" spans="1:4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row>
    <row r="837" spans="1:4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row>
    <row r="838" spans="1:4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row>
    <row r="839" spans="1:4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row>
    <row r="840" spans="1:4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row>
    <row r="841" spans="1:4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row>
    <row r="842" spans="1:4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row>
    <row r="843" spans="1:4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row>
    <row r="844" spans="1:4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row>
    <row r="845" spans="1: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row>
    <row r="846" spans="1:4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row>
    <row r="847" spans="1:4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row>
    <row r="848" spans="1:4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row>
    <row r="849" spans="1:4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row>
    <row r="850" spans="1:4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row>
    <row r="851" spans="1:4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row>
    <row r="852" spans="1:4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row>
    <row r="853" spans="1:4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row>
    <row r="854" spans="1:4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row>
    <row r="855" spans="1:4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row>
    <row r="856" spans="1:4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row>
    <row r="857" spans="1:4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row>
    <row r="858" spans="1:4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row>
    <row r="859" spans="1:4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row>
    <row r="860" spans="1:4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row>
    <row r="861" spans="1:4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row>
    <row r="862" spans="1:4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row>
    <row r="863" spans="1:4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row>
    <row r="864" spans="1:4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row>
    <row r="865" spans="1:4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row>
    <row r="866" spans="1:4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row>
    <row r="867" spans="1:4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row>
    <row r="868" spans="1:4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row>
    <row r="869" spans="1:4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row>
    <row r="870" spans="1:4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row>
    <row r="871" spans="1:4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row>
    <row r="872" spans="1:4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row>
    <row r="873" spans="1:4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row>
    <row r="874" spans="1:4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row>
    <row r="875" spans="1:4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row>
    <row r="876" spans="1:4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row>
    <row r="877" spans="1:4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row>
    <row r="878" spans="1:4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row>
    <row r="879" spans="1:4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row>
    <row r="880" spans="1:4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row>
    <row r="881" spans="1:4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row>
    <row r="882" spans="1:4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row>
    <row r="883" spans="1:4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row>
    <row r="884" spans="1:4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row>
    <row r="885" spans="1:4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row>
    <row r="886" spans="1:4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row>
    <row r="887" spans="1:4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row>
    <row r="888" spans="1:4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row>
    <row r="889" spans="1:4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row>
    <row r="890" spans="1:4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row>
    <row r="891" spans="1:4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row>
    <row r="892" spans="1:4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row>
    <row r="893" spans="1:4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row>
    <row r="894" spans="1:4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row>
    <row r="895" spans="1:4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row>
    <row r="896" spans="1:4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row>
    <row r="897" spans="1:4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row>
    <row r="898" spans="1:4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row>
    <row r="899" spans="1:4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row>
    <row r="900" spans="1:4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row>
    <row r="901" spans="1:4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row>
    <row r="902" spans="1:4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row>
    <row r="903" spans="1:4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row>
    <row r="904" spans="1:4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row>
    <row r="905" spans="1:4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row>
    <row r="906" spans="1:4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row>
    <row r="907" spans="1:4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row>
    <row r="908" spans="1:4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row>
    <row r="909" spans="1:4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row>
    <row r="910" spans="1:4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row>
    <row r="911" spans="1:4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row>
    <row r="912" spans="1:4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row>
    <row r="913" spans="1:4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row>
    <row r="914" spans="1:4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row>
    <row r="915" spans="1:4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row>
    <row r="916" spans="1:4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row>
    <row r="917" spans="1:4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row>
    <row r="918" spans="1:4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row>
    <row r="919" spans="1:4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row>
    <row r="920" spans="1:4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row>
    <row r="921" spans="1:4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row>
    <row r="922" spans="1:4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row>
    <row r="923" spans="1:4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row>
    <row r="924" spans="1:4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row>
    <row r="925" spans="1:4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row>
    <row r="926" spans="1:4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row>
    <row r="927" spans="1:4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row>
    <row r="928" spans="1:4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row>
    <row r="929" spans="1:4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row>
    <row r="930" spans="1:4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row>
    <row r="931" spans="1:4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row>
    <row r="932" spans="1:4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row>
    <row r="933" spans="1:4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row>
    <row r="934" spans="1:4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row>
    <row r="935" spans="1:4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row>
    <row r="936" spans="1:4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row>
    <row r="937" spans="1:4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row>
    <row r="938" spans="1:4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row>
    <row r="939" spans="1:4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row>
    <row r="940" spans="1:4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row>
    <row r="941" spans="1:4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row>
    <row r="942" spans="1:4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row>
    <row r="943" spans="1:4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row>
    <row r="944" spans="1:4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row>
    <row r="945" spans="1: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row>
    <row r="946" spans="1:4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row>
    <row r="947" spans="1:4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row>
    <row r="948" spans="1:4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row>
    <row r="949" spans="1:4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row>
    <row r="950" spans="1:4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row>
    <row r="951" spans="1:4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row>
    <row r="952" spans="1:4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row>
    <row r="953" spans="1:4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row>
    <row r="954" spans="1:4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row>
    <row r="955" spans="1:4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row>
    <row r="956" spans="1:4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row>
    <row r="957" spans="1:4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row>
    <row r="958" spans="1:4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row>
    <row r="959" spans="1:4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row>
    <row r="960" spans="1:4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row>
    <row r="961" spans="1:4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row>
    <row r="962" spans="1:4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row>
    <row r="963" spans="1:4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row>
    <row r="964" spans="1:4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row>
    <row r="965" spans="1:4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row>
    <row r="966" spans="1:4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row>
    <row r="967" spans="1:4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row>
    <row r="968" spans="1:4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row>
    <row r="969" spans="1:4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row>
    <row r="970" spans="1:4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row>
    <row r="971" spans="1:4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row>
    <row r="972" spans="1:4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row>
    <row r="973" spans="1:4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row>
    <row r="974" spans="1:4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row>
    <row r="975" spans="1:4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row>
    <row r="976" spans="1:4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row>
    <row r="977" spans="1:4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row>
    <row r="978" spans="1:4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row>
    <row r="979" spans="1:4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row>
    <row r="980" spans="1:4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row>
    <row r="981" spans="1:4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row>
    <row r="982" spans="1:4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row>
    <row r="983" spans="1:4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row>
    <row r="984" spans="1:4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row>
    <row r="985" spans="1:4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row>
    <row r="986" spans="1:4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row>
    <row r="987" spans="1:4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row>
    <row r="988" spans="1:4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row>
    <row r="989" spans="1:4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row>
    <row r="990" spans="1:4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row>
    <row r="991" spans="1:4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row>
    <row r="992" spans="1:4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row>
    <row r="993" spans="1:4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row>
    <row r="994" spans="1:4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row>
    <row r="995" spans="1:4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row>
    <row r="996" spans="1:4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row>
    <row r="997" spans="1:4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row>
    <row r="998" spans="1:4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row>
    <row r="999" spans="1:4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row>
    <row r="1000" spans="1:4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001"/>
  <sheetViews>
    <sheetView workbookViewId="0"/>
  </sheetViews>
  <sheetFormatPr defaultColWidth="12.6640625" defaultRowHeight="15.75" customHeight="1"/>
  <cols>
    <col min="1" max="1" width="20.21875" customWidth="1"/>
  </cols>
  <sheetData>
    <row r="1" spans="1:26">
      <c r="A1" s="2" t="s">
        <v>974</v>
      </c>
      <c r="B1" s="2"/>
      <c r="C1" s="2"/>
      <c r="D1" s="2"/>
      <c r="E1" s="2"/>
      <c r="F1" s="2"/>
      <c r="G1" s="2"/>
      <c r="H1" s="2"/>
      <c r="I1" s="2"/>
      <c r="J1" s="2"/>
      <c r="K1" s="2"/>
      <c r="L1" s="2"/>
      <c r="M1" s="2"/>
      <c r="N1" s="2"/>
      <c r="O1" s="2"/>
      <c r="P1" s="2"/>
      <c r="Q1" s="2"/>
      <c r="R1" s="2"/>
      <c r="S1" s="2"/>
      <c r="T1" s="2"/>
      <c r="U1" s="2"/>
      <c r="V1" s="2"/>
      <c r="W1" s="2"/>
      <c r="X1" s="2"/>
      <c r="Y1" s="2"/>
      <c r="Z1" s="2"/>
    </row>
    <row r="2" spans="1:26">
      <c r="A2" s="1" t="s">
        <v>0</v>
      </c>
      <c r="B2" s="2" t="s">
        <v>975</v>
      </c>
      <c r="C2" s="2" t="s">
        <v>976</v>
      </c>
      <c r="D2" s="2" t="s">
        <v>977</v>
      </c>
      <c r="E2" s="2" t="s">
        <v>978</v>
      </c>
      <c r="F2" s="2" t="s">
        <v>979</v>
      </c>
      <c r="G2" s="2" t="s">
        <v>980</v>
      </c>
      <c r="H2" s="2" t="s">
        <v>981</v>
      </c>
      <c r="I2" s="2" t="s">
        <v>982</v>
      </c>
      <c r="J2" s="2" t="s">
        <v>983</v>
      </c>
      <c r="K2" s="2" t="s">
        <v>22</v>
      </c>
      <c r="L2" s="2" t="s">
        <v>976</v>
      </c>
      <c r="M2" s="2" t="s">
        <v>977</v>
      </c>
      <c r="N2" s="2" t="s">
        <v>978</v>
      </c>
      <c r="O2" s="2" t="s">
        <v>979</v>
      </c>
      <c r="P2" s="2" t="s">
        <v>980</v>
      </c>
      <c r="Q2" s="2" t="s">
        <v>981</v>
      </c>
      <c r="R2" s="2" t="s">
        <v>982</v>
      </c>
      <c r="S2" s="2" t="s">
        <v>983</v>
      </c>
      <c r="T2" s="2" t="s">
        <v>984</v>
      </c>
      <c r="U2" s="2" t="s">
        <v>985</v>
      </c>
      <c r="V2" s="2" t="s">
        <v>986</v>
      </c>
      <c r="W2" s="2" t="s">
        <v>987</v>
      </c>
      <c r="X2" s="2" t="s">
        <v>988</v>
      </c>
      <c r="Y2" s="2" t="s">
        <v>989</v>
      </c>
      <c r="Z2" s="2" t="s">
        <v>990</v>
      </c>
    </row>
    <row r="3" spans="1:26">
      <c r="A3" s="2" t="s">
        <v>65</v>
      </c>
      <c r="B3" s="2"/>
      <c r="C3" s="3">
        <v>88.766666666666595</v>
      </c>
      <c r="D3" s="3">
        <v>16.3</v>
      </c>
      <c r="E3" s="3">
        <v>0</v>
      </c>
      <c r="F3" s="3">
        <v>0</v>
      </c>
      <c r="G3" s="3">
        <v>88.466666666666598</v>
      </c>
      <c r="H3" s="3">
        <v>89</v>
      </c>
      <c r="I3" s="3">
        <v>16.233333333333299</v>
      </c>
      <c r="J3" s="3">
        <v>19.466666666666601</v>
      </c>
      <c r="K3" s="2"/>
      <c r="L3" s="3">
        <v>1.76414914965323</v>
      </c>
      <c r="M3" s="3">
        <v>1.6360521589077299</v>
      </c>
      <c r="N3" s="3">
        <v>0</v>
      </c>
      <c r="O3" s="3">
        <v>0</v>
      </c>
      <c r="P3" s="3">
        <v>2.2617593938249798</v>
      </c>
      <c r="Q3" s="3">
        <v>2.0976176963403002</v>
      </c>
      <c r="R3" s="3">
        <v>1.78294388270884</v>
      </c>
      <c r="S3" s="3">
        <v>1.60692943909252</v>
      </c>
      <c r="T3" s="2"/>
      <c r="U3" s="3">
        <v>0.54555381882207998</v>
      </c>
      <c r="V3" s="3">
        <v>0.158541701826417</v>
      </c>
      <c r="W3" s="3">
        <v>0.16498864632742499</v>
      </c>
      <c r="X3" s="3">
        <v>2.13570774350015E-3</v>
      </c>
      <c r="Y3" s="3">
        <v>3.2582546549920599E-2</v>
      </c>
      <c r="Z3" s="3">
        <v>9.61975786838834E-2</v>
      </c>
    </row>
    <row r="4" spans="1:26">
      <c r="A4" s="2" t="s">
        <v>66</v>
      </c>
      <c r="B4" s="2" t="s">
        <v>67</v>
      </c>
      <c r="C4" s="3">
        <v>77.8333333333333</v>
      </c>
      <c r="D4" s="3">
        <v>117.36666666666601</v>
      </c>
      <c r="E4" s="3">
        <v>0</v>
      </c>
      <c r="F4" s="3">
        <v>0</v>
      </c>
      <c r="G4" s="3">
        <v>78.133333333333297</v>
      </c>
      <c r="H4" s="3">
        <v>77.6666666666666</v>
      </c>
      <c r="I4" s="3">
        <v>117.433333333333</v>
      </c>
      <c r="J4" s="3">
        <v>117.2</v>
      </c>
      <c r="K4" s="2"/>
      <c r="L4" s="3">
        <v>2.0013884069704102</v>
      </c>
      <c r="M4" s="3">
        <v>1.6829207415152401</v>
      </c>
      <c r="N4" s="3">
        <v>0</v>
      </c>
      <c r="O4" s="3">
        <v>0</v>
      </c>
      <c r="P4" s="3">
        <v>2.6170381901853998</v>
      </c>
      <c r="Q4" s="3">
        <v>2.7848798098940502</v>
      </c>
      <c r="R4" s="3">
        <v>2.3760377849595602</v>
      </c>
      <c r="S4" s="3">
        <v>1.92180470738661</v>
      </c>
      <c r="T4" s="2"/>
      <c r="U4" s="3">
        <v>1.9015477030885599E-2</v>
      </c>
      <c r="V4" s="3">
        <v>0.74950850176959605</v>
      </c>
      <c r="W4" s="3">
        <v>9.0858479747971302E-2</v>
      </c>
      <c r="X4" s="3">
        <v>1.18024461840112E-2</v>
      </c>
      <c r="Y4" s="3">
        <v>3.9152510755094398E-2</v>
      </c>
      <c r="Z4" s="3">
        <v>8.9662583940257903E-2</v>
      </c>
    </row>
    <row r="5" spans="1:26">
      <c r="A5" s="2" t="s">
        <v>68</v>
      </c>
      <c r="B5" s="2"/>
      <c r="C5" s="3">
        <v>76.6666666666666</v>
      </c>
      <c r="D5" s="3">
        <v>32</v>
      </c>
      <c r="E5" s="3">
        <v>0</v>
      </c>
      <c r="F5" s="3">
        <v>0</v>
      </c>
      <c r="G5" s="3">
        <v>75.933333333333294</v>
      </c>
      <c r="H5" s="3">
        <v>75.566666666666606</v>
      </c>
      <c r="I5" s="3">
        <v>32.233333333333299</v>
      </c>
      <c r="J5" s="3">
        <v>32.1666666666666</v>
      </c>
      <c r="K5" s="2"/>
      <c r="L5" s="3">
        <v>1.9550504398153501</v>
      </c>
      <c r="M5" s="3">
        <v>1.26491106406735</v>
      </c>
      <c r="N5" s="3">
        <v>0</v>
      </c>
      <c r="O5" s="3">
        <v>0</v>
      </c>
      <c r="P5" s="3">
        <v>1.8607047649270401</v>
      </c>
      <c r="Q5" s="3">
        <v>1.5205992970609301</v>
      </c>
      <c r="R5" s="3">
        <v>1.68687745718399</v>
      </c>
      <c r="S5" s="3">
        <v>1.48511129399636</v>
      </c>
      <c r="T5" s="2"/>
      <c r="U5" s="3">
        <v>0.55964486291566895</v>
      </c>
      <c r="V5" s="3">
        <v>0.167160193989076</v>
      </c>
      <c r="W5" s="3">
        <v>0.14987651756252399</v>
      </c>
      <c r="X5" s="3">
        <v>3.7632284211852299E-3</v>
      </c>
      <c r="Y5" s="3">
        <v>3.6339965701149002E-2</v>
      </c>
      <c r="Z5" s="3">
        <v>8.3215232216122398E-2</v>
      </c>
    </row>
    <row r="6" spans="1:26">
      <c r="A6" s="2" t="s">
        <v>69</v>
      </c>
      <c r="B6" s="2"/>
      <c r="C6" s="3">
        <v>67.400000000000006</v>
      </c>
      <c r="D6" s="3">
        <v>56.733333333333299</v>
      </c>
      <c r="E6" s="3">
        <v>0</v>
      </c>
      <c r="F6" s="3">
        <v>0</v>
      </c>
      <c r="G6" s="3">
        <v>48.966666666666598</v>
      </c>
      <c r="H6" s="3">
        <v>50.633333333333297</v>
      </c>
      <c r="I6" s="3">
        <v>47.066666666666599</v>
      </c>
      <c r="J6" s="3">
        <v>42.366666666666603</v>
      </c>
      <c r="K6" s="2"/>
      <c r="L6" s="3">
        <v>1.6041612554021201</v>
      </c>
      <c r="M6" s="3">
        <v>1.5260697523012701</v>
      </c>
      <c r="N6" s="3">
        <v>0</v>
      </c>
      <c r="O6" s="3">
        <v>0</v>
      </c>
      <c r="P6" s="3">
        <v>2.9719054867579802</v>
      </c>
      <c r="Q6" s="3">
        <v>1.9913702708325101</v>
      </c>
      <c r="R6" s="3">
        <v>1.99888858007532</v>
      </c>
      <c r="S6" s="3">
        <v>2.0409692686455498</v>
      </c>
      <c r="T6" s="2"/>
      <c r="U6" s="3">
        <v>0.67244009529653803</v>
      </c>
      <c r="V6" s="3">
        <v>0.16607965184399501</v>
      </c>
      <c r="W6" s="3">
        <v>0.14110529651470999</v>
      </c>
      <c r="X6" s="3">
        <v>3.4058712373001899E-3</v>
      </c>
      <c r="Y6" s="3">
        <v>5.8666960814535802E-3</v>
      </c>
      <c r="Z6" s="3">
        <v>1.11023887031332E-2</v>
      </c>
    </row>
    <row r="7" spans="1:26">
      <c r="A7" s="2" t="s">
        <v>70</v>
      </c>
      <c r="B7" s="2"/>
      <c r="C7" s="3">
        <v>65.066666666666606</v>
      </c>
      <c r="D7" s="3">
        <v>31.5</v>
      </c>
      <c r="E7" s="3">
        <v>0</v>
      </c>
      <c r="F7" s="3">
        <v>0</v>
      </c>
      <c r="G7" s="3">
        <v>30.8333333333333</v>
      </c>
      <c r="H7" s="3">
        <v>23.1666666666666</v>
      </c>
      <c r="I7" s="3">
        <v>2.88888888888888</v>
      </c>
      <c r="J7" s="3">
        <v>1.2</v>
      </c>
      <c r="K7" s="2"/>
      <c r="L7" s="3">
        <v>4.7534782586602304</v>
      </c>
      <c r="M7" s="3">
        <v>5.4329243199833597</v>
      </c>
      <c r="N7" s="3">
        <v>0</v>
      </c>
      <c r="O7" s="3">
        <v>0</v>
      </c>
      <c r="P7" s="3">
        <v>3.1631559486619598</v>
      </c>
      <c r="Q7" s="3">
        <v>1.7716909687891</v>
      </c>
      <c r="R7" s="3">
        <v>1.4229164972072901</v>
      </c>
      <c r="S7" s="3">
        <v>0.4</v>
      </c>
      <c r="T7" s="2"/>
      <c r="U7" s="3">
        <v>0.50052368161273997</v>
      </c>
      <c r="V7" s="3">
        <v>0.15697693006153299</v>
      </c>
      <c r="W7" s="3">
        <v>0.31387639583039301</v>
      </c>
      <c r="X7" s="3">
        <v>1.1631328475276499E-3</v>
      </c>
      <c r="Y7" s="3">
        <v>1.1612293760835E-2</v>
      </c>
      <c r="Z7" s="3">
        <v>1.5847565475172801E-2</v>
      </c>
    </row>
    <row r="8" spans="1:26">
      <c r="A8" s="2" t="s">
        <v>63</v>
      </c>
      <c r="B8" s="2" t="s">
        <v>64</v>
      </c>
      <c r="C8" s="3">
        <v>65</v>
      </c>
      <c r="D8" s="3">
        <v>0</v>
      </c>
      <c r="E8" s="3">
        <v>0</v>
      </c>
      <c r="F8" s="3">
        <v>0</v>
      </c>
      <c r="G8" s="3">
        <v>62.8333333333333</v>
      </c>
      <c r="H8" s="3">
        <v>61.5</v>
      </c>
      <c r="I8" s="3">
        <v>0</v>
      </c>
      <c r="J8" s="3">
        <v>0</v>
      </c>
      <c r="K8" s="2"/>
      <c r="L8" s="3">
        <v>8.6641021846851896</v>
      </c>
      <c r="M8" s="3">
        <v>0</v>
      </c>
      <c r="N8" s="3">
        <v>0</v>
      </c>
      <c r="O8" s="3">
        <v>0</v>
      </c>
      <c r="P8" s="3">
        <v>7.86588979214826</v>
      </c>
      <c r="Q8" s="3">
        <v>7.9613650420850099</v>
      </c>
      <c r="R8" s="3">
        <v>0</v>
      </c>
      <c r="S8" s="3">
        <v>0</v>
      </c>
      <c r="T8" s="2"/>
      <c r="U8" s="3">
        <v>3.4835534587785599E-2</v>
      </c>
      <c r="V8" s="3">
        <v>0.48473550350911898</v>
      </c>
      <c r="W8" s="3">
        <v>0.101828725078376</v>
      </c>
      <c r="X8" s="3">
        <v>8.8199620475256906E-3</v>
      </c>
      <c r="Y8" s="3">
        <v>0.17939698423380701</v>
      </c>
      <c r="Z8" s="3">
        <v>0.19038328969829099</v>
      </c>
    </row>
    <row r="9" spans="1:26">
      <c r="A9" s="2" t="s">
        <v>33</v>
      </c>
      <c r="B9" s="2" t="s">
        <v>34</v>
      </c>
      <c r="C9" s="3">
        <v>64.133333333333297</v>
      </c>
      <c r="D9" s="3">
        <v>0</v>
      </c>
      <c r="E9" s="3">
        <v>0</v>
      </c>
      <c r="F9" s="3">
        <v>0</v>
      </c>
      <c r="G9" s="3">
        <v>61.633333333333297</v>
      </c>
      <c r="H9" s="3">
        <v>63.366666666666603</v>
      </c>
      <c r="I9" s="3">
        <v>0</v>
      </c>
      <c r="J9" s="3">
        <v>0</v>
      </c>
      <c r="K9" s="2"/>
      <c r="L9" s="3">
        <v>7.6626076211401699</v>
      </c>
      <c r="M9" s="3">
        <v>0</v>
      </c>
      <c r="N9" s="3">
        <v>0</v>
      </c>
      <c r="O9" s="3">
        <v>0</v>
      </c>
      <c r="P9" s="3">
        <v>7.5210076157091796</v>
      </c>
      <c r="Q9" s="3">
        <v>6.3271021978645301</v>
      </c>
      <c r="R9" s="3">
        <v>0</v>
      </c>
      <c r="S9" s="3">
        <v>0</v>
      </c>
      <c r="T9" s="2"/>
      <c r="U9" s="3">
        <v>5.0259011572234898E-2</v>
      </c>
      <c r="V9" s="3">
        <v>0.56641581002181196</v>
      </c>
      <c r="W9" s="3">
        <v>9.0768318303987794E-2</v>
      </c>
      <c r="X9" s="3">
        <v>2.72973938541054E-3</v>
      </c>
      <c r="Y9" s="3">
        <v>0.102670911828966</v>
      </c>
      <c r="Z9" s="3">
        <v>0.18715620981932701</v>
      </c>
    </row>
    <row r="10" spans="1:26">
      <c r="A10" s="2" t="s">
        <v>57</v>
      </c>
      <c r="B10" s="2" t="s">
        <v>58</v>
      </c>
      <c r="C10" s="3">
        <v>63.4</v>
      </c>
      <c r="D10" s="3">
        <v>0</v>
      </c>
      <c r="E10" s="3">
        <v>0</v>
      </c>
      <c r="F10" s="3">
        <v>0</v>
      </c>
      <c r="G10" s="3">
        <v>61.8333333333333</v>
      </c>
      <c r="H10" s="3">
        <v>63.2</v>
      </c>
      <c r="I10" s="3">
        <v>0</v>
      </c>
      <c r="J10" s="3">
        <v>0</v>
      </c>
      <c r="K10" s="2"/>
      <c r="L10" s="3">
        <v>8.9241246069292401</v>
      </c>
      <c r="M10" s="3">
        <v>0</v>
      </c>
      <c r="N10" s="3">
        <v>0</v>
      </c>
      <c r="O10" s="3">
        <v>0</v>
      </c>
      <c r="P10" s="3">
        <v>8.8584548439455393</v>
      </c>
      <c r="Q10" s="3">
        <v>8.7116779860904696</v>
      </c>
      <c r="R10" s="3">
        <v>0</v>
      </c>
      <c r="S10" s="3">
        <v>0</v>
      </c>
      <c r="T10" s="2"/>
      <c r="U10" s="3">
        <v>1.6886509788862799E-2</v>
      </c>
      <c r="V10" s="3">
        <v>0.32100088950073502</v>
      </c>
      <c r="W10" s="3">
        <v>0.14491369278299401</v>
      </c>
      <c r="X10" s="3">
        <v>1.6826847633264801E-2</v>
      </c>
      <c r="Y10" s="3">
        <v>0.27321483209907099</v>
      </c>
      <c r="Z10" s="3">
        <v>0.227157229297027</v>
      </c>
    </row>
    <row r="11" spans="1:26">
      <c r="A11" s="2" t="s">
        <v>31</v>
      </c>
      <c r="B11" s="2" t="s">
        <v>32</v>
      </c>
      <c r="C11" s="3">
        <v>63.066666666666599</v>
      </c>
      <c r="D11" s="3">
        <v>0</v>
      </c>
      <c r="E11" s="3">
        <v>0</v>
      </c>
      <c r="F11" s="3">
        <v>0</v>
      </c>
      <c r="G11" s="3">
        <v>63.733333333333299</v>
      </c>
      <c r="H11" s="3">
        <v>60.733333333333299</v>
      </c>
      <c r="I11" s="3">
        <v>0</v>
      </c>
      <c r="J11" s="3">
        <v>0</v>
      </c>
      <c r="K11" s="2"/>
      <c r="L11" s="3">
        <v>7.4651784231114497</v>
      </c>
      <c r="M11" s="3">
        <v>0</v>
      </c>
      <c r="N11" s="3">
        <v>0</v>
      </c>
      <c r="O11" s="3">
        <v>0</v>
      </c>
      <c r="P11" s="3">
        <v>6.8260937259574401</v>
      </c>
      <c r="Q11" s="3">
        <v>6.0714267040146499</v>
      </c>
      <c r="R11" s="3">
        <v>0</v>
      </c>
      <c r="S11" s="3">
        <v>0</v>
      </c>
      <c r="T11" s="2"/>
      <c r="U11" s="3">
        <v>3.7585134751180999E-2</v>
      </c>
      <c r="V11" s="3">
        <v>0.606486452875729</v>
      </c>
      <c r="W11" s="3">
        <v>8.1756345269578604E-2</v>
      </c>
      <c r="X11" s="3">
        <v>4.4605165268651603E-3</v>
      </c>
      <c r="Y11" s="3">
        <v>0.105255992087888</v>
      </c>
      <c r="Z11" s="3">
        <v>0.164455559362085</v>
      </c>
    </row>
    <row r="12" spans="1:26">
      <c r="A12" s="2" t="s">
        <v>41</v>
      </c>
      <c r="B12" s="2" t="s">
        <v>42</v>
      </c>
      <c r="C12" s="3">
        <v>62.9</v>
      </c>
      <c r="D12" s="3">
        <v>1</v>
      </c>
      <c r="E12" s="3">
        <v>0</v>
      </c>
      <c r="F12" s="3">
        <v>0</v>
      </c>
      <c r="G12" s="3">
        <v>62.2</v>
      </c>
      <c r="H12" s="3">
        <v>60.8</v>
      </c>
      <c r="I12" s="3">
        <v>1</v>
      </c>
      <c r="J12" s="3">
        <v>1</v>
      </c>
      <c r="K12" s="2"/>
      <c r="L12" s="3">
        <v>6.5081999559529997</v>
      </c>
      <c r="M12" s="3">
        <v>0</v>
      </c>
      <c r="N12" s="3">
        <v>0</v>
      </c>
      <c r="O12" s="3">
        <v>0</v>
      </c>
      <c r="P12" s="3">
        <v>7.3184697854127903</v>
      </c>
      <c r="Q12" s="3">
        <v>5.8045958802773896</v>
      </c>
      <c r="R12" s="3">
        <v>0</v>
      </c>
      <c r="S12" s="3">
        <v>0</v>
      </c>
      <c r="T12" s="2"/>
      <c r="U12" s="3">
        <v>4.5008218232727E-2</v>
      </c>
      <c r="V12" s="3">
        <v>0.67583391915609503</v>
      </c>
      <c r="W12" s="3">
        <v>6.6793155309208804E-2</v>
      </c>
      <c r="X12" s="3">
        <v>4.6650897520915703E-3</v>
      </c>
      <c r="Y12" s="3">
        <v>5.7057150676959802E-2</v>
      </c>
      <c r="Z12" s="3">
        <v>0.15064246630776501</v>
      </c>
    </row>
    <row r="13" spans="1:26">
      <c r="A13" s="2" t="s">
        <v>61</v>
      </c>
      <c r="B13" s="2" t="s">
        <v>62</v>
      </c>
      <c r="C13" s="3">
        <v>62.7</v>
      </c>
      <c r="D13" s="3">
        <v>0</v>
      </c>
      <c r="E13" s="3">
        <v>0</v>
      </c>
      <c r="F13" s="3">
        <v>0</v>
      </c>
      <c r="G13" s="3">
        <v>60.3333333333333</v>
      </c>
      <c r="H13" s="3">
        <v>61.1666666666666</v>
      </c>
      <c r="I13" s="3">
        <v>0</v>
      </c>
      <c r="J13" s="3">
        <v>0</v>
      </c>
      <c r="K13" s="2"/>
      <c r="L13" s="3">
        <v>7.9922879494339201</v>
      </c>
      <c r="M13" s="3">
        <v>0</v>
      </c>
      <c r="N13" s="3">
        <v>0</v>
      </c>
      <c r="O13" s="3">
        <v>0</v>
      </c>
      <c r="P13" s="3">
        <v>9.6999427260622895</v>
      </c>
      <c r="Q13" s="3">
        <v>9.3988770014767606</v>
      </c>
      <c r="R13" s="3">
        <v>0</v>
      </c>
      <c r="S13" s="3">
        <v>0</v>
      </c>
      <c r="T13" s="2"/>
      <c r="U13" s="3">
        <v>3.8260113354749999E-2</v>
      </c>
      <c r="V13" s="3">
        <v>0.38781029208825801</v>
      </c>
      <c r="W13" s="3">
        <v>0.12211908659906399</v>
      </c>
      <c r="X13" s="3">
        <v>4.2756015016000102E-3</v>
      </c>
      <c r="Y13" s="3">
        <v>0.195291134753902</v>
      </c>
      <c r="Z13" s="3">
        <v>0.25224377139033799</v>
      </c>
    </row>
    <row r="14" spans="1:26">
      <c r="A14" s="2" t="s">
        <v>51</v>
      </c>
      <c r="B14" s="2" t="s">
        <v>52</v>
      </c>
      <c r="C14" s="3">
        <v>62.6</v>
      </c>
      <c r="D14" s="3">
        <v>0</v>
      </c>
      <c r="E14" s="3">
        <v>0</v>
      </c>
      <c r="F14" s="3">
        <v>0</v>
      </c>
      <c r="G14" s="3">
        <v>60.633333333333297</v>
      </c>
      <c r="H14" s="3">
        <v>60.6666666666666</v>
      </c>
      <c r="I14" s="3">
        <v>0</v>
      </c>
      <c r="J14" s="3">
        <v>0</v>
      </c>
      <c r="K14" s="2"/>
      <c r="L14" s="3">
        <v>7.5480681855249099</v>
      </c>
      <c r="M14" s="3">
        <v>0</v>
      </c>
      <c r="N14" s="3">
        <v>0</v>
      </c>
      <c r="O14" s="3">
        <v>0</v>
      </c>
      <c r="P14" s="3">
        <v>7.7995014085659404</v>
      </c>
      <c r="Q14" s="3">
        <v>7.1569701845279603</v>
      </c>
      <c r="R14" s="3">
        <v>0</v>
      </c>
      <c r="S14" s="3">
        <v>0</v>
      </c>
      <c r="T14" s="2"/>
      <c r="U14" s="3">
        <v>2.5747699089763602E-2</v>
      </c>
      <c r="V14" s="3">
        <v>0.42915408585048898</v>
      </c>
      <c r="W14" s="3">
        <v>0.11924771327346401</v>
      </c>
      <c r="X14" s="3">
        <v>7.8397526452154802E-3</v>
      </c>
      <c r="Y14" s="3">
        <v>0.19343264875917501</v>
      </c>
      <c r="Z14" s="3">
        <v>0.22457810058620001</v>
      </c>
    </row>
    <row r="15" spans="1:26">
      <c r="A15" s="2" t="s">
        <v>29</v>
      </c>
      <c r="B15" s="2" t="s">
        <v>30</v>
      </c>
      <c r="C15" s="3">
        <v>62.366666666666603</v>
      </c>
      <c r="D15" s="3">
        <v>0</v>
      </c>
      <c r="E15" s="3">
        <v>0</v>
      </c>
      <c r="F15" s="3">
        <v>0</v>
      </c>
      <c r="G15" s="3">
        <v>64.766666666666595</v>
      </c>
      <c r="H15" s="3">
        <v>59.933333333333302</v>
      </c>
      <c r="I15" s="3">
        <v>0</v>
      </c>
      <c r="J15" s="3">
        <v>0</v>
      </c>
      <c r="K15" s="2"/>
      <c r="L15" s="3">
        <v>6.6557410473131302</v>
      </c>
      <c r="M15" s="3">
        <v>0</v>
      </c>
      <c r="N15" s="3">
        <v>0</v>
      </c>
      <c r="O15" s="3">
        <v>0</v>
      </c>
      <c r="P15" s="3">
        <v>6.3123336061678099</v>
      </c>
      <c r="Q15" s="3">
        <v>6.7326732349705498</v>
      </c>
      <c r="R15" s="3">
        <v>0</v>
      </c>
      <c r="S15" s="3">
        <v>0</v>
      </c>
      <c r="T15" s="2"/>
      <c r="U15" s="3">
        <v>7.1570458672044798E-2</v>
      </c>
      <c r="V15" s="3">
        <v>0.47793383730327299</v>
      </c>
      <c r="W15" s="3">
        <v>9.1248281710553297E-2</v>
      </c>
      <c r="X15" s="3">
        <v>6.5346470367057203E-3</v>
      </c>
      <c r="Y15" s="3">
        <v>8.7139242464056202E-2</v>
      </c>
      <c r="Z15" s="3">
        <v>0.26557353164179698</v>
      </c>
    </row>
    <row r="16" spans="1:26">
      <c r="A16" s="2" t="s">
        <v>45</v>
      </c>
      <c r="B16" s="2" t="s">
        <v>46</v>
      </c>
      <c r="C16" s="3">
        <v>62.233333333333299</v>
      </c>
      <c r="D16" s="3">
        <v>1.52380952380952</v>
      </c>
      <c r="E16" s="3">
        <v>0</v>
      </c>
      <c r="F16" s="3">
        <v>0</v>
      </c>
      <c r="G16" s="3">
        <v>66.133333333333297</v>
      </c>
      <c r="H16" s="3">
        <v>61.6</v>
      </c>
      <c r="I16" s="3">
        <v>1.9090909090909001</v>
      </c>
      <c r="J16" s="3">
        <v>1.21428571428571</v>
      </c>
      <c r="K16" s="2"/>
      <c r="L16" s="3">
        <v>6.11382767903127</v>
      </c>
      <c r="M16" s="3">
        <v>0.79396819050157397</v>
      </c>
      <c r="N16" s="3">
        <v>0</v>
      </c>
      <c r="O16" s="3">
        <v>0</v>
      </c>
      <c r="P16" s="3">
        <v>9.8344067210765402</v>
      </c>
      <c r="Q16" s="3">
        <v>7.9691070181461701</v>
      </c>
      <c r="R16" s="3">
        <v>1.1244833524411799</v>
      </c>
      <c r="S16" s="3">
        <v>0.41032590332414498</v>
      </c>
      <c r="T16" s="2"/>
      <c r="U16" s="3">
        <v>2.9655934212529801E-2</v>
      </c>
      <c r="V16" s="3">
        <v>0.65713983650630803</v>
      </c>
      <c r="W16" s="3">
        <v>9.9105779294769797E-2</v>
      </c>
      <c r="X16" s="3">
        <v>8.1406112021260406E-3</v>
      </c>
      <c r="Y16" s="3">
        <v>7.4809844628031197E-2</v>
      </c>
      <c r="Z16" s="3">
        <v>0.13114799310286801</v>
      </c>
    </row>
    <row r="17" spans="1:26">
      <c r="A17" s="2" t="s">
        <v>49</v>
      </c>
      <c r="B17" s="2" t="s">
        <v>50</v>
      </c>
      <c r="C17" s="3">
        <v>61.933333333333302</v>
      </c>
      <c r="D17" s="3">
        <v>0</v>
      </c>
      <c r="E17" s="3">
        <v>0</v>
      </c>
      <c r="F17" s="3">
        <v>0</v>
      </c>
      <c r="G17" s="3">
        <v>62.233333333333299</v>
      </c>
      <c r="H17" s="3">
        <v>63.466666666666598</v>
      </c>
      <c r="I17" s="3">
        <v>0</v>
      </c>
      <c r="J17" s="3">
        <v>0</v>
      </c>
      <c r="K17" s="2"/>
      <c r="L17" s="3">
        <v>7.1551069562624603</v>
      </c>
      <c r="M17" s="3">
        <v>0</v>
      </c>
      <c r="N17" s="3">
        <v>0</v>
      </c>
      <c r="O17" s="3">
        <v>0</v>
      </c>
      <c r="P17" s="3">
        <v>7.0222661742646997</v>
      </c>
      <c r="Q17" s="3">
        <v>7.1168032773773398</v>
      </c>
      <c r="R17" s="3">
        <v>0</v>
      </c>
      <c r="S17" s="3">
        <v>0</v>
      </c>
      <c r="T17" s="2"/>
      <c r="U17" s="3">
        <v>2.7715921605486402E-2</v>
      </c>
      <c r="V17" s="3">
        <v>0.31959198837480401</v>
      </c>
      <c r="W17" s="3">
        <v>0.186604816583194</v>
      </c>
      <c r="X17" s="3">
        <v>4.55383804741742E-3</v>
      </c>
      <c r="Y17" s="3">
        <v>0.25297326115954299</v>
      </c>
      <c r="Z17" s="3">
        <v>0.20856017285207101</v>
      </c>
    </row>
    <row r="18" spans="1:26">
      <c r="A18" s="2" t="s">
        <v>55</v>
      </c>
      <c r="B18" s="2" t="s">
        <v>56</v>
      </c>
      <c r="C18" s="3">
        <v>61.9</v>
      </c>
      <c r="D18" s="3">
        <v>0</v>
      </c>
      <c r="E18" s="3">
        <v>0</v>
      </c>
      <c r="F18" s="3">
        <v>0</v>
      </c>
      <c r="G18" s="3">
        <v>61.466666666666598</v>
      </c>
      <c r="H18" s="3">
        <v>59</v>
      </c>
      <c r="I18" s="3">
        <v>0</v>
      </c>
      <c r="J18" s="3">
        <v>0</v>
      </c>
      <c r="K18" s="2"/>
      <c r="L18" s="3">
        <v>7.6913371182562704</v>
      </c>
      <c r="M18" s="3">
        <v>0</v>
      </c>
      <c r="N18" s="3">
        <v>0</v>
      </c>
      <c r="O18" s="3">
        <v>0</v>
      </c>
      <c r="P18" s="3">
        <v>7.6669565162600302</v>
      </c>
      <c r="Q18" s="3">
        <v>7.1274118724821802</v>
      </c>
      <c r="R18" s="3">
        <v>0</v>
      </c>
      <c r="S18" s="3">
        <v>0</v>
      </c>
      <c r="T18" s="2"/>
      <c r="U18" s="3">
        <v>2.77816950682362E-2</v>
      </c>
      <c r="V18" s="3">
        <v>0.51444123486863702</v>
      </c>
      <c r="W18" s="3">
        <v>7.5761892222033195E-2</v>
      </c>
      <c r="X18" s="3">
        <v>5.6426366782248299E-3</v>
      </c>
      <c r="Y18" s="3">
        <v>0.16505081204291699</v>
      </c>
      <c r="Z18" s="3">
        <v>0.211321730017905</v>
      </c>
    </row>
    <row r="19" spans="1:26">
      <c r="A19" s="2" t="s">
        <v>53</v>
      </c>
      <c r="B19" s="2" t="s">
        <v>54</v>
      </c>
      <c r="C19" s="3">
        <v>61.866666666666603</v>
      </c>
      <c r="D19" s="3">
        <v>0</v>
      </c>
      <c r="E19" s="3">
        <v>0</v>
      </c>
      <c r="F19" s="3">
        <v>0</v>
      </c>
      <c r="G19" s="3">
        <v>60.933333333333302</v>
      </c>
      <c r="H19" s="3">
        <v>60.5</v>
      </c>
      <c r="I19" s="3">
        <v>0</v>
      </c>
      <c r="J19" s="3">
        <v>0</v>
      </c>
      <c r="K19" s="2"/>
      <c r="L19" s="3">
        <v>6.5814554283650297</v>
      </c>
      <c r="M19" s="3">
        <v>0</v>
      </c>
      <c r="N19" s="3">
        <v>0</v>
      </c>
      <c r="O19" s="3">
        <v>0</v>
      </c>
      <c r="P19" s="3">
        <v>7.7714577497117903</v>
      </c>
      <c r="Q19" s="3">
        <v>4.9446941260304396</v>
      </c>
      <c r="R19" s="3">
        <v>0</v>
      </c>
      <c r="S19" s="3">
        <v>0</v>
      </c>
      <c r="T19" s="2"/>
      <c r="U19" s="3">
        <v>2.5967561631716599E-2</v>
      </c>
      <c r="V19" s="3">
        <v>0.48845253365350599</v>
      </c>
      <c r="W19" s="3">
        <v>7.3258718697983602E-2</v>
      </c>
      <c r="X19" s="3">
        <v>8.2782532762139607E-3</v>
      </c>
      <c r="Y19" s="3">
        <v>0.17170302168210799</v>
      </c>
      <c r="Z19" s="3">
        <v>0.23233990658099499</v>
      </c>
    </row>
    <row r="20" spans="1:26">
      <c r="A20" s="2" t="s">
        <v>27</v>
      </c>
      <c r="B20" s="2" t="s">
        <v>28</v>
      </c>
      <c r="C20" s="3">
        <v>61.8333333333333</v>
      </c>
      <c r="D20" s="3">
        <v>0</v>
      </c>
      <c r="E20" s="3">
        <v>0</v>
      </c>
      <c r="F20" s="3">
        <v>0</v>
      </c>
      <c r="G20" s="3">
        <v>60.3</v>
      </c>
      <c r="H20" s="3">
        <v>65.3</v>
      </c>
      <c r="I20" s="3">
        <v>0</v>
      </c>
      <c r="J20" s="3">
        <v>0</v>
      </c>
      <c r="K20" s="2"/>
      <c r="L20" s="3">
        <v>7.9878379775478301</v>
      </c>
      <c r="M20" s="3">
        <v>0</v>
      </c>
      <c r="N20" s="3">
        <v>0</v>
      </c>
      <c r="O20" s="3">
        <v>0</v>
      </c>
      <c r="P20" s="3">
        <v>8.00062497558784</v>
      </c>
      <c r="Q20" s="3">
        <v>6.2404593847995899</v>
      </c>
      <c r="R20" s="3">
        <v>0</v>
      </c>
      <c r="S20" s="3">
        <v>0</v>
      </c>
      <c r="T20" s="2"/>
      <c r="U20" s="3">
        <v>6.90072849409821E-2</v>
      </c>
      <c r="V20" s="3">
        <v>0.54474368625579295</v>
      </c>
      <c r="W20" s="3">
        <v>6.5469771246069106E-2</v>
      </c>
      <c r="X20" s="3">
        <v>6.6972241113026302E-3</v>
      </c>
      <c r="Y20" s="3">
        <v>6.0834994252063103E-2</v>
      </c>
      <c r="Z20" s="3">
        <v>0.25324704186598701</v>
      </c>
    </row>
    <row r="21" spans="1:26">
      <c r="A21" s="2" t="s">
        <v>39</v>
      </c>
      <c r="B21" s="2" t="s">
        <v>40</v>
      </c>
      <c r="C21" s="3">
        <v>61.7</v>
      </c>
      <c r="D21" s="3">
        <v>0</v>
      </c>
      <c r="E21" s="3">
        <v>0</v>
      </c>
      <c r="F21" s="3">
        <v>0</v>
      </c>
      <c r="G21" s="3">
        <v>62.933333333333302</v>
      </c>
      <c r="H21" s="3">
        <v>62.3</v>
      </c>
      <c r="I21" s="3">
        <v>0</v>
      </c>
      <c r="J21" s="3">
        <v>0</v>
      </c>
      <c r="K21" s="2"/>
      <c r="L21" s="3">
        <v>9.4803305146322092</v>
      </c>
      <c r="M21" s="3">
        <v>0</v>
      </c>
      <c r="N21" s="3">
        <v>0</v>
      </c>
      <c r="O21" s="3">
        <v>0</v>
      </c>
      <c r="P21" s="3">
        <v>9.2445779904883807</v>
      </c>
      <c r="Q21" s="3">
        <v>7.4661458151668398</v>
      </c>
      <c r="R21" s="3">
        <v>0</v>
      </c>
      <c r="S21" s="3">
        <v>0</v>
      </c>
      <c r="T21" s="2"/>
      <c r="U21" s="3">
        <v>1.9718084498825401E-2</v>
      </c>
      <c r="V21" s="3">
        <v>0.58338780068553697</v>
      </c>
      <c r="W21" s="3">
        <v>5.3801169758800803E-2</v>
      </c>
      <c r="X21" s="3">
        <v>1.5813562093685798E-2</v>
      </c>
      <c r="Y21" s="3">
        <v>0.13539045820668399</v>
      </c>
      <c r="Z21" s="3">
        <v>0.19188892475144401</v>
      </c>
    </row>
    <row r="22" spans="1:26">
      <c r="A22" s="2" t="s">
        <v>37</v>
      </c>
      <c r="B22" s="2" t="s">
        <v>38</v>
      </c>
      <c r="C22" s="3">
        <v>61.533333333333303</v>
      </c>
      <c r="D22" s="3">
        <v>0</v>
      </c>
      <c r="E22" s="3">
        <v>0</v>
      </c>
      <c r="F22" s="3">
        <v>0</v>
      </c>
      <c r="G22" s="3">
        <v>61.966666666666598</v>
      </c>
      <c r="H22" s="3">
        <v>60.8333333333333</v>
      </c>
      <c r="I22" s="3">
        <v>0</v>
      </c>
      <c r="J22" s="3">
        <v>0</v>
      </c>
      <c r="K22" s="2"/>
      <c r="L22" s="3">
        <v>8.6553772624626504</v>
      </c>
      <c r="M22" s="3">
        <v>0</v>
      </c>
      <c r="N22" s="3">
        <v>0</v>
      </c>
      <c r="O22" s="3">
        <v>0</v>
      </c>
      <c r="P22" s="3">
        <v>6.4419631238380104</v>
      </c>
      <c r="Q22" s="3">
        <v>7.7377142763365301</v>
      </c>
      <c r="R22" s="3">
        <v>0</v>
      </c>
      <c r="S22" s="3">
        <v>0</v>
      </c>
      <c r="T22" s="2"/>
      <c r="U22" s="3">
        <v>7.1288387286697105E-2</v>
      </c>
      <c r="V22" s="3">
        <v>0.55332848767131404</v>
      </c>
      <c r="W22" s="3">
        <v>7.5502662672095003E-2</v>
      </c>
      <c r="X22" s="3">
        <v>2.7290650970589201E-3</v>
      </c>
      <c r="Y22" s="3">
        <v>8.2651147362938895E-2</v>
      </c>
      <c r="Z22" s="3">
        <v>0.21450025153354199</v>
      </c>
    </row>
    <row r="23" spans="1:26">
      <c r="A23" s="2" t="s">
        <v>47</v>
      </c>
      <c r="B23" s="2" t="s">
        <v>48</v>
      </c>
      <c r="C23" s="3">
        <v>61.3333333333333</v>
      </c>
      <c r="D23" s="3">
        <v>13</v>
      </c>
      <c r="E23" s="3">
        <v>0</v>
      </c>
      <c r="F23" s="3">
        <v>0</v>
      </c>
      <c r="G23" s="3">
        <v>58.4</v>
      </c>
      <c r="H23" s="3">
        <v>60.033333333333303</v>
      </c>
      <c r="I23" s="3">
        <v>11.8</v>
      </c>
      <c r="J23" s="3">
        <v>10.733333333333301</v>
      </c>
      <c r="K23" s="2"/>
      <c r="L23" s="3">
        <v>6.0295568291173396</v>
      </c>
      <c r="M23" s="3">
        <v>2.1756225162774201</v>
      </c>
      <c r="N23" s="3">
        <v>0</v>
      </c>
      <c r="O23" s="3">
        <v>0</v>
      </c>
      <c r="P23" s="3">
        <v>7.0691819422995001</v>
      </c>
      <c r="Q23" s="3">
        <v>7.6484566344386602</v>
      </c>
      <c r="R23" s="3">
        <v>1.8511257835886401</v>
      </c>
      <c r="S23" s="3">
        <v>1.63163176673605</v>
      </c>
      <c r="T23" s="2"/>
      <c r="U23" s="3">
        <v>3.11177715047425E-2</v>
      </c>
      <c r="V23" s="3">
        <v>0.69789923576246105</v>
      </c>
      <c r="W23" s="3">
        <v>8.1413803712841806E-2</v>
      </c>
      <c r="X23" s="3">
        <v>3.4182981499786E-3</v>
      </c>
      <c r="Y23" s="3">
        <v>4.5544076073869601E-2</v>
      </c>
      <c r="Z23" s="3">
        <v>0.14060681340067399</v>
      </c>
    </row>
    <row r="24" spans="1:26">
      <c r="A24" s="2" t="s">
        <v>35</v>
      </c>
      <c r="B24" s="2" t="s">
        <v>36</v>
      </c>
      <c r="C24" s="3">
        <v>60.466666666666598</v>
      </c>
      <c r="D24" s="3">
        <v>0</v>
      </c>
      <c r="E24" s="3">
        <v>0</v>
      </c>
      <c r="F24" s="3">
        <v>0</v>
      </c>
      <c r="G24" s="3">
        <v>61.2</v>
      </c>
      <c r="H24" s="3">
        <v>62.5</v>
      </c>
      <c r="I24" s="3">
        <v>0</v>
      </c>
      <c r="J24" s="3">
        <v>0</v>
      </c>
      <c r="K24" s="2"/>
      <c r="L24" s="3">
        <v>6.6016832870278002</v>
      </c>
      <c r="M24" s="3">
        <v>0</v>
      </c>
      <c r="N24" s="3">
        <v>0</v>
      </c>
      <c r="O24" s="3">
        <v>0</v>
      </c>
      <c r="P24" s="3">
        <v>8.4435379630421092</v>
      </c>
      <c r="Q24" s="3">
        <v>7.20532210707242</v>
      </c>
      <c r="R24" s="3">
        <v>0</v>
      </c>
      <c r="S24" s="3">
        <v>0</v>
      </c>
      <c r="T24" s="2"/>
      <c r="U24" s="3">
        <v>6.23605099938268E-2</v>
      </c>
      <c r="V24" s="3">
        <v>0.53382058812086397</v>
      </c>
      <c r="W24" s="3">
        <v>9.0664626351726202E-2</v>
      </c>
      <c r="X24" s="3">
        <v>6.2116188497954297E-3</v>
      </c>
      <c r="Y24" s="3">
        <v>7.6052136257520594E-2</v>
      </c>
      <c r="Z24" s="3">
        <v>0.230890520734639</v>
      </c>
    </row>
    <row r="25" spans="1:26">
      <c r="A25" s="2" t="s">
        <v>43</v>
      </c>
      <c r="B25" s="2" t="s">
        <v>44</v>
      </c>
      <c r="C25" s="3">
        <v>60.366666666666603</v>
      </c>
      <c r="D25" s="3">
        <v>0</v>
      </c>
      <c r="E25" s="3">
        <v>0</v>
      </c>
      <c r="F25" s="3">
        <v>0</v>
      </c>
      <c r="G25" s="3">
        <v>64.233333333333306</v>
      </c>
      <c r="H25" s="3">
        <v>62.6</v>
      </c>
      <c r="I25" s="3">
        <v>0</v>
      </c>
      <c r="J25" s="3">
        <v>0</v>
      </c>
      <c r="K25" s="2"/>
      <c r="L25" s="3">
        <v>8.9049923575985606</v>
      </c>
      <c r="M25" s="3">
        <v>0</v>
      </c>
      <c r="N25" s="3">
        <v>0</v>
      </c>
      <c r="O25" s="3">
        <v>0</v>
      </c>
      <c r="P25" s="3">
        <v>9.0136316518679305</v>
      </c>
      <c r="Q25" s="3">
        <v>8.75061902572231</v>
      </c>
      <c r="R25" s="3">
        <v>0</v>
      </c>
      <c r="S25" s="3">
        <v>0</v>
      </c>
      <c r="T25" s="2"/>
      <c r="U25" s="3">
        <v>4.77573911953596E-2</v>
      </c>
      <c r="V25" s="3">
        <v>0.41786069454059899</v>
      </c>
      <c r="W25" s="3">
        <v>0.13053352620918399</v>
      </c>
      <c r="X25" s="3">
        <v>4.04350763234848E-3</v>
      </c>
      <c r="Y25" s="3">
        <v>0.17724402652717999</v>
      </c>
      <c r="Z25" s="3">
        <v>0.22256085463660599</v>
      </c>
    </row>
    <row r="26" spans="1:26">
      <c r="A26" s="2" t="s">
        <v>25</v>
      </c>
      <c r="B26" s="2" t="s">
        <v>26</v>
      </c>
      <c r="C26" s="3">
        <v>60.366666666666603</v>
      </c>
      <c r="D26" s="3">
        <v>0</v>
      </c>
      <c r="E26" s="3">
        <v>0</v>
      </c>
      <c r="F26" s="3">
        <v>0</v>
      </c>
      <c r="G26" s="3">
        <v>61.3333333333333</v>
      </c>
      <c r="H26" s="3">
        <v>62.866666666666603</v>
      </c>
      <c r="I26" s="3">
        <v>0</v>
      </c>
      <c r="J26" s="3">
        <v>0</v>
      </c>
      <c r="K26" s="2"/>
      <c r="L26" s="3">
        <v>9.2393482213603892</v>
      </c>
      <c r="M26" s="3">
        <v>0</v>
      </c>
      <c r="N26" s="3">
        <v>0</v>
      </c>
      <c r="O26" s="3">
        <v>0</v>
      </c>
      <c r="P26" s="3">
        <v>8.0470836677367501</v>
      </c>
      <c r="Q26" s="3">
        <v>8.0280065326884795</v>
      </c>
      <c r="R26" s="3">
        <v>0</v>
      </c>
      <c r="S26" s="3">
        <v>0</v>
      </c>
      <c r="T26" s="2"/>
      <c r="U26" s="3">
        <v>2.4685105206618999E-2</v>
      </c>
      <c r="V26" s="3">
        <v>0.70131933041157202</v>
      </c>
      <c r="W26" s="3">
        <v>5.5419674415151901E-2</v>
      </c>
      <c r="X26" s="3">
        <v>7.6883037006654099E-3</v>
      </c>
      <c r="Y26" s="3">
        <v>7.2382807367493501E-2</v>
      </c>
      <c r="Z26" s="3">
        <v>0.13850478096180699</v>
      </c>
    </row>
    <row r="27" spans="1:26">
      <c r="A27" s="2" t="s">
        <v>59</v>
      </c>
      <c r="B27" s="2" t="s">
        <v>60</v>
      </c>
      <c r="C27" s="3">
        <v>59.9</v>
      </c>
      <c r="D27" s="3">
        <v>0</v>
      </c>
      <c r="E27" s="3">
        <v>0</v>
      </c>
      <c r="F27" s="3">
        <v>0</v>
      </c>
      <c r="G27" s="3">
        <v>61.7</v>
      </c>
      <c r="H27" s="3">
        <v>65.8333333333333</v>
      </c>
      <c r="I27" s="3">
        <v>0</v>
      </c>
      <c r="J27" s="3">
        <v>0</v>
      </c>
      <c r="K27" s="2"/>
      <c r="L27" s="3">
        <v>6.5795136598383896</v>
      </c>
      <c r="M27" s="3">
        <v>0</v>
      </c>
      <c r="N27" s="3">
        <v>0</v>
      </c>
      <c r="O27" s="3">
        <v>0</v>
      </c>
      <c r="P27" s="3">
        <v>7.0670597374957298</v>
      </c>
      <c r="Q27" s="3">
        <v>8.2060275949383001</v>
      </c>
      <c r="R27" s="3">
        <v>0</v>
      </c>
      <c r="S27" s="3">
        <v>0</v>
      </c>
      <c r="T27" s="2"/>
      <c r="U27" s="3">
        <v>3.3278169290463698E-2</v>
      </c>
      <c r="V27" s="3">
        <v>0.31081922726474098</v>
      </c>
      <c r="W27" s="3">
        <v>0.12009293654657099</v>
      </c>
      <c r="X27" s="3">
        <v>3.8678077235272498E-3</v>
      </c>
      <c r="Y27" s="3">
        <v>0.231440339842648</v>
      </c>
      <c r="Z27" s="3">
        <v>0.30050152330311902</v>
      </c>
    </row>
    <row r="28" spans="1:26">
      <c r="A28" s="2" t="s">
        <v>23</v>
      </c>
      <c r="B28" s="2" t="s">
        <v>24</v>
      </c>
      <c r="C28" s="3">
        <v>58.8333333333333</v>
      </c>
      <c r="D28" s="3">
        <v>0</v>
      </c>
      <c r="E28" s="3">
        <v>0</v>
      </c>
      <c r="F28" s="3">
        <v>0</v>
      </c>
      <c r="G28" s="3">
        <v>58.266666666666602</v>
      </c>
      <c r="H28" s="3">
        <v>59.533333333333303</v>
      </c>
      <c r="I28" s="3">
        <v>0</v>
      </c>
      <c r="J28" s="3">
        <v>0</v>
      </c>
      <c r="K28" s="2"/>
      <c r="L28" s="3">
        <v>7.1090708878790103</v>
      </c>
      <c r="M28" s="3">
        <v>0</v>
      </c>
      <c r="N28" s="3">
        <v>0</v>
      </c>
      <c r="O28" s="3">
        <v>0</v>
      </c>
      <c r="P28" s="3">
        <v>8.2701605519817694</v>
      </c>
      <c r="Q28" s="3">
        <v>8.4606277676199699</v>
      </c>
      <c r="R28" s="3">
        <v>0</v>
      </c>
      <c r="S28" s="3">
        <v>0</v>
      </c>
      <c r="T28" s="2"/>
      <c r="U28" s="3">
        <v>2.1997172209161E-2</v>
      </c>
      <c r="V28" s="3">
        <v>0.62728418315373202</v>
      </c>
      <c r="W28" s="3">
        <v>6.7337816221762201E-2</v>
      </c>
      <c r="X28" s="3">
        <v>1.03500013915743E-2</v>
      </c>
      <c r="Y28" s="3">
        <v>9.8862833292831395E-2</v>
      </c>
      <c r="Z28" s="3">
        <v>0.17416799236904501</v>
      </c>
    </row>
    <row r="29" spans="1:26">
      <c r="A29" s="2" t="s">
        <v>80</v>
      </c>
      <c r="B29" s="2"/>
      <c r="C29" s="3">
        <v>56.1</v>
      </c>
      <c r="D29" s="3">
        <v>45.933333333333302</v>
      </c>
      <c r="E29" s="3">
        <v>0</v>
      </c>
      <c r="F29" s="3">
        <v>0</v>
      </c>
      <c r="G29" s="3">
        <v>50.366666666666603</v>
      </c>
      <c r="H29" s="3">
        <v>12.533333333333299</v>
      </c>
      <c r="I29" s="3">
        <v>41.066666666666599</v>
      </c>
      <c r="J29" s="3">
        <v>1.7916666666666601</v>
      </c>
      <c r="K29" s="2"/>
      <c r="L29" s="3">
        <v>2.5475478405713901</v>
      </c>
      <c r="M29" s="3">
        <v>1.56914697279197</v>
      </c>
      <c r="N29" s="3">
        <v>0</v>
      </c>
      <c r="O29" s="3">
        <v>0</v>
      </c>
      <c r="P29" s="3">
        <v>2.5230052626888302</v>
      </c>
      <c r="Q29" s="3">
        <v>2.5263060428661799</v>
      </c>
      <c r="R29" s="3">
        <v>2.3228335186912399</v>
      </c>
      <c r="S29" s="3">
        <v>0.76262521740513001</v>
      </c>
      <c r="T29" s="2"/>
      <c r="U29" s="3">
        <v>0.58971591236690601</v>
      </c>
      <c r="V29" s="3">
        <v>0.144829656669412</v>
      </c>
      <c r="W29" s="3">
        <v>0.23363221602415901</v>
      </c>
      <c r="X29" s="3">
        <v>3.1349620675854501E-3</v>
      </c>
      <c r="Y29" s="3">
        <v>7.0389800406212401E-3</v>
      </c>
      <c r="Z29" s="3">
        <v>2.1648274026992001E-2</v>
      </c>
    </row>
    <row r="30" spans="1:26">
      <c r="A30" s="2" t="s">
        <v>74</v>
      </c>
      <c r="B30" s="2"/>
      <c r="C30" s="3">
        <v>55.2</v>
      </c>
      <c r="D30" s="3">
        <v>46.766666666666602</v>
      </c>
      <c r="E30" s="3">
        <v>0</v>
      </c>
      <c r="F30" s="3">
        <v>0</v>
      </c>
      <c r="G30" s="3">
        <v>53.6666666666666</v>
      </c>
      <c r="H30" s="3">
        <v>59.3</v>
      </c>
      <c r="I30" s="3">
        <v>44.133333333333297</v>
      </c>
      <c r="J30" s="3">
        <v>48.566666666666599</v>
      </c>
      <c r="K30" s="2"/>
      <c r="L30" s="3">
        <v>1.55777619273972</v>
      </c>
      <c r="M30" s="3">
        <v>1.4302291968616601</v>
      </c>
      <c r="N30" s="3">
        <v>0</v>
      </c>
      <c r="O30" s="3">
        <v>0</v>
      </c>
      <c r="P30" s="3">
        <v>1.6193277068654801</v>
      </c>
      <c r="Q30" s="3">
        <v>1.6360521589077299</v>
      </c>
      <c r="R30" s="3">
        <v>1.49962958389359</v>
      </c>
      <c r="S30" s="3">
        <v>1.17426099692056</v>
      </c>
      <c r="T30" s="2"/>
      <c r="U30" s="3">
        <v>6.9115182402302499E-3</v>
      </c>
      <c r="V30" s="3">
        <v>0.90091018619867702</v>
      </c>
      <c r="W30" s="3">
        <v>7.5956398010420603E-3</v>
      </c>
      <c r="X30" s="3">
        <v>2.9717341279984801E-3</v>
      </c>
      <c r="Y30" s="3">
        <v>4.0149670743837698E-2</v>
      </c>
      <c r="Z30" s="3">
        <v>4.14612494395536E-2</v>
      </c>
    </row>
    <row r="31" spans="1:26">
      <c r="A31" s="2" t="s">
        <v>81</v>
      </c>
      <c r="B31" s="2" t="s">
        <v>82</v>
      </c>
      <c r="C31" s="3">
        <v>50</v>
      </c>
      <c r="D31" s="3">
        <v>114.966666666666</v>
      </c>
      <c r="E31" s="3">
        <v>0</v>
      </c>
      <c r="F31" s="3">
        <v>0</v>
      </c>
      <c r="G31" s="3">
        <v>51.8</v>
      </c>
      <c r="H31" s="3">
        <v>54.1</v>
      </c>
      <c r="I31" s="3">
        <v>115.23333333333299</v>
      </c>
      <c r="J31" s="3">
        <v>115.9</v>
      </c>
      <c r="K31" s="2"/>
      <c r="L31" s="3">
        <v>1.2909944487358</v>
      </c>
      <c r="M31" s="3">
        <v>1.11005505368978</v>
      </c>
      <c r="N31" s="3">
        <v>0</v>
      </c>
      <c r="O31" s="3">
        <v>0</v>
      </c>
      <c r="P31" s="3">
        <v>1.3266499161421501</v>
      </c>
      <c r="Q31" s="3">
        <v>1.4685593847940399</v>
      </c>
      <c r="R31" s="3">
        <v>1.3337499349161701</v>
      </c>
      <c r="S31" s="3">
        <v>1.4685593847940399</v>
      </c>
      <c r="T31" s="2"/>
      <c r="U31" s="3">
        <v>0.494665161533688</v>
      </c>
      <c r="V31" s="3">
        <v>0.28188671126174702</v>
      </c>
      <c r="W31" s="3">
        <v>8.6039197573555701E-2</v>
      </c>
      <c r="X31" s="3">
        <v>2.74779842916073E-3</v>
      </c>
      <c r="Y31" s="3">
        <v>4.1291948721248001E-2</v>
      </c>
      <c r="Z31" s="3">
        <v>9.3369184276533596E-2</v>
      </c>
    </row>
    <row r="32" spans="1:26">
      <c r="A32" s="2" t="s">
        <v>77</v>
      </c>
      <c r="B32" s="2" t="s">
        <v>78</v>
      </c>
      <c r="C32" s="3">
        <v>49.766666666666602</v>
      </c>
      <c r="D32" s="3">
        <v>36.6666666666666</v>
      </c>
      <c r="E32" s="3">
        <v>0</v>
      </c>
      <c r="F32" s="3">
        <v>0</v>
      </c>
      <c r="G32" s="3">
        <v>47.766666666666602</v>
      </c>
      <c r="H32" s="3">
        <v>36.6</v>
      </c>
      <c r="I32" s="3">
        <v>36.966666666666598</v>
      </c>
      <c r="J32" s="3">
        <v>13.4</v>
      </c>
      <c r="K32" s="2"/>
      <c r="L32" s="3">
        <v>2.13983384609387</v>
      </c>
      <c r="M32" s="3">
        <v>1.3498971154210999</v>
      </c>
      <c r="N32" s="3">
        <v>0</v>
      </c>
      <c r="O32" s="3">
        <v>0</v>
      </c>
      <c r="P32" s="3">
        <v>2.6668749918626098</v>
      </c>
      <c r="Q32" s="3">
        <v>2.48461935381123</v>
      </c>
      <c r="R32" s="3">
        <v>1.7413277182145299</v>
      </c>
      <c r="S32" s="3">
        <v>1.68522995463527</v>
      </c>
      <c r="T32" s="2"/>
      <c r="U32" s="3">
        <v>1.31504028659187E-2</v>
      </c>
      <c r="V32" s="3">
        <v>0.79277402007916498</v>
      </c>
      <c r="W32" s="3">
        <v>6.03641176319537E-2</v>
      </c>
      <c r="X32" s="3">
        <v>3.53374259288297E-3</v>
      </c>
      <c r="Y32" s="3">
        <v>2.1582950614891998E-2</v>
      </c>
      <c r="Z32" s="3">
        <v>0.10859476589540799</v>
      </c>
    </row>
    <row r="33" spans="1:26">
      <c r="A33" s="2" t="s">
        <v>75</v>
      </c>
      <c r="B33" s="2" t="s">
        <v>76</v>
      </c>
      <c r="C33" s="3">
        <v>46.433333333333302</v>
      </c>
      <c r="D33" s="3">
        <v>31.3666666666666</v>
      </c>
      <c r="E33" s="3">
        <v>0</v>
      </c>
      <c r="F33" s="3">
        <v>0</v>
      </c>
      <c r="G33" s="3">
        <v>48.3</v>
      </c>
      <c r="H33" s="3">
        <v>45.9</v>
      </c>
      <c r="I33" s="3">
        <v>34.4</v>
      </c>
      <c r="J33" s="3">
        <v>28.766666666666602</v>
      </c>
      <c r="K33" s="2"/>
      <c r="L33" s="3">
        <v>3.4223124086240602</v>
      </c>
      <c r="M33" s="3">
        <v>1.7413277182145299</v>
      </c>
      <c r="N33" s="3">
        <v>0</v>
      </c>
      <c r="O33" s="3">
        <v>0</v>
      </c>
      <c r="P33" s="3">
        <v>3.0566866593311999</v>
      </c>
      <c r="Q33" s="3">
        <v>2.2561028345356902</v>
      </c>
      <c r="R33" s="3">
        <v>1.74355957741626</v>
      </c>
      <c r="S33" s="3">
        <v>2.09257948209593</v>
      </c>
      <c r="T33" s="2"/>
      <c r="U33" s="3">
        <v>1.7219270002596199E-2</v>
      </c>
      <c r="V33" s="3">
        <v>0.84623052684788902</v>
      </c>
      <c r="W33" s="3">
        <v>4.5411432130751002E-2</v>
      </c>
      <c r="X33" s="3">
        <v>9.0236406803841998E-3</v>
      </c>
      <c r="Y33" s="3">
        <v>1.8211174640691601E-2</v>
      </c>
      <c r="Z33" s="3">
        <v>6.3903954356770404E-2</v>
      </c>
    </row>
    <row r="34" spans="1:26">
      <c r="A34" s="2" t="s">
        <v>86</v>
      </c>
      <c r="B34" s="2"/>
      <c r="C34" s="3">
        <v>46.066666666666599</v>
      </c>
      <c r="D34" s="3">
        <v>7.6666666666666599</v>
      </c>
      <c r="E34" s="3">
        <v>0</v>
      </c>
      <c r="F34" s="3">
        <v>0</v>
      </c>
      <c r="G34" s="3">
        <v>1.36363636363636</v>
      </c>
      <c r="H34" s="3">
        <v>1.7</v>
      </c>
      <c r="I34" s="3">
        <v>1</v>
      </c>
      <c r="J34" s="3">
        <v>0</v>
      </c>
      <c r="K34" s="2"/>
      <c r="L34" s="3">
        <v>3.4247465437443498</v>
      </c>
      <c r="M34" s="3">
        <v>3.8586123009300701</v>
      </c>
      <c r="N34" s="3">
        <v>0</v>
      </c>
      <c r="O34" s="3">
        <v>0</v>
      </c>
      <c r="P34" s="3">
        <v>0.64282434653322496</v>
      </c>
      <c r="Q34" s="3">
        <v>0.9</v>
      </c>
      <c r="R34" s="3">
        <v>0</v>
      </c>
      <c r="S34" s="3">
        <v>0</v>
      </c>
      <c r="T34" s="2"/>
      <c r="U34" s="3">
        <v>0.62286843755726395</v>
      </c>
      <c r="V34" s="3">
        <v>0.11527128508744899</v>
      </c>
      <c r="W34" s="3">
        <v>0.24102648100555199</v>
      </c>
      <c r="X34" s="3">
        <v>1.9217832593137901E-3</v>
      </c>
      <c r="Y34" s="3">
        <v>6.5060084727245797E-3</v>
      </c>
      <c r="Z34" s="3">
        <v>1.24060046241909E-2</v>
      </c>
    </row>
    <row r="35" spans="1:26">
      <c r="A35" s="2" t="s">
        <v>87</v>
      </c>
      <c r="B35" s="2" t="s">
        <v>88</v>
      </c>
      <c r="C35" s="3">
        <v>46.033333333333303</v>
      </c>
      <c r="D35" s="3">
        <v>0</v>
      </c>
      <c r="E35" s="3">
        <v>0</v>
      </c>
      <c r="F35" s="3">
        <v>0</v>
      </c>
      <c r="G35" s="3">
        <v>47.633333333333297</v>
      </c>
      <c r="H35" s="3">
        <v>45.433333333333302</v>
      </c>
      <c r="I35" s="3">
        <v>1</v>
      </c>
      <c r="J35" s="3">
        <v>1</v>
      </c>
      <c r="K35" s="2"/>
      <c r="L35" s="3">
        <v>2.0080393975772002</v>
      </c>
      <c r="M35" s="3">
        <v>0</v>
      </c>
      <c r="N35" s="3">
        <v>0</v>
      </c>
      <c r="O35" s="3">
        <v>0</v>
      </c>
      <c r="P35" s="3">
        <v>1.7792008193443301</v>
      </c>
      <c r="Q35" s="3">
        <v>1.45334862377277</v>
      </c>
      <c r="R35" s="3">
        <v>0</v>
      </c>
      <c r="S35" s="3">
        <v>0</v>
      </c>
      <c r="T35" s="2"/>
      <c r="U35" s="3">
        <v>2.06392986193417E-2</v>
      </c>
      <c r="V35" s="3">
        <v>0.87666433033260405</v>
      </c>
      <c r="W35" s="3">
        <v>1.9335862669830301E-2</v>
      </c>
      <c r="X35" s="3">
        <v>8.8445472010887007E-3</v>
      </c>
      <c r="Y35" s="3">
        <v>1.39547029965573E-2</v>
      </c>
      <c r="Z35" s="3">
        <v>6.0561257528782997E-2</v>
      </c>
    </row>
    <row r="36" spans="1:26">
      <c r="A36" s="2" t="s">
        <v>94</v>
      </c>
      <c r="B36" s="2"/>
      <c r="C36" s="3">
        <v>44.733333333333299</v>
      </c>
      <c r="D36" s="3">
        <v>18.100000000000001</v>
      </c>
      <c r="E36" s="3">
        <v>0</v>
      </c>
      <c r="F36" s="3">
        <v>0</v>
      </c>
      <c r="G36" s="3">
        <v>1</v>
      </c>
      <c r="H36" s="3">
        <v>1</v>
      </c>
      <c r="I36" s="3">
        <v>1.65</v>
      </c>
      <c r="J36" s="3">
        <v>1</v>
      </c>
      <c r="K36" s="2"/>
      <c r="L36" s="3">
        <v>4.1547830535687602</v>
      </c>
      <c r="M36" s="3">
        <v>4.5192182214773897</v>
      </c>
      <c r="N36" s="3">
        <v>0</v>
      </c>
      <c r="O36" s="3">
        <v>0</v>
      </c>
      <c r="P36" s="3">
        <v>0</v>
      </c>
      <c r="Q36" s="3">
        <v>0</v>
      </c>
      <c r="R36" s="3">
        <v>0.72629195231669696</v>
      </c>
      <c r="S36" s="3">
        <v>0</v>
      </c>
      <c r="T36" s="2"/>
      <c r="U36" s="3">
        <v>0.13659269950619299</v>
      </c>
      <c r="V36" s="3">
        <v>0.56882044714669999</v>
      </c>
      <c r="W36" s="3">
        <v>9.2155188968742002E-2</v>
      </c>
      <c r="X36" s="3">
        <v>1.3674325734815199E-2</v>
      </c>
      <c r="Y36" s="3">
        <v>0.12076912430249299</v>
      </c>
      <c r="Z36" s="3">
        <v>6.7988210419161102E-2</v>
      </c>
    </row>
    <row r="37" spans="1:26">
      <c r="A37" s="2" t="s">
        <v>97</v>
      </c>
      <c r="B37" s="2"/>
      <c r="C37" s="3">
        <v>43.3</v>
      </c>
      <c r="D37" s="3">
        <v>1.2222222222222201</v>
      </c>
      <c r="E37" s="3">
        <v>0</v>
      </c>
      <c r="F37" s="3">
        <v>0</v>
      </c>
      <c r="G37" s="3">
        <v>1.2</v>
      </c>
      <c r="H37" s="3">
        <v>1</v>
      </c>
      <c r="I37" s="3">
        <v>0</v>
      </c>
      <c r="J37" s="3">
        <v>0</v>
      </c>
      <c r="K37" s="2"/>
      <c r="L37" s="3">
        <v>3.4655446902326901</v>
      </c>
      <c r="M37" s="3">
        <v>0.41573970964154899</v>
      </c>
      <c r="N37" s="3">
        <v>0</v>
      </c>
      <c r="O37" s="3">
        <v>0</v>
      </c>
      <c r="P37" s="3">
        <v>0.748331477354787</v>
      </c>
      <c r="Q37" s="3">
        <v>0</v>
      </c>
      <c r="R37" s="3">
        <v>0</v>
      </c>
      <c r="S37" s="3">
        <v>0</v>
      </c>
      <c r="T37" s="2"/>
      <c r="U37" s="3">
        <v>3.1855180748541503E-2</v>
      </c>
      <c r="V37" s="3">
        <v>0.80154771465876196</v>
      </c>
      <c r="W37" s="3">
        <v>7.4825416193027794E-2</v>
      </c>
      <c r="X37" s="3">
        <v>7.0113156816376003E-3</v>
      </c>
      <c r="Y37" s="3">
        <v>2.19486216223455E-2</v>
      </c>
      <c r="Z37" s="3">
        <v>6.2811750471414296E-2</v>
      </c>
    </row>
    <row r="38" spans="1:26">
      <c r="A38" s="2" t="s">
        <v>123</v>
      </c>
      <c r="B38" s="2"/>
      <c r="C38" s="3">
        <v>42.533333333333303</v>
      </c>
      <c r="D38" s="3">
        <v>8.7333333333333307</v>
      </c>
      <c r="E38" s="3">
        <v>0</v>
      </c>
      <c r="F38" s="3">
        <v>0</v>
      </c>
      <c r="G38" s="3">
        <v>1</v>
      </c>
      <c r="H38" s="3">
        <v>1</v>
      </c>
      <c r="I38" s="3">
        <v>1</v>
      </c>
      <c r="J38" s="3">
        <v>0</v>
      </c>
      <c r="K38" s="2"/>
      <c r="L38" s="3">
        <v>4.4701478971307198</v>
      </c>
      <c r="M38" s="3">
        <v>2.9089898972361898</v>
      </c>
      <c r="N38" s="3">
        <v>0</v>
      </c>
      <c r="O38" s="3">
        <v>0</v>
      </c>
      <c r="P38" s="3">
        <v>0</v>
      </c>
      <c r="Q38" s="3">
        <v>0</v>
      </c>
      <c r="R38" s="3">
        <v>0</v>
      </c>
      <c r="S38" s="3">
        <v>0</v>
      </c>
      <c r="T38" s="2"/>
      <c r="U38" s="3">
        <v>0.15633011096135299</v>
      </c>
      <c r="V38" s="3">
        <v>0.55574856573934195</v>
      </c>
      <c r="W38" s="3">
        <v>0.13703121575527</v>
      </c>
      <c r="X38" s="3">
        <v>1.71966568629775E-2</v>
      </c>
      <c r="Y38" s="3">
        <v>6.2171864763364802E-2</v>
      </c>
      <c r="Z38" s="3">
        <v>7.1521589781944506E-2</v>
      </c>
    </row>
    <row r="39" spans="1:26">
      <c r="A39" s="2" t="s">
        <v>85</v>
      </c>
      <c r="B39" s="2"/>
      <c r="C39" s="3">
        <v>42.233333333333299</v>
      </c>
      <c r="D39" s="3">
        <v>37</v>
      </c>
      <c r="E39" s="3">
        <v>0</v>
      </c>
      <c r="F39" s="3">
        <v>0</v>
      </c>
      <c r="G39" s="3">
        <v>21.3333333333333</v>
      </c>
      <c r="H39" s="3">
        <v>26.4</v>
      </c>
      <c r="I39" s="3">
        <v>27.3666666666666</v>
      </c>
      <c r="J39" s="3">
        <v>22.766666666666602</v>
      </c>
      <c r="K39" s="2"/>
      <c r="L39" s="3">
        <v>1.60589192939278</v>
      </c>
      <c r="M39" s="3">
        <v>1.2110601416389899</v>
      </c>
      <c r="N39" s="3">
        <v>0</v>
      </c>
      <c r="O39" s="3">
        <v>0</v>
      </c>
      <c r="P39" s="3">
        <v>2.66249673969544</v>
      </c>
      <c r="Q39" s="3">
        <v>1.9933221850301399</v>
      </c>
      <c r="R39" s="3">
        <v>2.3163668870788898</v>
      </c>
      <c r="S39" s="3">
        <v>1.3085190950926999</v>
      </c>
      <c r="T39" s="2"/>
      <c r="U39" s="3">
        <v>0.67027315480719796</v>
      </c>
      <c r="V39" s="3">
        <v>0.14808600938534899</v>
      </c>
      <c r="W39" s="3">
        <v>0.15805049541612401</v>
      </c>
      <c r="X39" s="3">
        <v>2.3479498593067302E-3</v>
      </c>
      <c r="Y39" s="3">
        <v>6.3714129262284801E-3</v>
      </c>
      <c r="Z39" s="3">
        <v>1.48709782975862E-2</v>
      </c>
    </row>
    <row r="40" spans="1:26">
      <c r="A40" s="2" t="s">
        <v>128</v>
      </c>
      <c r="B40" s="2"/>
      <c r="C40" s="3">
        <v>41.566666666666599</v>
      </c>
      <c r="D40" s="3">
        <v>11.966666666666599</v>
      </c>
      <c r="E40" s="3">
        <v>0</v>
      </c>
      <c r="F40" s="3">
        <v>0</v>
      </c>
      <c r="G40" s="3">
        <v>0</v>
      </c>
      <c r="H40" s="3">
        <v>0</v>
      </c>
      <c r="I40" s="3">
        <v>1</v>
      </c>
      <c r="J40" s="3">
        <v>0</v>
      </c>
      <c r="K40" s="2"/>
      <c r="L40" s="3">
        <v>4.2244000231459502</v>
      </c>
      <c r="M40" s="3">
        <v>3.38115693546191</v>
      </c>
      <c r="N40" s="3">
        <v>0</v>
      </c>
      <c r="O40" s="3">
        <v>0</v>
      </c>
      <c r="P40" s="3">
        <v>0</v>
      </c>
      <c r="Q40" s="3">
        <v>0</v>
      </c>
      <c r="R40" s="3">
        <v>0</v>
      </c>
      <c r="S40" s="3">
        <v>0</v>
      </c>
      <c r="T40" s="2"/>
      <c r="U40" s="3">
        <v>0.25698511411627101</v>
      </c>
      <c r="V40" s="3">
        <v>0.49381669706885301</v>
      </c>
      <c r="W40" s="3">
        <v>0.129926924621693</v>
      </c>
      <c r="X40" s="3">
        <v>7.4882110434676998E-3</v>
      </c>
      <c r="Y40" s="3">
        <v>5.3161585600997902E-2</v>
      </c>
      <c r="Z40" s="3">
        <v>5.8621464156410098E-2</v>
      </c>
    </row>
    <row r="41" spans="1:26">
      <c r="A41" s="2" t="s">
        <v>71</v>
      </c>
      <c r="B41" s="2" t="s">
        <v>991</v>
      </c>
      <c r="C41" s="3">
        <v>40.9</v>
      </c>
      <c r="D41" s="3">
        <v>17.766666666666602</v>
      </c>
      <c r="E41" s="3">
        <v>0</v>
      </c>
      <c r="F41" s="3">
        <v>1</v>
      </c>
      <c r="G41" s="3">
        <v>16.6666666666666</v>
      </c>
      <c r="H41" s="3">
        <v>8.0357142857142794</v>
      </c>
      <c r="I41" s="3">
        <v>5.9666666666666597</v>
      </c>
      <c r="J41" s="3">
        <v>3.8333333333333299</v>
      </c>
      <c r="K41" s="2"/>
      <c r="L41" s="3">
        <v>15.828981858182299</v>
      </c>
      <c r="M41" s="3">
        <v>3.64859181359359</v>
      </c>
      <c r="N41" s="3">
        <v>0</v>
      </c>
      <c r="O41" s="3">
        <v>0</v>
      </c>
      <c r="P41" s="3">
        <v>9.1627264258819494</v>
      </c>
      <c r="Q41" s="3">
        <v>6.8320784479078798</v>
      </c>
      <c r="R41" s="3">
        <v>3.2709156040608698</v>
      </c>
      <c r="S41" s="3">
        <v>1.26710518724988</v>
      </c>
      <c r="T41" s="2"/>
      <c r="U41" s="3">
        <v>0.161818181303756</v>
      </c>
      <c r="V41" s="3">
        <v>0.517471758357815</v>
      </c>
      <c r="W41" s="3">
        <v>0.15565235371390199</v>
      </c>
      <c r="X41" s="3">
        <v>4.4949888385209299E-3</v>
      </c>
      <c r="Y41" s="3">
        <v>0.104036584294113</v>
      </c>
      <c r="Z41" s="3">
        <v>5.6526137188030401E-2</v>
      </c>
    </row>
    <row r="42" spans="1:26">
      <c r="A42" s="2" t="s">
        <v>90</v>
      </c>
      <c r="B42" s="2" t="s">
        <v>91</v>
      </c>
      <c r="C42" s="3">
        <v>40.8333333333333</v>
      </c>
      <c r="D42" s="3">
        <v>40.4</v>
      </c>
      <c r="E42" s="3">
        <v>0</v>
      </c>
      <c r="F42" s="3">
        <v>0</v>
      </c>
      <c r="G42" s="3">
        <v>1.3333333333333299</v>
      </c>
      <c r="H42" s="3">
        <v>1.125</v>
      </c>
      <c r="I42" s="3">
        <v>10.066666666666601</v>
      </c>
      <c r="J42" s="3">
        <v>2.2592592592592502</v>
      </c>
      <c r="K42" s="2"/>
      <c r="L42" s="3">
        <v>6.0447405973200201</v>
      </c>
      <c r="M42" s="3">
        <v>6.3854000135726201</v>
      </c>
      <c r="N42" s="3">
        <v>0</v>
      </c>
      <c r="O42" s="3">
        <v>0</v>
      </c>
      <c r="P42" s="3">
        <v>0.47140452079103101</v>
      </c>
      <c r="Q42" s="3">
        <v>0.33071891388307301</v>
      </c>
      <c r="R42" s="3">
        <v>2.3513589451397801</v>
      </c>
      <c r="S42" s="3">
        <v>1.10863922571079</v>
      </c>
      <c r="T42" s="2"/>
      <c r="U42" s="3">
        <v>0.17018362709943199</v>
      </c>
      <c r="V42" s="3">
        <v>0.43594263040287601</v>
      </c>
      <c r="W42" s="3">
        <v>0.15514109434478501</v>
      </c>
      <c r="X42" s="3">
        <v>0.133454850805032</v>
      </c>
      <c r="Y42" s="3">
        <v>6.0344158636764102E-2</v>
      </c>
      <c r="Z42" s="3">
        <v>4.4933639826714E-2</v>
      </c>
    </row>
    <row r="43" spans="1:26">
      <c r="A43" s="2" t="s">
        <v>100</v>
      </c>
      <c r="B43" s="2"/>
      <c r="C43" s="3">
        <v>39.233333333333299</v>
      </c>
      <c r="D43" s="3">
        <v>15.2666666666666</v>
      </c>
      <c r="E43" s="3">
        <v>0</v>
      </c>
      <c r="F43" s="3">
        <v>0</v>
      </c>
      <c r="G43" s="3">
        <v>32.966666666666598</v>
      </c>
      <c r="H43" s="3">
        <v>19.033333333333299</v>
      </c>
      <c r="I43" s="3">
        <v>7.9666666666666597</v>
      </c>
      <c r="J43" s="3">
        <v>0</v>
      </c>
      <c r="K43" s="2"/>
      <c r="L43" s="3">
        <v>1.8740923729160699</v>
      </c>
      <c r="M43" s="3">
        <v>1.1527744310526999</v>
      </c>
      <c r="N43" s="3">
        <v>0</v>
      </c>
      <c r="O43" s="3">
        <v>0</v>
      </c>
      <c r="P43" s="3">
        <v>2.6643740144523398</v>
      </c>
      <c r="Q43" s="3">
        <v>1.4715826703096</v>
      </c>
      <c r="R43" s="3">
        <v>1.42556031868953</v>
      </c>
      <c r="S43" s="3">
        <v>0</v>
      </c>
      <c r="T43" s="2"/>
      <c r="U43" s="3">
        <v>0.41893638109000197</v>
      </c>
      <c r="V43" s="3">
        <v>0.24147491422842501</v>
      </c>
      <c r="W43" s="3">
        <v>0.30088864888751199</v>
      </c>
      <c r="X43" s="3">
        <v>2.4308532518489299E-3</v>
      </c>
      <c r="Y43" s="3">
        <v>1.01132431323364E-2</v>
      </c>
      <c r="Z43" s="3">
        <v>2.6155959593285202E-2</v>
      </c>
    </row>
    <row r="44" spans="1:26">
      <c r="A44" s="2" t="s">
        <v>73</v>
      </c>
      <c r="B44" s="2" t="s">
        <v>992</v>
      </c>
      <c r="C44" s="3">
        <v>38.9</v>
      </c>
      <c r="D44" s="3">
        <v>16.399999999999999</v>
      </c>
      <c r="E44" s="3">
        <v>0</v>
      </c>
      <c r="F44" s="3">
        <v>1</v>
      </c>
      <c r="G44" s="3">
        <v>15.6666666666666</v>
      </c>
      <c r="H44" s="3">
        <v>7.8571428571428497</v>
      </c>
      <c r="I44" s="3">
        <v>5.5333333333333297</v>
      </c>
      <c r="J44" s="3">
        <v>3.3333333333333299</v>
      </c>
      <c r="K44" s="2"/>
      <c r="L44" s="3">
        <v>15.552813250341501</v>
      </c>
      <c r="M44" s="3">
        <v>3.7022515671772802</v>
      </c>
      <c r="N44" s="3">
        <v>0</v>
      </c>
      <c r="O44" s="3">
        <v>0</v>
      </c>
      <c r="P44" s="3">
        <v>8.4235120677515205</v>
      </c>
      <c r="Q44" s="3">
        <v>6.40710702331116</v>
      </c>
      <c r="R44" s="3">
        <v>2.7776888874666201</v>
      </c>
      <c r="S44" s="3">
        <v>1.4452988925785799</v>
      </c>
      <c r="T44" s="2"/>
      <c r="U44" s="3">
        <v>0.24868241262085999</v>
      </c>
      <c r="V44" s="3">
        <v>0.24830662430141101</v>
      </c>
      <c r="W44" s="3">
        <v>0.45197496242478402</v>
      </c>
      <c r="X44" s="3">
        <v>3.0710846233770301E-3</v>
      </c>
      <c r="Y44" s="3">
        <v>2.6446002954617302E-2</v>
      </c>
      <c r="Z44" s="3">
        <v>2.15189153912318E-2</v>
      </c>
    </row>
    <row r="45" spans="1:26">
      <c r="A45" s="2" t="s">
        <v>104</v>
      </c>
      <c r="B45" s="2"/>
      <c r="C45" s="3">
        <v>35.966666666666598</v>
      </c>
      <c r="D45" s="3">
        <v>16.266666666666602</v>
      </c>
      <c r="E45" s="3">
        <v>0</v>
      </c>
      <c r="F45" s="3">
        <v>0</v>
      </c>
      <c r="G45" s="3">
        <v>24.733333333333299</v>
      </c>
      <c r="H45" s="3">
        <v>8.6999999999999993</v>
      </c>
      <c r="I45" s="3">
        <v>7.9</v>
      </c>
      <c r="J45" s="3">
        <v>0</v>
      </c>
      <c r="K45" s="2"/>
      <c r="L45" s="3">
        <v>1.9405039437103799</v>
      </c>
      <c r="M45" s="3">
        <v>1.36463263269724</v>
      </c>
      <c r="N45" s="3">
        <v>0</v>
      </c>
      <c r="O45" s="3">
        <v>0</v>
      </c>
      <c r="P45" s="3">
        <v>3.2034703404623901</v>
      </c>
      <c r="Q45" s="3">
        <v>1.9174636024359499</v>
      </c>
      <c r="R45" s="3">
        <v>1.7194960502038501</v>
      </c>
      <c r="S45" s="3">
        <v>0</v>
      </c>
      <c r="T45" s="2"/>
      <c r="U45" s="3">
        <v>0.44460344623586701</v>
      </c>
      <c r="V45" s="3">
        <v>0.23861024842405101</v>
      </c>
      <c r="W45" s="3">
        <v>0.27244520555081098</v>
      </c>
      <c r="X45" s="3">
        <v>2.0072171368669999E-3</v>
      </c>
      <c r="Y45" s="3">
        <v>1.1461043372118901E-2</v>
      </c>
      <c r="Z45" s="3">
        <v>3.0872838717259599E-2</v>
      </c>
    </row>
    <row r="46" spans="1:26">
      <c r="A46" s="2" t="s">
        <v>92</v>
      </c>
      <c r="B46" s="2" t="s">
        <v>93</v>
      </c>
      <c r="C46" s="3">
        <v>35.9</v>
      </c>
      <c r="D46" s="3">
        <v>139</v>
      </c>
      <c r="E46" s="3">
        <v>0</v>
      </c>
      <c r="F46" s="3">
        <v>0</v>
      </c>
      <c r="G46" s="3">
        <v>36</v>
      </c>
      <c r="H46" s="3">
        <v>41.066666666666599</v>
      </c>
      <c r="I46" s="3">
        <v>138.46666666666599</v>
      </c>
      <c r="J46" s="3">
        <v>139.766666666666</v>
      </c>
      <c r="K46" s="2"/>
      <c r="L46" s="3">
        <v>1.88591268797541</v>
      </c>
      <c r="M46" s="3">
        <v>1.5275252316519401</v>
      </c>
      <c r="N46" s="3">
        <v>0</v>
      </c>
      <c r="O46" s="3">
        <v>0</v>
      </c>
      <c r="P46" s="3">
        <v>1.7701224063135601</v>
      </c>
      <c r="Q46" s="3">
        <v>1.6918103387265999</v>
      </c>
      <c r="R46" s="3">
        <v>1.43139403690559</v>
      </c>
      <c r="S46" s="3">
        <v>1.4302291968616601</v>
      </c>
      <c r="T46" s="2"/>
      <c r="U46" s="3">
        <v>0.74213085431884795</v>
      </c>
      <c r="V46" s="3">
        <v>0.13803471828842101</v>
      </c>
      <c r="W46" s="3">
        <v>8.67198326783402E-2</v>
      </c>
      <c r="X46" s="3">
        <v>3.9792546118391703E-3</v>
      </c>
      <c r="Y46" s="3">
        <v>8.4698702060669994E-3</v>
      </c>
      <c r="Z46" s="3">
        <v>2.0665471207837901E-2</v>
      </c>
    </row>
    <row r="47" spans="1:26">
      <c r="A47" s="2" t="s">
        <v>122</v>
      </c>
      <c r="B47" s="2"/>
      <c r="C47" s="3">
        <v>34.8333333333333</v>
      </c>
      <c r="D47" s="3">
        <v>37.799999999999997</v>
      </c>
      <c r="E47" s="3">
        <v>0</v>
      </c>
      <c r="F47" s="3">
        <v>0</v>
      </c>
      <c r="G47" s="3">
        <v>30.6666666666666</v>
      </c>
      <c r="H47" s="3">
        <v>21.1</v>
      </c>
      <c r="I47" s="3">
        <v>35.866666666666603</v>
      </c>
      <c r="J47" s="3">
        <v>13.466666666666599</v>
      </c>
      <c r="K47" s="2"/>
      <c r="L47" s="3">
        <v>1.9507833184532699</v>
      </c>
      <c r="M47" s="3">
        <v>1.4468356276140399</v>
      </c>
      <c r="N47" s="3">
        <v>0</v>
      </c>
      <c r="O47" s="3">
        <v>0</v>
      </c>
      <c r="P47" s="3">
        <v>2.4267032964268398</v>
      </c>
      <c r="Q47" s="3">
        <v>1.51327459504215</v>
      </c>
      <c r="R47" s="3">
        <v>1.89267594221045</v>
      </c>
      <c r="S47" s="3">
        <v>1.70749979664875</v>
      </c>
      <c r="T47" s="2"/>
      <c r="U47" s="3">
        <v>0.62093565035778298</v>
      </c>
      <c r="V47" s="3">
        <v>9.8248876070707897E-2</v>
      </c>
      <c r="W47" s="3">
        <v>0.204441084392849</v>
      </c>
      <c r="X47" s="3">
        <v>9.2224365271997497E-3</v>
      </c>
      <c r="Y47" s="3">
        <v>2.1522829521671599E-2</v>
      </c>
      <c r="Z47" s="3">
        <v>4.5629123836061602E-2</v>
      </c>
    </row>
    <row r="48" spans="1:26">
      <c r="A48" s="2" t="s">
        <v>83</v>
      </c>
      <c r="B48" s="2" t="s">
        <v>84</v>
      </c>
      <c r="C48" s="3">
        <v>34.533333333333303</v>
      </c>
      <c r="D48" s="3">
        <v>107.633333333333</v>
      </c>
      <c r="E48" s="3">
        <v>0</v>
      </c>
      <c r="F48" s="3">
        <v>0</v>
      </c>
      <c r="G48" s="3">
        <v>38.766666666666602</v>
      </c>
      <c r="H48" s="3">
        <v>35.133333333333297</v>
      </c>
      <c r="I48" s="3">
        <v>108.86666666666601</v>
      </c>
      <c r="J48" s="3">
        <v>106.766666666666</v>
      </c>
      <c r="K48" s="2"/>
      <c r="L48" s="3">
        <v>3.1382939455839498</v>
      </c>
      <c r="M48" s="3">
        <v>1.4019827229875299</v>
      </c>
      <c r="N48" s="3">
        <v>0</v>
      </c>
      <c r="O48" s="3">
        <v>0</v>
      </c>
      <c r="P48" s="3">
        <v>2.8246927069840502</v>
      </c>
      <c r="Q48" s="3">
        <v>2.2320892057044199</v>
      </c>
      <c r="R48" s="3">
        <v>1.80246744461277</v>
      </c>
      <c r="S48" s="3">
        <v>1.72594579546661</v>
      </c>
      <c r="T48" s="2"/>
      <c r="U48" s="3">
        <v>7.5409328747735697E-3</v>
      </c>
      <c r="V48" s="3">
        <v>0.92887585774024894</v>
      </c>
      <c r="W48" s="3">
        <v>6.34776609653719E-3</v>
      </c>
      <c r="X48" s="3">
        <v>5.0624779159107597E-3</v>
      </c>
      <c r="Y48" s="3">
        <v>1.5533543852626199E-2</v>
      </c>
      <c r="Z48" s="3">
        <v>3.6639421832813802E-2</v>
      </c>
    </row>
    <row r="49" spans="1:26">
      <c r="A49" s="2" t="s">
        <v>105</v>
      </c>
      <c r="B49" s="2"/>
      <c r="C49" s="3">
        <v>34.5</v>
      </c>
      <c r="D49" s="3">
        <v>11.133333333333301</v>
      </c>
      <c r="E49" s="3">
        <v>0</v>
      </c>
      <c r="F49" s="3">
        <v>0</v>
      </c>
      <c r="G49" s="3">
        <v>26.3666666666666</v>
      </c>
      <c r="H49" s="3">
        <v>17.8666666666666</v>
      </c>
      <c r="I49" s="3">
        <v>1</v>
      </c>
      <c r="J49" s="3">
        <v>0</v>
      </c>
      <c r="K49" s="2"/>
      <c r="L49" s="3">
        <v>1.9958289839896901</v>
      </c>
      <c r="M49" s="3">
        <v>1.60692943909252</v>
      </c>
      <c r="N49" s="3">
        <v>0</v>
      </c>
      <c r="O49" s="3">
        <v>0</v>
      </c>
      <c r="P49" s="3">
        <v>2.3307128141884399</v>
      </c>
      <c r="Q49" s="3">
        <v>1.72691117959848</v>
      </c>
      <c r="R49" s="3">
        <v>0</v>
      </c>
      <c r="S49" s="3">
        <v>0</v>
      </c>
      <c r="T49" s="2"/>
      <c r="U49" s="3">
        <v>7.8013823407382301E-3</v>
      </c>
      <c r="V49" s="3">
        <v>0.89301824808390096</v>
      </c>
      <c r="W49" s="3">
        <v>1.8084633380885101E-2</v>
      </c>
      <c r="X49" s="3">
        <v>2.2885828325713998E-3</v>
      </c>
      <c r="Y49" s="3">
        <v>1.37936089343391E-2</v>
      </c>
      <c r="Z49" s="3">
        <v>6.5013544925921707E-2</v>
      </c>
    </row>
    <row r="50" spans="1:26">
      <c r="A50" s="2" t="s">
        <v>89</v>
      </c>
      <c r="B50" s="2"/>
      <c r="C50" s="3">
        <v>34.133333333333297</v>
      </c>
      <c r="D50" s="3">
        <v>24.5</v>
      </c>
      <c r="E50" s="3">
        <v>0</v>
      </c>
      <c r="F50" s="3">
        <v>0</v>
      </c>
      <c r="G50" s="3">
        <v>1.5</v>
      </c>
      <c r="H50" s="3">
        <v>1.2222222222222201</v>
      </c>
      <c r="I50" s="3">
        <v>1.8181818181818099</v>
      </c>
      <c r="J50" s="3">
        <v>1.3333333333333299</v>
      </c>
      <c r="K50" s="2"/>
      <c r="L50" s="3">
        <v>5.2008546306245496</v>
      </c>
      <c r="M50" s="3">
        <v>6.5204805548875502</v>
      </c>
      <c r="N50" s="3">
        <v>0</v>
      </c>
      <c r="O50" s="3">
        <v>0</v>
      </c>
      <c r="P50" s="3">
        <v>0.5</v>
      </c>
      <c r="Q50" s="3">
        <v>0.41573970964154899</v>
      </c>
      <c r="R50" s="3">
        <v>1.19226154987309</v>
      </c>
      <c r="S50" s="3">
        <v>0.47140452079103101</v>
      </c>
      <c r="T50" s="2"/>
      <c r="U50" s="3">
        <v>2.5577736310473099E-2</v>
      </c>
      <c r="V50" s="3">
        <v>0.74013749345283897</v>
      </c>
      <c r="W50" s="3">
        <v>0.17178368314759501</v>
      </c>
      <c r="X50" s="3">
        <v>2.6256264281336399E-3</v>
      </c>
      <c r="Y50" s="3">
        <v>1.49348187968639E-2</v>
      </c>
      <c r="Z50" s="3">
        <v>4.4940640346473597E-2</v>
      </c>
    </row>
    <row r="51" spans="1:26">
      <c r="A51" s="2" t="s">
        <v>99</v>
      </c>
      <c r="B51" s="2"/>
      <c r="C51" s="3">
        <v>33.033333333333303</v>
      </c>
      <c r="D51" s="3">
        <v>19.633333333333301</v>
      </c>
      <c r="E51" s="3">
        <v>0</v>
      </c>
      <c r="F51" s="3">
        <v>0</v>
      </c>
      <c r="G51" s="3">
        <v>1.5</v>
      </c>
      <c r="H51" s="3">
        <v>1.3</v>
      </c>
      <c r="I51" s="3">
        <v>1.6666666666666601</v>
      </c>
      <c r="J51" s="3">
        <v>1.5</v>
      </c>
      <c r="K51" s="2"/>
      <c r="L51" s="3">
        <v>5.2184501743546603</v>
      </c>
      <c r="M51" s="3">
        <v>5.9580944008037404</v>
      </c>
      <c r="N51" s="3">
        <v>0</v>
      </c>
      <c r="O51" s="3">
        <v>0</v>
      </c>
      <c r="P51" s="3">
        <v>0.5</v>
      </c>
      <c r="Q51" s="3">
        <v>0.64031242374328401</v>
      </c>
      <c r="R51" s="3">
        <v>1.0540925533894501</v>
      </c>
      <c r="S51" s="3">
        <v>0.5</v>
      </c>
      <c r="T51" s="2"/>
      <c r="U51" s="3">
        <v>2.0795042109704599E-2</v>
      </c>
      <c r="V51" s="3">
        <v>0.67294375725432798</v>
      </c>
      <c r="W51" s="3">
        <v>0.24135259550402899</v>
      </c>
      <c r="X51" s="3">
        <v>4.9766972879331899E-3</v>
      </c>
      <c r="Y51" s="3">
        <v>1.2647954479107999E-2</v>
      </c>
      <c r="Z51" s="3">
        <v>4.7283953899598899E-2</v>
      </c>
    </row>
    <row r="52" spans="1:26">
      <c r="A52" s="2" t="s">
        <v>107</v>
      </c>
      <c r="B52" s="2"/>
      <c r="C52" s="3">
        <v>32.933333333333302</v>
      </c>
      <c r="D52" s="3">
        <v>5.7666666666666604</v>
      </c>
      <c r="E52" s="3">
        <v>0</v>
      </c>
      <c r="F52" s="3">
        <v>0</v>
      </c>
      <c r="G52" s="3">
        <v>1</v>
      </c>
      <c r="H52" s="3">
        <v>1.1666666666666601</v>
      </c>
      <c r="I52" s="3">
        <v>1</v>
      </c>
      <c r="J52" s="3">
        <v>0</v>
      </c>
      <c r="K52" s="2"/>
      <c r="L52" s="3">
        <v>4.4641784114088496</v>
      </c>
      <c r="M52" s="3">
        <v>3.1483681840315598</v>
      </c>
      <c r="N52" s="3">
        <v>0</v>
      </c>
      <c r="O52" s="3">
        <v>0</v>
      </c>
      <c r="P52" s="3">
        <v>0</v>
      </c>
      <c r="Q52" s="3">
        <v>0.37267799624996401</v>
      </c>
      <c r="R52" s="3">
        <v>0</v>
      </c>
      <c r="S52" s="3">
        <v>0</v>
      </c>
      <c r="T52" s="2"/>
      <c r="U52" s="3">
        <v>0.46846843340292899</v>
      </c>
      <c r="V52" s="3">
        <v>0.154968368985756</v>
      </c>
      <c r="W52" s="3">
        <v>0.35173782544349902</v>
      </c>
      <c r="X52" s="3">
        <v>1.9502465903398099E-3</v>
      </c>
      <c r="Y52" s="3">
        <v>8.5857100300066706E-3</v>
      </c>
      <c r="Z52" s="3">
        <v>1.42894167355544E-2</v>
      </c>
    </row>
    <row r="53" spans="1:26">
      <c r="A53" s="2" t="s">
        <v>79</v>
      </c>
      <c r="B53" s="2"/>
      <c r="C53" s="3">
        <v>32.700000000000003</v>
      </c>
      <c r="D53" s="3">
        <v>4.1333333333333302</v>
      </c>
      <c r="E53" s="3">
        <v>0</v>
      </c>
      <c r="F53" s="3">
        <v>1</v>
      </c>
      <c r="G53" s="3">
        <v>12.8333333333333</v>
      </c>
      <c r="H53" s="3">
        <v>6.6428571428571397</v>
      </c>
      <c r="I53" s="3">
        <v>6.5</v>
      </c>
      <c r="J53" s="3">
        <v>0</v>
      </c>
      <c r="K53" s="2"/>
      <c r="L53" s="3">
        <v>11.5791479248978</v>
      </c>
      <c r="M53" s="3">
        <v>3.09551647099837</v>
      </c>
      <c r="N53" s="3">
        <v>0</v>
      </c>
      <c r="O53" s="3">
        <v>0</v>
      </c>
      <c r="P53" s="3">
        <v>7.5325220802124999</v>
      </c>
      <c r="Q53" s="3">
        <v>5.62020770914007</v>
      </c>
      <c r="R53" s="3">
        <v>3.5</v>
      </c>
      <c r="S53" s="3">
        <v>0</v>
      </c>
      <c r="T53" s="2"/>
      <c r="U53" s="3">
        <v>0.21866912040689299</v>
      </c>
      <c r="V53" s="3">
        <v>0.17066779255053999</v>
      </c>
      <c r="W53" s="3">
        <v>0.58340779823259703</v>
      </c>
      <c r="X53" s="3">
        <v>1.52772104161072E-3</v>
      </c>
      <c r="Y53" s="3">
        <v>1.09057343561496E-2</v>
      </c>
      <c r="Z53" s="3">
        <v>1.4821834083826599E-2</v>
      </c>
    </row>
    <row r="54" spans="1:26">
      <c r="A54" s="2" t="s">
        <v>102</v>
      </c>
      <c r="B54" s="2" t="s">
        <v>103</v>
      </c>
      <c r="C54" s="3">
        <v>30.3</v>
      </c>
      <c r="D54" s="3">
        <v>0</v>
      </c>
      <c r="E54" s="3">
        <v>0</v>
      </c>
      <c r="F54" s="3">
        <v>0</v>
      </c>
      <c r="G54" s="3">
        <v>31.3666666666666</v>
      </c>
      <c r="H54" s="3">
        <v>20.7</v>
      </c>
      <c r="I54" s="3">
        <v>0</v>
      </c>
      <c r="J54" s="3">
        <v>0</v>
      </c>
      <c r="K54" s="2"/>
      <c r="L54" s="3">
        <v>1.8284784202536599</v>
      </c>
      <c r="M54" s="3">
        <v>0</v>
      </c>
      <c r="N54" s="3">
        <v>0</v>
      </c>
      <c r="O54" s="3">
        <v>0</v>
      </c>
      <c r="P54" s="3">
        <v>1.70261237188295</v>
      </c>
      <c r="Q54" s="3">
        <v>2.1158134763411098</v>
      </c>
      <c r="R54" s="3">
        <v>0</v>
      </c>
      <c r="S54" s="3">
        <v>0</v>
      </c>
      <c r="T54" s="2"/>
      <c r="U54" s="3">
        <v>0.539949196177682</v>
      </c>
      <c r="V54" s="3">
        <v>0.28830720201346599</v>
      </c>
      <c r="W54" s="3">
        <v>7.7244432427773693E-2</v>
      </c>
      <c r="X54" s="3">
        <v>2.3996918800980298E-3</v>
      </c>
      <c r="Y54" s="3">
        <v>3.7841894677405799E-2</v>
      </c>
      <c r="Z54" s="3">
        <v>5.4257583282335799E-2</v>
      </c>
    </row>
    <row r="55" spans="1:26">
      <c r="A55" s="2" t="s">
        <v>164</v>
      </c>
      <c r="B55" s="2"/>
      <c r="C55" s="3">
        <v>30.2</v>
      </c>
      <c r="D55" s="3">
        <v>26.066666666666599</v>
      </c>
      <c r="E55" s="3">
        <v>0</v>
      </c>
      <c r="F55" s="3">
        <v>0</v>
      </c>
      <c r="G55" s="3">
        <v>2.1111111111111098</v>
      </c>
      <c r="H55" s="3">
        <v>2</v>
      </c>
      <c r="I55" s="3">
        <v>2.74074074074074</v>
      </c>
      <c r="J55" s="3">
        <v>1</v>
      </c>
      <c r="K55" s="2"/>
      <c r="L55" s="3">
        <v>3.7718253759508298</v>
      </c>
      <c r="M55" s="3">
        <v>4.1787823851239496</v>
      </c>
      <c r="N55" s="3">
        <v>0</v>
      </c>
      <c r="O55" s="3">
        <v>0</v>
      </c>
      <c r="P55" s="3">
        <v>1.0999438818457401</v>
      </c>
      <c r="Q55" s="3">
        <v>0</v>
      </c>
      <c r="R55" s="3">
        <v>1.3768615033660001</v>
      </c>
      <c r="S55" s="3">
        <v>0</v>
      </c>
      <c r="T55" s="2"/>
      <c r="U55" s="3">
        <v>2.1086903734450001E-2</v>
      </c>
      <c r="V55" s="3">
        <v>0.83509333455415202</v>
      </c>
      <c r="W55" s="3">
        <v>5.4478568597630901E-2</v>
      </c>
      <c r="X55" s="3">
        <v>3.12345309187526E-3</v>
      </c>
      <c r="Y55" s="3">
        <v>2.5500787350960501E-2</v>
      </c>
      <c r="Z55" s="3">
        <v>6.0716953456518799E-2</v>
      </c>
    </row>
    <row r="56" spans="1:26">
      <c r="A56" s="2" t="s">
        <v>150</v>
      </c>
      <c r="B56" s="2" t="s">
        <v>151</v>
      </c>
      <c r="C56" s="3">
        <v>29.733333333333299</v>
      </c>
      <c r="D56" s="3">
        <v>17.6666666666666</v>
      </c>
      <c r="E56" s="3">
        <v>0</v>
      </c>
      <c r="F56" s="3">
        <v>0</v>
      </c>
      <c r="G56" s="3">
        <v>2</v>
      </c>
      <c r="H56" s="3">
        <v>1.4</v>
      </c>
      <c r="I56" s="3">
        <v>1.5263157894736801</v>
      </c>
      <c r="J56" s="3">
        <v>1</v>
      </c>
      <c r="K56" s="2"/>
      <c r="L56" s="3">
        <v>4.5820907406505498</v>
      </c>
      <c r="M56" s="3">
        <v>5.03543002687511</v>
      </c>
      <c r="N56" s="3">
        <v>0</v>
      </c>
      <c r="O56" s="3">
        <v>0</v>
      </c>
      <c r="P56" s="3">
        <v>1.14470294294467</v>
      </c>
      <c r="Q56" s="3">
        <v>0.48989794855663499</v>
      </c>
      <c r="R56" s="3">
        <v>0.81875522032126502</v>
      </c>
      <c r="S56" s="3">
        <v>0</v>
      </c>
      <c r="T56" s="2"/>
      <c r="U56" s="3">
        <v>0.19439021275562801</v>
      </c>
      <c r="V56" s="3">
        <v>0.462787188708289</v>
      </c>
      <c r="W56" s="3">
        <v>0.14531940532464999</v>
      </c>
      <c r="X56" s="3">
        <v>8.2169209622091399E-2</v>
      </c>
      <c r="Y56" s="3">
        <v>7.1554070447339593E-2</v>
      </c>
      <c r="Z56" s="3">
        <v>4.3779916488725999E-2</v>
      </c>
    </row>
    <row r="57" spans="1:26">
      <c r="A57" s="2" t="s">
        <v>136</v>
      </c>
      <c r="B57" s="2"/>
      <c r="C57" s="3">
        <v>28.533333333333299</v>
      </c>
      <c r="D57" s="3">
        <v>12.533333333333299</v>
      </c>
      <c r="E57" s="3">
        <v>0</v>
      </c>
      <c r="F57" s="3">
        <v>0</v>
      </c>
      <c r="G57" s="3">
        <v>22.6</v>
      </c>
      <c r="H57" s="3">
        <v>1</v>
      </c>
      <c r="I57" s="3">
        <v>2</v>
      </c>
      <c r="J57" s="3">
        <v>0</v>
      </c>
      <c r="K57" s="2"/>
      <c r="L57" s="3">
        <v>1.70749979664875</v>
      </c>
      <c r="M57" s="3">
        <v>1.82086670449968</v>
      </c>
      <c r="N57" s="3">
        <v>0</v>
      </c>
      <c r="O57" s="3">
        <v>0</v>
      </c>
      <c r="P57" s="3">
        <v>3.3724372986511302</v>
      </c>
      <c r="Q57" s="3">
        <v>0</v>
      </c>
      <c r="R57" s="3">
        <v>0.91986621100779897</v>
      </c>
      <c r="S57" s="3">
        <v>0</v>
      </c>
      <c r="T57" s="2"/>
      <c r="U57" s="3">
        <v>8.5389147786577493E-3</v>
      </c>
      <c r="V57" s="3">
        <v>0.92098819813023503</v>
      </c>
      <c r="W57" s="3">
        <v>1.12237666135909E-2</v>
      </c>
      <c r="X57" s="3">
        <v>2.0273807359738002E-3</v>
      </c>
      <c r="Y57" s="3">
        <v>4.5210575924802803E-3</v>
      </c>
      <c r="Z57" s="3">
        <v>5.2700681315132697E-2</v>
      </c>
    </row>
    <row r="58" spans="1:26">
      <c r="A58" s="2" t="s">
        <v>126</v>
      </c>
      <c r="B58" s="2"/>
      <c r="C58" s="3">
        <v>28.4</v>
      </c>
      <c r="D58" s="3">
        <v>1.64</v>
      </c>
      <c r="E58" s="3">
        <v>0</v>
      </c>
      <c r="F58" s="3">
        <v>1</v>
      </c>
      <c r="G58" s="3">
        <v>16.133333333333301</v>
      </c>
      <c r="H58" s="3">
        <v>15.066666666666601</v>
      </c>
      <c r="I58" s="3">
        <v>1.1428571428571399</v>
      </c>
      <c r="J58" s="3">
        <v>2.21428571428571</v>
      </c>
      <c r="K58" s="2"/>
      <c r="L58" s="3">
        <v>3.4312291286554002</v>
      </c>
      <c r="M58" s="3">
        <v>0.68585712797928899</v>
      </c>
      <c r="N58" s="3">
        <v>0</v>
      </c>
      <c r="O58" s="3">
        <v>0</v>
      </c>
      <c r="P58" s="3">
        <v>3.9305074594623099</v>
      </c>
      <c r="Q58" s="3">
        <v>3.26530583900225</v>
      </c>
      <c r="R58" s="3">
        <v>0.34992710611188199</v>
      </c>
      <c r="S58" s="3">
        <v>1.14508711013438</v>
      </c>
      <c r="T58" s="2"/>
      <c r="U58" s="3">
        <v>0.780812249778431</v>
      </c>
      <c r="V58" s="3">
        <v>0.10202778357535799</v>
      </c>
      <c r="W58" s="3">
        <v>8.6326526559953598E-2</v>
      </c>
      <c r="X58" s="3">
        <v>1.50922297391585E-3</v>
      </c>
      <c r="Y58" s="3">
        <v>7.2156737775051398E-3</v>
      </c>
      <c r="Z58" s="3">
        <v>2.2108543806164699E-2</v>
      </c>
    </row>
    <row r="59" spans="1:26">
      <c r="A59" s="2" t="s">
        <v>101</v>
      </c>
      <c r="B59" s="2"/>
      <c r="C59" s="3">
        <v>27.9</v>
      </c>
      <c r="D59" s="3">
        <v>1.4615384615384599</v>
      </c>
      <c r="E59" s="3">
        <v>0</v>
      </c>
      <c r="F59" s="3">
        <v>1</v>
      </c>
      <c r="G59" s="3">
        <v>12.6</v>
      </c>
      <c r="H59" s="3">
        <v>8.1333333333333293</v>
      </c>
      <c r="I59" s="3">
        <v>1</v>
      </c>
      <c r="J59" s="3">
        <v>0</v>
      </c>
      <c r="K59" s="2"/>
      <c r="L59" s="3">
        <v>4.1900676207749497</v>
      </c>
      <c r="M59" s="3">
        <v>0.49851851526214302</v>
      </c>
      <c r="N59" s="3">
        <v>0</v>
      </c>
      <c r="O59" s="3">
        <v>0</v>
      </c>
      <c r="P59" s="3">
        <v>3.8952963087977399</v>
      </c>
      <c r="Q59" s="3">
        <v>2.8952067667477901</v>
      </c>
      <c r="R59" s="3">
        <v>0</v>
      </c>
      <c r="S59" s="3">
        <v>0</v>
      </c>
      <c r="T59" s="2"/>
      <c r="U59" s="3">
        <v>0.62503481915581405</v>
      </c>
      <c r="V59" s="3">
        <v>0.11453360745032</v>
      </c>
      <c r="W59" s="3">
        <v>0.22980402632980901</v>
      </c>
      <c r="X59" s="3">
        <v>1.0732777770520001E-3</v>
      </c>
      <c r="Y59" s="3">
        <v>8.0751968500982103E-3</v>
      </c>
      <c r="Z59" s="3">
        <v>2.1479072361577398E-2</v>
      </c>
    </row>
    <row r="60" spans="1:26">
      <c r="A60" s="2" t="s">
        <v>146</v>
      </c>
      <c r="B60" s="2"/>
      <c r="C60" s="3">
        <v>27.8333333333333</v>
      </c>
      <c r="D60" s="3">
        <v>29.466666666666601</v>
      </c>
      <c r="E60" s="3">
        <v>0</v>
      </c>
      <c r="F60" s="3">
        <v>0</v>
      </c>
      <c r="G60" s="3">
        <v>24.133333333333301</v>
      </c>
      <c r="H60" s="3">
        <v>17.766666666666602</v>
      </c>
      <c r="I60" s="3">
        <v>23.633333333333301</v>
      </c>
      <c r="J60" s="3">
        <v>12.566666666666601</v>
      </c>
      <c r="K60" s="2"/>
      <c r="L60" s="3">
        <v>1.7143187827498301</v>
      </c>
      <c r="M60" s="3">
        <v>1.49962958389359</v>
      </c>
      <c r="N60" s="3">
        <v>0</v>
      </c>
      <c r="O60" s="3">
        <v>0</v>
      </c>
      <c r="P60" s="3">
        <v>1.3097921802925601</v>
      </c>
      <c r="Q60" s="3">
        <v>1.6468825769380799</v>
      </c>
      <c r="R60" s="3">
        <v>1.66299595776885</v>
      </c>
      <c r="S60" s="3">
        <v>1.45334862377277</v>
      </c>
      <c r="T60" s="2"/>
      <c r="U60" s="3">
        <v>0.103080434981853</v>
      </c>
      <c r="V60" s="3">
        <v>0.48800012365716</v>
      </c>
      <c r="W60" s="3">
        <v>0.21759871069938999</v>
      </c>
      <c r="X60" s="3">
        <v>2.86733274935723E-2</v>
      </c>
      <c r="Y60" s="3">
        <v>7.4198186334804295E-2</v>
      </c>
      <c r="Z60" s="3">
        <v>8.8449213856665099E-2</v>
      </c>
    </row>
    <row r="61" spans="1:26">
      <c r="A61" s="2" t="s">
        <v>147</v>
      </c>
      <c r="B61" s="2"/>
      <c r="C61" s="3">
        <v>27.3333333333333</v>
      </c>
      <c r="D61" s="3">
        <v>0</v>
      </c>
      <c r="E61" s="3">
        <v>0</v>
      </c>
      <c r="F61" s="3">
        <v>1</v>
      </c>
      <c r="G61" s="3">
        <v>15.4333333333333</v>
      </c>
      <c r="H61" s="3">
        <v>10.3</v>
      </c>
      <c r="I61" s="3">
        <v>0</v>
      </c>
      <c r="J61" s="3">
        <v>0</v>
      </c>
      <c r="K61" s="2"/>
      <c r="L61" s="3">
        <v>3.2998316455372199</v>
      </c>
      <c r="M61" s="3">
        <v>0</v>
      </c>
      <c r="N61" s="3">
        <v>0</v>
      </c>
      <c r="O61" s="3">
        <v>0</v>
      </c>
      <c r="P61" s="3">
        <v>3.5933580704157801</v>
      </c>
      <c r="Q61" s="3">
        <v>3.2878564445547198</v>
      </c>
      <c r="R61" s="3">
        <v>0</v>
      </c>
      <c r="S61" s="3">
        <v>0</v>
      </c>
      <c r="T61" s="2"/>
      <c r="U61" s="3">
        <v>1.1844082265288301E-2</v>
      </c>
      <c r="V61" s="3">
        <v>0.851584809092779</v>
      </c>
      <c r="W61" s="3">
        <v>3.6236111164161498E-2</v>
      </c>
      <c r="X61" s="3">
        <v>9.1160478122551103E-4</v>
      </c>
      <c r="Y61" s="3">
        <v>4.6810948680760002E-2</v>
      </c>
      <c r="Z61" s="3">
        <v>5.2612443657106399E-2</v>
      </c>
    </row>
    <row r="62" spans="1:26">
      <c r="A62" s="2" t="s">
        <v>124</v>
      </c>
      <c r="B62" s="2"/>
      <c r="C62" s="3">
        <v>27.1666666666666</v>
      </c>
      <c r="D62" s="3">
        <v>11.066666666666601</v>
      </c>
      <c r="E62" s="3">
        <v>0</v>
      </c>
      <c r="F62" s="3">
        <v>0</v>
      </c>
      <c r="G62" s="3">
        <v>21.8333333333333</v>
      </c>
      <c r="H62" s="3">
        <v>14.8</v>
      </c>
      <c r="I62" s="3">
        <v>7.7</v>
      </c>
      <c r="J62" s="3">
        <v>1.1428571428571399</v>
      </c>
      <c r="K62" s="2"/>
      <c r="L62" s="3">
        <v>2.5571251218680802</v>
      </c>
      <c r="M62" s="3">
        <v>1.2631530214330899</v>
      </c>
      <c r="N62" s="3">
        <v>0</v>
      </c>
      <c r="O62" s="3">
        <v>0</v>
      </c>
      <c r="P62" s="3">
        <v>2.0829999733290601</v>
      </c>
      <c r="Q62" s="3">
        <v>1.66132477258361</v>
      </c>
      <c r="R62" s="3">
        <v>1.9174636024359499</v>
      </c>
      <c r="S62" s="3">
        <v>0.34992710611188199</v>
      </c>
      <c r="T62" s="2"/>
      <c r="U62" s="3">
        <v>0.64677289613623801</v>
      </c>
      <c r="V62" s="3">
        <v>0.19811935507315201</v>
      </c>
      <c r="W62" s="3">
        <v>0.133254935475629</v>
      </c>
      <c r="X62" s="3">
        <v>5.6461209184736202E-3</v>
      </c>
      <c r="Y62" s="3">
        <v>4.3958624563548597E-3</v>
      </c>
      <c r="Z62" s="3">
        <v>1.18108299115733E-2</v>
      </c>
    </row>
    <row r="63" spans="1:26">
      <c r="A63" s="2" t="s">
        <v>109</v>
      </c>
      <c r="B63" s="2"/>
      <c r="C63" s="3">
        <v>26.233333333333299</v>
      </c>
      <c r="D63" s="3">
        <v>0</v>
      </c>
      <c r="E63" s="3">
        <v>0</v>
      </c>
      <c r="F63" s="3">
        <v>0</v>
      </c>
      <c r="G63" s="3">
        <v>30.7</v>
      </c>
      <c r="H63" s="3">
        <v>17.100000000000001</v>
      </c>
      <c r="I63" s="3">
        <v>0</v>
      </c>
      <c r="J63" s="3">
        <v>0</v>
      </c>
      <c r="K63" s="2"/>
      <c r="L63" s="3">
        <v>1.11604460285221</v>
      </c>
      <c r="M63" s="3">
        <v>0</v>
      </c>
      <c r="N63" s="3">
        <v>0</v>
      </c>
      <c r="O63" s="3">
        <v>0</v>
      </c>
      <c r="P63" s="3">
        <v>1.8823743871327301</v>
      </c>
      <c r="Q63" s="3">
        <v>1.6196707484341699</v>
      </c>
      <c r="R63" s="3">
        <v>0</v>
      </c>
      <c r="S63" s="3">
        <v>0</v>
      </c>
      <c r="T63" s="2"/>
      <c r="U63" s="3">
        <v>0.65626720964539897</v>
      </c>
      <c r="V63" s="3">
        <v>0.17159242977011499</v>
      </c>
      <c r="W63" s="3">
        <v>0.142283081780227</v>
      </c>
      <c r="X63" s="3">
        <v>1.2401077389459299E-3</v>
      </c>
      <c r="Y63" s="3">
        <v>8.4026970264239904E-3</v>
      </c>
      <c r="Z63" s="3">
        <v>2.0214474868943899E-2</v>
      </c>
    </row>
    <row r="64" spans="1:26">
      <c r="A64" s="2" t="s">
        <v>243</v>
      </c>
      <c r="B64" s="2"/>
      <c r="C64" s="3">
        <v>26</v>
      </c>
      <c r="D64" s="3">
        <v>25.033333333333299</v>
      </c>
      <c r="E64" s="3">
        <v>0</v>
      </c>
      <c r="F64" s="3">
        <v>0</v>
      </c>
      <c r="G64" s="3">
        <v>2.0370370370370301</v>
      </c>
      <c r="H64" s="3">
        <v>2</v>
      </c>
      <c r="I64" s="3">
        <v>2.74074074074074</v>
      </c>
      <c r="J64" s="3">
        <v>1</v>
      </c>
      <c r="K64" s="2"/>
      <c r="L64" s="3">
        <v>2.8982753492378799</v>
      </c>
      <c r="M64" s="3">
        <v>3.7370517196789699</v>
      </c>
      <c r="N64" s="3">
        <v>0</v>
      </c>
      <c r="O64" s="3">
        <v>0</v>
      </c>
      <c r="P64" s="3">
        <v>1.10492102890194</v>
      </c>
      <c r="Q64" s="3">
        <v>0</v>
      </c>
      <c r="R64" s="3">
        <v>1.3768615033660001</v>
      </c>
      <c r="S64" s="3">
        <v>0</v>
      </c>
      <c r="T64" s="2"/>
      <c r="U64" s="3">
        <v>0.16124658632303601</v>
      </c>
      <c r="V64" s="3">
        <v>0.19467288736126401</v>
      </c>
      <c r="W64" s="3">
        <v>0.572629027464164</v>
      </c>
      <c r="X64" s="3">
        <v>3.2882755397500101E-3</v>
      </c>
      <c r="Y64" s="3">
        <v>5.1717967620777003E-2</v>
      </c>
      <c r="Z64" s="3">
        <v>1.6445256540070799E-2</v>
      </c>
    </row>
    <row r="65" spans="1:26">
      <c r="A65" s="2" t="s">
        <v>111</v>
      </c>
      <c r="B65" s="2"/>
      <c r="C65" s="3">
        <v>25.1666666666666</v>
      </c>
      <c r="D65" s="3">
        <v>29.633333333333301</v>
      </c>
      <c r="E65" s="3">
        <v>0</v>
      </c>
      <c r="F65" s="3">
        <v>0</v>
      </c>
      <c r="G65" s="3">
        <v>26.7</v>
      </c>
      <c r="H65" s="3">
        <v>24.7</v>
      </c>
      <c r="I65" s="3">
        <v>31.5</v>
      </c>
      <c r="J65" s="3">
        <v>29.433333333333302</v>
      </c>
      <c r="K65" s="2"/>
      <c r="L65" s="3">
        <v>2.6718699236468901</v>
      </c>
      <c r="M65" s="3">
        <v>1.6017351702311899</v>
      </c>
      <c r="N65" s="3">
        <v>0</v>
      </c>
      <c r="O65" s="3">
        <v>0</v>
      </c>
      <c r="P65" s="3">
        <v>2.0840665376454099</v>
      </c>
      <c r="Q65" s="3">
        <v>1.96892525674964</v>
      </c>
      <c r="R65" s="3">
        <v>1.54380482358792</v>
      </c>
      <c r="S65" s="3">
        <v>1.56382721409865</v>
      </c>
      <c r="T65" s="2"/>
      <c r="U65" s="3">
        <v>0.63761928121322498</v>
      </c>
      <c r="V65" s="3">
        <v>0.146506549741485</v>
      </c>
      <c r="W65" s="3">
        <v>0.16667304451953199</v>
      </c>
      <c r="X65" s="3">
        <v>5.8717156897748401E-3</v>
      </c>
      <c r="Y65" s="3">
        <v>1.4514595805642801E-2</v>
      </c>
      <c r="Z65" s="3">
        <v>2.8814813840859599E-2</v>
      </c>
    </row>
    <row r="66" spans="1:26">
      <c r="A66" s="2" t="s">
        <v>98</v>
      </c>
      <c r="B66" s="2"/>
      <c r="C66" s="3">
        <v>24.7</v>
      </c>
      <c r="D66" s="3">
        <v>3.0666666666666602</v>
      </c>
      <c r="E66" s="3">
        <v>0</v>
      </c>
      <c r="F66" s="3">
        <v>1</v>
      </c>
      <c r="G66" s="3">
        <v>10.033333333333299</v>
      </c>
      <c r="H66" s="3">
        <v>5.5652173913043397</v>
      </c>
      <c r="I66" s="3">
        <v>5</v>
      </c>
      <c r="J66" s="3">
        <v>0</v>
      </c>
      <c r="K66" s="2"/>
      <c r="L66" s="3">
        <v>9.3884681036542492</v>
      </c>
      <c r="M66" s="3">
        <v>2.3513589451397801</v>
      </c>
      <c r="N66" s="3">
        <v>0</v>
      </c>
      <c r="O66" s="3">
        <v>0</v>
      </c>
      <c r="P66" s="3">
        <v>5.6890733477039603</v>
      </c>
      <c r="Q66" s="3">
        <v>3.8087552109697</v>
      </c>
      <c r="R66" s="3">
        <v>3</v>
      </c>
      <c r="S66" s="3">
        <v>0</v>
      </c>
      <c r="T66" s="2"/>
      <c r="U66" s="3">
        <v>3.1421345905478001E-2</v>
      </c>
      <c r="V66" s="3">
        <v>0.71414233394422499</v>
      </c>
      <c r="W66" s="3">
        <v>5.41485109702943E-2</v>
      </c>
      <c r="X66" s="3">
        <v>1.66434524433765E-3</v>
      </c>
      <c r="Y66" s="3">
        <v>5.5414281307622201E-2</v>
      </c>
      <c r="Z66" s="3">
        <v>0.143209182599802</v>
      </c>
    </row>
    <row r="67" spans="1:26">
      <c r="A67" s="2" t="s">
        <v>96</v>
      </c>
      <c r="B67" s="2"/>
      <c r="C67" s="3">
        <v>24.533333333333299</v>
      </c>
      <c r="D67" s="3">
        <v>3.1333333333333302</v>
      </c>
      <c r="E67" s="3">
        <v>0</v>
      </c>
      <c r="F67" s="3">
        <v>1</v>
      </c>
      <c r="G67" s="3">
        <v>9.5666666666666593</v>
      </c>
      <c r="H67" s="3">
        <v>4.7857142857142803</v>
      </c>
      <c r="I67" s="3">
        <v>5.5</v>
      </c>
      <c r="J67" s="3">
        <v>0</v>
      </c>
      <c r="K67" s="2"/>
      <c r="L67" s="3">
        <v>9.5454468494437403</v>
      </c>
      <c r="M67" s="3">
        <v>2.12498366006789</v>
      </c>
      <c r="N67" s="3">
        <v>0</v>
      </c>
      <c r="O67" s="3">
        <v>0</v>
      </c>
      <c r="P67" s="3">
        <v>5.6608793977221898</v>
      </c>
      <c r="Q67" s="3">
        <v>3.9492959847940199</v>
      </c>
      <c r="R67" s="3">
        <v>3.5</v>
      </c>
      <c r="S67" s="3">
        <v>0</v>
      </c>
      <c r="T67" s="2"/>
      <c r="U67" s="3">
        <v>4.0088180198709099E-2</v>
      </c>
      <c r="V67" s="3">
        <v>0.77201882907709796</v>
      </c>
      <c r="W67" s="3">
        <v>0.10178570846358199</v>
      </c>
      <c r="X67" s="3">
        <v>2.8351134193784901E-3</v>
      </c>
      <c r="Y67" s="3">
        <v>1.1882559590943901E-2</v>
      </c>
      <c r="Z67" s="3">
        <v>7.1389610331887995E-2</v>
      </c>
    </row>
    <row r="68" spans="1:26">
      <c r="A68" s="2" t="s">
        <v>129</v>
      </c>
      <c r="B68" s="2"/>
      <c r="C68" s="3">
        <v>24.3666666666666</v>
      </c>
      <c r="D68" s="3">
        <v>15.466666666666599</v>
      </c>
      <c r="E68" s="3">
        <v>0</v>
      </c>
      <c r="F68" s="3">
        <v>0</v>
      </c>
      <c r="G68" s="3">
        <v>1</v>
      </c>
      <c r="H68" s="3">
        <v>1.1666666666666601</v>
      </c>
      <c r="I68" s="3">
        <v>1.8571428571428501</v>
      </c>
      <c r="J68" s="3">
        <v>0</v>
      </c>
      <c r="K68" s="2"/>
      <c r="L68" s="3">
        <v>4.1189265052384103</v>
      </c>
      <c r="M68" s="3">
        <v>5.1815913471528097</v>
      </c>
      <c r="N68" s="3">
        <v>0</v>
      </c>
      <c r="O68" s="3">
        <v>0</v>
      </c>
      <c r="P68" s="3">
        <v>0</v>
      </c>
      <c r="Q68" s="3">
        <v>0.37267799624996401</v>
      </c>
      <c r="R68" s="3">
        <v>0.98974331861078702</v>
      </c>
      <c r="S68" s="3">
        <v>0</v>
      </c>
      <c r="T68" s="2"/>
      <c r="U68" s="3">
        <v>0.13227341559397399</v>
      </c>
      <c r="V68" s="3">
        <v>0.44985139322297701</v>
      </c>
      <c r="W68" s="3">
        <v>0.14907362218214301</v>
      </c>
      <c r="X68" s="3">
        <v>3.5234391548110498E-2</v>
      </c>
      <c r="Y68" s="3">
        <v>0.16382520629127201</v>
      </c>
      <c r="Z68" s="3">
        <v>6.9741975267501796E-2</v>
      </c>
    </row>
    <row r="69" spans="1:26">
      <c r="A69" s="2" t="s">
        <v>140</v>
      </c>
      <c r="B69" s="2" t="s">
        <v>141</v>
      </c>
      <c r="C69" s="3">
        <v>24.066666666666599</v>
      </c>
      <c r="D69" s="3">
        <v>3.86666666666666</v>
      </c>
      <c r="E69" s="3">
        <v>0</v>
      </c>
      <c r="F69" s="3">
        <v>0</v>
      </c>
      <c r="G69" s="3">
        <v>12.1</v>
      </c>
      <c r="H69" s="3">
        <v>1.75</v>
      </c>
      <c r="I69" s="3">
        <v>1</v>
      </c>
      <c r="J69" s="3">
        <v>0</v>
      </c>
      <c r="K69" s="2"/>
      <c r="L69" s="3">
        <v>2.9431653406192102</v>
      </c>
      <c r="M69" s="3">
        <v>1.54344492037203</v>
      </c>
      <c r="N69" s="3">
        <v>0</v>
      </c>
      <c r="O69" s="3">
        <v>0</v>
      </c>
      <c r="P69" s="3">
        <v>3.2898834832457702</v>
      </c>
      <c r="Q69" s="3">
        <v>0.59511903571190405</v>
      </c>
      <c r="R69" s="3">
        <v>0</v>
      </c>
      <c r="S69" s="3">
        <v>0</v>
      </c>
      <c r="T69" s="2"/>
      <c r="U69" s="3">
        <v>0.51703040884695795</v>
      </c>
      <c r="V69" s="3">
        <v>0.10486388901294801</v>
      </c>
      <c r="W69" s="3">
        <v>0.35383762746089098</v>
      </c>
      <c r="X69" s="3">
        <v>1.3214955076021901E-3</v>
      </c>
      <c r="Y69" s="3">
        <v>8.2312258986304392E-3</v>
      </c>
      <c r="Z69" s="3">
        <v>1.4715353839378701E-2</v>
      </c>
    </row>
    <row r="70" spans="1:26">
      <c r="A70" s="2" t="s">
        <v>137</v>
      </c>
      <c r="B70" s="2"/>
      <c r="C70" s="3">
        <v>23.9</v>
      </c>
      <c r="D70" s="3">
        <v>11.4333333333333</v>
      </c>
      <c r="E70" s="3">
        <v>0</v>
      </c>
      <c r="F70" s="3">
        <v>0</v>
      </c>
      <c r="G70" s="3">
        <v>0</v>
      </c>
      <c r="H70" s="3">
        <v>0</v>
      </c>
      <c r="I70" s="3">
        <v>1</v>
      </c>
      <c r="J70" s="3">
        <v>0</v>
      </c>
      <c r="K70" s="2"/>
      <c r="L70" s="3">
        <v>3.5995370072644901</v>
      </c>
      <c r="M70" s="3">
        <v>3.7477400597634198</v>
      </c>
      <c r="N70" s="3">
        <v>0</v>
      </c>
      <c r="O70" s="3">
        <v>0</v>
      </c>
      <c r="P70" s="3">
        <v>0</v>
      </c>
      <c r="Q70" s="3">
        <v>0</v>
      </c>
      <c r="R70" s="3">
        <v>0</v>
      </c>
      <c r="S70" s="3">
        <v>0</v>
      </c>
      <c r="T70" s="2"/>
      <c r="U70" s="3">
        <v>2.2168792464570999E-2</v>
      </c>
      <c r="V70" s="3">
        <v>0.78170670671875797</v>
      </c>
      <c r="W70" s="3">
        <v>0.12382209191648</v>
      </c>
      <c r="X70" s="3">
        <v>4.1112036312326702E-3</v>
      </c>
      <c r="Y70" s="3">
        <v>8.8664691159239303E-3</v>
      </c>
      <c r="Z70" s="3">
        <v>5.9324735949938902E-2</v>
      </c>
    </row>
    <row r="71" spans="1:26">
      <c r="A71" s="2" t="s">
        <v>172</v>
      </c>
      <c r="B71" s="2" t="s">
        <v>173</v>
      </c>
      <c r="C71" s="3">
        <v>23.766666666666602</v>
      </c>
      <c r="D71" s="3">
        <v>3.8</v>
      </c>
      <c r="E71" s="3">
        <v>0</v>
      </c>
      <c r="F71" s="3">
        <v>1</v>
      </c>
      <c r="G71" s="3">
        <v>12.8666666666666</v>
      </c>
      <c r="H71" s="3">
        <v>3</v>
      </c>
      <c r="I71" s="3">
        <v>1</v>
      </c>
      <c r="J71" s="3">
        <v>0</v>
      </c>
      <c r="K71" s="2"/>
      <c r="L71" s="3">
        <v>2.88309247548916</v>
      </c>
      <c r="M71" s="3">
        <v>1.5362291495737199</v>
      </c>
      <c r="N71" s="3">
        <v>0</v>
      </c>
      <c r="O71" s="3">
        <v>0</v>
      </c>
      <c r="P71" s="3">
        <v>3.3836206774531998</v>
      </c>
      <c r="Q71" s="3">
        <v>1.36457647844202</v>
      </c>
      <c r="R71" s="3">
        <v>0</v>
      </c>
      <c r="S71" s="3">
        <v>0</v>
      </c>
      <c r="T71" s="2"/>
      <c r="U71" s="3">
        <v>8.9090394126500397E-3</v>
      </c>
      <c r="V71" s="3">
        <v>0.92708504260708202</v>
      </c>
      <c r="W71" s="3">
        <v>1.2747363337661501E-2</v>
      </c>
      <c r="X71" s="3">
        <v>5.30316213789837E-3</v>
      </c>
      <c r="Y71" s="3">
        <v>4.2294257901897099E-3</v>
      </c>
      <c r="Z71" s="3">
        <v>4.1725966659547101E-2</v>
      </c>
    </row>
    <row r="72" spans="1:26">
      <c r="A72" s="2" t="s">
        <v>167</v>
      </c>
      <c r="B72" s="2"/>
      <c r="C72" s="3">
        <v>23.1666666666666</v>
      </c>
      <c r="D72" s="3">
        <v>16.5</v>
      </c>
      <c r="E72" s="3">
        <v>0</v>
      </c>
      <c r="F72" s="3">
        <v>0</v>
      </c>
      <c r="G72" s="3">
        <v>23.466666666666601</v>
      </c>
      <c r="H72" s="3">
        <v>17.5</v>
      </c>
      <c r="I72" s="3">
        <v>18.133333333333301</v>
      </c>
      <c r="J72" s="3">
        <v>4.93333333333333</v>
      </c>
      <c r="K72" s="2"/>
      <c r="L72" s="3">
        <v>1.34370962471642</v>
      </c>
      <c r="M72" s="3">
        <v>1.23153021346074</v>
      </c>
      <c r="N72" s="3">
        <v>0</v>
      </c>
      <c r="O72" s="3">
        <v>0</v>
      </c>
      <c r="P72" s="3">
        <v>1.54344492037203</v>
      </c>
      <c r="Q72" s="3">
        <v>1.36014705087354</v>
      </c>
      <c r="R72" s="3">
        <v>0.88443327742810596</v>
      </c>
      <c r="S72" s="3">
        <v>1.1234866364235101</v>
      </c>
      <c r="T72" s="2"/>
      <c r="U72" s="3">
        <v>0.43290584424790202</v>
      </c>
      <c r="V72" s="3">
        <v>0.16513156118467001</v>
      </c>
      <c r="W72" s="3">
        <v>0.35016255576476502</v>
      </c>
      <c r="X72" s="3">
        <v>4.4478808164382204E-3</v>
      </c>
      <c r="Y72" s="3">
        <v>9.5900856992020295E-3</v>
      </c>
      <c r="Z72" s="3">
        <v>3.77620719666137E-2</v>
      </c>
    </row>
    <row r="73" spans="1:26">
      <c r="A73" s="2" t="s">
        <v>106</v>
      </c>
      <c r="B73" s="2"/>
      <c r="C73" s="3">
        <v>22.766666666666602</v>
      </c>
      <c r="D73" s="3">
        <v>3.1333333333333302</v>
      </c>
      <c r="E73" s="3">
        <v>0</v>
      </c>
      <c r="F73" s="3">
        <v>1</v>
      </c>
      <c r="G73" s="3">
        <v>9.0666666666666593</v>
      </c>
      <c r="H73" s="3">
        <v>4.9047619047618998</v>
      </c>
      <c r="I73" s="3">
        <v>4.5</v>
      </c>
      <c r="J73" s="3">
        <v>0</v>
      </c>
      <c r="K73" s="2"/>
      <c r="L73" s="3">
        <v>9.1019533922974691</v>
      </c>
      <c r="M73" s="3">
        <v>2.33428552000154</v>
      </c>
      <c r="N73" s="3">
        <v>0</v>
      </c>
      <c r="O73" s="3">
        <v>0</v>
      </c>
      <c r="P73" s="3">
        <v>5.3224889749898798</v>
      </c>
      <c r="Q73" s="3">
        <v>3.72769253157731</v>
      </c>
      <c r="R73" s="3">
        <v>3.5</v>
      </c>
      <c r="S73" s="3">
        <v>0</v>
      </c>
      <c r="T73" s="2"/>
      <c r="U73" s="3">
        <v>2.7835066607169001E-2</v>
      </c>
      <c r="V73" s="3">
        <v>0.70069126438681795</v>
      </c>
      <c r="W73" s="3">
        <v>7.0077228357553506E-2</v>
      </c>
      <c r="X73" s="3">
        <v>1.9841048663984699E-3</v>
      </c>
      <c r="Y73" s="3">
        <v>4.86477728719018E-2</v>
      </c>
      <c r="Z73" s="3">
        <v>0.15076456294045501</v>
      </c>
    </row>
    <row r="74" spans="1:26">
      <c r="A74" s="2" t="s">
        <v>176</v>
      </c>
      <c r="B74" s="2"/>
      <c r="C74" s="3">
        <v>22.633333333333301</v>
      </c>
      <c r="D74" s="3">
        <v>14.066666666666601</v>
      </c>
      <c r="E74" s="3">
        <v>0</v>
      </c>
      <c r="F74" s="3">
        <v>0</v>
      </c>
      <c r="G74" s="3">
        <v>5</v>
      </c>
      <c r="H74" s="3">
        <v>1</v>
      </c>
      <c r="I74" s="3">
        <v>1.5</v>
      </c>
      <c r="J74" s="3">
        <v>0</v>
      </c>
      <c r="K74" s="2"/>
      <c r="L74" s="3">
        <v>2.48305367552849</v>
      </c>
      <c r="M74" s="3">
        <v>2.3513589451397801</v>
      </c>
      <c r="N74" s="3">
        <v>0</v>
      </c>
      <c r="O74" s="3">
        <v>0</v>
      </c>
      <c r="P74" s="3">
        <v>1.5491933384829599</v>
      </c>
      <c r="Q74" s="3">
        <v>0</v>
      </c>
      <c r="R74" s="3">
        <v>0.5</v>
      </c>
      <c r="S74" s="3">
        <v>0</v>
      </c>
      <c r="T74" s="2"/>
      <c r="U74" s="3">
        <v>0.35551826078738402</v>
      </c>
      <c r="V74" s="3">
        <v>0.46110653214796699</v>
      </c>
      <c r="W74" s="3">
        <v>7.83216991000181E-2</v>
      </c>
      <c r="X74" s="3">
        <v>2.50334258124571E-2</v>
      </c>
      <c r="Y74" s="3">
        <v>3.0590341455643998E-2</v>
      </c>
      <c r="Z74" s="3">
        <v>4.9429742406589698E-2</v>
      </c>
    </row>
    <row r="75" spans="1:26">
      <c r="A75" s="2" t="s">
        <v>145</v>
      </c>
      <c r="B75" s="2"/>
      <c r="C75" s="3">
        <v>22.466666666666601</v>
      </c>
      <c r="D75" s="3">
        <v>0</v>
      </c>
      <c r="E75" s="3">
        <v>0</v>
      </c>
      <c r="F75" s="3">
        <v>0</v>
      </c>
      <c r="G75" s="3">
        <v>16.533333333333299</v>
      </c>
      <c r="H75" s="3">
        <v>19.3333333333333</v>
      </c>
      <c r="I75" s="3">
        <v>0</v>
      </c>
      <c r="J75" s="3">
        <v>0</v>
      </c>
      <c r="K75" s="2"/>
      <c r="L75" s="3">
        <v>2.0773915267843801</v>
      </c>
      <c r="M75" s="3">
        <v>0</v>
      </c>
      <c r="N75" s="3">
        <v>0</v>
      </c>
      <c r="O75" s="3">
        <v>0</v>
      </c>
      <c r="P75" s="3">
        <v>2.3907228102721398</v>
      </c>
      <c r="Q75" s="3">
        <v>2.1343747458109399</v>
      </c>
      <c r="R75" s="3">
        <v>0</v>
      </c>
      <c r="S75" s="3">
        <v>0</v>
      </c>
      <c r="T75" s="2"/>
      <c r="U75" s="3">
        <v>9.7801193091010506E-3</v>
      </c>
      <c r="V75" s="3">
        <v>0.90680693915719701</v>
      </c>
      <c r="W75" s="3">
        <v>1.2837345075556001E-2</v>
      </c>
      <c r="X75" s="3">
        <v>3.5374431293654098E-3</v>
      </c>
      <c r="Y75" s="3">
        <v>1.36261807943906E-2</v>
      </c>
      <c r="Z75" s="3">
        <v>5.3411973119893402E-2</v>
      </c>
    </row>
    <row r="76" spans="1:26">
      <c r="A76" s="2" t="s">
        <v>134</v>
      </c>
      <c r="B76" s="2" t="s">
        <v>135</v>
      </c>
      <c r="C76" s="3">
        <v>22.1666666666666</v>
      </c>
      <c r="D76" s="3">
        <v>10.4</v>
      </c>
      <c r="E76" s="3">
        <v>0</v>
      </c>
      <c r="F76" s="3">
        <v>0</v>
      </c>
      <c r="G76" s="3">
        <v>2.1034482758620601</v>
      </c>
      <c r="H76" s="3">
        <v>1.5</v>
      </c>
      <c r="I76" s="3">
        <v>1.4</v>
      </c>
      <c r="J76" s="3">
        <v>0</v>
      </c>
      <c r="K76" s="2"/>
      <c r="L76" s="3">
        <v>3.5504303338546901</v>
      </c>
      <c r="M76" s="3">
        <v>3.3526109228480401</v>
      </c>
      <c r="N76" s="3">
        <v>0</v>
      </c>
      <c r="O76" s="3">
        <v>0</v>
      </c>
      <c r="P76" s="3">
        <v>1.3220889319090201</v>
      </c>
      <c r="Q76" s="3">
        <v>0.5</v>
      </c>
      <c r="R76" s="3">
        <v>0.48989794855663499</v>
      </c>
      <c r="S76" s="3">
        <v>0</v>
      </c>
      <c r="T76" s="2"/>
      <c r="U76" s="3">
        <v>1.13876792078018E-2</v>
      </c>
      <c r="V76" s="3">
        <v>0.92716814373999901</v>
      </c>
      <c r="W76" s="3">
        <v>1.98491285656986E-2</v>
      </c>
      <c r="X76" s="3">
        <v>3.5348030300744499E-3</v>
      </c>
      <c r="Y76" s="3">
        <v>2.4333771972672499E-3</v>
      </c>
      <c r="Z76" s="3">
        <v>3.56268687828767E-2</v>
      </c>
    </row>
    <row r="77" spans="1:26">
      <c r="A77" s="2" t="s">
        <v>142</v>
      </c>
      <c r="B77" s="2"/>
      <c r="C77" s="3">
        <v>22.133333333333301</v>
      </c>
      <c r="D77" s="3">
        <v>13.533333333333299</v>
      </c>
      <c r="E77" s="3">
        <v>0</v>
      </c>
      <c r="F77" s="3">
        <v>0</v>
      </c>
      <c r="G77" s="3">
        <v>1</v>
      </c>
      <c r="H77" s="3">
        <v>1.1428571428571399</v>
      </c>
      <c r="I77" s="3">
        <v>1.5714285714285701</v>
      </c>
      <c r="J77" s="3">
        <v>1</v>
      </c>
      <c r="K77" s="2"/>
      <c r="L77" s="3">
        <v>4.16119640915392</v>
      </c>
      <c r="M77" s="3">
        <v>4.5367634082264203</v>
      </c>
      <c r="N77" s="3">
        <v>0</v>
      </c>
      <c r="O77" s="3">
        <v>0</v>
      </c>
      <c r="P77" s="3">
        <v>0</v>
      </c>
      <c r="Q77" s="3">
        <v>0.34992710611188199</v>
      </c>
      <c r="R77" s="3">
        <v>0.49487165930539301</v>
      </c>
      <c r="S77" s="3">
        <v>0</v>
      </c>
      <c r="T77" s="2"/>
      <c r="U77" s="3">
        <v>0.24187853776774501</v>
      </c>
      <c r="V77" s="3">
        <v>0.308720929715815</v>
      </c>
      <c r="W77" s="3">
        <v>0.26615254383836001</v>
      </c>
      <c r="X77" s="3">
        <v>2.3857613395648999E-2</v>
      </c>
      <c r="Y77" s="3">
        <v>8.3894659311085598E-2</v>
      </c>
      <c r="Z77" s="3">
        <v>7.549571158684E-2</v>
      </c>
    </row>
    <row r="78" spans="1:26">
      <c r="A78" s="2" t="s">
        <v>117</v>
      </c>
      <c r="B78" s="2"/>
      <c r="C78" s="3">
        <v>21.966666666666601</v>
      </c>
      <c r="D78" s="3">
        <v>0</v>
      </c>
      <c r="E78" s="3">
        <v>0</v>
      </c>
      <c r="F78" s="3">
        <v>0</v>
      </c>
      <c r="G78" s="3">
        <v>21.633333333333301</v>
      </c>
      <c r="H78" s="3">
        <v>2.8</v>
      </c>
      <c r="I78" s="3">
        <v>0</v>
      </c>
      <c r="J78" s="3">
        <v>0</v>
      </c>
      <c r="K78" s="2"/>
      <c r="L78" s="3">
        <v>3.1143039172323701</v>
      </c>
      <c r="M78" s="3">
        <v>0</v>
      </c>
      <c r="N78" s="3">
        <v>0</v>
      </c>
      <c r="O78" s="3">
        <v>0</v>
      </c>
      <c r="P78" s="3">
        <v>2.6892791268706602</v>
      </c>
      <c r="Q78" s="3">
        <v>1.3856406460551001</v>
      </c>
      <c r="R78" s="3">
        <v>0</v>
      </c>
      <c r="S78" s="3">
        <v>0</v>
      </c>
      <c r="T78" s="2"/>
      <c r="U78" s="3">
        <v>6.6733850944364799E-3</v>
      </c>
      <c r="V78" s="3">
        <v>0.94531333357654701</v>
      </c>
      <c r="W78" s="3">
        <v>6.84177514772151E-3</v>
      </c>
      <c r="X78" s="3">
        <v>6.0790286012063896E-3</v>
      </c>
      <c r="Y78" s="3">
        <v>9.7414874107415398E-3</v>
      </c>
      <c r="Z78" s="3">
        <v>2.5350991225665E-2</v>
      </c>
    </row>
    <row r="79" spans="1:26">
      <c r="A79" s="2" t="s">
        <v>139</v>
      </c>
      <c r="B79" s="2"/>
      <c r="C79" s="3">
        <v>21.933333333333302</v>
      </c>
      <c r="D79" s="3">
        <v>11.3333333333333</v>
      </c>
      <c r="E79" s="3">
        <v>0</v>
      </c>
      <c r="F79" s="3">
        <v>0</v>
      </c>
      <c r="G79" s="3">
        <v>10.6666666666666</v>
      </c>
      <c r="H79" s="3">
        <v>6.36666666666666</v>
      </c>
      <c r="I79" s="3">
        <v>4.3</v>
      </c>
      <c r="J79" s="3">
        <v>1.13333333333333</v>
      </c>
      <c r="K79" s="2"/>
      <c r="L79" s="3">
        <v>2.63227826965328</v>
      </c>
      <c r="M79" s="3">
        <v>2.2110831935702602</v>
      </c>
      <c r="N79" s="3">
        <v>0</v>
      </c>
      <c r="O79" s="3">
        <v>0</v>
      </c>
      <c r="P79" s="3">
        <v>2.1029080394116599</v>
      </c>
      <c r="Q79" s="3">
        <v>1.7220788470785899</v>
      </c>
      <c r="R79" s="3">
        <v>1.73493515728974</v>
      </c>
      <c r="S79" s="3">
        <v>0.33993463423951797</v>
      </c>
      <c r="T79" s="2"/>
      <c r="U79" s="3">
        <v>0.60685454310591003</v>
      </c>
      <c r="V79" s="3">
        <v>0.203865636236751</v>
      </c>
      <c r="W79" s="3">
        <v>0.16763590756557001</v>
      </c>
      <c r="X79" s="3">
        <v>4.3702095196282301E-3</v>
      </c>
      <c r="Y79" s="3">
        <v>4.8502910766270203E-3</v>
      </c>
      <c r="Z79" s="3">
        <v>1.24234124044438E-2</v>
      </c>
    </row>
    <row r="80" spans="1:26">
      <c r="A80" s="2" t="s">
        <v>114</v>
      </c>
      <c r="B80" s="2" t="s">
        <v>115</v>
      </c>
      <c r="C80" s="3">
        <v>21.9</v>
      </c>
      <c r="D80" s="3">
        <v>0</v>
      </c>
      <c r="E80" s="3">
        <v>0</v>
      </c>
      <c r="F80" s="3">
        <v>0</v>
      </c>
      <c r="G80" s="3">
        <v>19.8333333333333</v>
      </c>
      <c r="H80" s="3">
        <v>12.8333333333333</v>
      </c>
      <c r="I80" s="3">
        <v>0</v>
      </c>
      <c r="J80" s="3">
        <v>0</v>
      </c>
      <c r="K80" s="2"/>
      <c r="L80" s="3">
        <v>1.51327459504215</v>
      </c>
      <c r="M80" s="3">
        <v>0</v>
      </c>
      <c r="N80" s="3">
        <v>0</v>
      </c>
      <c r="O80" s="3">
        <v>0</v>
      </c>
      <c r="P80" s="3">
        <v>2.0013884069704102</v>
      </c>
      <c r="Q80" s="3">
        <v>2.2815686611530102</v>
      </c>
      <c r="R80" s="3">
        <v>0</v>
      </c>
      <c r="S80" s="3">
        <v>0</v>
      </c>
      <c r="T80" s="2"/>
      <c r="U80" s="3">
        <v>0.53324187835071002</v>
      </c>
      <c r="V80" s="3">
        <v>0.31861158318965399</v>
      </c>
      <c r="W80" s="3">
        <v>5.7118793153241101E-2</v>
      </c>
      <c r="X80" s="3">
        <v>2.0679181534660898E-3</v>
      </c>
      <c r="Y80" s="3">
        <v>2.9403337443138802E-2</v>
      </c>
      <c r="Z80" s="3">
        <v>5.9556490384081201E-2</v>
      </c>
    </row>
    <row r="81" spans="1:26">
      <c r="A81" s="2" t="s">
        <v>112</v>
      </c>
      <c r="B81" s="2" t="s">
        <v>113</v>
      </c>
      <c r="C81" s="3">
        <v>21.633333333333301</v>
      </c>
      <c r="D81" s="3">
        <v>29.8333333333333</v>
      </c>
      <c r="E81" s="3">
        <v>0</v>
      </c>
      <c r="F81" s="3">
        <v>0</v>
      </c>
      <c r="G81" s="3">
        <v>1.3333333333333299</v>
      </c>
      <c r="H81" s="3">
        <v>1</v>
      </c>
      <c r="I81" s="3">
        <v>9.93333333333333</v>
      </c>
      <c r="J81" s="3">
        <v>2.2592592592592502</v>
      </c>
      <c r="K81" s="2"/>
      <c r="L81" s="3">
        <v>3.8252087815205802</v>
      </c>
      <c r="M81" s="3">
        <v>3.9839957608188001</v>
      </c>
      <c r="N81" s="3">
        <v>0</v>
      </c>
      <c r="O81" s="3">
        <v>0</v>
      </c>
      <c r="P81" s="3">
        <v>0.47140452079103101</v>
      </c>
      <c r="Q81" s="3">
        <v>0</v>
      </c>
      <c r="R81" s="3">
        <v>2.1898756940875699</v>
      </c>
      <c r="S81" s="3">
        <v>1.10863922571079</v>
      </c>
      <c r="T81" s="2"/>
      <c r="U81" s="3">
        <v>1.37870380628899E-2</v>
      </c>
      <c r="V81" s="3">
        <v>0.89264966108182398</v>
      </c>
      <c r="W81" s="3">
        <v>4.8375686661746999E-2</v>
      </c>
      <c r="X81" s="3">
        <v>3.2740190112781702E-3</v>
      </c>
      <c r="Y81" s="3">
        <v>5.0152774102932797E-3</v>
      </c>
      <c r="Z81" s="3">
        <v>3.6898317454495101E-2</v>
      </c>
    </row>
    <row r="82" spans="1:26">
      <c r="A82" s="2" t="s">
        <v>132</v>
      </c>
      <c r="B82" s="2"/>
      <c r="C82" s="3">
        <v>21.6</v>
      </c>
      <c r="D82" s="3">
        <v>0</v>
      </c>
      <c r="E82" s="3">
        <v>0</v>
      </c>
      <c r="F82" s="3">
        <v>1</v>
      </c>
      <c r="G82" s="3">
        <v>12.466666666666599</v>
      </c>
      <c r="H82" s="3">
        <v>10.4333333333333</v>
      </c>
      <c r="I82" s="3">
        <v>0</v>
      </c>
      <c r="J82" s="3">
        <v>0</v>
      </c>
      <c r="K82" s="2"/>
      <c r="L82" s="3">
        <v>3.9208842540086901</v>
      </c>
      <c r="M82" s="3">
        <v>0</v>
      </c>
      <c r="N82" s="3">
        <v>0</v>
      </c>
      <c r="O82" s="3">
        <v>0</v>
      </c>
      <c r="P82" s="3">
        <v>3.60308509783244</v>
      </c>
      <c r="Q82" s="3">
        <v>3.1483681840315598</v>
      </c>
      <c r="R82" s="3">
        <v>0</v>
      </c>
      <c r="S82" s="3">
        <v>0</v>
      </c>
      <c r="T82" s="2"/>
      <c r="U82" s="3">
        <v>2.4461422596927899E-2</v>
      </c>
      <c r="V82" s="3">
        <v>0.67271028514803299</v>
      </c>
      <c r="W82" s="3">
        <v>8.2366474019024902E-2</v>
      </c>
      <c r="X82" s="3">
        <v>9.27933692460491E-4</v>
      </c>
      <c r="Y82" s="3">
        <v>9.5993511444010304E-2</v>
      </c>
      <c r="Z82" s="3">
        <v>0.123540371831452</v>
      </c>
    </row>
    <row r="83" spans="1:26">
      <c r="A83" s="2" t="s">
        <v>233</v>
      </c>
      <c r="B83" s="2"/>
      <c r="C83" s="3">
        <v>21.3666666666666</v>
      </c>
      <c r="D83" s="3">
        <v>2</v>
      </c>
      <c r="E83" s="3">
        <v>0</v>
      </c>
      <c r="F83" s="3">
        <v>0</v>
      </c>
      <c r="G83" s="3">
        <v>2.1333333333333302</v>
      </c>
      <c r="H83" s="3">
        <v>1</v>
      </c>
      <c r="I83" s="3">
        <v>1</v>
      </c>
      <c r="J83" s="3">
        <v>0</v>
      </c>
      <c r="K83" s="2"/>
      <c r="L83" s="3">
        <v>3.41060437785185</v>
      </c>
      <c r="M83" s="3">
        <v>1.12390297389803</v>
      </c>
      <c r="N83" s="3">
        <v>0</v>
      </c>
      <c r="O83" s="3">
        <v>0</v>
      </c>
      <c r="P83" s="3">
        <v>0.88443327742810596</v>
      </c>
      <c r="Q83" s="3">
        <v>0</v>
      </c>
      <c r="R83" s="3">
        <v>0</v>
      </c>
      <c r="S83" s="3">
        <v>0</v>
      </c>
      <c r="T83" s="2"/>
      <c r="U83" s="3">
        <v>4.8157117604323597E-2</v>
      </c>
      <c r="V83" s="3">
        <v>0.75201770213476404</v>
      </c>
      <c r="W83" s="3">
        <v>8.3016144205291797E-2</v>
      </c>
      <c r="X83" s="3">
        <v>1.08838432854989E-2</v>
      </c>
      <c r="Y83" s="3">
        <v>5.6933065133226199E-2</v>
      </c>
      <c r="Z83" s="3">
        <v>4.8992127014134398E-2</v>
      </c>
    </row>
    <row r="84" spans="1:26">
      <c r="A84" s="2" t="s">
        <v>148</v>
      </c>
      <c r="B84" s="2"/>
      <c r="C84" s="3">
        <v>21.133333333333301</v>
      </c>
      <c r="D84" s="3">
        <v>4</v>
      </c>
      <c r="E84" s="3">
        <v>0</v>
      </c>
      <c r="F84" s="3">
        <v>2</v>
      </c>
      <c r="G84" s="3">
        <v>9.0666666666666593</v>
      </c>
      <c r="H84" s="3">
        <v>5.1111111111111098</v>
      </c>
      <c r="I84" s="3">
        <v>2.5</v>
      </c>
      <c r="J84" s="3">
        <v>0</v>
      </c>
      <c r="K84" s="2"/>
      <c r="L84" s="3">
        <v>6.1737796814881198</v>
      </c>
      <c r="M84" s="3">
        <v>1.89736659610102</v>
      </c>
      <c r="N84" s="3">
        <v>0</v>
      </c>
      <c r="O84" s="3">
        <v>0</v>
      </c>
      <c r="P84" s="3">
        <v>4.5602144199100501</v>
      </c>
      <c r="Q84" s="3">
        <v>3.7843080813169698</v>
      </c>
      <c r="R84" s="3">
        <v>2.2912878474779199</v>
      </c>
      <c r="S84" s="3">
        <v>0</v>
      </c>
      <c r="T84" s="2"/>
      <c r="U84" s="3">
        <v>0.70639575226350004</v>
      </c>
      <c r="V84" s="3">
        <v>0.121798546819882</v>
      </c>
      <c r="W84" s="3">
        <v>0.15100228357631801</v>
      </c>
      <c r="X84" s="3">
        <v>1.0870470851054399E-3</v>
      </c>
      <c r="Y84" s="3">
        <v>6.3741751056565002E-3</v>
      </c>
      <c r="Z84" s="3">
        <v>1.3342195842259E-2</v>
      </c>
    </row>
    <row r="85" spans="1:26">
      <c r="A85" s="2" t="s">
        <v>121</v>
      </c>
      <c r="B85" s="2"/>
      <c r="C85" s="3">
        <v>20.966666666666601</v>
      </c>
      <c r="D85" s="3">
        <v>28.633333333333301</v>
      </c>
      <c r="E85" s="3">
        <v>0</v>
      </c>
      <c r="F85" s="3">
        <v>0</v>
      </c>
      <c r="G85" s="3">
        <v>24.566666666666599</v>
      </c>
      <c r="H85" s="3">
        <v>8.5333333333333297</v>
      </c>
      <c r="I85" s="3">
        <v>36.133333333333297</v>
      </c>
      <c r="J85" s="3">
        <v>16.466666666666601</v>
      </c>
      <c r="K85" s="2"/>
      <c r="L85" s="3">
        <v>2.6643740144523398</v>
      </c>
      <c r="M85" s="3">
        <v>1.70261237188295</v>
      </c>
      <c r="N85" s="3">
        <v>0</v>
      </c>
      <c r="O85" s="3">
        <v>0</v>
      </c>
      <c r="P85" s="3">
        <v>2.0113566455394101</v>
      </c>
      <c r="Q85" s="3">
        <v>1.9955506062794299</v>
      </c>
      <c r="R85" s="3">
        <v>1.11753697428268</v>
      </c>
      <c r="S85" s="3">
        <v>1.43139403690559</v>
      </c>
      <c r="T85" s="2"/>
      <c r="U85" s="3">
        <v>1.25688843213976E-2</v>
      </c>
      <c r="V85" s="3">
        <v>2.2305009248469398E-2</v>
      </c>
      <c r="W85" s="3">
        <v>2.20054485776978E-2</v>
      </c>
      <c r="X85" s="3">
        <v>9.6383846456552305E-3</v>
      </c>
      <c r="Y85" s="3">
        <v>0.216157571470007</v>
      </c>
      <c r="Z85" s="3">
        <v>0.71732470188744601</v>
      </c>
    </row>
    <row r="86" spans="1:26">
      <c r="A86" s="2" t="s">
        <v>175</v>
      </c>
      <c r="B86" s="2"/>
      <c r="C86" s="3">
        <v>20.9</v>
      </c>
      <c r="D86" s="3">
        <v>20.6666666666666</v>
      </c>
      <c r="E86" s="3">
        <v>0</v>
      </c>
      <c r="F86" s="3">
        <v>0</v>
      </c>
      <c r="G86" s="3">
        <v>22.633333333333301</v>
      </c>
      <c r="H86" s="3">
        <v>17.033333333333299</v>
      </c>
      <c r="I86" s="3">
        <v>22.3333333333333</v>
      </c>
      <c r="J86" s="3">
        <v>12.3666666666666</v>
      </c>
      <c r="K86" s="2"/>
      <c r="L86" s="3">
        <v>1.6196707484341699</v>
      </c>
      <c r="M86" s="3">
        <v>1.0110500592068701</v>
      </c>
      <c r="N86" s="3">
        <v>0</v>
      </c>
      <c r="O86" s="3">
        <v>0</v>
      </c>
      <c r="P86" s="3">
        <v>1.7413277182145299</v>
      </c>
      <c r="Q86" s="3">
        <v>1.8526257642120301</v>
      </c>
      <c r="R86" s="3">
        <v>1.5776212754932299</v>
      </c>
      <c r="S86" s="3">
        <v>1.64282953738021</v>
      </c>
      <c r="T86" s="2"/>
      <c r="U86" s="3">
        <v>6.8573086005890996E-3</v>
      </c>
      <c r="V86" s="3">
        <v>0.92787545012227901</v>
      </c>
      <c r="W86" s="3">
        <v>6.20032426851255E-3</v>
      </c>
      <c r="X86" s="3">
        <v>1.8035461226784801E-3</v>
      </c>
      <c r="Y86" s="3">
        <v>1.20324918263508E-2</v>
      </c>
      <c r="Z86" s="3">
        <v>4.5230879408070697E-2</v>
      </c>
    </row>
    <row r="87" spans="1:26">
      <c r="A87" s="2" t="s">
        <v>149</v>
      </c>
      <c r="B87" s="2"/>
      <c r="C87" s="3">
        <v>20.433333333333302</v>
      </c>
      <c r="D87" s="3">
        <v>1</v>
      </c>
      <c r="E87" s="3">
        <v>0</v>
      </c>
      <c r="F87" s="3">
        <v>0</v>
      </c>
      <c r="G87" s="3">
        <v>5.2</v>
      </c>
      <c r="H87" s="3">
        <v>2.0370370370370301</v>
      </c>
      <c r="I87" s="3">
        <v>0</v>
      </c>
      <c r="J87" s="3">
        <v>0</v>
      </c>
      <c r="K87" s="2"/>
      <c r="L87" s="3">
        <v>2.8246927069840502</v>
      </c>
      <c r="M87" s="3">
        <v>0</v>
      </c>
      <c r="N87" s="3">
        <v>0</v>
      </c>
      <c r="O87" s="3">
        <v>0</v>
      </c>
      <c r="P87" s="3">
        <v>2.4413111231467401</v>
      </c>
      <c r="Q87" s="3">
        <v>0.92221478503620202</v>
      </c>
      <c r="R87" s="3">
        <v>0</v>
      </c>
      <c r="S87" s="3">
        <v>0</v>
      </c>
      <c r="T87" s="2"/>
      <c r="U87" s="3">
        <v>1.0040706627380901E-2</v>
      </c>
      <c r="V87" s="3">
        <v>0.90082875092228198</v>
      </c>
      <c r="W87" s="3">
        <v>1.8491243192253301E-2</v>
      </c>
      <c r="X87" s="3">
        <v>1.2030326535535599E-3</v>
      </c>
      <c r="Y87" s="3">
        <v>2.5782892798319499E-2</v>
      </c>
      <c r="Z87" s="3">
        <v>4.3653373468258198E-2</v>
      </c>
    </row>
    <row r="88" spans="1:26">
      <c r="A88" s="2" t="s">
        <v>166</v>
      </c>
      <c r="B88" s="2"/>
      <c r="C88" s="3">
        <v>20.399999999999999</v>
      </c>
      <c r="D88" s="3">
        <v>10.533333333333299</v>
      </c>
      <c r="E88" s="3">
        <v>0</v>
      </c>
      <c r="F88" s="3">
        <v>0</v>
      </c>
      <c r="G88" s="3">
        <v>2.9655172413793101</v>
      </c>
      <c r="H88" s="3">
        <v>0</v>
      </c>
      <c r="I88" s="3">
        <v>0</v>
      </c>
      <c r="J88" s="3">
        <v>0</v>
      </c>
      <c r="K88" s="2"/>
      <c r="L88" s="3">
        <v>2.7880698221768601</v>
      </c>
      <c r="M88" s="3">
        <v>1.33499895963338</v>
      </c>
      <c r="N88" s="3">
        <v>0</v>
      </c>
      <c r="O88" s="3">
        <v>0</v>
      </c>
      <c r="P88" s="3">
        <v>1.7904489635513301</v>
      </c>
      <c r="Q88" s="3">
        <v>0</v>
      </c>
      <c r="R88" s="3">
        <v>0</v>
      </c>
      <c r="S88" s="3">
        <v>0</v>
      </c>
      <c r="T88" s="2"/>
      <c r="U88" s="3">
        <v>0.36691697585594302</v>
      </c>
      <c r="V88" s="3">
        <v>5.4962122399812803E-2</v>
      </c>
      <c r="W88" s="3">
        <v>0.52240529997442897</v>
      </c>
      <c r="X88" s="3">
        <v>6.4734745206563096E-4</v>
      </c>
      <c r="Y88" s="3">
        <v>1.8946840010476799E-2</v>
      </c>
      <c r="Z88" s="3">
        <v>3.61214145692604E-2</v>
      </c>
    </row>
    <row r="89" spans="1:26">
      <c r="A89" s="2" t="s">
        <v>125</v>
      </c>
      <c r="B89" s="2"/>
      <c r="C89" s="3">
        <v>20.266666666666602</v>
      </c>
      <c r="D89" s="3">
        <v>53.366666666666603</v>
      </c>
      <c r="E89" s="3">
        <v>0</v>
      </c>
      <c r="F89" s="3">
        <v>0</v>
      </c>
      <c r="G89" s="3">
        <v>12.6666666666666</v>
      </c>
      <c r="H89" s="3">
        <v>17.033333333333299</v>
      </c>
      <c r="I89" s="3">
        <v>50.933333333333302</v>
      </c>
      <c r="J89" s="3">
        <v>53.766666666666602</v>
      </c>
      <c r="K89" s="2"/>
      <c r="L89" s="3">
        <v>2.2499382707581601</v>
      </c>
      <c r="M89" s="3">
        <v>1.37800177390629</v>
      </c>
      <c r="N89" s="3">
        <v>0</v>
      </c>
      <c r="O89" s="3">
        <v>0</v>
      </c>
      <c r="P89" s="3">
        <v>2.2705848487901799</v>
      </c>
      <c r="Q89" s="3">
        <v>1.6829207415152401</v>
      </c>
      <c r="R89" s="3">
        <v>1.4126413400278</v>
      </c>
      <c r="S89" s="3">
        <v>1.3585122581543201</v>
      </c>
      <c r="T89" s="2"/>
      <c r="U89" s="3">
        <v>9.5404877634810599E-3</v>
      </c>
      <c r="V89" s="3">
        <v>0.84058372999771502</v>
      </c>
      <c r="W89" s="3">
        <v>7.3859413228650897E-3</v>
      </c>
      <c r="X89" s="3">
        <v>2.4900785066967802E-3</v>
      </c>
      <c r="Y89" s="3">
        <v>7.7992600740194498E-2</v>
      </c>
      <c r="Z89" s="3">
        <v>6.2007161381026299E-2</v>
      </c>
    </row>
    <row r="90" spans="1:26">
      <c r="A90" s="2" t="s">
        <v>116</v>
      </c>
      <c r="B90" s="2" t="s">
        <v>993</v>
      </c>
      <c r="C90" s="3">
        <v>20.233333333333299</v>
      </c>
      <c r="D90" s="3">
        <v>2.8</v>
      </c>
      <c r="E90" s="3">
        <v>0</v>
      </c>
      <c r="F90" s="3">
        <v>1</v>
      </c>
      <c r="G90" s="3">
        <v>8.1999999999999993</v>
      </c>
      <c r="H90" s="3">
        <v>4.6666666666666599</v>
      </c>
      <c r="I90" s="3">
        <v>4</v>
      </c>
      <c r="J90" s="3">
        <v>0</v>
      </c>
      <c r="K90" s="2"/>
      <c r="L90" s="3">
        <v>8.5583617331563797</v>
      </c>
      <c r="M90" s="3">
        <v>2.0396078054371101</v>
      </c>
      <c r="N90" s="3">
        <v>0</v>
      </c>
      <c r="O90" s="3">
        <v>0</v>
      </c>
      <c r="P90" s="3">
        <v>4.7074409183759203</v>
      </c>
      <c r="Q90" s="3">
        <v>3.6033494118843001</v>
      </c>
      <c r="R90" s="3">
        <v>3</v>
      </c>
      <c r="S90" s="3">
        <v>0</v>
      </c>
      <c r="T90" s="2"/>
      <c r="U90" s="3">
        <v>6.9418450852427302E-2</v>
      </c>
      <c r="V90" s="3">
        <v>0.73825195842799096</v>
      </c>
      <c r="W90" s="3">
        <v>8.1594587788122896E-2</v>
      </c>
      <c r="X90" s="3">
        <v>4.6520232472688E-3</v>
      </c>
      <c r="Y90" s="3">
        <v>7.3598113194936296E-2</v>
      </c>
      <c r="Z90" s="3">
        <v>3.2484870039649998E-2</v>
      </c>
    </row>
    <row r="91" spans="1:26">
      <c r="A91" s="2" t="s">
        <v>119</v>
      </c>
      <c r="B91" s="2" t="s">
        <v>120</v>
      </c>
      <c r="C91" s="3">
        <v>20.1666666666666</v>
      </c>
      <c r="D91" s="3">
        <v>105.8</v>
      </c>
      <c r="E91" s="3">
        <v>0</v>
      </c>
      <c r="F91" s="3">
        <v>0</v>
      </c>
      <c r="G91" s="3">
        <v>21.7</v>
      </c>
      <c r="H91" s="3">
        <v>25.033333333333299</v>
      </c>
      <c r="I91" s="3">
        <v>105.8</v>
      </c>
      <c r="J91" s="3">
        <v>107</v>
      </c>
      <c r="K91" s="2"/>
      <c r="L91" s="3">
        <v>1.18556128291858</v>
      </c>
      <c r="M91" s="3">
        <v>1.37598449603668</v>
      </c>
      <c r="N91" s="3">
        <v>0</v>
      </c>
      <c r="O91" s="3">
        <v>0</v>
      </c>
      <c r="P91" s="3">
        <v>1.61554944214035</v>
      </c>
      <c r="Q91" s="3">
        <v>1.7220788470785899</v>
      </c>
      <c r="R91" s="3">
        <v>1.5790292376435999</v>
      </c>
      <c r="S91" s="3">
        <v>1.3416407864998701</v>
      </c>
      <c r="T91" s="2"/>
      <c r="U91" s="3">
        <v>0.48878808147391301</v>
      </c>
      <c r="V91" s="3">
        <v>0.297326395651208</v>
      </c>
      <c r="W91" s="3">
        <v>7.5686573111048705E-2</v>
      </c>
      <c r="X91" s="3">
        <v>5.4763140311346499E-3</v>
      </c>
      <c r="Y91" s="3">
        <v>4.3534079895798203E-2</v>
      </c>
      <c r="Z91" s="3">
        <v>8.9188556387913398E-2</v>
      </c>
    </row>
    <row r="92" spans="1:26">
      <c r="A92" s="2" t="s">
        <v>118</v>
      </c>
      <c r="B92" s="2"/>
      <c r="C92" s="3">
        <v>20.100000000000001</v>
      </c>
      <c r="D92" s="3">
        <v>2.93333333333333</v>
      </c>
      <c r="E92" s="3">
        <v>0</v>
      </c>
      <c r="F92" s="3">
        <v>1</v>
      </c>
      <c r="G92" s="3">
        <v>7.5666666666666602</v>
      </c>
      <c r="H92" s="3">
        <v>4.5238095238095202</v>
      </c>
      <c r="I92" s="3">
        <v>3.5</v>
      </c>
      <c r="J92" s="3">
        <v>0</v>
      </c>
      <c r="K92" s="2"/>
      <c r="L92" s="3">
        <v>8.0097856816937707</v>
      </c>
      <c r="M92" s="3">
        <v>2.3228335186912399</v>
      </c>
      <c r="N92" s="3">
        <v>0</v>
      </c>
      <c r="O92" s="3">
        <v>0</v>
      </c>
      <c r="P92" s="3">
        <v>4.5142982720339697</v>
      </c>
      <c r="Q92" s="3">
        <v>3.6071232122677301</v>
      </c>
      <c r="R92" s="3">
        <v>2.5</v>
      </c>
      <c r="S92" s="3">
        <v>0</v>
      </c>
      <c r="T92" s="2"/>
      <c r="U92" s="3">
        <v>4.5640051574309101E-2</v>
      </c>
      <c r="V92" s="3">
        <v>0.74941706073291003</v>
      </c>
      <c r="W92" s="3">
        <v>0.10667868951055701</v>
      </c>
      <c r="X92" s="3">
        <v>3.14611608274504E-3</v>
      </c>
      <c r="Y92" s="3">
        <v>1.32331493666509E-2</v>
      </c>
      <c r="Z92" s="3">
        <v>8.1884933434197796E-2</v>
      </c>
    </row>
    <row r="93" spans="1:26">
      <c r="A93" s="2" t="s">
        <v>131</v>
      </c>
      <c r="B93" s="2"/>
      <c r="C93" s="3">
        <v>19.966666666666601</v>
      </c>
      <c r="D93" s="3">
        <v>1</v>
      </c>
      <c r="E93" s="3">
        <v>0</v>
      </c>
      <c r="F93" s="3">
        <v>1</v>
      </c>
      <c r="G93" s="3">
        <v>10.466666666666599</v>
      </c>
      <c r="H93" s="3">
        <v>9.2666666666666604</v>
      </c>
      <c r="I93" s="3">
        <v>1</v>
      </c>
      <c r="J93" s="3">
        <v>0</v>
      </c>
      <c r="K93" s="2"/>
      <c r="L93" s="3">
        <v>4.7991897464282598</v>
      </c>
      <c r="M93" s="3">
        <v>0</v>
      </c>
      <c r="N93" s="3">
        <v>0</v>
      </c>
      <c r="O93" s="3">
        <v>0</v>
      </c>
      <c r="P93" s="3">
        <v>3.5565276448930998</v>
      </c>
      <c r="Q93" s="3">
        <v>3.1825915366080002</v>
      </c>
      <c r="R93" s="3">
        <v>0</v>
      </c>
      <c r="S93" s="3">
        <v>0</v>
      </c>
      <c r="T93" s="2"/>
      <c r="U93" s="3">
        <v>2.43800646753938E-2</v>
      </c>
      <c r="V93" s="3">
        <v>0.68411823067361699</v>
      </c>
      <c r="W93" s="3">
        <v>6.7578647674283399E-2</v>
      </c>
      <c r="X93" s="3">
        <v>1.62347228190445E-3</v>
      </c>
      <c r="Y93" s="3">
        <v>9.7906296605716897E-2</v>
      </c>
      <c r="Z93" s="3">
        <v>0.12439328749435501</v>
      </c>
    </row>
    <row r="94" spans="1:26">
      <c r="A94" s="2" t="s">
        <v>153</v>
      </c>
      <c r="B94" s="2"/>
      <c r="C94" s="3">
        <v>19.766666666666602</v>
      </c>
      <c r="D94" s="3">
        <v>16.3666666666666</v>
      </c>
      <c r="E94" s="3">
        <v>0</v>
      </c>
      <c r="F94" s="3">
        <v>0</v>
      </c>
      <c r="G94" s="3">
        <v>1</v>
      </c>
      <c r="H94" s="3">
        <v>1</v>
      </c>
      <c r="I94" s="3">
        <v>1.44444444444444</v>
      </c>
      <c r="J94" s="3">
        <v>1.5</v>
      </c>
      <c r="K94" s="2"/>
      <c r="L94" s="3">
        <v>3.35343936214083</v>
      </c>
      <c r="M94" s="3">
        <v>4.9090619153651804</v>
      </c>
      <c r="N94" s="3">
        <v>0</v>
      </c>
      <c r="O94" s="3">
        <v>0</v>
      </c>
      <c r="P94" s="3">
        <v>0</v>
      </c>
      <c r="Q94" s="3">
        <v>0</v>
      </c>
      <c r="R94" s="3">
        <v>0.83147941928309799</v>
      </c>
      <c r="S94" s="3">
        <v>0.5</v>
      </c>
      <c r="T94" s="2"/>
      <c r="U94" s="3">
        <v>4.3894915712412497E-2</v>
      </c>
      <c r="V94" s="3">
        <v>0.72536836084433498</v>
      </c>
      <c r="W94" s="3">
        <v>8.1484328261342096E-2</v>
      </c>
      <c r="X94" s="3">
        <v>1.47566517907402E-2</v>
      </c>
      <c r="Y94" s="3">
        <v>7.1384592803069094E-2</v>
      </c>
      <c r="Z94" s="3">
        <v>6.3111148885856005E-2</v>
      </c>
    </row>
    <row r="95" spans="1:26">
      <c r="A95" s="2" t="s">
        <v>127</v>
      </c>
      <c r="B95" s="2"/>
      <c r="C95" s="3">
        <v>19.566666666666599</v>
      </c>
      <c r="D95" s="3">
        <v>2.93333333333333</v>
      </c>
      <c r="E95" s="3">
        <v>0</v>
      </c>
      <c r="F95" s="3">
        <v>1</v>
      </c>
      <c r="G95" s="3">
        <v>7.6</v>
      </c>
      <c r="H95" s="3">
        <v>4.2272727272727204</v>
      </c>
      <c r="I95" s="3">
        <v>4</v>
      </c>
      <c r="J95" s="3">
        <v>0</v>
      </c>
      <c r="K95" s="2"/>
      <c r="L95" s="3">
        <v>7.9778164653967503</v>
      </c>
      <c r="M95" s="3">
        <v>1.91369334592097</v>
      </c>
      <c r="N95" s="3">
        <v>0</v>
      </c>
      <c r="O95" s="3">
        <v>0</v>
      </c>
      <c r="P95" s="3">
        <v>4.4090815370097198</v>
      </c>
      <c r="Q95" s="3">
        <v>3.0885686326107602</v>
      </c>
      <c r="R95" s="3">
        <v>2</v>
      </c>
      <c r="S95" s="3">
        <v>0</v>
      </c>
      <c r="T95" s="2"/>
      <c r="U95" s="3">
        <v>2.2545443025269798E-2</v>
      </c>
      <c r="V95" s="3">
        <v>0.92826363790884403</v>
      </c>
      <c r="W95" s="3">
        <v>1.00602284918417E-2</v>
      </c>
      <c r="X95" s="3">
        <v>1.2935359598706599E-3</v>
      </c>
      <c r="Y95" s="3">
        <v>9.5034968988544494E-3</v>
      </c>
      <c r="Z95" s="3">
        <v>2.83336574914702E-2</v>
      </c>
    </row>
    <row r="96" spans="1:26">
      <c r="A96" s="2" t="s">
        <v>221</v>
      </c>
      <c r="B96" s="2" t="s">
        <v>222</v>
      </c>
      <c r="C96" s="3">
        <v>19.399999999999999</v>
      </c>
      <c r="D96" s="3">
        <v>7.43333333333333</v>
      </c>
      <c r="E96" s="3">
        <v>0</v>
      </c>
      <c r="F96" s="3">
        <v>0</v>
      </c>
      <c r="G96" s="3">
        <v>1</v>
      </c>
      <c r="H96" s="3">
        <v>1</v>
      </c>
      <c r="I96" s="3">
        <v>1.5</v>
      </c>
      <c r="J96" s="3">
        <v>0</v>
      </c>
      <c r="K96" s="2"/>
      <c r="L96" s="3">
        <v>3.3823069050575501</v>
      </c>
      <c r="M96" s="3">
        <v>3.4125585058069698</v>
      </c>
      <c r="N96" s="3">
        <v>0</v>
      </c>
      <c r="O96" s="3">
        <v>0</v>
      </c>
      <c r="P96" s="3">
        <v>0</v>
      </c>
      <c r="Q96" s="3">
        <v>0</v>
      </c>
      <c r="R96" s="3">
        <v>0.5</v>
      </c>
      <c r="S96" s="3">
        <v>0</v>
      </c>
      <c r="T96" s="2"/>
      <c r="U96" s="3">
        <v>0.262497006956594</v>
      </c>
      <c r="V96" s="3">
        <v>0.40802663534984202</v>
      </c>
      <c r="W96" s="3">
        <v>0.207116796373703</v>
      </c>
      <c r="X96" s="3">
        <v>2.9947582860175299E-2</v>
      </c>
      <c r="Y96" s="3">
        <v>4.82027693785625E-2</v>
      </c>
      <c r="Z96" s="3">
        <v>4.42092059266843E-2</v>
      </c>
    </row>
    <row r="97" spans="1:26">
      <c r="A97" s="2" t="s">
        <v>108</v>
      </c>
      <c r="B97" s="2"/>
      <c r="C97" s="3">
        <v>19.3333333333333</v>
      </c>
      <c r="D97" s="3">
        <v>2.6666666666666599</v>
      </c>
      <c r="E97" s="3">
        <v>0</v>
      </c>
      <c r="F97" s="3">
        <v>1</v>
      </c>
      <c r="G97" s="3">
        <v>7.5666666666666602</v>
      </c>
      <c r="H97" s="3">
        <v>4.0909090909090899</v>
      </c>
      <c r="I97" s="3">
        <v>4</v>
      </c>
      <c r="J97" s="3">
        <v>0</v>
      </c>
      <c r="K97" s="2"/>
      <c r="L97" s="3">
        <v>7.7645919975803501</v>
      </c>
      <c r="M97" s="3">
        <v>1.9550504398153501</v>
      </c>
      <c r="N97" s="3">
        <v>0</v>
      </c>
      <c r="O97" s="3">
        <v>0</v>
      </c>
      <c r="P97" s="3">
        <v>4.5437380597428296</v>
      </c>
      <c r="Q97" s="3">
        <v>3.1320787594458501</v>
      </c>
      <c r="R97" s="3">
        <v>3</v>
      </c>
      <c r="S97" s="3">
        <v>0</v>
      </c>
      <c r="T97" s="2"/>
      <c r="U97" s="3">
        <v>0.59102396057814799</v>
      </c>
      <c r="V97" s="3">
        <v>0.13776745548802699</v>
      </c>
      <c r="W97" s="3">
        <v>0.22869476785260101</v>
      </c>
      <c r="X97" s="3">
        <v>6.0389517469313899E-4</v>
      </c>
      <c r="Y97" s="3">
        <v>1.7879241493528899E-2</v>
      </c>
      <c r="Z97" s="3">
        <v>2.4030679867323001E-2</v>
      </c>
    </row>
    <row r="98" spans="1:26">
      <c r="A98" s="2" t="s">
        <v>110</v>
      </c>
      <c r="B98" s="2"/>
      <c r="C98" s="3">
        <v>19.233333333333299</v>
      </c>
      <c r="D98" s="3">
        <v>2.7333333333333298</v>
      </c>
      <c r="E98" s="3">
        <v>0</v>
      </c>
      <c r="F98" s="3">
        <v>1</v>
      </c>
      <c r="G98" s="3">
        <v>7.7</v>
      </c>
      <c r="H98" s="3">
        <v>4.4761904761904701</v>
      </c>
      <c r="I98" s="3">
        <v>4</v>
      </c>
      <c r="J98" s="3">
        <v>0</v>
      </c>
      <c r="K98" s="2"/>
      <c r="L98" s="3">
        <v>7.9064671138392901</v>
      </c>
      <c r="M98" s="3">
        <v>2.0154955277107902</v>
      </c>
      <c r="N98" s="3">
        <v>0</v>
      </c>
      <c r="O98" s="3">
        <v>0</v>
      </c>
      <c r="P98" s="3">
        <v>4.4508426168535697</v>
      </c>
      <c r="Q98" s="3">
        <v>3.62030053499966</v>
      </c>
      <c r="R98" s="3">
        <v>3</v>
      </c>
      <c r="S98" s="3">
        <v>0</v>
      </c>
      <c r="T98" s="2"/>
      <c r="U98" s="3">
        <v>3.2485771911009702E-2</v>
      </c>
      <c r="V98" s="3">
        <v>0.704071267910923</v>
      </c>
      <c r="W98" s="3">
        <v>6.7967038334026106E-2</v>
      </c>
      <c r="X98" s="3">
        <v>2.0267911138968199E-3</v>
      </c>
      <c r="Y98" s="3">
        <v>4.9215039024126599E-2</v>
      </c>
      <c r="Z98" s="3">
        <v>0.14423409202279799</v>
      </c>
    </row>
    <row r="99" spans="1:26">
      <c r="A99" s="2" t="s">
        <v>156</v>
      </c>
      <c r="B99" s="2"/>
      <c r="C99" s="3">
        <v>18.966666666666601</v>
      </c>
      <c r="D99" s="3">
        <v>3.5172413793103399</v>
      </c>
      <c r="E99" s="3">
        <v>0</v>
      </c>
      <c r="F99" s="3">
        <v>0</v>
      </c>
      <c r="G99" s="3">
        <v>9.7333333333333307</v>
      </c>
      <c r="H99" s="3">
        <v>1.9565217391304299</v>
      </c>
      <c r="I99" s="3">
        <v>1</v>
      </c>
      <c r="J99" s="3">
        <v>0</v>
      </c>
      <c r="K99" s="2"/>
      <c r="L99" s="3">
        <v>2.0733762053445299</v>
      </c>
      <c r="M99" s="3">
        <v>1.52271739074618</v>
      </c>
      <c r="N99" s="3">
        <v>0</v>
      </c>
      <c r="O99" s="3">
        <v>0</v>
      </c>
      <c r="P99" s="3">
        <v>2.4349309823666201</v>
      </c>
      <c r="Q99" s="3">
        <v>0.85862685470136901</v>
      </c>
      <c r="R99" s="3">
        <v>0</v>
      </c>
      <c r="S99" s="3">
        <v>0</v>
      </c>
      <c r="T99" s="2"/>
      <c r="U99" s="3">
        <v>0.32875650240694698</v>
      </c>
      <c r="V99" s="3">
        <v>0.14913886869759699</v>
      </c>
      <c r="W99" s="3">
        <v>0.31975719817484799</v>
      </c>
      <c r="X99" s="3">
        <v>1.6839672848047999E-3</v>
      </c>
      <c r="Y99" s="3">
        <v>3.5018764783424597E-2</v>
      </c>
      <c r="Z99" s="3">
        <v>0.16564469876948601</v>
      </c>
    </row>
    <row r="100" spans="1:26">
      <c r="A100" s="2" t="s">
        <v>185</v>
      </c>
      <c r="B100" s="2"/>
      <c r="C100" s="3">
        <v>18.466666666666601</v>
      </c>
      <c r="D100" s="3">
        <v>6.36666666666666</v>
      </c>
      <c r="E100" s="3">
        <v>0</v>
      </c>
      <c r="F100" s="3">
        <v>0</v>
      </c>
      <c r="G100" s="3">
        <v>0</v>
      </c>
      <c r="H100" s="3">
        <v>1.1428571428571399</v>
      </c>
      <c r="I100" s="3">
        <v>1</v>
      </c>
      <c r="J100" s="3">
        <v>0</v>
      </c>
      <c r="K100" s="2"/>
      <c r="L100" s="3">
        <v>3.04119859412187</v>
      </c>
      <c r="M100" s="3">
        <v>2.7384099198054401</v>
      </c>
      <c r="N100" s="3">
        <v>0</v>
      </c>
      <c r="O100" s="3">
        <v>0</v>
      </c>
      <c r="P100" s="3">
        <v>0</v>
      </c>
      <c r="Q100" s="3">
        <v>0.34992710611188199</v>
      </c>
      <c r="R100" s="3">
        <v>0</v>
      </c>
      <c r="S100" s="3">
        <v>0</v>
      </c>
      <c r="T100" s="2"/>
      <c r="U100" s="3">
        <v>1.7717250609243802E-2</v>
      </c>
      <c r="V100" s="3">
        <v>0.84366922652165499</v>
      </c>
      <c r="W100" s="3">
        <v>3.8556281232839502E-2</v>
      </c>
      <c r="X100" s="3">
        <v>2.22136559960162E-3</v>
      </c>
      <c r="Y100" s="3">
        <v>3.2999250448485E-2</v>
      </c>
      <c r="Z100" s="3">
        <v>6.4836625322923502E-2</v>
      </c>
    </row>
    <row r="101" spans="1:26">
      <c r="A101" s="2" t="s">
        <v>154</v>
      </c>
      <c r="B101" s="2"/>
      <c r="C101" s="3">
        <v>18</v>
      </c>
      <c r="D101" s="3">
        <v>10.4333333333333</v>
      </c>
      <c r="E101" s="3">
        <v>0</v>
      </c>
      <c r="F101" s="3">
        <v>0</v>
      </c>
      <c r="G101" s="3">
        <v>1</v>
      </c>
      <c r="H101" s="3">
        <v>1</v>
      </c>
      <c r="I101" s="3">
        <v>1.5</v>
      </c>
      <c r="J101" s="3">
        <v>0</v>
      </c>
      <c r="K101" s="2"/>
      <c r="L101" s="3">
        <v>3.3862466931200701</v>
      </c>
      <c r="M101" s="3">
        <v>3.4027766439907401</v>
      </c>
      <c r="N101" s="3">
        <v>0</v>
      </c>
      <c r="O101" s="3">
        <v>0</v>
      </c>
      <c r="P101" s="3">
        <v>0</v>
      </c>
      <c r="Q101" s="3">
        <v>0</v>
      </c>
      <c r="R101" s="3">
        <v>0.5</v>
      </c>
      <c r="S101" s="3">
        <v>0</v>
      </c>
      <c r="T101" s="2"/>
      <c r="U101" s="3">
        <v>0.18527414793719399</v>
      </c>
      <c r="V101" s="3">
        <v>9.4318043145855193E-2</v>
      </c>
      <c r="W101" s="3">
        <v>0.697718511508438</v>
      </c>
      <c r="X101" s="3">
        <v>1.7416735718960999E-3</v>
      </c>
      <c r="Y101" s="3">
        <v>8.1570297053283093E-3</v>
      </c>
      <c r="Z101" s="3">
        <v>1.2790594657209199E-2</v>
      </c>
    </row>
    <row r="102" spans="1:26">
      <c r="A102" s="2" t="s">
        <v>168</v>
      </c>
      <c r="B102" s="2" t="s">
        <v>169</v>
      </c>
      <c r="C102" s="3">
        <v>17.8666666666666</v>
      </c>
      <c r="D102" s="3">
        <v>5.43333333333333</v>
      </c>
      <c r="E102" s="3">
        <v>0</v>
      </c>
      <c r="F102" s="3">
        <v>0</v>
      </c>
      <c r="G102" s="3">
        <v>0</v>
      </c>
      <c r="H102" s="3">
        <v>1.1428571428571399</v>
      </c>
      <c r="I102" s="3">
        <v>1</v>
      </c>
      <c r="J102" s="3">
        <v>0</v>
      </c>
      <c r="K102" s="2"/>
      <c r="L102" s="3">
        <v>2.8252826800556101</v>
      </c>
      <c r="M102" s="3">
        <v>2.8598756771735498</v>
      </c>
      <c r="N102" s="3">
        <v>0</v>
      </c>
      <c r="O102" s="3">
        <v>0</v>
      </c>
      <c r="P102" s="3">
        <v>0</v>
      </c>
      <c r="Q102" s="3">
        <v>0.34992710611188199</v>
      </c>
      <c r="R102" s="3">
        <v>0</v>
      </c>
      <c r="S102" s="3">
        <v>0</v>
      </c>
      <c r="T102" s="2"/>
      <c r="U102" s="3">
        <v>1.12603617172589E-2</v>
      </c>
      <c r="V102" s="3">
        <v>3.1328270897640301E-2</v>
      </c>
      <c r="W102" s="3">
        <v>5.1149013233743802E-2</v>
      </c>
      <c r="X102" s="3">
        <v>3.5250872677229497E-2</v>
      </c>
      <c r="Y102" s="3">
        <v>0.47912063584638598</v>
      </c>
      <c r="Z102" s="3">
        <v>0.39189084467052498</v>
      </c>
    </row>
    <row r="103" spans="1:26">
      <c r="A103" s="2" t="s">
        <v>130</v>
      </c>
      <c r="B103" s="2"/>
      <c r="C103" s="3">
        <v>17.8</v>
      </c>
      <c r="D103" s="3">
        <v>5.9</v>
      </c>
      <c r="E103" s="3">
        <v>0</v>
      </c>
      <c r="F103" s="3">
        <v>0</v>
      </c>
      <c r="G103" s="3">
        <v>21</v>
      </c>
      <c r="H103" s="3">
        <v>5.7</v>
      </c>
      <c r="I103" s="3">
        <v>9.0333333333333297</v>
      </c>
      <c r="J103" s="3">
        <v>0</v>
      </c>
      <c r="K103" s="2"/>
      <c r="L103" s="3">
        <v>2.3720595832876201</v>
      </c>
      <c r="M103" s="3">
        <v>1.7387735140993299</v>
      </c>
      <c r="N103" s="3">
        <v>0</v>
      </c>
      <c r="O103" s="3">
        <v>0</v>
      </c>
      <c r="P103" s="3">
        <v>1.89736659610102</v>
      </c>
      <c r="Q103" s="3">
        <v>2.20831761000691</v>
      </c>
      <c r="R103" s="3">
        <v>1.5595583420386101</v>
      </c>
      <c r="S103" s="3">
        <v>0</v>
      </c>
      <c r="T103" s="2"/>
      <c r="U103" s="3">
        <v>1.2477532167701999E-2</v>
      </c>
      <c r="V103" s="3">
        <v>2.7806806173132401E-2</v>
      </c>
      <c r="W103" s="3">
        <v>2.9080846851257201E-2</v>
      </c>
      <c r="X103" s="3">
        <v>1.5099541559647401E-2</v>
      </c>
      <c r="Y103" s="3">
        <v>0.25676181591214903</v>
      </c>
      <c r="Z103" s="3">
        <v>0.65877345767671103</v>
      </c>
    </row>
    <row r="104" spans="1:26">
      <c r="A104" s="2" t="s">
        <v>178</v>
      </c>
      <c r="B104" s="2"/>
      <c r="C104" s="3">
        <v>17.8</v>
      </c>
      <c r="D104" s="3">
        <v>11.9333333333333</v>
      </c>
      <c r="E104" s="3">
        <v>0</v>
      </c>
      <c r="F104" s="3">
        <v>0</v>
      </c>
      <c r="G104" s="3">
        <v>4.7333333333333298</v>
      </c>
      <c r="H104" s="3">
        <v>0</v>
      </c>
      <c r="I104" s="3">
        <v>1</v>
      </c>
      <c r="J104" s="3">
        <v>0</v>
      </c>
      <c r="K104" s="2"/>
      <c r="L104" s="3">
        <v>2.0231987873991302</v>
      </c>
      <c r="M104" s="3">
        <v>1.63163176673605</v>
      </c>
      <c r="N104" s="3">
        <v>0</v>
      </c>
      <c r="O104" s="3">
        <v>0</v>
      </c>
      <c r="P104" s="3">
        <v>1.4817407180595199</v>
      </c>
      <c r="Q104" s="3">
        <v>0</v>
      </c>
      <c r="R104" s="3">
        <v>0</v>
      </c>
      <c r="S104" s="3">
        <v>0</v>
      </c>
      <c r="T104" s="2"/>
      <c r="U104" s="3">
        <v>1.55314659115706E-2</v>
      </c>
      <c r="V104" s="3">
        <v>0.90748438151042898</v>
      </c>
      <c r="W104" s="3">
        <v>1.6887328087487701E-2</v>
      </c>
      <c r="X104" s="3">
        <v>8.0696052957027597E-3</v>
      </c>
      <c r="Y104" s="3">
        <v>9.5780461948913598E-3</v>
      </c>
      <c r="Z104" s="3">
        <v>4.2449173931901202E-2</v>
      </c>
    </row>
    <row r="105" spans="1:26">
      <c r="A105" s="2" t="s">
        <v>231</v>
      </c>
      <c r="B105" s="2"/>
      <c r="C105" s="3">
        <v>17.6666666666666</v>
      </c>
      <c r="D105" s="3">
        <v>12.5</v>
      </c>
      <c r="E105" s="3">
        <v>0</v>
      </c>
      <c r="F105" s="3">
        <v>0</v>
      </c>
      <c r="G105" s="3">
        <v>0</v>
      </c>
      <c r="H105" s="3">
        <v>1</v>
      </c>
      <c r="I105" s="3">
        <v>1.5</v>
      </c>
      <c r="J105" s="3">
        <v>0</v>
      </c>
      <c r="K105" s="2"/>
      <c r="L105" s="3">
        <v>2.6874192494328399</v>
      </c>
      <c r="M105" s="3">
        <v>3.5660435592777899</v>
      </c>
      <c r="N105" s="3">
        <v>0</v>
      </c>
      <c r="O105" s="3">
        <v>0</v>
      </c>
      <c r="P105" s="3">
        <v>0</v>
      </c>
      <c r="Q105" s="3">
        <v>0</v>
      </c>
      <c r="R105" s="3">
        <v>0.5</v>
      </c>
      <c r="S105" s="3">
        <v>0</v>
      </c>
      <c r="T105" s="2"/>
      <c r="U105" s="3">
        <v>9.6109575521974699E-3</v>
      </c>
      <c r="V105" s="3">
        <v>0.92829705225080394</v>
      </c>
      <c r="W105" s="3">
        <v>8.8686239460420199E-3</v>
      </c>
      <c r="X105" s="3">
        <v>1.8924445671367801E-3</v>
      </c>
      <c r="Y105" s="3">
        <v>9.5200801417090405E-3</v>
      </c>
      <c r="Z105" s="3">
        <v>4.1810841477769797E-2</v>
      </c>
    </row>
    <row r="106" spans="1:26">
      <c r="A106" s="2" t="s">
        <v>159</v>
      </c>
      <c r="B106" s="2"/>
      <c r="C106" s="3">
        <v>17.533333333333299</v>
      </c>
      <c r="D106" s="3">
        <v>11.1</v>
      </c>
      <c r="E106" s="3">
        <v>0</v>
      </c>
      <c r="F106" s="3">
        <v>0</v>
      </c>
      <c r="G106" s="3">
        <v>1</v>
      </c>
      <c r="H106" s="3">
        <v>1</v>
      </c>
      <c r="I106" s="3">
        <v>1.5</v>
      </c>
      <c r="J106" s="3">
        <v>0</v>
      </c>
      <c r="K106" s="2"/>
      <c r="L106" s="3">
        <v>2.6423894910141801</v>
      </c>
      <c r="M106" s="3">
        <v>3.7713834773638801</v>
      </c>
      <c r="N106" s="3">
        <v>0</v>
      </c>
      <c r="O106" s="3">
        <v>0</v>
      </c>
      <c r="P106" s="3">
        <v>0</v>
      </c>
      <c r="Q106" s="3">
        <v>0</v>
      </c>
      <c r="R106" s="3">
        <v>0.5</v>
      </c>
      <c r="S106" s="3">
        <v>0</v>
      </c>
      <c r="T106" s="2"/>
      <c r="U106" s="3">
        <v>0.17053864339513999</v>
      </c>
      <c r="V106" s="3">
        <v>0.10712342260991101</v>
      </c>
      <c r="W106" s="3">
        <v>0.70228661640832601</v>
      </c>
      <c r="X106" s="3">
        <v>3.0935062465832302E-3</v>
      </c>
      <c r="Y106" s="3">
        <v>5.826012402224E-3</v>
      </c>
      <c r="Z106" s="3">
        <v>1.1131799367273701E-2</v>
      </c>
    </row>
    <row r="107" spans="1:26">
      <c r="A107" s="2" t="s">
        <v>230</v>
      </c>
      <c r="B107" s="2"/>
      <c r="C107" s="3">
        <v>17.399999999999999</v>
      </c>
      <c r="D107" s="3">
        <v>9.9666666666666597</v>
      </c>
      <c r="E107" s="3">
        <v>0</v>
      </c>
      <c r="F107" s="3">
        <v>0</v>
      </c>
      <c r="G107" s="3">
        <v>8.3000000000000007</v>
      </c>
      <c r="H107" s="3">
        <v>0</v>
      </c>
      <c r="I107" s="3">
        <v>1.5454545454545401</v>
      </c>
      <c r="J107" s="3">
        <v>0</v>
      </c>
      <c r="K107" s="2"/>
      <c r="L107" s="3">
        <v>2.4166091947189101</v>
      </c>
      <c r="M107" s="3">
        <v>1.5807874268505799</v>
      </c>
      <c r="N107" s="3">
        <v>0</v>
      </c>
      <c r="O107" s="3">
        <v>0</v>
      </c>
      <c r="P107" s="3">
        <v>2.2970996205360001</v>
      </c>
      <c r="Q107" s="3">
        <v>0</v>
      </c>
      <c r="R107" s="3">
        <v>0.655554777357088</v>
      </c>
      <c r="S107" s="3">
        <v>0</v>
      </c>
      <c r="T107" s="2"/>
      <c r="U107" s="3">
        <v>0.44951717664114699</v>
      </c>
      <c r="V107" s="3">
        <v>0.21623918668956801</v>
      </c>
      <c r="W107" s="3">
        <v>0.306708118915892</v>
      </c>
      <c r="X107" s="3">
        <v>5.7496299113669197E-4</v>
      </c>
      <c r="Y107" s="3">
        <v>1.15771140654318E-2</v>
      </c>
      <c r="Z107" s="3">
        <v>1.53834423570571E-2</v>
      </c>
    </row>
    <row r="108" spans="1:26">
      <c r="A108" s="2" t="s">
        <v>143</v>
      </c>
      <c r="B108" s="2" t="s">
        <v>144</v>
      </c>
      <c r="C108" s="3">
        <v>17.266666666666602</v>
      </c>
      <c r="D108" s="3">
        <v>2.3333333333333299</v>
      </c>
      <c r="E108" s="3">
        <v>0</v>
      </c>
      <c r="F108" s="3">
        <v>1</v>
      </c>
      <c r="G108" s="3">
        <v>6.4827586206896504</v>
      </c>
      <c r="H108" s="3">
        <v>3.8947368421052602</v>
      </c>
      <c r="I108" s="3">
        <v>3.5</v>
      </c>
      <c r="J108" s="3">
        <v>0</v>
      </c>
      <c r="K108" s="2"/>
      <c r="L108" s="3">
        <v>7.2384774335184296</v>
      </c>
      <c r="M108" s="3">
        <v>1.7384539747207</v>
      </c>
      <c r="N108" s="3">
        <v>0</v>
      </c>
      <c r="O108" s="3">
        <v>0</v>
      </c>
      <c r="P108" s="3">
        <v>3.8740577466649402</v>
      </c>
      <c r="Q108" s="3">
        <v>2.7889771156824699</v>
      </c>
      <c r="R108" s="3">
        <v>2.5</v>
      </c>
      <c r="S108" s="3">
        <v>0</v>
      </c>
      <c r="T108" s="2"/>
      <c r="U108" s="3">
        <v>0.20784232604045799</v>
      </c>
      <c r="V108" s="3">
        <v>0.17624993420055499</v>
      </c>
      <c r="W108" s="3">
        <v>0.587058952498412</v>
      </c>
      <c r="X108" s="3">
        <v>2.2431625559246201E-3</v>
      </c>
      <c r="Y108" s="3">
        <v>7.5469772731444002E-3</v>
      </c>
      <c r="Z108" s="3">
        <v>1.9058647520824899E-2</v>
      </c>
    </row>
    <row r="109" spans="1:26">
      <c r="A109" s="2" t="s">
        <v>181</v>
      </c>
      <c r="B109" s="2"/>
      <c r="C109" s="3">
        <v>17</v>
      </c>
      <c r="D109" s="3">
        <v>9.6999999999999993</v>
      </c>
      <c r="E109" s="3">
        <v>0</v>
      </c>
      <c r="F109" s="3">
        <v>0</v>
      </c>
      <c r="G109" s="3">
        <v>0</v>
      </c>
      <c r="H109" s="3">
        <v>1.1000000000000001</v>
      </c>
      <c r="I109" s="3">
        <v>1.25</v>
      </c>
      <c r="J109" s="3">
        <v>0</v>
      </c>
      <c r="K109" s="2"/>
      <c r="L109" s="3">
        <v>2.84018778721877</v>
      </c>
      <c r="M109" s="3">
        <v>3.3080709383768201</v>
      </c>
      <c r="N109" s="3">
        <v>0</v>
      </c>
      <c r="O109" s="3">
        <v>0</v>
      </c>
      <c r="P109" s="3">
        <v>0</v>
      </c>
      <c r="Q109" s="3">
        <v>0.3</v>
      </c>
      <c r="R109" s="3">
        <v>0.43301270189221902</v>
      </c>
      <c r="S109" s="3">
        <v>0</v>
      </c>
      <c r="T109" s="2"/>
      <c r="U109" s="3">
        <v>1.6547127603864901E-2</v>
      </c>
      <c r="V109" s="3">
        <v>0.85677553046722099</v>
      </c>
      <c r="W109" s="3">
        <v>3.4301984411372298E-2</v>
      </c>
      <c r="X109" s="3">
        <v>3.3366887933128499E-3</v>
      </c>
      <c r="Y109" s="3">
        <v>2.58876971112777E-2</v>
      </c>
      <c r="Z109" s="3">
        <v>6.3150970696061404E-2</v>
      </c>
    </row>
    <row r="110" spans="1:26">
      <c r="A110" s="2" t="s">
        <v>157</v>
      </c>
      <c r="B110" s="2"/>
      <c r="C110" s="3">
        <v>16.8666666666666</v>
      </c>
      <c r="D110" s="3">
        <v>8.1333333333333293</v>
      </c>
      <c r="E110" s="3">
        <v>0</v>
      </c>
      <c r="F110" s="3">
        <v>0</v>
      </c>
      <c r="G110" s="3">
        <v>1.8965517241379299</v>
      </c>
      <c r="H110" s="3">
        <v>2</v>
      </c>
      <c r="I110" s="3">
        <v>1</v>
      </c>
      <c r="J110" s="3">
        <v>0</v>
      </c>
      <c r="K110" s="2"/>
      <c r="L110" s="3">
        <v>2.44585817704588</v>
      </c>
      <c r="M110" s="3">
        <v>2.5263060428661799</v>
      </c>
      <c r="N110" s="3">
        <v>0</v>
      </c>
      <c r="O110" s="3">
        <v>0</v>
      </c>
      <c r="P110" s="3">
        <v>1.18452165774604</v>
      </c>
      <c r="Q110" s="3">
        <v>0</v>
      </c>
      <c r="R110" s="3">
        <v>0</v>
      </c>
      <c r="S110" s="3">
        <v>0</v>
      </c>
      <c r="T110" s="2"/>
      <c r="U110" s="3">
        <v>1.13967093445529E-2</v>
      </c>
      <c r="V110" s="3">
        <v>0.85650106919664104</v>
      </c>
      <c r="W110" s="3">
        <v>5.2927510514979702E-2</v>
      </c>
      <c r="X110" s="3">
        <v>3.8436620183235899E-3</v>
      </c>
      <c r="Y110" s="3">
        <v>1.26012783043352E-2</v>
      </c>
      <c r="Z110" s="3">
        <v>6.2729770369073706E-2</v>
      </c>
    </row>
    <row r="111" spans="1:26">
      <c r="A111" s="2" t="s">
        <v>207</v>
      </c>
      <c r="B111" s="2"/>
      <c r="C111" s="3">
        <v>16.8333333333333</v>
      </c>
      <c r="D111" s="3">
        <v>7.6666666666666599</v>
      </c>
      <c r="E111" s="3">
        <v>0</v>
      </c>
      <c r="F111" s="3">
        <v>0</v>
      </c>
      <c r="G111" s="3">
        <v>1</v>
      </c>
      <c r="H111" s="3">
        <v>1.1428571428571399</v>
      </c>
      <c r="I111" s="3">
        <v>1.3333333333333299</v>
      </c>
      <c r="J111" s="3">
        <v>0</v>
      </c>
      <c r="K111" s="2"/>
      <c r="L111" s="3">
        <v>2.6214923654709001</v>
      </c>
      <c r="M111" s="3">
        <v>2.6874192494328502</v>
      </c>
      <c r="N111" s="3">
        <v>0</v>
      </c>
      <c r="O111" s="3">
        <v>0</v>
      </c>
      <c r="P111" s="3">
        <v>0</v>
      </c>
      <c r="Q111" s="3">
        <v>0.34992710611188199</v>
      </c>
      <c r="R111" s="3">
        <v>0.47140452079103101</v>
      </c>
      <c r="S111" s="3">
        <v>0</v>
      </c>
      <c r="T111" s="2"/>
      <c r="U111" s="3">
        <v>0.10430676055046401</v>
      </c>
      <c r="V111" s="3">
        <v>0.53296363341178199</v>
      </c>
      <c r="W111" s="3">
        <v>0.164555203276431</v>
      </c>
      <c r="X111" s="3">
        <v>1.5054042977991801E-2</v>
      </c>
      <c r="Y111" s="3">
        <v>0.124557863295198</v>
      </c>
      <c r="Z111" s="3">
        <v>5.8562489222835801E-2</v>
      </c>
    </row>
    <row r="112" spans="1:26">
      <c r="A112" s="2" t="s">
        <v>213</v>
      </c>
      <c r="B112" s="2"/>
      <c r="C112" s="3">
        <v>16.566666666666599</v>
      </c>
      <c r="D112" s="3">
        <v>6.93333333333333</v>
      </c>
      <c r="E112" s="3">
        <v>0</v>
      </c>
      <c r="F112" s="3">
        <v>0</v>
      </c>
      <c r="G112" s="3">
        <v>1</v>
      </c>
      <c r="H112" s="3">
        <v>1</v>
      </c>
      <c r="I112" s="3">
        <v>1</v>
      </c>
      <c r="J112" s="3">
        <v>0</v>
      </c>
      <c r="K112" s="2"/>
      <c r="L112" s="3">
        <v>2.6417586734766001</v>
      </c>
      <c r="M112" s="3">
        <v>2.6574841903993001</v>
      </c>
      <c r="N112" s="3">
        <v>0</v>
      </c>
      <c r="O112" s="3">
        <v>0</v>
      </c>
      <c r="P112" s="3">
        <v>0</v>
      </c>
      <c r="Q112" s="3">
        <v>0</v>
      </c>
      <c r="R112" s="3">
        <v>0</v>
      </c>
      <c r="S112" s="3">
        <v>0</v>
      </c>
      <c r="T112" s="2"/>
      <c r="U112" s="3">
        <v>0.12803093388536399</v>
      </c>
      <c r="V112" s="3">
        <v>0.47629947148442398</v>
      </c>
      <c r="W112" s="3">
        <v>0.30102768094009702</v>
      </c>
      <c r="X112" s="3">
        <v>3.36750826266087E-3</v>
      </c>
      <c r="Y112" s="3">
        <v>5.5400175772847997E-2</v>
      </c>
      <c r="Z112" s="3">
        <v>3.5874231675607098E-2</v>
      </c>
    </row>
    <row r="113" spans="1:26">
      <c r="A113" s="2" t="s">
        <v>195</v>
      </c>
      <c r="B113" s="2"/>
      <c r="C113" s="3">
        <v>16.5</v>
      </c>
      <c r="D113" s="3">
        <v>9.6333333333333293</v>
      </c>
      <c r="E113" s="3">
        <v>0</v>
      </c>
      <c r="F113" s="3">
        <v>0</v>
      </c>
      <c r="G113" s="3">
        <v>2.5172413793103399</v>
      </c>
      <c r="H113" s="3">
        <v>1</v>
      </c>
      <c r="I113" s="3">
        <v>1</v>
      </c>
      <c r="J113" s="3">
        <v>0</v>
      </c>
      <c r="K113" s="2"/>
      <c r="L113" s="3">
        <v>2.1252450839060102</v>
      </c>
      <c r="M113" s="3">
        <v>1.9405039437103799</v>
      </c>
      <c r="N113" s="3">
        <v>0</v>
      </c>
      <c r="O113" s="3">
        <v>0</v>
      </c>
      <c r="P113" s="3">
        <v>1.22109870411212</v>
      </c>
      <c r="Q113" s="3">
        <v>0</v>
      </c>
      <c r="R113" s="3">
        <v>0</v>
      </c>
      <c r="S113" s="3">
        <v>0</v>
      </c>
      <c r="T113" s="2"/>
      <c r="U113" s="3">
        <v>0.64196719864813601</v>
      </c>
      <c r="V113" s="3">
        <v>0.24362790453640301</v>
      </c>
      <c r="W113" s="3">
        <v>9.8281825293960595E-2</v>
      </c>
      <c r="X113" s="3">
        <v>1.6675465472614701E-3</v>
      </c>
      <c r="Y113" s="3">
        <v>4.89776343786592E-3</v>
      </c>
      <c r="Z113" s="3">
        <v>9.5577610963629902E-3</v>
      </c>
    </row>
    <row r="114" spans="1:26">
      <c r="A114" s="2" t="s">
        <v>170</v>
      </c>
      <c r="B114" s="2" t="s">
        <v>171</v>
      </c>
      <c r="C114" s="3">
        <v>16.466666666666601</v>
      </c>
      <c r="D114" s="3">
        <v>8.4666666666666597</v>
      </c>
      <c r="E114" s="3">
        <v>0</v>
      </c>
      <c r="F114" s="3">
        <v>0</v>
      </c>
      <c r="G114" s="3">
        <v>1.3333333333333299</v>
      </c>
      <c r="H114" s="3">
        <v>1</v>
      </c>
      <c r="I114" s="3">
        <v>1</v>
      </c>
      <c r="J114" s="3">
        <v>0</v>
      </c>
      <c r="K114" s="2"/>
      <c r="L114" s="3">
        <v>2.7047283700134299</v>
      </c>
      <c r="M114" s="3">
        <v>2.7656624683588702</v>
      </c>
      <c r="N114" s="3">
        <v>0</v>
      </c>
      <c r="O114" s="3">
        <v>0</v>
      </c>
      <c r="P114" s="3">
        <v>0.47140452079103101</v>
      </c>
      <c r="Q114" s="3">
        <v>0</v>
      </c>
      <c r="R114" s="3">
        <v>0</v>
      </c>
      <c r="S114" s="3">
        <v>0</v>
      </c>
      <c r="T114" s="2"/>
      <c r="U114" s="3">
        <v>0.76963359026108202</v>
      </c>
      <c r="V114" s="3">
        <v>0.12387496748827501</v>
      </c>
      <c r="W114" s="3">
        <v>9.33130046505109E-2</v>
      </c>
      <c r="X114" s="3">
        <v>1.6282484960712599E-3</v>
      </c>
      <c r="Y114" s="3">
        <v>2.4889011623314399E-3</v>
      </c>
      <c r="Z114" s="3">
        <v>9.0612884264464604E-3</v>
      </c>
    </row>
    <row r="115" spans="1:26">
      <c r="A115" s="2" t="s">
        <v>162</v>
      </c>
      <c r="B115" s="2" t="s">
        <v>163</v>
      </c>
      <c r="C115" s="3">
        <v>16.3</v>
      </c>
      <c r="D115" s="3">
        <v>12.8</v>
      </c>
      <c r="E115" s="3">
        <v>0</v>
      </c>
      <c r="F115" s="3">
        <v>0</v>
      </c>
      <c r="G115" s="3">
        <v>1.5</v>
      </c>
      <c r="H115" s="3">
        <v>1</v>
      </c>
      <c r="I115" s="3">
        <v>1.5454545454545401</v>
      </c>
      <c r="J115" s="3">
        <v>1</v>
      </c>
      <c r="K115" s="2"/>
      <c r="L115" s="3">
        <v>3.0127506811328799</v>
      </c>
      <c r="M115" s="3">
        <v>3.1664912232101101</v>
      </c>
      <c r="N115" s="3">
        <v>0</v>
      </c>
      <c r="O115" s="3">
        <v>0</v>
      </c>
      <c r="P115" s="3">
        <v>0.5</v>
      </c>
      <c r="Q115" s="3">
        <v>0</v>
      </c>
      <c r="R115" s="3">
        <v>0.655554777357089</v>
      </c>
      <c r="S115" s="3">
        <v>0</v>
      </c>
      <c r="T115" s="2"/>
      <c r="U115" s="3">
        <v>0.80904407205547002</v>
      </c>
      <c r="V115" s="3">
        <v>0.13204797662887499</v>
      </c>
      <c r="W115" s="3">
        <v>5.1179018828357903E-2</v>
      </c>
      <c r="X115" s="3">
        <v>1.0429622067131699E-3</v>
      </c>
      <c r="Y115" s="3">
        <v>1.2281241881112899E-3</v>
      </c>
      <c r="Z115" s="3">
        <v>5.4578469443061703E-3</v>
      </c>
    </row>
    <row r="116" spans="1:26">
      <c r="A116" s="2" t="s">
        <v>133</v>
      </c>
      <c r="B116" s="2"/>
      <c r="C116" s="3">
        <v>16.2</v>
      </c>
      <c r="D116" s="3">
        <v>2.4</v>
      </c>
      <c r="E116" s="3">
        <v>0</v>
      </c>
      <c r="F116" s="3">
        <v>1</v>
      </c>
      <c r="G116" s="3">
        <v>6.43333333333333</v>
      </c>
      <c r="H116" s="3">
        <v>3.71428571428571</v>
      </c>
      <c r="I116" s="3">
        <v>3.5</v>
      </c>
      <c r="J116" s="3">
        <v>0</v>
      </c>
      <c r="K116" s="2"/>
      <c r="L116" s="3">
        <v>6.2311047709588898</v>
      </c>
      <c r="M116" s="3">
        <v>1.40475383371369</v>
      </c>
      <c r="N116" s="3">
        <v>0</v>
      </c>
      <c r="O116" s="3">
        <v>0</v>
      </c>
      <c r="P116" s="3">
        <v>3.64859181359359</v>
      </c>
      <c r="Q116" s="3">
        <v>2.6928981934473701</v>
      </c>
      <c r="R116" s="3">
        <v>2.5</v>
      </c>
      <c r="S116" s="3">
        <v>0</v>
      </c>
      <c r="T116" s="2"/>
      <c r="U116" s="3">
        <v>0.52456511104597803</v>
      </c>
      <c r="V116" s="3">
        <v>0.15597323060041801</v>
      </c>
      <c r="W116" s="3">
        <v>0.27837050434295602</v>
      </c>
      <c r="X116" s="3">
        <v>4.3964749467701001E-4</v>
      </c>
      <c r="Y116" s="3">
        <v>2.12150778839965E-2</v>
      </c>
      <c r="Z116" s="3">
        <v>1.9436429470808699E-2</v>
      </c>
    </row>
    <row r="117" spans="1:26">
      <c r="A117" s="2" t="s">
        <v>201</v>
      </c>
      <c r="B117" s="2"/>
      <c r="C117" s="3">
        <v>15.733333333333301</v>
      </c>
      <c r="D117" s="3">
        <v>4.0999999999999996</v>
      </c>
      <c r="E117" s="3">
        <v>0</v>
      </c>
      <c r="F117" s="3">
        <v>0</v>
      </c>
      <c r="G117" s="3">
        <v>1</v>
      </c>
      <c r="H117" s="3">
        <v>1</v>
      </c>
      <c r="I117" s="3">
        <v>1</v>
      </c>
      <c r="J117" s="3">
        <v>0</v>
      </c>
      <c r="K117" s="2"/>
      <c r="L117" s="3">
        <v>2.6574841903992898</v>
      </c>
      <c r="M117" s="3">
        <v>2.1656407827707702</v>
      </c>
      <c r="N117" s="3">
        <v>0</v>
      </c>
      <c r="O117" s="3">
        <v>0</v>
      </c>
      <c r="P117" s="3">
        <v>0</v>
      </c>
      <c r="Q117" s="3">
        <v>0</v>
      </c>
      <c r="R117" s="3">
        <v>0</v>
      </c>
      <c r="S117" s="3">
        <v>0</v>
      </c>
      <c r="T117" s="2"/>
      <c r="U117" s="3">
        <v>1.6939520673819802E-2</v>
      </c>
      <c r="V117" s="3">
        <v>0.85085727728970495</v>
      </c>
      <c r="W117" s="3">
        <v>3.3533938556741E-2</v>
      </c>
      <c r="X117" s="3">
        <v>2.1454660157549802E-3</v>
      </c>
      <c r="Y117" s="3">
        <v>2.0357961602347801E-2</v>
      </c>
      <c r="Z117" s="3">
        <v>7.6165836263989706E-2</v>
      </c>
    </row>
    <row r="118" spans="1:26">
      <c r="A118" s="2" t="s">
        <v>165</v>
      </c>
      <c r="B118" s="2"/>
      <c r="C118" s="3">
        <v>15.533333333333299</v>
      </c>
      <c r="D118" s="3">
        <v>12.1</v>
      </c>
      <c r="E118" s="3">
        <v>0</v>
      </c>
      <c r="F118" s="3">
        <v>0</v>
      </c>
      <c r="G118" s="3">
        <v>2.0344827586206802</v>
      </c>
      <c r="H118" s="3">
        <v>1</v>
      </c>
      <c r="I118" s="3">
        <v>1.3333333333333299</v>
      </c>
      <c r="J118" s="3">
        <v>0</v>
      </c>
      <c r="K118" s="2"/>
      <c r="L118" s="3">
        <v>2.4184476196289402</v>
      </c>
      <c r="M118" s="3">
        <v>2.1031722072463102</v>
      </c>
      <c r="N118" s="3">
        <v>0</v>
      </c>
      <c r="O118" s="3">
        <v>0</v>
      </c>
      <c r="P118" s="3">
        <v>1.24520483346674</v>
      </c>
      <c r="Q118" s="3">
        <v>0</v>
      </c>
      <c r="R118" s="3">
        <v>0.47140452079103101</v>
      </c>
      <c r="S118" s="3">
        <v>0</v>
      </c>
      <c r="T118" s="2"/>
      <c r="U118" s="3">
        <v>0.68642826353651099</v>
      </c>
      <c r="V118" s="3">
        <v>0.16927367628179599</v>
      </c>
      <c r="W118" s="3">
        <v>0.127725889799194</v>
      </c>
      <c r="X118" s="3">
        <v>1.4525056357362399E-3</v>
      </c>
      <c r="Y118" s="3">
        <v>3.3545617876312899E-3</v>
      </c>
      <c r="Z118" s="3">
        <v>1.17651032052523E-2</v>
      </c>
    </row>
    <row r="119" spans="1:26">
      <c r="A119" s="2" t="s">
        <v>174</v>
      </c>
      <c r="B119" s="2"/>
      <c r="C119" s="3">
        <v>15.3666666666666</v>
      </c>
      <c r="D119" s="3">
        <v>5.5333333333333297</v>
      </c>
      <c r="E119" s="3">
        <v>0</v>
      </c>
      <c r="F119" s="3">
        <v>0</v>
      </c>
      <c r="G119" s="3">
        <v>1</v>
      </c>
      <c r="H119" s="3">
        <v>0</v>
      </c>
      <c r="I119" s="3">
        <v>1</v>
      </c>
      <c r="J119" s="3">
        <v>0</v>
      </c>
      <c r="K119" s="2"/>
      <c r="L119" s="3">
        <v>2.6518337470931699</v>
      </c>
      <c r="M119" s="3">
        <v>1.97877627728744</v>
      </c>
      <c r="N119" s="3">
        <v>0</v>
      </c>
      <c r="O119" s="3">
        <v>0</v>
      </c>
      <c r="P119" s="3">
        <v>0</v>
      </c>
      <c r="Q119" s="3">
        <v>0</v>
      </c>
      <c r="R119" s="3">
        <v>0</v>
      </c>
      <c r="S119" s="3">
        <v>0</v>
      </c>
      <c r="T119" s="2"/>
      <c r="U119" s="3">
        <v>0.59091667739853004</v>
      </c>
      <c r="V119" s="3">
        <v>0.100633238856689</v>
      </c>
      <c r="W119" s="3">
        <v>0.28909406658173997</v>
      </c>
      <c r="X119" s="3">
        <v>2.4276310492738402E-3</v>
      </c>
      <c r="Y119" s="3">
        <v>5.9930572015261304E-3</v>
      </c>
      <c r="Z119" s="3">
        <v>1.09353281766531E-2</v>
      </c>
    </row>
    <row r="120" spans="1:26">
      <c r="A120" s="2" t="s">
        <v>177</v>
      </c>
      <c r="B120" s="2"/>
      <c r="C120" s="3">
        <v>15.3333333333333</v>
      </c>
      <c r="D120" s="3">
        <v>1.2</v>
      </c>
      <c r="E120" s="3">
        <v>0</v>
      </c>
      <c r="F120" s="3">
        <v>0</v>
      </c>
      <c r="G120" s="3">
        <v>6.5333333333333297</v>
      </c>
      <c r="H120" s="3">
        <v>1</v>
      </c>
      <c r="I120" s="3">
        <v>1</v>
      </c>
      <c r="J120" s="3">
        <v>0</v>
      </c>
      <c r="K120" s="2"/>
      <c r="L120" s="3">
        <v>2.00554786086551</v>
      </c>
      <c r="M120" s="3">
        <v>0.4</v>
      </c>
      <c r="N120" s="3">
        <v>0</v>
      </c>
      <c r="O120" s="3">
        <v>0</v>
      </c>
      <c r="P120" s="3">
        <v>1.8749814813900301</v>
      </c>
      <c r="Q120" s="3">
        <v>0</v>
      </c>
      <c r="R120" s="3">
        <v>0</v>
      </c>
      <c r="S120" s="3">
        <v>0</v>
      </c>
      <c r="T120" s="2"/>
      <c r="U120" s="3">
        <v>9.5760588490063206E-2</v>
      </c>
      <c r="V120" s="3">
        <v>0.57284049109609803</v>
      </c>
      <c r="W120" s="3">
        <v>0.14097214694344601</v>
      </c>
      <c r="X120" s="3">
        <v>6.3061177400372797E-3</v>
      </c>
      <c r="Y120" s="3">
        <v>9.6072905713206494E-2</v>
      </c>
      <c r="Z120" s="3">
        <v>8.8047749527135399E-2</v>
      </c>
    </row>
    <row r="121" spans="1:26">
      <c r="A121" s="2" t="s">
        <v>239</v>
      </c>
      <c r="B121" s="2" t="s">
        <v>240</v>
      </c>
      <c r="C121" s="3">
        <v>15.066666666666601</v>
      </c>
      <c r="D121" s="3">
        <v>10.6666666666666</v>
      </c>
      <c r="E121" s="3">
        <v>0</v>
      </c>
      <c r="F121" s="3">
        <v>0</v>
      </c>
      <c r="G121" s="3">
        <v>1</v>
      </c>
      <c r="H121" s="3">
        <v>1</v>
      </c>
      <c r="I121" s="3">
        <v>1.5</v>
      </c>
      <c r="J121" s="3">
        <v>0</v>
      </c>
      <c r="K121" s="2"/>
      <c r="L121" s="3">
        <v>2.71947707391615</v>
      </c>
      <c r="M121" s="3">
        <v>3.1019706997684899</v>
      </c>
      <c r="N121" s="3">
        <v>0</v>
      </c>
      <c r="O121" s="3">
        <v>0</v>
      </c>
      <c r="P121" s="3">
        <v>0</v>
      </c>
      <c r="Q121" s="3">
        <v>0</v>
      </c>
      <c r="R121" s="3">
        <v>0.5</v>
      </c>
      <c r="S121" s="3">
        <v>0</v>
      </c>
      <c r="T121" s="2"/>
      <c r="U121" s="3">
        <v>0.35316215623991098</v>
      </c>
      <c r="V121" s="3">
        <v>0.43233241150477197</v>
      </c>
      <c r="W121" s="3">
        <v>8.1339084410195994E-2</v>
      </c>
      <c r="X121" s="3">
        <v>8.55326724666668E-3</v>
      </c>
      <c r="Y121" s="3">
        <v>6.00635088169564E-2</v>
      </c>
      <c r="Z121" s="3">
        <v>6.45495691147836E-2</v>
      </c>
    </row>
    <row r="122" spans="1:26">
      <c r="A122" s="2" t="s">
        <v>259</v>
      </c>
      <c r="B122" s="2" t="s">
        <v>260</v>
      </c>
      <c r="C122" s="3">
        <v>14.8</v>
      </c>
      <c r="D122" s="3">
        <v>28.7</v>
      </c>
      <c r="E122" s="3">
        <v>0</v>
      </c>
      <c r="F122" s="3">
        <v>0</v>
      </c>
      <c r="G122" s="3">
        <v>1</v>
      </c>
      <c r="H122" s="3">
        <v>0</v>
      </c>
      <c r="I122" s="3">
        <v>3.8965517241379302</v>
      </c>
      <c r="J122" s="3">
        <v>1.6111111111111101</v>
      </c>
      <c r="K122" s="2"/>
      <c r="L122" s="3">
        <v>3.5345909711497501</v>
      </c>
      <c r="M122" s="3">
        <v>3.80482150260254</v>
      </c>
      <c r="N122" s="3">
        <v>0</v>
      </c>
      <c r="O122" s="3">
        <v>0</v>
      </c>
      <c r="P122" s="3">
        <v>0</v>
      </c>
      <c r="Q122" s="3">
        <v>0</v>
      </c>
      <c r="R122" s="3">
        <v>1.82595893722396</v>
      </c>
      <c r="S122" s="3">
        <v>0.825892708184361</v>
      </c>
      <c r="T122" s="2"/>
      <c r="U122" s="3">
        <v>0.21187915822180001</v>
      </c>
      <c r="V122" s="3">
        <v>0.47081294786447397</v>
      </c>
      <c r="W122" s="3">
        <v>0.185901599773</v>
      </c>
      <c r="X122" s="3">
        <v>1.45837250804583E-2</v>
      </c>
      <c r="Y122" s="3">
        <v>5.4434458041666398E-2</v>
      </c>
      <c r="Z122" s="3">
        <v>6.23881080147069E-2</v>
      </c>
    </row>
    <row r="123" spans="1:26">
      <c r="A123" s="2" t="s">
        <v>152</v>
      </c>
      <c r="B123" s="2"/>
      <c r="C123" s="3">
        <v>14.7666666666666</v>
      </c>
      <c r="D123" s="3">
        <v>2.2666666666666599</v>
      </c>
      <c r="E123" s="3">
        <v>0</v>
      </c>
      <c r="F123" s="3">
        <v>1</v>
      </c>
      <c r="G123" s="3">
        <v>6.1666666666666599</v>
      </c>
      <c r="H123" s="3">
        <v>3.4285714285714199</v>
      </c>
      <c r="I123" s="3">
        <v>3</v>
      </c>
      <c r="J123" s="3">
        <v>0</v>
      </c>
      <c r="K123" s="2"/>
      <c r="L123" s="3">
        <v>6.1950697242959896</v>
      </c>
      <c r="M123" s="3">
        <v>1.23648246606609</v>
      </c>
      <c r="N123" s="3">
        <v>0</v>
      </c>
      <c r="O123" s="3">
        <v>0</v>
      </c>
      <c r="P123" s="3">
        <v>3.4649033977234498</v>
      </c>
      <c r="Q123" s="3">
        <v>2.30054711032022</v>
      </c>
      <c r="R123" s="3">
        <v>2</v>
      </c>
      <c r="S123" s="3">
        <v>0</v>
      </c>
      <c r="T123" s="2"/>
      <c r="U123" s="3">
        <v>2.2230773587380299E-2</v>
      </c>
      <c r="V123" s="3">
        <v>0.85886544182540003</v>
      </c>
      <c r="W123" s="3">
        <v>2.3476480311120901E-2</v>
      </c>
      <c r="X123" s="3">
        <v>3.6474359399677799E-3</v>
      </c>
      <c r="Y123" s="3">
        <v>1.2019349392502401E-2</v>
      </c>
      <c r="Z123" s="3">
        <v>7.9760520161312604E-2</v>
      </c>
    </row>
    <row r="124" spans="1:26">
      <c r="A124" s="2" t="s">
        <v>155</v>
      </c>
      <c r="B124" s="2"/>
      <c r="C124" s="3">
        <v>14.6666666666666</v>
      </c>
      <c r="D124" s="3">
        <v>3</v>
      </c>
      <c r="E124" s="3">
        <v>0</v>
      </c>
      <c r="F124" s="3">
        <v>0</v>
      </c>
      <c r="G124" s="3">
        <v>6.1428571428571397</v>
      </c>
      <c r="H124" s="3">
        <v>3.8823529411764701</v>
      </c>
      <c r="I124" s="3">
        <v>3.5</v>
      </c>
      <c r="J124" s="3">
        <v>0</v>
      </c>
      <c r="K124" s="2"/>
      <c r="L124" s="3">
        <v>7.6739096221475496</v>
      </c>
      <c r="M124" s="3">
        <v>2.2360679774997898</v>
      </c>
      <c r="N124" s="3">
        <v>0</v>
      </c>
      <c r="O124" s="3">
        <v>0</v>
      </c>
      <c r="P124" s="3">
        <v>3.7197761617975802</v>
      </c>
      <c r="Q124" s="3">
        <v>2.6319832142584798</v>
      </c>
      <c r="R124" s="3">
        <v>2.5</v>
      </c>
      <c r="S124" s="3">
        <v>0</v>
      </c>
      <c r="T124" s="2"/>
      <c r="U124" s="3">
        <v>0.50241238837505697</v>
      </c>
      <c r="V124" s="3">
        <v>5.2505804476178898E-2</v>
      </c>
      <c r="W124" s="3">
        <v>0.393887707022821</v>
      </c>
      <c r="X124" s="3">
        <v>3.0612783924810401E-4</v>
      </c>
      <c r="Y124" s="3">
        <v>3.2222191126168101E-2</v>
      </c>
      <c r="Z124" s="3">
        <v>1.8665781899775E-2</v>
      </c>
    </row>
    <row r="125" spans="1:26">
      <c r="A125" s="2" t="s">
        <v>160</v>
      </c>
      <c r="B125" s="2"/>
      <c r="C125" s="3">
        <v>14.566666666666601</v>
      </c>
      <c r="D125" s="3">
        <v>10.8666666666666</v>
      </c>
      <c r="E125" s="3">
        <v>0</v>
      </c>
      <c r="F125" s="3">
        <v>0</v>
      </c>
      <c r="G125" s="3">
        <v>1</v>
      </c>
      <c r="H125" s="3">
        <v>1</v>
      </c>
      <c r="I125" s="3">
        <v>1.15384615384615</v>
      </c>
      <c r="J125" s="3">
        <v>0</v>
      </c>
      <c r="K125" s="2"/>
      <c r="L125" s="3">
        <v>2.81286725997197</v>
      </c>
      <c r="M125" s="3">
        <v>3.09551647099837</v>
      </c>
      <c r="N125" s="3">
        <v>0</v>
      </c>
      <c r="O125" s="3">
        <v>0</v>
      </c>
      <c r="P125" s="3">
        <v>0</v>
      </c>
      <c r="Q125" s="3">
        <v>0</v>
      </c>
      <c r="R125" s="3">
        <v>0.360801212294109</v>
      </c>
      <c r="S125" s="3">
        <v>0</v>
      </c>
      <c r="T125" s="2"/>
      <c r="U125" s="3">
        <v>0.564223990185304</v>
      </c>
      <c r="V125" s="3">
        <v>0.30021017005023798</v>
      </c>
      <c r="W125" s="3">
        <v>0.11855568519608101</v>
      </c>
      <c r="X125" s="3">
        <v>1.2266917775916001E-3</v>
      </c>
      <c r="Y125" s="3">
        <v>6.1669301436213997E-3</v>
      </c>
      <c r="Z125" s="3">
        <v>9.6165338959622697E-3</v>
      </c>
    </row>
    <row r="126" spans="1:26">
      <c r="A126" s="2" t="s">
        <v>238</v>
      </c>
      <c r="B126" s="2"/>
      <c r="C126" s="3">
        <v>14.1666666666666</v>
      </c>
      <c r="D126" s="3">
        <v>1.4285714285714199</v>
      </c>
      <c r="E126" s="3">
        <v>0</v>
      </c>
      <c r="F126" s="3">
        <v>0</v>
      </c>
      <c r="G126" s="3">
        <v>0</v>
      </c>
      <c r="H126" s="3">
        <v>0</v>
      </c>
      <c r="I126" s="3">
        <v>0</v>
      </c>
      <c r="J126" s="3">
        <v>0</v>
      </c>
      <c r="K126" s="2"/>
      <c r="L126" s="3">
        <v>2.8176033945338799</v>
      </c>
      <c r="M126" s="3">
        <v>0.49487165930539301</v>
      </c>
      <c r="N126" s="3">
        <v>0</v>
      </c>
      <c r="O126" s="3">
        <v>0</v>
      </c>
      <c r="P126" s="3">
        <v>0</v>
      </c>
      <c r="Q126" s="3">
        <v>0</v>
      </c>
      <c r="R126" s="3">
        <v>0</v>
      </c>
      <c r="S126" s="3">
        <v>0</v>
      </c>
      <c r="T126" s="2"/>
      <c r="U126" s="3">
        <v>0.163761224486389</v>
      </c>
      <c r="V126" s="3">
        <v>0.15358540567929799</v>
      </c>
      <c r="W126" s="3">
        <v>0.65318382505808503</v>
      </c>
      <c r="X126" s="3">
        <v>3.53106545695285E-3</v>
      </c>
      <c r="Y126" s="3">
        <v>7.7721745218038403E-3</v>
      </c>
      <c r="Z126" s="3">
        <v>1.8166304286448699E-2</v>
      </c>
    </row>
    <row r="127" spans="1:26">
      <c r="A127" s="2" t="s">
        <v>196</v>
      </c>
      <c r="B127" s="2"/>
      <c r="C127" s="3">
        <v>13.9333333333333</v>
      </c>
      <c r="D127" s="3">
        <v>0</v>
      </c>
      <c r="E127" s="3">
        <v>0</v>
      </c>
      <c r="F127" s="3">
        <v>0</v>
      </c>
      <c r="G127" s="3">
        <v>23.566666666666599</v>
      </c>
      <c r="H127" s="3">
        <v>21.533333333333299</v>
      </c>
      <c r="I127" s="3">
        <v>1</v>
      </c>
      <c r="J127" s="3">
        <v>0</v>
      </c>
      <c r="K127" s="2"/>
      <c r="L127" s="3">
        <v>1.56914697279197</v>
      </c>
      <c r="M127" s="3">
        <v>0</v>
      </c>
      <c r="N127" s="3">
        <v>0</v>
      </c>
      <c r="O127" s="3">
        <v>0</v>
      </c>
      <c r="P127" s="3">
        <v>1.3085190950926999</v>
      </c>
      <c r="Q127" s="3">
        <v>1.6679994670928999</v>
      </c>
      <c r="R127" s="3">
        <v>0</v>
      </c>
      <c r="S127" s="3">
        <v>0</v>
      </c>
      <c r="T127" s="2"/>
      <c r="U127" s="3">
        <v>1.55632051965113E-2</v>
      </c>
      <c r="V127" s="3">
        <v>0.466615370443067</v>
      </c>
      <c r="W127" s="3">
        <v>0.17150253507680499</v>
      </c>
      <c r="X127" s="3">
        <v>1.8830340485041499E-3</v>
      </c>
      <c r="Y127" s="3">
        <v>0.210326945537436</v>
      </c>
      <c r="Z127" s="3">
        <v>0.13410890802390399</v>
      </c>
    </row>
    <row r="128" spans="1:26">
      <c r="A128" s="2" t="s">
        <v>197</v>
      </c>
      <c r="B128" s="2"/>
      <c r="C128" s="3">
        <v>13.7666666666666</v>
      </c>
      <c r="D128" s="3">
        <v>11.066666666666601</v>
      </c>
      <c r="E128" s="3">
        <v>0</v>
      </c>
      <c r="F128" s="3">
        <v>0</v>
      </c>
      <c r="G128" s="3">
        <v>0</v>
      </c>
      <c r="H128" s="3">
        <v>0</v>
      </c>
      <c r="I128" s="3">
        <v>1.25</v>
      </c>
      <c r="J128" s="3">
        <v>0</v>
      </c>
      <c r="K128" s="2"/>
      <c r="L128" s="3">
        <v>3.2319584705802602</v>
      </c>
      <c r="M128" s="3">
        <v>3.3757303736459101</v>
      </c>
      <c r="N128" s="3">
        <v>0</v>
      </c>
      <c r="O128" s="3">
        <v>0</v>
      </c>
      <c r="P128" s="3">
        <v>0</v>
      </c>
      <c r="Q128" s="3">
        <v>0</v>
      </c>
      <c r="R128" s="3">
        <v>0.43301270189221902</v>
      </c>
      <c r="S128" s="3">
        <v>0</v>
      </c>
      <c r="T128" s="2"/>
      <c r="U128" s="3">
        <v>0.38162930229270398</v>
      </c>
      <c r="V128" s="3">
        <v>0.32490239384174802</v>
      </c>
      <c r="W128" s="3">
        <v>0.25455887123986198</v>
      </c>
      <c r="X128" s="3">
        <v>1.91094777535341E-3</v>
      </c>
      <c r="Y128" s="3">
        <v>2.1020281544097099E-2</v>
      </c>
      <c r="Z128" s="3">
        <v>1.5978203329986802E-2</v>
      </c>
    </row>
    <row r="129" spans="1:26">
      <c r="A129" s="2" t="s">
        <v>158</v>
      </c>
      <c r="B129" s="2"/>
      <c r="C129" s="3">
        <v>13.7666666666666</v>
      </c>
      <c r="D129" s="3">
        <v>10.466666666666599</v>
      </c>
      <c r="E129" s="3">
        <v>0</v>
      </c>
      <c r="F129" s="3">
        <v>0</v>
      </c>
      <c r="G129" s="3">
        <v>1.07692307692307</v>
      </c>
      <c r="H129" s="3">
        <v>1</v>
      </c>
      <c r="I129" s="3">
        <v>1.06666666666666</v>
      </c>
      <c r="J129" s="3">
        <v>0</v>
      </c>
      <c r="K129" s="2"/>
      <c r="L129" s="3">
        <v>2.43150616331158</v>
      </c>
      <c r="M129" s="3">
        <v>2.8015868519267499</v>
      </c>
      <c r="N129" s="3">
        <v>0</v>
      </c>
      <c r="O129" s="3">
        <v>0</v>
      </c>
      <c r="P129" s="3">
        <v>0.26646935501059599</v>
      </c>
      <c r="Q129" s="3">
        <v>0</v>
      </c>
      <c r="R129" s="3">
        <v>0.24944382578492899</v>
      </c>
      <c r="S129" s="3">
        <v>0</v>
      </c>
      <c r="T129" s="2"/>
      <c r="U129" s="3">
        <v>0.53686925695176702</v>
      </c>
      <c r="V129" s="3">
        <v>0.352498273613225</v>
      </c>
      <c r="W129" s="3">
        <v>9.1785614455118403E-2</v>
      </c>
      <c r="X129" s="3">
        <v>9.3925943360130602E-4</v>
      </c>
      <c r="Y129" s="3">
        <v>1.02915389799561E-2</v>
      </c>
      <c r="Z129" s="3">
        <v>7.6160566524811901E-3</v>
      </c>
    </row>
    <row r="130" spans="1:26">
      <c r="A130" s="2" t="s">
        <v>205</v>
      </c>
      <c r="B130" s="2"/>
      <c r="C130" s="3">
        <v>13.7</v>
      </c>
      <c r="D130" s="3">
        <v>1.5</v>
      </c>
      <c r="E130" s="3">
        <v>0</v>
      </c>
      <c r="F130" s="3">
        <v>0</v>
      </c>
      <c r="G130" s="3">
        <v>2.7931034482758599</v>
      </c>
      <c r="H130" s="3">
        <v>1</v>
      </c>
      <c r="I130" s="3">
        <v>0</v>
      </c>
      <c r="J130" s="3">
        <v>0</v>
      </c>
      <c r="K130" s="2"/>
      <c r="L130" s="3">
        <v>2.3259406699226002</v>
      </c>
      <c r="M130" s="3">
        <v>0.600925212577331</v>
      </c>
      <c r="N130" s="3">
        <v>0</v>
      </c>
      <c r="O130" s="3">
        <v>0</v>
      </c>
      <c r="P130" s="3">
        <v>1.6269139464945399</v>
      </c>
      <c r="Q130" s="3">
        <v>0</v>
      </c>
      <c r="R130" s="3">
        <v>0</v>
      </c>
      <c r="S130" s="3">
        <v>0</v>
      </c>
      <c r="T130" s="2"/>
      <c r="U130" s="3">
        <v>0.61682044027290905</v>
      </c>
      <c r="V130" s="3">
        <v>0.216645814080627</v>
      </c>
      <c r="W130" s="3">
        <v>0.14232611097085601</v>
      </c>
      <c r="X130" s="3">
        <v>1.3559164315802301E-3</v>
      </c>
      <c r="Y130" s="3">
        <v>5.5136106702608897E-3</v>
      </c>
      <c r="Z130" s="3">
        <v>1.73381083574402E-2</v>
      </c>
    </row>
    <row r="131" spans="1:26">
      <c r="A131" s="2" t="s">
        <v>384</v>
      </c>
      <c r="B131" s="2"/>
      <c r="C131" s="3">
        <v>13.4333333333333</v>
      </c>
      <c r="D131" s="3">
        <v>11.133333333333301</v>
      </c>
      <c r="E131" s="3">
        <v>0</v>
      </c>
      <c r="F131" s="3">
        <v>0</v>
      </c>
      <c r="G131" s="3">
        <v>0</v>
      </c>
      <c r="H131" s="3">
        <v>0</v>
      </c>
      <c r="I131" s="3">
        <v>2</v>
      </c>
      <c r="J131" s="3">
        <v>0</v>
      </c>
      <c r="K131" s="2"/>
      <c r="L131" s="3">
        <v>2.4857370916669499</v>
      </c>
      <c r="M131" s="3">
        <v>3.14889751429854</v>
      </c>
      <c r="N131" s="3">
        <v>0</v>
      </c>
      <c r="O131" s="3">
        <v>0</v>
      </c>
      <c r="P131" s="3">
        <v>0</v>
      </c>
      <c r="Q131" s="3">
        <v>0</v>
      </c>
      <c r="R131" s="3">
        <v>0</v>
      </c>
      <c r="S131" s="3">
        <v>0</v>
      </c>
      <c r="T131" s="2"/>
      <c r="U131" s="3">
        <v>3.3571866358968798E-2</v>
      </c>
      <c r="V131" s="3">
        <v>0.82676413442385999</v>
      </c>
      <c r="W131" s="3">
        <v>5.5652609392319398E-2</v>
      </c>
      <c r="X131" s="3">
        <v>3.5376526143965398E-3</v>
      </c>
      <c r="Y131" s="3">
        <v>1.9961401568779999E-2</v>
      </c>
      <c r="Z131" s="3">
        <v>6.0512335811792599E-2</v>
      </c>
    </row>
    <row r="132" spans="1:26">
      <c r="A132" s="2" t="s">
        <v>198</v>
      </c>
      <c r="B132" s="2"/>
      <c r="C132" s="3">
        <v>13.2666666666666</v>
      </c>
      <c r="D132" s="3">
        <v>4.5333333333333297</v>
      </c>
      <c r="E132" s="3">
        <v>0</v>
      </c>
      <c r="F132" s="3">
        <v>0</v>
      </c>
      <c r="G132" s="3">
        <v>0</v>
      </c>
      <c r="H132" s="3">
        <v>0</v>
      </c>
      <c r="I132" s="3">
        <v>1</v>
      </c>
      <c r="J132" s="3">
        <v>0</v>
      </c>
      <c r="K132" s="2"/>
      <c r="L132" s="3">
        <v>2.0154955277107902</v>
      </c>
      <c r="M132" s="3">
        <v>1.7461067804945001</v>
      </c>
      <c r="N132" s="3">
        <v>0</v>
      </c>
      <c r="O132" s="3">
        <v>0</v>
      </c>
      <c r="P132" s="3">
        <v>0</v>
      </c>
      <c r="Q132" s="3">
        <v>0</v>
      </c>
      <c r="R132" s="3">
        <v>0</v>
      </c>
      <c r="S132" s="3">
        <v>0</v>
      </c>
      <c r="T132" s="2"/>
      <c r="U132" s="3">
        <v>2.01491199102623E-2</v>
      </c>
      <c r="V132" s="3">
        <v>0.76972653189014095</v>
      </c>
      <c r="W132" s="3">
        <v>9.3573892659152794E-2</v>
      </c>
      <c r="X132" s="3">
        <v>2.4599781677418801E-3</v>
      </c>
      <c r="Y132" s="3">
        <v>4.6872269419623101E-2</v>
      </c>
      <c r="Z132" s="3">
        <v>6.7218209049191693E-2</v>
      </c>
    </row>
    <row r="133" spans="1:26">
      <c r="A133" s="2" t="s">
        <v>204</v>
      </c>
      <c r="B133" s="2"/>
      <c r="C133" s="3">
        <v>13.233333333333301</v>
      </c>
      <c r="D133" s="3">
        <v>2.81481481481481</v>
      </c>
      <c r="E133" s="3">
        <v>0</v>
      </c>
      <c r="F133" s="3">
        <v>0</v>
      </c>
      <c r="G133" s="3">
        <v>0</v>
      </c>
      <c r="H133" s="3">
        <v>1</v>
      </c>
      <c r="I133" s="3">
        <v>0</v>
      </c>
      <c r="J133" s="3">
        <v>0</v>
      </c>
      <c r="K133" s="2"/>
      <c r="L133" s="3">
        <v>2.6417586734766001</v>
      </c>
      <c r="M133" s="3">
        <v>1.7646117406772699</v>
      </c>
      <c r="N133" s="3">
        <v>0</v>
      </c>
      <c r="O133" s="3">
        <v>0</v>
      </c>
      <c r="P133" s="3">
        <v>0</v>
      </c>
      <c r="Q133" s="3">
        <v>0</v>
      </c>
      <c r="R133" s="3">
        <v>0</v>
      </c>
      <c r="S133" s="3">
        <v>0</v>
      </c>
      <c r="T133" s="2"/>
      <c r="U133" s="3">
        <v>0.20640474653122101</v>
      </c>
      <c r="V133" s="3">
        <v>0.17501853354017399</v>
      </c>
      <c r="W133" s="3">
        <v>0.59002843217664802</v>
      </c>
      <c r="X133" s="3">
        <v>2.8617529186110101E-3</v>
      </c>
      <c r="Y133" s="3">
        <v>5.6644536896942998E-3</v>
      </c>
      <c r="Z133" s="3">
        <v>2.0022081059303198E-2</v>
      </c>
    </row>
    <row r="134" spans="1:26">
      <c r="A134" s="2" t="s">
        <v>190</v>
      </c>
      <c r="B134" s="2"/>
      <c r="C134" s="3">
        <v>13.1</v>
      </c>
      <c r="D134" s="3">
        <v>6.9666666666666597</v>
      </c>
      <c r="E134" s="3">
        <v>0</v>
      </c>
      <c r="F134" s="3">
        <v>0</v>
      </c>
      <c r="G134" s="3">
        <v>1</v>
      </c>
      <c r="H134" s="3">
        <v>1</v>
      </c>
      <c r="I134" s="3">
        <v>1</v>
      </c>
      <c r="J134" s="3">
        <v>0</v>
      </c>
      <c r="K134" s="2"/>
      <c r="L134" s="3">
        <v>2.9927690633703499</v>
      </c>
      <c r="M134" s="3">
        <v>2.6768555350551799</v>
      </c>
      <c r="N134" s="3">
        <v>0</v>
      </c>
      <c r="O134" s="3">
        <v>0</v>
      </c>
      <c r="P134" s="3">
        <v>0</v>
      </c>
      <c r="Q134" s="3">
        <v>0</v>
      </c>
      <c r="R134" s="3">
        <v>0</v>
      </c>
      <c r="S134" s="3">
        <v>0</v>
      </c>
      <c r="T134" s="2"/>
      <c r="U134" s="3">
        <v>0.83663744310392896</v>
      </c>
      <c r="V134" s="3">
        <v>9.1695889373847497E-2</v>
      </c>
      <c r="W134" s="3">
        <v>6.5448467529151996E-2</v>
      </c>
      <c r="X134" s="3">
        <v>5.7838758381490102E-4</v>
      </c>
      <c r="Y134" s="3">
        <v>1.26603226984016E-3</v>
      </c>
      <c r="Z134" s="3">
        <v>4.37378083440492E-3</v>
      </c>
    </row>
    <row r="135" spans="1:26">
      <c r="A135" s="2" t="s">
        <v>180</v>
      </c>
      <c r="B135" s="2"/>
      <c r="C135" s="3">
        <v>13.1</v>
      </c>
      <c r="D135" s="3">
        <v>2.75</v>
      </c>
      <c r="E135" s="3">
        <v>0</v>
      </c>
      <c r="F135" s="3">
        <v>0</v>
      </c>
      <c r="G135" s="3">
        <v>5.1428571428571397</v>
      </c>
      <c r="H135" s="3">
        <v>3.52941176470588</v>
      </c>
      <c r="I135" s="3">
        <v>6</v>
      </c>
      <c r="J135" s="3">
        <v>0</v>
      </c>
      <c r="K135" s="2"/>
      <c r="L135" s="3">
        <v>6.9873695575182797</v>
      </c>
      <c r="M135" s="3">
        <v>1.56124949959959</v>
      </c>
      <c r="N135" s="3">
        <v>0</v>
      </c>
      <c r="O135" s="3">
        <v>0</v>
      </c>
      <c r="P135" s="3">
        <v>3.2701494692170199</v>
      </c>
      <c r="Q135" s="3">
        <v>2.4038607931414702</v>
      </c>
      <c r="R135" s="3">
        <v>0</v>
      </c>
      <c r="S135" s="3">
        <v>0</v>
      </c>
      <c r="T135" s="2"/>
      <c r="U135" s="3">
        <v>0.19383158151275401</v>
      </c>
      <c r="V135" s="3">
        <v>0.44896263057797797</v>
      </c>
      <c r="W135" s="3">
        <v>0.18793844205267299</v>
      </c>
      <c r="X135" s="3">
        <v>1.7662966129239999E-2</v>
      </c>
      <c r="Y135" s="3">
        <v>6.7031784350288504E-2</v>
      </c>
      <c r="Z135" s="3">
        <v>8.4572597907611305E-2</v>
      </c>
    </row>
    <row r="136" spans="1:26">
      <c r="A136" s="2" t="s">
        <v>214</v>
      </c>
      <c r="B136" s="2"/>
      <c r="C136" s="3">
        <v>12.9</v>
      </c>
      <c r="D136" s="3">
        <v>16.1666666666666</v>
      </c>
      <c r="E136" s="3">
        <v>0</v>
      </c>
      <c r="F136" s="3">
        <v>0</v>
      </c>
      <c r="G136" s="3">
        <v>1</v>
      </c>
      <c r="H136" s="3">
        <v>1</v>
      </c>
      <c r="I136" s="3">
        <v>1.6666666666666601</v>
      </c>
      <c r="J136" s="3">
        <v>1</v>
      </c>
      <c r="K136" s="2"/>
      <c r="L136" s="3">
        <v>2.5212430796467502</v>
      </c>
      <c r="M136" s="3">
        <v>3.9079690661803101</v>
      </c>
      <c r="N136" s="3">
        <v>0</v>
      </c>
      <c r="O136" s="3">
        <v>0</v>
      </c>
      <c r="P136" s="3">
        <v>0</v>
      </c>
      <c r="Q136" s="3">
        <v>0</v>
      </c>
      <c r="R136" s="3">
        <v>0.77664316334762296</v>
      </c>
      <c r="S136" s="3">
        <v>0</v>
      </c>
      <c r="T136" s="2"/>
      <c r="U136" s="3">
        <v>1.89483792132231E-2</v>
      </c>
      <c r="V136" s="3">
        <v>0.80947039126186804</v>
      </c>
      <c r="W136" s="3">
        <v>0.101789605045502</v>
      </c>
      <c r="X136" s="3">
        <v>7.0405264540446301E-3</v>
      </c>
      <c r="Y136" s="3">
        <v>6.2249706937217604E-3</v>
      </c>
      <c r="Z136" s="3">
        <v>5.6526128392383301E-2</v>
      </c>
    </row>
    <row r="137" spans="1:26">
      <c r="A137" s="2" t="s">
        <v>246</v>
      </c>
      <c r="B137" s="2"/>
      <c r="C137" s="3">
        <v>12.8</v>
      </c>
      <c r="D137" s="3">
        <v>7.6333333333333302</v>
      </c>
      <c r="E137" s="3">
        <v>0</v>
      </c>
      <c r="F137" s="3">
        <v>0</v>
      </c>
      <c r="G137" s="3">
        <v>1</v>
      </c>
      <c r="H137" s="3">
        <v>1.3333333333333299</v>
      </c>
      <c r="I137" s="3">
        <v>1.3333333333333299</v>
      </c>
      <c r="J137" s="3">
        <v>0</v>
      </c>
      <c r="K137" s="2"/>
      <c r="L137" s="3">
        <v>2.35796522451031</v>
      </c>
      <c r="M137" s="3">
        <v>2.61385198934871</v>
      </c>
      <c r="N137" s="3">
        <v>0</v>
      </c>
      <c r="O137" s="3">
        <v>0</v>
      </c>
      <c r="P137" s="3">
        <v>0</v>
      </c>
      <c r="Q137" s="3">
        <v>0.47140452079103101</v>
      </c>
      <c r="R137" s="3">
        <v>0.47140452079103101</v>
      </c>
      <c r="S137" s="3">
        <v>0</v>
      </c>
      <c r="T137" s="2"/>
      <c r="U137" s="3">
        <v>3.9515465151431201E-2</v>
      </c>
      <c r="V137" s="3">
        <v>0.77364300178154799</v>
      </c>
      <c r="W137" s="3">
        <v>8.0152751197823405E-2</v>
      </c>
      <c r="X137" s="3">
        <v>4.9952445967136301E-3</v>
      </c>
      <c r="Y137" s="3">
        <v>2.9427009945633301E-2</v>
      </c>
      <c r="Z137" s="3">
        <v>7.2266530522488506E-2</v>
      </c>
    </row>
    <row r="138" spans="1:26">
      <c r="A138" s="2" t="s">
        <v>192</v>
      </c>
      <c r="B138" s="2"/>
      <c r="C138" s="3">
        <v>12.733333333333301</v>
      </c>
      <c r="D138" s="3">
        <v>4.6666666666666599</v>
      </c>
      <c r="E138" s="3">
        <v>0</v>
      </c>
      <c r="F138" s="3">
        <v>0</v>
      </c>
      <c r="G138" s="3">
        <v>3.2</v>
      </c>
      <c r="H138" s="3">
        <v>1.25</v>
      </c>
      <c r="I138" s="3">
        <v>1</v>
      </c>
      <c r="J138" s="3">
        <v>0</v>
      </c>
      <c r="K138" s="2"/>
      <c r="L138" s="3">
        <v>2.08059820457696</v>
      </c>
      <c r="M138" s="3">
        <v>1.7384539747207</v>
      </c>
      <c r="N138" s="3">
        <v>0</v>
      </c>
      <c r="O138" s="3">
        <v>0</v>
      </c>
      <c r="P138" s="3">
        <v>1.3515423288475501</v>
      </c>
      <c r="Q138" s="3">
        <v>0.43301270189221902</v>
      </c>
      <c r="R138" s="3">
        <v>0</v>
      </c>
      <c r="S138" s="3">
        <v>0</v>
      </c>
      <c r="T138" s="2"/>
      <c r="U138" s="3">
        <v>0.28251353880506902</v>
      </c>
      <c r="V138" s="3">
        <v>0.29657960216212798</v>
      </c>
      <c r="W138" s="3">
        <v>0.20266700710629401</v>
      </c>
      <c r="X138" s="3">
        <v>0.103956781689203</v>
      </c>
      <c r="Y138" s="3">
        <v>5.9341088716655499E-2</v>
      </c>
      <c r="Z138" s="3">
        <v>5.4941978057649901E-2</v>
      </c>
    </row>
    <row r="139" spans="1:26">
      <c r="A139" s="2" t="s">
        <v>189</v>
      </c>
      <c r="B139" s="2"/>
      <c r="C139" s="3">
        <v>12.633333333333301</v>
      </c>
      <c r="D139" s="3">
        <v>17.566666666666599</v>
      </c>
      <c r="E139" s="3">
        <v>0</v>
      </c>
      <c r="F139" s="3">
        <v>0</v>
      </c>
      <c r="G139" s="3">
        <v>1</v>
      </c>
      <c r="H139" s="3">
        <v>0</v>
      </c>
      <c r="I139" s="3">
        <v>2.92</v>
      </c>
      <c r="J139" s="3">
        <v>1</v>
      </c>
      <c r="K139" s="2"/>
      <c r="L139" s="3">
        <v>2.8807792155749898</v>
      </c>
      <c r="M139" s="3">
        <v>2.5907956735763999</v>
      </c>
      <c r="N139" s="3">
        <v>0</v>
      </c>
      <c r="O139" s="3">
        <v>0</v>
      </c>
      <c r="P139" s="3">
        <v>0</v>
      </c>
      <c r="Q139" s="3">
        <v>0</v>
      </c>
      <c r="R139" s="3">
        <v>1.3833293172632399</v>
      </c>
      <c r="S139" s="3">
        <v>0</v>
      </c>
      <c r="T139" s="2"/>
      <c r="U139" s="3">
        <v>2.1543567839157202E-2</v>
      </c>
      <c r="V139" s="3">
        <v>0.83688546893040705</v>
      </c>
      <c r="W139" s="3">
        <v>5.27123752747354E-2</v>
      </c>
      <c r="X139" s="3">
        <v>2.5073557286417201E-3</v>
      </c>
      <c r="Y139" s="3">
        <v>1.9072299624313699E-2</v>
      </c>
      <c r="Z139" s="3">
        <v>6.7278932068715699E-2</v>
      </c>
    </row>
    <row r="140" spans="1:26">
      <c r="A140" s="2" t="s">
        <v>387</v>
      </c>
      <c r="B140" s="2"/>
      <c r="C140" s="3">
        <v>12.2666666666666</v>
      </c>
      <c r="D140" s="3">
        <v>10.8</v>
      </c>
      <c r="E140" s="3">
        <v>0</v>
      </c>
      <c r="F140" s="3">
        <v>0</v>
      </c>
      <c r="G140" s="3">
        <v>0</v>
      </c>
      <c r="H140" s="3">
        <v>0</v>
      </c>
      <c r="I140" s="3">
        <v>2.25</v>
      </c>
      <c r="J140" s="3">
        <v>0</v>
      </c>
      <c r="K140" s="2"/>
      <c r="L140" s="3">
        <v>2.2499382707581601</v>
      </c>
      <c r="M140" s="3">
        <v>3.03754286663853</v>
      </c>
      <c r="N140" s="3">
        <v>0</v>
      </c>
      <c r="O140" s="3">
        <v>0</v>
      </c>
      <c r="P140" s="3">
        <v>0</v>
      </c>
      <c r="Q140" s="3">
        <v>0</v>
      </c>
      <c r="R140" s="3">
        <v>0.43301270189221902</v>
      </c>
      <c r="S140" s="3">
        <v>0</v>
      </c>
      <c r="T140" s="2"/>
      <c r="U140" s="3">
        <v>7.3315851765336296E-2</v>
      </c>
      <c r="V140" s="3">
        <v>0.66513047922829305</v>
      </c>
      <c r="W140" s="3">
        <v>0.110505298228462</v>
      </c>
      <c r="X140" s="3">
        <v>1.82056045079406E-2</v>
      </c>
      <c r="Y140" s="3">
        <v>8.1056956562623503E-2</v>
      </c>
      <c r="Z140" s="3">
        <v>5.1785808899048998E-2</v>
      </c>
    </row>
    <row r="141" spans="1:26">
      <c r="A141" s="2" t="s">
        <v>267</v>
      </c>
      <c r="B141" s="2"/>
      <c r="C141" s="3">
        <v>12.233333333333301</v>
      </c>
      <c r="D141" s="3">
        <v>8.36666666666666</v>
      </c>
      <c r="E141" s="3">
        <v>0</v>
      </c>
      <c r="F141" s="3">
        <v>0</v>
      </c>
      <c r="G141" s="3">
        <v>1</v>
      </c>
      <c r="H141" s="3">
        <v>1</v>
      </c>
      <c r="I141" s="3">
        <v>1.5</v>
      </c>
      <c r="J141" s="3">
        <v>0</v>
      </c>
      <c r="K141" s="2"/>
      <c r="L141" s="3">
        <v>2.0113566455394101</v>
      </c>
      <c r="M141" s="3">
        <v>2.4287628309262401</v>
      </c>
      <c r="N141" s="3">
        <v>0</v>
      </c>
      <c r="O141" s="3">
        <v>0</v>
      </c>
      <c r="P141" s="3">
        <v>0</v>
      </c>
      <c r="Q141" s="3">
        <v>0</v>
      </c>
      <c r="R141" s="3">
        <v>0.5</v>
      </c>
      <c r="S141" s="3">
        <v>0</v>
      </c>
      <c r="T141" s="2"/>
      <c r="U141" s="3">
        <v>0.50528000707420895</v>
      </c>
      <c r="V141" s="3">
        <v>0.17114348743215199</v>
      </c>
      <c r="W141" s="3">
        <v>0.27918783577297501</v>
      </c>
      <c r="X141" s="3">
        <v>1.6584223213801401E-3</v>
      </c>
      <c r="Y141" s="3">
        <v>1.08134915675542E-2</v>
      </c>
      <c r="Z141" s="3">
        <v>3.19167563982427E-2</v>
      </c>
    </row>
    <row r="142" spans="1:26">
      <c r="A142" s="2" t="s">
        <v>212</v>
      </c>
      <c r="B142" s="2"/>
      <c r="C142" s="3">
        <v>11.633333333333301</v>
      </c>
      <c r="D142" s="3">
        <v>8.2333333333333307</v>
      </c>
      <c r="E142" s="3">
        <v>0</v>
      </c>
      <c r="F142" s="3">
        <v>0</v>
      </c>
      <c r="G142" s="3">
        <v>0</v>
      </c>
      <c r="H142" s="3">
        <v>0</v>
      </c>
      <c r="I142" s="3">
        <v>1</v>
      </c>
      <c r="J142" s="3">
        <v>0</v>
      </c>
      <c r="K142" s="2"/>
      <c r="L142" s="3">
        <v>2.4011571284602602</v>
      </c>
      <c r="M142" s="3">
        <v>2.8364688532672999</v>
      </c>
      <c r="N142" s="3">
        <v>0</v>
      </c>
      <c r="O142" s="3">
        <v>0</v>
      </c>
      <c r="P142" s="3">
        <v>0</v>
      </c>
      <c r="Q142" s="3">
        <v>0</v>
      </c>
      <c r="R142" s="3">
        <v>0</v>
      </c>
      <c r="S142" s="3">
        <v>0</v>
      </c>
      <c r="T142" s="2"/>
      <c r="U142" s="3">
        <v>0.111806606530394</v>
      </c>
      <c r="V142" s="3">
        <v>0.525993544529755</v>
      </c>
      <c r="W142" s="3">
        <v>0.13689228038749701</v>
      </c>
      <c r="X142" s="3">
        <v>5.3304464316240099E-2</v>
      </c>
      <c r="Y142" s="3">
        <v>0.103549310512789</v>
      </c>
      <c r="Z142" s="3">
        <v>6.8453794299006901E-2</v>
      </c>
    </row>
    <row r="143" spans="1:26">
      <c r="A143" s="2" t="s">
        <v>247</v>
      </c>
      <c r="B143" s="2"/>
      <c r="C143" s="3">
        <v>11.5</v>
      </c>
      <c r="D143" s="3">
        <v>5.3</v>
      </c>
      <c r="E143" s="3">
        <v>0</v>
      </c>
      <c r="F143" s="3">
        <v>0</v>
      </c>
      <c r="G143" s="3">
        <v>1</v>
      </c>
      <c r="H143" s="3">
        <v>1</v>
      </c>
      <c r="I143" s="3">
        <v>1</v>
      </c>
      <c r="J143" s="3">
        <v>0</v>
      </c>
      <c r="K143" s="2"/>
      <c r="L143" s="3">
        <v>2.1095023109728901</v>
      </c>
      <c r="M143" s="3">
        <v>2.0840665376454099</v>
      </c>
      <c r="N143" s="3">
        <v>0</v>
      </c>
      <c r="O143" s="3">
        <v>0</v>
      </c>
      <c r="P143" s="3">
        <v>0</v>
      </c>
      <c r="Q143" s="3">
        <v>0</v>
      </c>
      <c r="R143" s="3">
        <v>0</v>
      </c>
      <c r="S143" s="3">
        <v>0</v>
      </c>
      <c r="T143" s="2"/>
      <c r="U143" s="3">
        <v>0.55424505855051598</v>
      </c>
      <c r="V143" s="3">
        <v>0.18951962115778101</v>
      </c>
      <c r="W143" s="3">
        <v>0.233402241866215</v>
      </c>
      <c r="X143" s="3">
        <v>1.4187605103722399E-3</v>
      </c>
      <c r="Y143" s="3">
        <v>6.7989266069176501E-3</v>
      </c>
      <c r="Z143" s="3">
        <v>1.46153914047215E-2</v>
      </c>
    </row>
    <row r="144" spans="1:26">
      <c r="A144" s="2" t="s">
        <v>161</v>
      </c>
      <c r="B144" s="2"/>
      <c r="C144" s="3">
        <v>11.466666666666599</v>
      </c>
      <c r="D144" s="3">
        <v>1.875</v>
      </c>
      <c r="E144" s="3">
        <v>0</v>
      </c>
      <c r="F144" s="3">
        <v>1</v>
      </c>
      <c r="G144" s="3">
        <v>3.8333333333333299</v>
      </c>
      <c r="H144" s="3">
        <v>2.3214285714285698</v>
      </c>
      <c r="I144" s="3">
        <v>1.5</v>
      </c>
      <c r="J144" s="3">
        <v>0</v>
      </c>
      <c r="K144" s="2"/>
      <c r="L144" s="3">
        <v>3.1382939455839498</v>
      </c>
      <c r="M144" s="3">
        <v>0.78062474979979901</v>
      </c>
      <c r="N144" s="3">
        <v>0</v>
      </c>
      <c r="O144" s="3">
        <v>0</v>
      </c>
      <c r="P144" s="3">
        <v>2.2669117514559001</v>
      </c>
      <c r="Q144" s="3">
        <v>1.39010717543061</v>
      </c>
      <c r="R144" s="3">
        <v>0.5</v>
      </c>
      <c r="S144" s="3">
        <v>0</v>
      </c>
      <c r="T144" s="2"/>
      <c r="U144" s="3">
        <v>2.06617500062359E-2</v>
      </c>
      <c r="V144" s="3">
        <v>0.832326242104105</v>
      </c>
      <c r="W144" s="3">
        <v>3.66160055364705E-2</v>
      </c>
      <c r="X144" s="3">
        <v>3.9256244473132602E-3</v>
      </c>
      <c r="Y144" s="3">
        <v>9.3155977814589896E-3</v>
      </c>
      <c r="Z144" s="3">
        <v>9.7154779496446603E-2</v>
      </c>
    </row>
    <row r="145" spans="1:26">
      <c r="A145" s="2" t="s">
        <v>372</v>
      </c>
      <c r="B145" s="2"/>
      <c r="C145" s="3">
        <v>11.3666666666666</v>
      </c>
      <c r="D145" s="3">
        <v>9.93333333333333</v>
      </c>
      <c r="E145" s="3">
        <v>0</v>
      </c>
      <c r="F145" s="3">
        <v>0</v>
      </c>
      <c r="G145" s="3">
        <v>1</v>
      </c>
      <c r="H145" s="3">
        <v>1</v>
      </c>
      <c r="I145" s="3">
        <v>1.6666666666666601</v>
      </c>
      <c r="J145" s="3">
        <v>0</v>
      </c>
      <c r="K145" s="2"/>
      <c r="L145" s="3">
        <v>2.0409692686455498</v>
      </c>
      <c r="M145" s="3">
        <v>2.8511206373790801</v>
      </c>
      <c r="N145" s="3">
        <v>0</v>
      </c>
      <c r="O145" s="3">
        <v>0</v>
      </c>
      <c r="P145" s="3">
        <v>0</v>
      </c>
      <c r="Q145" s="3">
        <v>0</v>
      </c>
      <c r="R145" s="3">
        <v>0.47140452079103101</v>
      </c>
      <c r="S145" s="3">
        <v>0</v>
      </c>
      <c r="T145" s="2"/>
      <c r="U145" s="3">
        <v>2.57120839084828E-2</v>
      </c>
      <c r="V145" s="3">
        <v>0.85066297155122095</v>
      </c>
      <c r="W145" s="3">
        <v>5.8883061072925701E-2</v>
      </c>
      <c r="X145" s="3">
        <v>6.2373967874365102E-3</v>
      </c>
      <c r="Y145" s="3">
        <v>2.09353241101186E-2</v>
      </c>
      <c r="Z145" s="3">
        <v>3.7569162675549099E-2</v>
      </c>
    </row>
    <row r="146" spans="1:26">
      <c r="A146" s="2" t="s">
        <v>335</v>
      </c>
      <c r="B146" s="2"/>
      <c r="C146" s="3">
        <v>11.3</v>
      </c>
      <c r="D146" s="3">
        <v>4.9666666666666597</v>
      </c>
      <c r="E146" s="3">
        <v>0</v>
      </c>
      <c r="F146" s="3">
        <v>0</v>
      </c>
      <c r="G146" s="3">
        <v>0</v>
      </c>
      <c r="H146" s="3">
        <v>0</v>
      </c>
      <c r="I146" s="3">
        <v>1</v>
      </c>
      <c r="J146" s="3">
        <v>0</v>
      </c>
      <c r="K146" s="2"/>
      <c r="L146" s="3">
        <v>1.59478316185409</v>
      </c>
      <c r="M146" s="3">
        <v>2.2283526551144299</v>
      </c>
      <c r="N146" s="3">
        <v>0</v>
      </c>
      <c r="O146" s="3">
        <v>0</v>
      </c>
      <c r="P146" s="3">
        <v>0</v>
      </c>
      <c r="Q146" s="3">
        <v>0</v>
      </c>
      <c r="R146" s="3">
        <v>0</v>
      </c>
      <c r="S146" s="3">
        <v>0</v>
      </c>
      <c r="T146" s="2"/>
      <c r="U146" s="3">
        <v>0.12721587287762301</v>
      </c>
      <c r="V146" s="3">
        <v>0.39068572320721001</v>
      </c>
      <c r="W146" s="3">
        <v>0.38190262184857299</v>
      </c>
      <c r="X146" s="3">
        <v>1.3666042065341499E-2</v>
      </c>
      <c r="Y146" s="3">
        <v>5.5114516292941999E-2</v>
      </c>
      <c r="Z146" s="3">
        <v>3.1415227952178701E-2</v>
      </c>
    </row>
    <row r="147" spans="1:26">
      <c r="A147" s="2" t="s">
        <v>194</v>
      </c>
      <c r="B147" s="2"/>
      <c r="C147" s="3">
        <v>11.3</v>
      </c>
      <c r="D147" s="3">
        <v>5.3333333333333304</v>
      </c>
      <c r="E147" s="3">
        <v>0</v>
      </c>
      <c r="F147" s="3">
        <v>0</v>
      </c>
      <c r="G147" s="3">
        <v>1</v>
      </c>
      <c r="H147" s="3">
        <v>1</v>
      </c>
      <c r="I147" s="3">
        <v>1</v>
      </c>
      <c r="J147" s="3">
        <v>0</v>
      </c>
      <c r="K147" s="2"/>
      <c r="L147" s="3">
        <v>2.8884828774519899</v>
      </c>
      <c r="M147" s="3">
        <v>2.2997584414213699</v>
      </c>
      <c r="N147" s="3">
        <v>0</v>
      </c>
      <c r="O147" s="3">
        <v>0</v>
      </c>
      <c r="P147" s="3">
        <v>0</v>
      </c>
      <c r="Q147" s="3">
        <v>0</v>
      </c>
      <c r="R147" s="3">
        <v>0</v>
      </c>
      <c r="S147" s="3">
        <v>0</v>
      </c>
      <c r="T147" s="2"/>
      <c r="U147" s="3">
        <v>0.62932469176577699</v>
      </c>
      <c r="V147" s="3">
        <v>0.14276398114580499</v>
      </c>
      <c r="W147" s="3">
        <v>0.200163762444316</v>
      </c>
      <c r="X147" s="3">
        <v>3.1945855102326298E-3</v>
      </c>
      <c r="Y147" s="3">
        <v>5.1901168623572497E-3</v>
      </c>
      <c r="Z147" s="3">
        <v>1.9362862407054302E-2</v>
      </c>
    </row>
    <row r="148" spans="1:26">
      <c r="A148" s="2" t="s">
        <v>232</v>
      </c>
      <c r="B148" s="2"/>
      <c r="C148" s="3">
        <v>11.2666666666666</v>
      </c>
      <c r="D148" s="3">
        <v>1</v>
      </c>
      <c r="E148" s="3">
        <v>0</v>
      </c>
      <c r="F148" s="3">
        <v>1.6666666666666601</v>
      </c>
      <c r="G148" s="3">
        <v>6.6666666666666599</v>
      </c>
      <c r="H148" s="3">
        <v>10.8333333333333</v>
      </c>
      <c r="I148" s="3">
        <v>1</v>
      </c>
      <c r="J148" s="3">
        <v>1</v>
      </c>
      <c r="K148" s="2"/>
      <c r="L148" s="3">
        <v>2.2350739485653599</v>
      </c>
      <c r="M148" s="3">
        <v>0</v>
      </c>
      <c r="N148" s="3">
        <v>0</v>
      </c>
      <c r="O148" s="3">
        <v>0.66666666666666596</v>
      </c>
      <c r="P148" s="3">
        <v>2.4404006956964102</v>
      </c>
      <c r="Q148" s="3">
        <v>2.6718699236468901</v>
      </c>
      <c r="R148" s="3">
        <v>0</v>
      </c>
      <c r="S148" s="3">
        <v>0</v>
      </c>
      <c r="T148" s="2"/>
      <c r="U148" s="3">
        <v>2.5602351626355799E-2</v>
      </c>
      <c r="V148" s="3">
        <v>0.79802876089675401</v>
      </c>
      <c r="W148" s="3">
        <v>5.88112795182631E-2</v>
      </c>
      <c r="X148" s="3">
        <v>4.1198773226715901E-3</v>
      </c>
      <c r="Y148" s="3">
        <v>1.6201991706605499E-2</v>
      </c>
      <c r="Z148" s="3">
        <v>9.7235739063149404E-2</v>
      </c>
    </row>
    <row r="149" spans="1:26">
      <c r="A149" s="2" t="s">
        <v>311</v>
      </c>
      <c r="B149" s="2"/>
      <c r="C149" s="3">
        <v>10.9</v>
      </c>
      <c r="D149" s="3">
        <v>7.9666666666666597</v>
      </c>
      <c r="E149" s="3">
        <v>0</v>
      </c>
      <c r="F149" s="3">
        <v>0</v>
      </c>
      <c r="G149" s="3">
        <v>0</v>
      </c>
      <c r="H149" s="3">
        <v>0</v>
      </c>
      <c r="I149" s="3">
        <v>1.3333333333333299</v>
      </c>
      <c r="J149" s="3">
        <v>0</v>
      </c>
      <c r="K149" s="2"/>
      <c r="L149" s="3">
        <v>1.9382122346808801</v>
      </c>
      <c r="M149" s="3">
        <v>2.6265736024122499</v>
      </c>
      <c r="N149" s="3">
        <v>0</v>
      </c>
      <c r="O149" s="3">
        <v>0</v>
      </c>
      <c r="P149" s="3">
        <v>0</v>
      </c>
      <c r="Q149" s="3">
        <v>0</v>
      </c>
      <c r="R149" s="3">
        <v>0.47140452079103101</v>
      </c>
      <c r="S149" s="3">
        <v>0</v>
      </c>
      <c r="T149" s="2"/>
      <c r="U149" s="3">
        <v>2.4010117612703202E-2</v>
      </c>
      <c r="V149" s="3">
        <v>0.87331320846282301</v>
      </c>
      <c r="W149" s="3">
        <v>3.8908398813501298E-2</v>
      </c>
      <c r="X149" s="3">
        <v>9.5284625275784203E-4</v>
      </c>
      <c r="Y149" s="3">
        <v>2.5220782699700899E-2</v>
      </c>
      <c r="Z149" s="3">
        <v>3.7594644714619999E-2</v>
      </c>
    </row>
    <row r="150" spans="1:26">
      <c r="A150" s="2" t="s">
        <v>188</v>
      </c>
      <c r="B150" s="2"/>
      <c r="C150" s="3">
        <v>10.8666666666666</v>
      </c>
      <c r="D150" s="3">
        <v>8.93333333333333</v>
      </c>
      <c r="E150" s="3">
        <v>0</v>
      </c>
      <c r="F150" s="3">
        <v>0</v>
      </c>
      <c r="G150" s="3">
        <v>1</v>
      </c>
      <c r="H150" s="3">
        <v>1</v>
      </c>
      <c r="I150" s="3">
        <v>1.2</v>
      </c>
      <c r="J150" s="3">
        <v>0</v>
      </c>
      <c r="K150" s="2"/>
      <c r="L150" s="3">
        <v>2.1406125810669701</v>
      </c>
      <c r="M150" s="3">
        <v>3.0868898407440599</v>
      </c>
      <c r="N150" s="3">
        <v>0</v>
      </c>
      <c r="O150" s="3">
        <v>0</v>
      </c>
      <c r="P150" s="3">
        <v>0</v>
      </c>
      <c r="Q150" s="3">
        <v>0</v>
      </c>
      <c r="R150" s="3">
        <v>0.4</v>
      </c>
      <c r="S150" s="3">
        <v>0</v>
      </c>
      <c r="T150" s="2"/>
      <c r="U150" s="3">
        <v>1.6743245247551799E-2</v>
      </c>
      <c r="V150" s="3">
        <v>0.76995966501249702</v>
      </c>
      <c r="W150" s="3">
        <v>0.107960635211654</v>
      </c>
      <c r="X150" s="3">
        <v>3.72315156915797E-3</v>
      </c>
      <c r="Y150" s="3">
        <v>2.3699129554848802E-2</v>
      </c>
      <c r="Z150" s="3">
        <v>7.7914173414159599E-2</v>
      </c>
    </row>
    <row r="151" spans="1:26">
      <c r="A151" s="2" t="s">
        <v>291</v>
      </c>
      <c r="B151" s="2"/>
      <c r="C151" s="3">
        <v>10.8333333333333</v>
      </c>
      <c r="D151" s="3">
        <v>3</v>
      </c>
      <c r="E151" s="3">
        <v>0</v>
      </c>
      <c r="F151" s="3">
        <v>0</v>
      </c>
      <c r="G151" s="3">
        <v>0</v>
      </c>
      <c r="H151" s="3">
        <v>1</v>
      </c>
      <c r="I151" s="3">
        <v>1</v>
      </c>
      <c r="J151" s="3">
        <v>0</v>
      </c>
      <c r="K151" s="2"/>
      <c r="L151" s="3">
        <v>1.9507833184532699</v>
      </c>
      <c r="M151" s="3">
        <v>1.8937283058959899</v>
      </c>
      <c r="N151" s="3">
        <v>0</v>
      </c>
      <c r="O151" s="3">
        <v>0</v>
      </c>
      <c r="P151" s="3">
        <v>0</v>
      </c>
      <c r="Q151" s="3">
        <v>0</v>
      </c>
      <c r="R151" s="3">
        <v>0</v>
      </c>
      <c r="S151" s="3">
        <v>0</v>
      </c>
      <c r="T151" s="2"/>
      <c r="U151" s="3">
        <v>0.20889346883972301</v>
      </c>
      <c r="V151" s="3">
        <v>0.48939625519458602</v>
      </c>
      <c r="W151" s="3">
        <v>0.16612469351617601</v>
      </c>
      <c r="X151" s="3">
        <v>1.47176759495745E-2</v>
      </c>
      <c r="Y151" s="3">
        <v>7.8273414744758907E-2</v>
      </c>
      <c r="Z151" s="3">
        <v>4.2594495640406398E-2</v>
      </c>
    </row>
    <row r="152" spans="1:26">
      <c r="A152" s="2" t="s">
        <v>179</v>
      </c>
      <c r="B152" s="2"/>
      <c r="C152" s="3">
        <v>10.7</v>
      </c>
      <c r="D152" s="3">
        <v>2.3333333333333299</v>
      </c>
      <c r="E152" s="3">
        <v>0</v>
      </c>
      <c r="F152" s="3">
        <v>0</v>
      </c>
      <c r="G152" s="3">
        <v>4.21428571428571</v>
      </c>
      <c r="H152" s="3">
        <v>3.4166666666666599</v>
      </c>
      <c r="I152" s="3">
        <v>3</v>
      </c>
      <c r="J152" s="3">
        <v>0</v>
      </c>
      <c r="K152" s="2"/>
      <c r="L152" s="3">
        <v>5.5746449812222698</v>
      </c>
      <c r="M152" s="3">
        <v>1.1055415967851301</v>
      </c>
      <c r="N152" s="3">
        <v>0</v>
      </c>
      <c r="O152" s="3">
        <v>0</v>
      </c>
      <c r="P152" s="3">
        <v>2.76918171071144</v>
      </c>
      <c r="Q152" s="3">
        <v>2.0598678490513702</v>
      </c>
      <c r="R152" s="3">
        <v>0</v>
      </c>
      <c r="S152" s="3">
        <v>0</v>
      </c>
      <c r="T152" s="2"/>
      <c r="U152" s="3">
        <v>0.488399172669575</v>
      </c>
      <c r="V152" s="3">
        <v>5.3407905461705901E-2</v>
      </c>
      <c r="W152" s="3">
        <v>0.414253672649464</v>
      </c>
      <c r="X152" s="3">
        <v>5.0900336907402596E-4</v>
      </c>
      <c r="Y152" s="3">
        <v>2.2652409904997801E-2</v>
      </c>
      <c r="Z152" s="3">
        <v>2.0777836301439302E-2</v>
      </c>
    </row>
    <row r="153" spans="1:26">
      <c r="A153" s="2" t="s">
        <v>193</v>
      </c>
      <c r="B153" s="2"/>
      <c r="C153" s="3">
        <v>10.533333333333299</v>
      </c>
      <c r="D153" s="3">
        <v>1.25</v>
      </c>
      <c r="E153" s="3">
        <v>0</v>
      </c>
      <c r="F153" s="3">
        <v>0</v>
      </c>
      <c r="G153" s="3">
        <v>3.7586206896551699</v>
      </c>
      <c r="H153" s="3">
        <v>1.4736842105263099</v>
      </c>
      <c r="I153" s="3">
        <v>1</v>
      </c>
      <c r="J153" s="3">
        <v>0</v>
      </c>
      <c r="K153" s="2"/>
      <c r="L153" s="3">
        <v>2.12498366006789</v>
      </c>
      <c r="M153" s="3">
        <v>0.55901699437494701</v>
      </c>
      <c r="N153" s="3">
        <v>0</v>
      </c>
      <c r="O153" s="3">
        <v>0</v>
      </c>
      <c r="P153" s="3">
        <v>1.7548980206895799</v>
      </c>
      <c r="Q153" s="3">
        <v>0.59545834205182901</v>
      </c>
      <c r="R153" s="3">
        <v>0</v>
      </c>
      <c r="S153" s="3">
        <v>0</v>
      </c>
      <c r="T153" s="2"/>
      <c r="U153" s="3">
        <v>0.68910774957702903</v>
      </c>
      <c r="V153" s="3">
        <v>8.9248778437163598E-2</v>
      </c>
      <c r="W153" s="3">
        <v>0.181072680826209</v>
      </c>
      <c r="X153" s="3">
        <v>1.77381724940581E-3</v>
      </c>
      <c r="Y153" s="3">
        <v>1.9528547212499501E-2</v>
      </c>
      <c r="Z153" s="3">
        <v>1.9268428137682599E-2</v>
      </c>
    </row>
    <row r="154" spans="1:26">
      <c r="A154" s="2" t="s">
        <v>251</v>
      </c>
      <c r="B154" s="2"/>
      <c r="C154" s="3">
        <v>10.133333333333301</v>
      </c>
      <c r="D154" s="3">
        <v>6.8</v>
      </c>
      <c r="E154" s="3">
        <v>0</v>
      </c>
      <c r="F154" s="3">
        <v>0</v>
      </c>
      <c r="G154" s="3">
        <v>1</v>
      </c>
      <c r="H154" s="3">
        <v>1</v>
      </c>
      <c r="I154" s="3">
        <v>1</v>
      </c>
      <c r="J154" s="3">
        <v>0</v>
      </c>
      <c r="K154" s="2"/>
      <c r="L154" s="3">
        <v>2.60426999794994</v>
      </c>
      <c r="M154" s="3">
        <v>2.1509687739868899</v>
      </c>
      <c r="N154" s="3">
        <v>0</v>
      </c>
      <c r="O154" s="3">
        <v>0</v>
      </c>
      <c r="P154" s="3">
        <v>0</v>
      </c>
      <c r="Q154" s="3">
        <v>0</v>
      </c>
      <c r="R154" s="3">
        <v>0</v>
      </c>
      <c r="S154" s="3">
        <v>0</v>
      </c>
      <c r="T154" s="2"/>
      <c r="U154" s="3">
        <v>2.1361752808800202E-2</v>
      </c>
      <c r="V154" s="3">
        <v>0.80202682027704097</v>
      </c>
      <c r="W154" s="3">
        <v>8.3003404069374898E-2</v>
      </c>
      <c r="X154" s="3">
        <v>3.2750491254943601E-3</v>
      </c>
      <c r="Y154" s="3">
        <v>2.0955360184440799E-2</v>
      </c>
      <c r="Z154" s="3">
        <v>6.9377613315845896E-2</v>
      </c>
    </row>
    <row r="155" spans="1:26">
      <c r="A155" s="2" t="s">
        <v>229</v>
      </c>
      <c r="B155" s="2"/>
      <c r="C155" s="3">
        <v>9.9</v>
      </c>
      <c r="D155" s="3">
        <v>3.4</v>
      </c>
      <c r="E155" s="3">
        <v>0</v>
      </c>
      <c r="F155" s="3">
        <v>0</v>
      </c>
      <c r="G155" s="3">
        <v>1</v>
      </c>
      <c r="H155" s="3">
        <v>1</v>
      </c>
      <c r="I155" s="3">
        <v>1</v>
      </c>
      <c r="J155" s="3">
        <v>0</v>
      </c>
      <c r="K155" s="2"/>
      <c r="L155" s="3">
        <v>2.0387904911164001</v>
      </c>
      <c r="M155" s="3">
        <v>1.6041612554021201</v>
      </c>
      <c r="N155" s="3">
        <v>0</v>
      </c>
      <c r="O155" s="3">
        <v>0</v>
      </c>
      <c r="P155" s="3">
        <v>0</v>
      </c>
      <c r="Q155" s="3">
        <v>0</v>
      </c>
      <c r="R155" s="3">
        <v>0</v>
      </c>
      <c r="S155" s="3">
        <v>0</v>
      </c>
      <c r="T155" s="2"/>
      <c r="U155" s="3">
        <v>1.1115465040816201E-2</v>
      </c>
      <c r="V155" s="3">
        <v>0.87402405437861397</v>
      </c>
      <c r="W155" s="3">
        <v>2.8254910939205301E-2</v>
      </c>
      <c r="X155" s="3">
        <v>3.18096684097091E-3</v>
      </c>
      <c r="Y155" s="3">
        <v>3.6645939526015303E-2</v>
      </c>
      <c r="Z155" s="3">
        <v>4.6778664530666897E-2</v>
      </c>
    </row>
    <row r="156" spans="1:26">
      <c r="A156" s="2" t="s">
        <v>219</v>
      </c>
      <c r="B156" s="2" t="s">
        <v>220</v>
      </c>
      <c r="C156" s="3">
        <v>9.5666666666666593</v>
      </c>
      <c r="D156" s="3">
        <v>3.2333333333333298</v>
      </c>
      <c r="E156" s="3">
        <v>0</v>
      </c>
      <c r="F156" s="3">
        <v>0</v>
      </c>
      <c r="G156" s="3">
        <v>1</v>
      </c>
      <c r="H156" s="3">
        <v>1</v>
      </c>
      <c r="I156" s="3">
        <v>0</v>
      </c>
      <c r="J156" s="3">
        <v>0</v>
      </c>
      <c r="K156" s="2"/>
      <c r="L156" s="3">
        <v>1.80154254891622</v>
      </c>
      <c r="M156" s="3">
        <v>1.7451520150277799</v>
      </c>
      <c r="N156" s="3">
        <v>0</v>
      </c>
      <c r="O156" s="3">
        <v>0</v>
      </c>
      <c r="P156" s="3">
        <v>0</v>
      </c>
      <c r="Q156" s="3">
        <v>0</v>
      </c>
      <c r="R156" s="3">
        <v>0</v>
      </c>
      <c r="S156" s="3">
        <v>0</v>
      </c>
      <c r="T156" s="2"/>
      <c r="U156" s="3">
        <v>0.58302073640908803</v>
      </c>
      <c r="V156" s="3">
        <v>0.140097128713841</v>
      </c>
      <c r="W156" s="3">
        <v>0.25328205816731503</v>
      </c>
      <c r="X156" s="3">
        <v>9.55391908920393E-3</v>
      </c>
      <c r="Y156" s="3">
        <v>4.9826733097360102E-3</v>
      </c>
      <c r="Z156" s="3">
        <v>9.0634844421062892E-3</v>
      </c>
    </row>
    <row r="157" spans="1:26">
      <c r="A157" s="2" t="s">
        <v>250</v>
      </c>
      <c r="B157" s="2"/>
      <c r="C157" s="3">
        <v>9.4666666666666597</v>
      </c>
      <c r="D157" s="3">
        <v>1</v>
      </c>
      <c r="E157" s="3">
        <v>0</v>
      </c>
      <c r="F157" s="3">
        <v>3.43333333333333</v>
      </c>
      <c r="G157" s="3">
        <v>6.36666666666666</v>
      </c>
      <c r="H157" s="3">
        <v>12.2</v>
      </c>
      <c r="I157" s="3">
        <v>1</v>
      </c>
      <c r="J157" s="3">
        <v>1.125</v>
      </c>
      <c r="K157" s="2"/>
      <c r="L157" s="3">
        <v>1.7838784213679499</v>
      </c>
      <c r="M157" s="3">
        <v>0</v>
      </c>
      <c r="N157" s="3">
        <v>0</v>
      </c>
      <c r="O157" s="3">
        <v>1.28279209365959</v>
      </c>
      <c r="P157" s="3">
        <v>2.1522597943143902</v>
      </c>
      <c r="Q157" s="3">
        <v>2.9597297173897399</v>
      </c>
      <c r="R157" s="3">
        <v>0</v>
      </c>
      <c r="S157" s="3">
        <v>0.33071891388307301</v>
      </c>
      <c r="T157" s="2"/>
      <c r="U157" s="3">
        <v>1.9658612471809701E-2</v>
      </c>
      <c r="V157" s="3">
        <v>0.80671310983379996</v>
      </c>
      <c r="W157" s="3">
        <v>5.5381358462666799E-2</v>
      </c>
      <c r="X157" s="3">
        <v>2.1418628137270801E-3</v>
      </c>
      <c r="Y157" s="3">
        <v>1.8489633649500702E-2</v>
      </c>
      <c r="Z157" s="3">
        <v>9.7615422872805599E-2</v>
      </c>
    </row>
    <row r="158" spans="1:26">
      <c r="A158" s="2" t="s">
        <v>296</v>
      </c>
      <c r="B158" s="2"/>
      <c r="C158" s="3">
        <v>9.1999999999999993</v>
      </c>
      <c r="D158" s="3">
        <v>7.1666666666666599</v>
      </c>
      <c r="E158" s="3">
        <v>0</v>
      </c>
      <c r="F158" s="3">
        <v>0</v>
      </c>
      <c r="G158" s="3">
        <v>1</v>
      </c>
      <c r="H158" s="3">
        <v>0</v>
      </c>
      <c r="I158" s="3">
        <v>1</v>
      </c>
      <c r="J158" s="3">
        <v>0</v>
      </c>
      <c r="K158" s="2"/>
      <c r="L158" s="3">
        <v>2.16641024123625</v>
      </c>
      <c r="M158" s="3">
        <v>2.2521594575478399</v>
      </c>
      <c r="N158" s="3">
        <v>0</v>
      </c>
      <c r="O158" s="3">
        <v>0</v>
      </c>
      <c r="P158" s="3">
        <v>0</v>
      </c>
      <c r="Q158" s="3">
        <v>0</v>
      </c>
      <c r="R158" s="3">
        <v>0</v>
      </c>
      <c r="S158" s="3">
        <v>0</v>
      </c>
      <c r="T158" s="2"/>
      <c r="U158" s="3">
        <v>0.23515899573284499</v>
      </c>
      <c r="V158" s="3">
        <v>0.41866126875858001</v>
      </c>
      <c r="W158" s="3">
        <v>0.19253009253372499</v>
      </c>
      <c r="X158" s="3">
        <v>3.2599822953345299E-2</v>
      </c>
      <c r="Y158" s="3">
        <v>7.9378895581648595E-2</v>
      </c>
      <c r="Z158" s="3">
        <v>4.16709166505181E-2</v>
      </c>
    </row>
    <row r="159" spans="1:26">
      <c r="A159" s="2" t="s">
        <v>210</v>
      </c>
      <c r="B159" s="2"/>
      <c r="C159" s="3">
        <v>9.1</v>
      </c>
      <c r="D159" s="3">
        <v>7.0666666666666602</v>
      </c>
      <c r="E159" s="3">
        <v>0</v>
      </c>
      <c r="F159" s="3">
        <v>0</v>
      </c>
      <c r="G159" s="3">
        <v>1</v>
      </c>
      <c r="H159" s="3">
        <v>0</v>
      </c>
      <c r="I159" s="3">
        <v>1</v>
      </c>
      <c r="J159" s="3">
        <v>0</v>
      </c>
      <c r="K159" s="2"/>
      <c r="L159" s="3">
        <v>2.18097837372741</v>
      </c>
      <c r="M159" s="3">
        <v>2.0965580258021799</v>
      </c>
      <c r="N159" s="3">
        <v>0</v>
      </c>
      <c r="O159" s="3">
        <v>0</v>
      </c>
      <c r="P159" s="3">
        <v>0</v>
      </c>
      <c r="Q159" s="3">
        <v>0</v>
      </c>
      <c r="R159" s="3">
        <v>0</v>
      </c>
      <c r="S159" s="3">
        <v>0</v>
      </c>
      <c r="T159" s="2"/>
      <c r="U159" s="3">
        <v>0.79678808887141195</v>
      </c>
      <c r="V159" s="3">
        <v>0.12758852259277401</v>
      </c>
      <c r="W159" s="3">
        <v>6.9048836767829205E-2</v>
      </c>
      <c r="X159" s="3">
        <v>9.1912211627450898E-4</v>
      </c>
      <c r="Y159" s="3">
        <v>9.5817112751744404E-4</v>
      </c>
      <c r="Z159" s="3">
        <v>4.6972601888265004E-3</v>
      </c>
    </row>
    <row r="160" spans="1:26">
      <c r="A160" s="2" t="s">
        <v>297</v>
      </c>
      <c r="B160" s="2"/>
      <c r="C160" s="3">
        <v>8.6666666666666607</v>
      </c>
      <c r="D160" s="3">
        <v>0</v>
      </c>
      <c r="E160" s="3">
        <v>0</v>
      </c>
      <c r="F160" s="3">
        <v>0</v>
      </c>
      <c r="G160" s="3">
        <v>3.3103448275862002</v>
      </c>
      <c r="H160" s="3">
        <v>1.1111111111111101</v>
      </c>
      <c r="I160" s="3">
        <v>0</v>
      </c>
      <c r="J160" s="3">
        <v>0</v>
      </c>
      <c r="K160" s="2"/>
      <c r="L160" s="3">
        <v>1.7384539747207</v>
      </c>
      <c r="M160" s="3">
        <v>0</v>
      </c>
      <c r="N160" s="3">
        <v>0</v>
      </c>
      <c r="O160" s="3">
        <v>0</v>
      </c>
      <c r="P160" s="3">
        <v>1.72413793103448</v>
      </c>
      <c r="Q160" s="3">
        <v>0.31426968052735399</v>
      </c>
      <c r="R160" s="3">
        <v>0</v>
      </c>
      <c r="S160" s="3">
        <v>0</v>
      </c>
      <c r="T160" s="2"/>
      <c r="U160" s="3">
        <v>3.7180058147162097E-2</v>
      </c>
      <c r="V160" s="3">
        <v>0.59385839630594806</v>
      </c>
      <c r="W160" s="3">
        <v>0.129881608037514</v>
      </c>
      <c r="X160" s="3">
        <v>2.1254281443339701E-3</v>
      </c>
      <c r="Y160" s="3">
        <v>0.116708263230427</v>
      </c>
      <c r="Z160" s="3">
        <v>0.120246244785974</v>
      </c>
    </row>
    <row r="161" spans="1:26">
      <c r="A161" s="2" t="s">
        <v>216</v>
      </c>
      <c r="B161" s="2"/>
      <c r="C161" s="3">
        <v>8.6666666666666607</v>
      </c>
      <c r="D161" s="3">
        <v>11.3666666666666</v>
      </c>
      <c r="E161" s="3">
        <v>0</v>
      </c>
      <c r="F161" s="3">
        <v>0</v>
      </c>
      <c r="G161" s="3">
        <v>1.1000000000000001</v>
      </c>
      <c r="H161" s="3">
        <v>1</v>
      </c>
      <c r="I161" s="3">
        <v>2.9</v>
      </c>
      <c r="J161" s="3">
        <v>1</v>
      </c>
      <c r="K161" s="2"/>
      <c r="L161" s="3">
        <v>1.71917292776368</v>
      </c>
      <c r="M161" s="3">
        <v>2.1367160680716402</v>
      </c>
      <c r="N161" s="3">
        <v>0</v>
      </c>
      <c r="O161" s="3">
        <v>0</v>
      </c>
      <c r="P161" s="3">
        <v>0.3</v>
      </c>
      <c r="Q161" s="3">
        <v>0</v>
      </c>
      <c r="R161" s="3">
        <v>1.4685593847940399</v>
      </c>
      <c r="S161" s="3">
        <v>0</v>
      </c>
      <c r="T161" s="2"/>
      <c r="U161" s="3">
        <v>0.68564414238956894</v>
      </c>
      <c r="V161" s="3">
        <v>0.15383872267155499</v>
      </c>
      <c r="W161" s="3">
        <v>0.13752263634969</v>
      </c>
      <c r="X161" s="3">
        <v>7.0485380592977102E-4</v>
      </c>
      <c r="Y161" s="3">
        <v>5.8714456720444204E-3</v>
      </c>
      <c r="Z161" s="3">
        <v>1.64181991289131E-2</v>
      </c>
    </row>
    <row r="162" spans="1:26">
      <c r="A162" s="2" t="s">
        <v>241</v>
      </c>
      <c r="B162" s="2" t="s">
        <v>242</v>
      </c>
      <c r="C162" s="3">
        <v>8.6333333333333293</v>
      </c>
      <c r="D162" s="3">
        <v>1</v>
      </c>
      <c r="E162" s="3">
        <v>0</v>
      </c>
      <c r="F162" s="3">
        <v>1.0833333333333299</v>
      </c>
      <c r="G162" s="3">
        <v>2.4666666666666601</v>
      </c>
      <c r="H162" s="3">
        <v>2.7857142857142798</v>
      </c>
      <c r="I162" s="3">
        <v>0</v>
      </c>
      <c r="J162" s="3">
        <v>0</v>
      </c>
      <c r="K162" s="2"/>
      <c r="L162" s="3">
        <v>2.0893911925619699</v>
      </c>
      <c r="M162" s="3">
        <v>0</v>
      </c>
      <c r="N162" s="3">
        <v>0</v>
      </c>
      <c r="O162" s="3">
        <v>0.27638539919628302</v>
      </c>
      <c r="P162" s="3">
        <v>1.6478942792411</v>
      </c>
      <c r="Q162" s="3">
        <v>1.3458174058154799</v>
      </c>
      <c r="R162" s="3">
        <v>0</v>
      </c>
      <c r="S162" s="3">
        <v>0</v>
      </c>
      <c r="T162" s="2"/>
      <c r="U162" s="3">
        <v>0.52950123964667395</v>
      </c>
      <c r="V162" s="3">
        <v>9.7747047023819797E-2</v>
      </c>
      <c r="W162" s="3">
        <v>0.34277304581034901</v>
      </c>
      <c r="X162" s="3">
        <v>2.75050956758217E-3</v>
      </c>
      <c r="Y162" s="3">
        <v>7.7102289587931104E-3</v>
      </c>
      <c r="Z162" s="3">
        <v>1.9517929017604602E-2</v>
      </c>
    </row>
    <row r="163" spans="1:26">
      <c r="A163" s="2" t="s">
        <v>237</v>
      </c>
      <c r="B163" s="2"/>
      <c r="C163" s="3">
        <v>8.6333333333333293</v>
      </c>
      <c r="D163" s="3">
        <v>9.2666666666666604</v>
      </c>
      <c r="E163" s="3">
        <v>0</v>
      </c>
      <c r="F163" s="3">
        <v>0</v>
      </c>
      <c r="G163" s="3">
        <v>1.3333333333333299</v>
      </c>
      <c r="H163" s="3">
        <v>1</v>
      </c>
      <c r="I163" s="3">
        <v>1.1111111111111101</v>
      </c>
      <c r="J163" s="3">
        <v>0</v>
      </c>
      <c r="K163" s="2"/>
      <c r="L163" s="3">
        <v>1.4715826703096</v>
      </c>
      <c r="M163" s="3">
        <v>2.4890872936792601</v>
      </c>
      <c r="N163" s="3">
        <v>0</v>
      </c>
      <c r="O163" s="3">
        <v>0</v>
      </c>
      <c r="P163" s="3">
        <v>0.47140452079103101</v>
      </c>
      <c r="Q163" s="3">
        <v>0</v>
      </c>
      <c r="R163" s="3">
        <v>0.31426968052735399</v>
      </c>
      <c r="S163" s="3">
        <v>0</v>
      </c>
      <c r="T163" s="2"/>
      <c r="U163" s="3">
        <v>0.68507757874358899</v>
      </c>
      <c r="V163" s="3">
        <v>0.16687462772082801</v>
      </c>
      <c r="W163" s="3">
        <v>0.133518158325586</v>
      </c>
      <c r="X163" s="3">
        <v>1.1224390324853801E-3</v>
      </c>
      <c r="Y163" s="3">
        <v>2.5818906245277402E-3</v>
      </c>
      <c r="Z163" s="3">
        <v>1.08253050946136E-2</v>
      </c>
    </row>
    <row r="164" spans="1:26">
      <c r="A164" s="2" t="s">
        <v>312</v>
      </c>
      <c r="B164" s="2"/>
      <c r="C164" s="3">
        <v>8.6</v>
      </c>
      <c r="D164" s="3">
        <v>0</v>
      </c>
      <c r="E164" s="3">
        <v>0</v>
      </c>
      <c r="F164" s="3">
        <v>0</v>
      </c>
      <c r="G164" s="3">
        <v>3.2068965517241299</v>
      </c>
      <c r="H164" s="3">
        <v>1.1111111111111101</v>
      </c>
      <c r="I164" s="3">
        <v>0</v>
      </c>
      <c r="J164" s="3">
        <v>0</v>
      </c>
      <c r="K164" s="2"/>
      <c r="L164" s="3">
        <v>1.68522995463527</v>
      </c>
      <c r="M164" s="3">
        <v>0</v>
      </c>
      <c r="N164" s="3">
        <v>0</v>
      </c>
      <c r="O164" s="3">
        <v>0</v>
      </c>
      <c r="P164" s="3">
        <v>1.68930327088495</v>
      </c>
      <c r="Q164" s="3">
        <v>0.31426968052735399</v>
      </c>
      <c r="R164" s="3">
        <v>0</v>
      </c>
      <c r="S164" s="3">
        <v>0</v>
      </c>
      <c r="T164" s="2"/>
      <c r="U164" s="3">
        <v>0.43372482042460703</v>
      </c>
      <c r="V164" s="3">
        <v>0.31065237230578702</v>
      </c>
      <c r="W164" s="3">
        <v>0.12600750317486001</v>
      </c>
      <c r="X164" s="3">
        <v>2.25046211645713E-2</v>
      </c>
      <c r="Y164" s="3">
        <v>6.4968433771723205E-2</v>
      </c>
      <c r="Z164" s="3">
        <v>4.2142247583619903E-2</v>
      </c>
    </row>
    <row r="165" spans="1:26">
      <c r="A165" s="2" t="s">
        <v>257</v>
      </c>
      <c r="B165" s="2"/>
      <c r="C165" s="3">
        <v>8.3333333333333304</v>
      </c>
      <c r="D165" s="3">
        <v>2.1923076923076898</v>
      </c>
      <c r="E165" s="3">
        <v>0</v>
      </c>
      <c r="F165" s="3">
        <v>0</v>
      </c>
      <c r="G165" s="3">
        <v>1</v>
      </c>
      <c r="H165" s="3">
        <v>0</v>
      </c>
      <c r="I165" s="3">
        <v>0</v>
      </c>
      <c r="J165" s="3">
        <v>0</v>
      </c>
      <c r="K165" s="2"/>
      <c r="L165" s="3">
        <v>1.4452988925785799</v>
      </c>
      <c r="M165" s="3">
        <v>1.2095527071935599</v>
      </c>
      <c r="N165" s="3">
        <v>0</v>
      </c>
      <c r="O165" s="3">
        <v>0</v>
      </c>
      <c r="P165" s="3">
        <v>0</v>
      </c>
      <c r="Q165" s="3">
        <v>0</v>
      </c>
      <c r="R165" s="3">
        <v>0</v>
      </c>
      <c r="S165" s="3">
        <v>0</v>
      </c>
      <c r="T165" s="2"/>
      <c r="U165" s="3">
        <v>8.3456767060246604E-3</v>
      </c>
      <c r="V165" s="3">
        <v>0.923528465707942</v>
      </c>
      <c r="W165" s="3">
        <v>1.15913563316119E-2</v>
      </c>
      <c r="X165" s="3">
        <v>7.2527815279334997E-3</v>
      </c>
      <c r="Y165" s="3">
        <v>1.6098474514463601E-3</v>
      </c>
      <c r="Z165" s="3">
        <v>4.7671872781722503E-2</v>
      </c>
    </row>
    <row r="166" spans="1:26">
      <c r="A166" s="2" t="s">
        <v>258</v>
      </c>
      <c r="B166" s="2"/>
      <c r="C166" s="3">
        <v>8.3333333333333304</v>
      </c>
      <c r="D166" s="3">
        <v>2.1923076923076898</v>
      </c>
      <c r="E166" s="3">
        <v>0</v>
      </c>
      <c r="F166" s="3">
        <v>0</v>
      </c>
      <c r="G166" s="3">
        <v>1</v>
      </c>
      <c r="H166" s="3">
        <v>0</v>
      </c>
      <c r="I166" s="3">
        <v>0</v>
      </c>
      <c r="J166" s="3">
        <v>0</v>
      </c>
      <c r="K166" s="2"/>
      <c r="L166" s="3">
        <v>1.4452988925785799</v>
      </c>
      <c r="M166" s="3">
        <v>1.2095527071935599</v>
      </c>
      <c r="N166" s="3">
        <v>0</v>
      </c>
      <c r="O166" s="3">
        <v>0</v>
      </c>
      <c r="P166" s="3">
        <v>0</v>
      </c>
      <c r="Q166" s="3">
        <v>0</v>
      </c>
      <c r="R166" s="3">
        <v>0</v>
      </c>
      <c r="S166" s="3">
        <v>0</v>
      </c>
      <c r="T166" s="2"/>
      <c r="U166" s="3">
        <v>9.2844229376217405E-2</v>
      </c>
      <c r="V166" s="3">
        <v>0.12680628527249899</v>
      </c>
      <c r="W166" s="3">
        <v>0.694151106637374</v>
      </c>
      <c r="X166" s="3">
        <v>1.8747984078717E-2</v>
      </c>
      <c r="Y166" s="3">
        <v>2.7934124226165601E-2</v>
      </c>
      <c r="Z166" s="3">
        <v>3.9516269750498802E-2</v>
      </c>
    </row>
    <row r="167" spans="1:26">
      <c r="A167" s="2" t="s">
        <v>268</v>
      </c>
      <c r="B167" s="2"/>
      <c r="C167" s="3">
        <v>8.2333333333333307</v>
      </c>
      <c r="D167" s="3">
        <v>0</v>
      </c>
      <c r="E167" s="3">
        <v>0</v>
      </c>
      <c r="F167" s="3">
        <v>0</v>
      </c>
      <c r="G167" s="3">
        <v>5.4</v>
      </c>
      <c r="H167" s="3">
        <v>1</v>
      </c>
      <c r="I167" s="3">
        <v>0</v>
      </c>
      <c r="J167" s="3">
        <v>0</v>
      </c>
      <c r="K167" s="2"/>
      <c r="L167" s="3">
        <v>1.5205992970609301</v>
      </c>
      <c r="M167" s="3">
        <v>0</v>
      </c>
      <c r="N167" s="3">
        <v>0</v>
      </c>
      <c r="O167" s="3">
        <v>0</v>
      </c>
      <c r="P167" s="3">
        <v>1.6248076809271901</v>
      </c>
      <c r="Q167" s="3">
        <v>0</v>
      </c>
      <c r="R167" s="3">
        <v>0</v>
      </c>
      <c r="S167" s="3">
        <v>0</v>
      </c>
      <c r="T167" s="2"/>
      <c r="U167" s="3">
        <v>8.1371908769307406E-3</v>
      </c>
      <c r="V167" s="3">
        <v>0.840361814931329</v>
      </c>
      <c r="W167" s="3">
        <v>1.4334160275907599E-2</v>
      </c>
      <c r="X167" s="3">
        <v>1.6886082100098299E-3</v>
      </c>
      <c r="Y167" s="3">
        <v>7.3559285897949495E-2</v>
      </c>
      <c r="Z167" s="3">
        <v>6.1918939843474699E-2</v>
      </c>
    </row>
    <row r="168" spans="1:26">
      <c r="A168" s="2" t="s">
        <v>244</v>
      </c>
      <c r="B168" s="2"/>
      <c r="C168" s="3">
        <v>8.1666666666666607</v>
      </c>
      <c r="D168" s="3">
        <v>1</v>
      </c>
      <c r="E168" s="3">
        <v>0</v>
      </c>
      <c r="F168" s="3">
        <v>0</v>
      </c>
      <c r="G168" s="3">
        <v>5.3</v>
      </c>
      <c r="H168" s="3">
        <v>1.15384615384615</v>
      </c>
      <c r="I168" s="3">
        <v>0</v>
      </c>
      <c r="J168" s="3">
        <v>1.4</v>
      </c>
      <c r="K168" s="2"/>
      <c r="L168" s="3">
        <v>1.50738920727933</v>
      </c>
      <c r="M168" s="3">
        <v>0</v>
      </c>
      <c r="N168" s="3">
        <v>0</v>
      </c>
      <c r="O168" s="3">
        <v>0</v>
      </c>
      <c r="P168" s="3">
        <v>1.67630546142402</v>
      </c>
      <c r="Q168" s="3">
        <v>0.36080121229411</v>
      </c>
      <c r="R168" s="3">
        <v>0</v>
      </c>
      <c r="S168" s="3">
        <v>0.66332495807108005</v>
      </c>
      <c r="T168" s="2"/>
      <c r="U168" s="3">
        <v>0.665526396730034</v>
      </c>
      <c r="V168" s="3">
        <v>0.102286250565781</v>
      </c>
      <c r="W168" s="3">
        <v>0.12280116120396301</v>
      </c>
      <c r="X168" s="3">
        <v>2.3326659146280099E-3</v>
      </c>
      <c r="Y168" s="3">
        <v>3.7698893149366301E-2</v>
      </c>
      <c r="Z168" s="3">
        <v>6.9354633182845696E-2</v>
      </c>
    </row>
    <row r="169" spans="1:26">
      <c r="A169" s="2" t="s">
        <v>199</v>
      </c>
      <c r="B169" s="2"/>
      <c r="C169" s="3">
        <v>8.0666666666666593</v>
      </c>
      <c r="D169" s="3">
        <v>1</v>
      </c>
      <c r="E169" s="3">
        <v>0</v>
      </c>
      <c r="F169" s="3">
        <v>1.0833333333333299</v>
      </c>
      <c r="G169" s="3">
        <v>2.36</v>
      </c>
      <c r="H169" s="3">
        <v>1.96428571428571</v>
      </c>
      <c r="I169" s="3">
        <v>0</v>
      </c>
      <c r="J169" s="3">
        <v>0</v>
      </c>
      <c r="K169" s="2"/>
      <c r="L169" s="3">
        <v>2.2350739485653599</v>
      </c>
      <c r="M169" s="3">
        <v>0</v>
      </c>
      <c r="N169" s="3">
        <v>0</v>
      </c>
      <c r="O169" s="3">
        <v>0.27638539919628302</v>
      </c>
      <c r="P169" s="3">
        <v>1.49345237620755</v>
      </c>
      <c r="Q169" s="3">
        <v>1.01707363327843</v>
      </c>
      <c r="R169" s="3">
        <v>0</v>
      </c>
      <c r="S169" s="3">
        <v>0</v>
      </c>
      <c r="T169" s="2"/>
      <c r="U169" s="3">
        <v>0.51818509180835304</v>
      </c>
      <c r="V169" s="3">
        <v>0.113644943661647</v>
      </c>
      <c r="W169" s="3">
        <v>0.330864665199604</v>
      </c>
      <c r="X169" s="3">
        <v>1.39371567871416E-3</v>
      </c>
      <c r="Y169" s="3">
        <v>1.09838282451561E-2</v>
      </c>
      <c r="Z169" s="3">
        <v>2.49277565683391E-2</v>
      </c>
    </row>
    <row r="170" spans="1:26">
      <c r="A170" s="2" t="s">
        <v>248</v>
      </c>
      <c r="B170" s="2"/>
      <c r="C170" s="3">
        <v>8.0666666666666593</v>
      </c>
      <c r="D170" s="3">
        <v>2.2000000000000002</v>
      </c>
      <c r="E170" s="3">
        <v>0</v>
      </c>
      <c r="F170" s="3">
        <v>0</v>
      </c>
      <c r="G170" s="3">
        <v>3.3703703703703698</v>
      </c>
      <c r="H170" s="3">
        <v>2.4166666666666599</v>
      </c>
      <c r="I170" s="3">
        <v>3</v>
      </c>
      <c r="J170" s="3">
        <v>0</v>
      </c>
      <c r="K170" s="2"/>
      <c r="L170" s="3">
        <v>4.3122564343456604</v>
      </c>
      <c r="M170" s="3">
        <v>0.97979589711327097</v>
      </c>
      <c r="N170" s="3">
        <v>0</v>
      </c>
      <c r="O170" s="3">
        <v>0</v>
      </c>
      <c r="P170" s="3">
        <v>2.16278538083799</v>
      </c>
      <c r="Q170" s="3">
        <v>1.4976833963009499</v>
      </c>
      <c r="R170" s="3">
        <v>0</v>
      </c>
      <c r="S170" s="3">
        <v>0</v>
      </c>
      <c r="T170" s="2"/>
      <c r="U170" s="3">
        <v>0.14201041304923401</v>
      </c>
      <c r="V170" s="3">
        <v>0.59698436161728397</v>
      </c>
      <c r="W170" s="3">
        <v>5.9997046736028598E-2</v>
      </c>
      <c r="X170" s="3">
        <v>1.1153210946164901E-3</v>
      </c>
      <c r="Y170" s="3">
        <v>0.157957694919622</v>
      </c>
      <c r="Z170" s="3">
        <v>4.1935165321048302E-2</v>
      </c>
    </row>
    <row r="171" spans="1:26">
      <c r="A171" s="2" t="s">
        <v>224</v>
      </c>
      <c r="B171" s="2"/>
      <c r="C171" s="3">
        <v>8.0333333333333297</v>
      </c>
      <c r="D171" s="3">
        <v>1</v>
      </c>
      <c r="E171" s="3">
        <v>0</v>
      </c>
      <c r="F171" s="3">
        <v>0</v>
      </c>
      <c r="G171" s="3">
        <v>1.2222222222222201</v>
      </c>
      <c r="H171" s="3">
        <v>1</v>
      </c>
      <c r="I171" s="3">
        <v>0</v>
      </c>
      <c r="J171" s="3">
        <v>0</v>
      </c>
      <c r="K171" s="2"/>
      <c r="L171" s="3">
        <v>1.9576062480034599</v>
      </c>
      <c r="M171" s="3">
        <v>0</v>
      </c>
      <c r="N171" s="3">
        <v>0</v>
      </c>
      <c r="O171" s="3">
        <v>0</v>
      </c>
      <c r="P171" s="3">
        <v>0.41573970964154899</v>
      </c>
      <c r="Q171" s="3">
        <v>0</v>
      </c>
      <c r="R171" s="3">
        <v>0</v>
      </c>
      <c r="S171" s="3">
        <v>0</v>
      </c>
      <c r="T171" s="2"/>
      <c r="U171" s="3">
        <v>0.12668901506098601</v>
      </c>
      <c r="V171" s="3">
        <v>0.24231170552815001</v>
      </c>
      <c r="W171" s="3">
        <v>0.600532151321714</v>
      </c>
      <c r="X171" s="3">
        <v>3.0425992955715199E-3</v>
      </c>
      <c r="Y171" s="3">
        <v>7.4718922757302797E-3</v>
      </c>
      <c r="Z171" s="3">
        <v>1.99526362461897E-2</v>
      </c>
    </row>
    <row r="172" spans="1:26">
      <c r="A172" s="2" t="s">
        <v>215</v>
      </c>
      <c r="B172" s="2"/>
      <c r="C172" s="3">
        <v>7.9666666666666597</v>
      </c>
      <c r="D172" s="3">
        <v>2.1666666666666599</v>
      </c>
      <c r="E172" s="3">
        <v>0</v>
      </c>
      <c r="F172" s="3">
        <v>0</v>
      </c>
      <c r="G172" s="3">
        <v>2.9629629629629601</v>
      </c>
      <c r="H172" s="3">
        <v>2.1818181818181799</v>
      </c>
      <c r="I172" s="3">
        <v>2</v>
      </c>
      <c r="J172" s="3">
        <v>0</v>
      </c>
      <c r="K172" s="2"/>
      <c r="L172" s="3">
        <v>4.1431335430511398</v>
      </c>
      <c r="M172" s="3">
        <v>0.89752746785574999</v>
      </c>
      <c r="N172" s="3">
        <v>0</v>
      </c>
      <c r="O172" s="3">
        <v>0</v>
      </c>
      <c r="P172" s="3">
        <v>1.89505167488385</v>
      </c>
      <c r="Q172" s="3">
        <v>1.1134044285378</v>
      </c>
      <c r="R172" s="3">
        <v>0</v>
      </c>
      <c r="S172" s="3">
        <v>0</v>
      </c>
      <c r="T172" s="2"/>
      <c r="U172" s="3">
        <v>0.189064239308146</v>
      </c>
      <c r="V172" s="3">
        <v>0.133459574782853</v>
      </c>
      <c r="W172" s="3">
        <v>0.64851278900027598</v>
      </c>
      <c r="X172" s="3">
        <v>2.7844552511410701E-3</v>
      </c>
      <c r="Y172" s="3">
        <v>1.01405653006641E-2</v>
      </c>
      <c r="Z172" s="3">
        <v>1.60383764080613E-2</v>
      </c>
    </row>
    <row r="173" spans="1:26">
      <c r="A173" s="2" t="s">
        <v>191</v>
      </c>
      <c r="B173" s="2"/>
      <c r="C173" s="3">
        <v>7.93333333333333</v>
      </c>
      <c r="D173" s="3">
        <v>13.7</v>
      </c>
      <c r="E173" s="3">
        <v>0</v>
      </c>
      <c r="F173" s="3">
        <v>0</v>
      </c>
      <c r="G173" s="3">
        <v>3.7333333333333298</v>
      </c>
      <c r="H173" s="3">
        <v>2</v>
      </c>
      <c r="I173" s="3">
        <v>10.466666666666599</v>
      </c>
      <c r="J173" s="3">
        <v>1.3333333333333299</v>
      </c>
      <c r="K173" s="2"/>
      <c r="L173" s="3">
        <v>2.0319667538837498</v>
      </c>
      <c r="M173" s="3">
        <v>1.77294481959629</v>
      </c>
      <c r="N173" s="3">
        <v>0</v>
      </c>
      <c r="O173" s="3">
        <v>0</v>
      </c>
      <c r="P173" s="3">
        <v>1.9652537297311501</v>
      </c>
      <c r="Q173" s="3">
        <v>0.98130676292531605</v>
      </c>
      <c r="R173" s="3">
        <v>2.0612833111653699</v>
      </c>
      <c r="S173" s="3">
        <v>0.57735026918962495</v>
      </c>
      <c r="T173" s="2"/>
      <c r="U173" s="3">
        <v>1.21229367324298E-2</v>
      </c>
      <c r="V173" s="3">
        <v>5.5625322877287303E-2</v>
      </c>
      <c r="W173" s="3">
        <v>0.106384730216752</v>
      </c>
      <c r="X173" s="3">
        <v>4.2448305475784997E-3</v>
      </c>
      <c r="Y173" s="3">
        <v>0.32388301602192499</v>
      </c>
      <c r="Z173" s="3">
        <v>0.49773916346713698</v>
      </c>
    </row>
    <row r="174" spans="1:26">
      <c r="A174" s="2" t="s">
        <v>235</v>
      </c>
      <c r="B174" s="2"/>
      <c r="C174" s="3">
        <v>7.9</v>
      </c>
      <c r="D174" s="3">
        <v>1.6666666666666601</v>
      </c>
      <c r="E174" s="3">
        <v>0</v>
      </c>
      <c r="F174" s="3">
        <v>0</v>
      </c>
      <c r="G174" s="3">
        <v>3.8571428571428501</v>
      </c>
      <c r="H174" s="3">
        <v>2.8333333333333299</v>
      </c>
      <c r="I174" s="3">
        <v>2</v>
      </c>
      <c r="J174" s="3">
        <v>0</v>
      </c>
      <c r="K174" s="2"/>
      <c r="L174" s="3">
        <v>4.1178473340650497</v>
      </c>
      <c r="M174" s="3">
        <v>0.94280904158206302</v>
      </c>
      <c r="N174" s="3">
        <v>0</v>
      </c>
      <c r="O174" s="3">
        <v>0</v>
      </c>
      <c r="P174" s="3">
        <v>2.5172871695294399</v>
      </c>
      <c r="Q174" s="3">
        <v>1.4624940645653499</v>
      </c>
      <c r="R174" s="3">
        <v>1</v>
      </c>
      <c r="S174" s="3">
        <v>0</v>
      </c>
      <c r="T174" s="2"/>
      <c r="U174" s="3">
        <v>1.29490609191854E-2</v>
      </c>
      <c r="V174" s="3">
        <v>0.87696694336171199</v>
      </c>
      <c r="W174" s="3">
        <v>1.43187832598674E-2</v>
      </c>
      <c r="X174" s="3">
        <v>4.8606955559361599E-3</v>
      </c>
      <c r="Y174" s="3">
        <v>1.0601481294998201E-2</v>
      </c>
      <c r="Z174" s="3">
        <v>8.0303037774110894E-2</v>
      </c>
    </row>
    <row r="175" spans="1:26">
      <c r="A175" s="2" t="s">
        <v>321</v>
      </c>
      <c r="B175" s="2"/>
      <c r="C175" s="3">
        <v>7.86666666666666</v>
      </c>
      <c r="D175" s="3">
        <v>5.6</v>
      </c>
      <c r="E175" s="3">
        <v>0</v>
      </c>
      <c r="F175" s="3">
        <v>0</v>
      </c>
      <c r="G175" s="3">
        <v>0</v>
      </c>
      <c r="H175" s="3">
        <v>0</v>
      </c>
      <c r="I175" s="3">
        <v>1</v>
      </c>
      <c r="J175" s="3">
        <v>0</v>
      </c>
      <c r="K175" s="2"/>
      <c r="L175" s="3">
        <v>1.8390818965511599</v>
      </c>
      <c r="M175" s="3">
        <v>1.6653327995728999</v>
      </c>
      <c r="N175" s="3">
        <v>0</v>
      </c>
      <c r="O175" s="3">
        <v>0</v>
      </c>
      <c r="P175" s="3">
        <v>0</v>
      </c>
      <c r="Q175" s="3">
        <v>0</v>
      </c>
      <c r="R175" s="3">
        <v>0</v>
      </c>
      <c r="S175" s="3">
        <v>0</v>
      </c>
      <c r="T175" s="2"/>
      <c r="U175" s="3">
        <v>9.9583752285740304E-2</v>
      </c>
      <c r="V175" s="3">
        <v>0.272547678157671</v>
      </c>
      <c r="W175" s="3">
        <v>0.52753188590413302</v>
      </c>
      <c r="X175" s="3">
        <v>8.2163356394188303E-3</v>
      </c>
      <c r="Y175" s="3">
        <v>6.6535776160508694E-2</v>
      </c>
      <c r="Z175" s="3">
        <v>2.5584572828947799E-2</v>
      </c>
    </row>
    <row r="176" spans="1:26">
      <c r="A176" s="2" t="s">
        <v>236</v>
      </c>
      <c r="B176" s="2"/>
      <c r="C176" s="3">
        <v>7.8</v>
      </c>
      <c r="D176" s="3">
        <v>2.74074074074074</v>
      </c>
      <c r="E176" s="3">
        <v>0</v>
      </c>
      <c r="F176" s="3">
        <v>0</v>
      </c>
      <c r="G176" s="3">
        <v>0</v>
      </c>
      <c r="H176" s="3">
        <v>0</v>
      </c>
      <c r="I176" s="3">
        <v>0</v>
      </c>
      <c r="J176" s="3">
        <v>0</v>
      </c>
      <c r="K176" s="2"/>
      <c r="L176" s="3">
        <v>1.5362291495737199</v>
      </c>
      <c r="M176" s="3">
        <v>1.66872301126945</v>
      </c>
      <c r="N176" s="3">
        <v>0</v>
      </c>
      <c r="O176" s="3">
        <v>0</v>
      </c>
      <c r="P176" s="3">
        <v>0</v>
      </c>
      <c r="Q176" s="3">
        <v>0</v>
      </c>
      <c r="R176" s="3">
        <v>0</v>
      </c>
      <c r="S176" s="3">
        <v>0</v>
      </c>
      <c r="T176" s="2"/>
      <c r="U176" s="3">
        <v>1.13174631934292E-2</v>
      </c>
      <c r="V176" s="3">
        <v>0.86868930199858096</v>
      </c>
      <c r="W176" s="3">
        <v>1.30300372092295E-2</v>
      </c>
      <c r="X176" s="3">
        <v>3.9816420482439302E-3</v>
      </c>
      <c r="Y176" s="3">
        <v>6.59814456661054E-3</v>
      </c>
      <c r="Z176" s="3">
        <v>9.6383410721150295E-2</v>
      </c>
    </row>
    <row r="177" spans="1:26">
      <c r="A177" s="2" t="s">
        <v>227</v>
      </c>
      <c r="B177" s="2"/>
      <c r="C177" s="3">
        <v>7.7666666666666604</v>
      </c>
      <c r="D177" s="3">
        <v>1.9130434782608601</v>
      </c>
      <c r="E177" s="3">
        <v>0</v>
      </c>
      <c r="F177" s="3">
        <v>0</v>
      </c>
      <c r="G177" s="3">
        <v>1</v>
      </c>
      <c r="H177" s="3">
        <v>0</v>
      </c>
      <c r="I177" s="3">
        <v>1</v>
      </c>
      <c r="J177" s="3">
        <v>0</v>
      </c>
      <c r="K177" s="2"/>
      <c r="L177" s="3">
        <v>2.2757172251597702</v>
      </c>
      <c r="M177" s="3">
        <v>0.97414593488730705</v>
      </c>
      <c r="N177" s="3">
        <v>0</v>
      </c>
      <c r="O177" s="3">
        <v>0</v>
      </c>
      <c r="P177" s="3">
        <v>0</v>
      </c>
      <c r="Q177" s="3">
        <v>0</v>
      </c>
      <c r="R177" s="3">
        <v>0</v>
      </c>
      <c r="S177" s="3">
        <v>0</v>
      </c>
      <c r="T177" s="2"/>
      <c r="U177" s="3">
        <v>0.12778773969624099</v>
      </c>
      <c r="V177" s="3">
        <v>0.39087045925207597</v>
      </c>
      <c r="W177" s="3">
        <v>0.45590847544162699</v>
      </c>
      <c r="X177" s="3">
        <v>3.9468468060381004E-3</v>
      </c>
      <c r="Y177" s="3">
        <v>4.3830359048892299E-3</v>
      </c>
      <c r="Z177" s="3">
        <v>1.71034427983234E-2</v>
      </c>
    </row>
    <row r="178" spans="1:26">
      <c r="A178" s="2" t="s">
        <v>261</v>
      </c>
      <c r="B178" s="2"/>
      <c r="C178" s="3">
        <v>7.7333333333333298</v>
      </c>
      <c r="D178" s="3">
        <v>5.93333333333333</v>
      </c>
      <c r="E178" s="3">
        <v>0</v>
      </c>
      <c r="F178" s="3">
        <v>0</v>
      </c>
      <c r="G178" s="3">
        <v>1</v>
      </c>
      <c r="H178" s="3">
        <v>1</v>
      </c>
      <c r="I178" s="3">
        <v>1</v>
      </c>
      <c r="J178" s="3">
        <v>0</v>
      </c>
      <c r="K178" s="2"/>
      <c r="L178" s="3">
        <v>1.6719914938645899</v>
      </c>
      <c r="M178" s="3">
        <v>1.9652537297311501</v>
      </c>
      <c r="N178" s="3">
        <v>0</v>
      </c>
      <c r="O178" s="3">
        <v>0</v>
      </c>
      <c r="P178" s="3">
        <v>0</v>
      </c>
      <c r="Q178" s="3">
        <v>0</v>
      </c>
      <c r="R178" s="3">
        <v>0</v>
      </c>
      <c r="S178" s="3">
        <v>0</v>
      </c>
      <c r="T178" s="2"/>
      <c r="U178" s="3">
        <v>8.4878597251657195E-2</v>
      </c>
      <c r="V178" s="3">
        <v>0.14648242367664099</v>
      </c>
      <c r="W178" s="3">
        <v>0.64378434525895001</v>
      </c>
      <c r="X178" s="3">
        <v>2.0353189268937099E-2</v>
      </c>
      <c r="Y178" s="3">
        <v>5.1971695267364899E-2</v>
      </c>
      <c r="Z178" s="3">
        <v>5.2529748746417998E-2</v>
      </c>
    </row>
    <row r="179" spans="1:26">
      <c r="A179" s="2" t="s">
        <v>256</v>
      </c>
      <c r="B179" s="2"/>
      <c r="C179" s="3">
        <v>7.7333333333333298</v>
      </c>
      <c r="D179" s="3">
        <v>6</v>
      </c>
      <c r="E179" s="3">
        <v>0</v>
      </c>
      <c r="F179" s="3">
        <v>0</v>
      </c>
      <c r="G179" s="3">
        <v>1</v>
      </c>
      <c r="H179" s="3">
        <v>1</v>
      </c>
      <c r="I179" s="3">
        <v>1</v>
      </c>
      <c r="J179" s="3">
        <v>0</v>
      </c>
      <c r="K179" s="2"/>
      <c r="L179" s="3">
        <v>1.6719914938645899</v>
      </c>
      <c r="M179" s="3">
        <v>1.94935886896179</v>
      </c>
      <c r="N179" s="3">
        <v>0</v>
      </c>
      <c r="O179" s="3">
        <v>0</v>
      </c>
      <c r="P179" s="3">
        <v>0</v>
      </c>
      <c r="Q179" s="3">
        <v>0</v>
      </c>
      <c r="R179" s="3">
        <v>0</v>
      </c>
      <c r="S179" s="3">
        <v>0</v>
      </c>
      <c r="T179" s="2"/>
      <c r="U179" s="3">
        <v>9.9017040058489592E-3</v>
      </c>
      <c r="V179" s="3">
        <v>0.89652672108281894</v>
      </c>
      <c r="W179" s="3">
        <v>2.34160374012292E-2</v>
      </c>
      <c r="X179" s="3">
        <v>5.6072108393856604E-3</v>
      </c>
      <c r="Y179" s="3">
        <v>1.9481157322326201E-3</v>
      </c>
      <c r="Z179" s="3">
        <v>6.2600211754474402E-2</v>
      </c>
    </row>
    <row r="180" spans="1:26">
      <c r="A180" s="2" t="s">
        <v>273</v>
      </c>
      <c r="B180" s="2"/>
      <c r="C180" s="3">
        <v>7.7</v>
      </c>
      <c r="D180" s="3">
        <v>1.92307692307692</v>
      </c>
      <c r="E180" s="3">
        <v>0</v>
      </c>
      <c r="F180" s="3">
        <v>0</v>
      </c>
      <c r="G180" s="3">
        <v>5.1333333333333302</v>
      </c>
      <c r="H180" s="3">
        <v>0</v>
      </c>
      <c r="I180" s="3">
        <v>1</v>
      </c>
      <c r="J180" s="3">
        <v>0</v>
      </c>
      <c r="K180" s="2"/>
      <c r="L180" s="3">
        <v>1.32035348802255</v>
      </c>
      <c r="M180" s="3">
        <v>1.0348941574671999</v>
      </c>
      <c r="N180" s="3">
        <v>0</v>
      </c>
      <c r="O180" s="3">
        <v>0</v>
      </c>
      <c r="P180" s="3">
        <v>1.58605030044937</v>
      </c>
      <c r="Q180" s="3">
        <v>0</v>
      </c>
      <c r="R180" s="3">
        <v>0</v>
      </c>
      <c r="S180" s="3">
        <v>0</v>
      </c>
      <c r="T180" s="2"/>
      <c r="U180" s="3">
        <v>0.71070913220777399</v>
      </c>
      <c r="V180" s="3">
        <v>7.6153292796149102E-2</v>
      </c>
      <c r="W180" s="3">
        <v>0.18365693276557499</v>
      </c>
      <c r="X180" s="3">
        <v>1.8983886846183099E-3</v>
      </c>
      <c r="Y180" s="3">
        <v>6.2340045311139996E-3</v>
      </c>
      <c r="Z180" s="3">
        <v>2.13482499072245E-2</v>
      </c>
    </row>
    <row r="181" spans="1:26">
      <c r="A181" s="2" t="s">
        <v>208</v>
      </c>
      <c r="B181" s="2"/>
      <c r="C181" s="3">
        <v>7.5</v>
      </c>
      <c r="D181" s="3">
        <v>18.533333333333299</v>
      </c>
      <c r="E181" s="3">
        <v>0</v>
      </c>
      <c r="F181" s="3">
        <v>0</v>
      </c>
      <c r="G181" s="3">
        <v>1</v>
      </c>
      <c r="H181" s="3">
        <v>0</v>
      </c>
      <c r="I181" s="3">
        <v>20.266666666666602</v>
      </c>
      <c r="J181" s="3">
        <v>10.3666666666666</v>
      </c>
      <c r="K181" s="2"/>
      <c r="L181" s="3">
        <v>2.17178881723492</v>
      </c>
      <c r="M181" s="3">
        <v>1.17567947256989</v>
      </c>
      <c r="N181" s="3">
        <v>0</v>
      </c>
      <c r="O181" s="3">
        <v>0</v>
      </c>
      <c r="P181" s="3">
        <v>0</v>
      </c>
      <c r="Q181" s="3">
        <v>0</v>
      </c>
      <c r="R181" s="3">
        <v>1.0624918300339401</v>
      </c>
      <c r="S181" s="3">
        <v>1.79783820802157</v>
      </c>
      <c r="T181" s="2"/>
      <c r="U181" s="3">
        <v>2.04091223194027E-2</v>
      </c>
      <c r="V181" s="3">
        <v>0.59990128696996903</v>
      </c>
      <c r="W181" s="3">
        <v>0.18585112895671799</v>
      </c>
      <c r="X181" s="3">
        <v>8.0112993745450696E-4</v>
      </c>
      <c r="Y181" s="3">
        <v>9.2016049220899898E-2</v>
      </c>
      <c r="Z181" s="3">
        <v>0.10102128327491899</v>
      </c>
    </row>
    <row r="182" spans="1:26">
      <c r="A182" s="2" t="s">
        <v>320</v>
      </c>
      <c r="B182" s="2"/>
      <c r="C182" s="3">
        <v>7.3333333333333304</v>
      </c>
      <c r="D182" s="3">
        <v>4.8333333333333304</v>
      </c>
      <c r="E182" s="3">
        <v>0</v>
      </c>
      <c r="F182" s="3">
        <v>0</v>
      </c>
      <c r="G182" s="3">
        <v>0</v>
      </c>
      <c r="H182" s="3">
        <v>0</v>
      </c>
      <c r="I182" s="3">
        <v>1</v>
      </c>
      <c r="J182" s="3">
        <v>0</v>
      </c>
      <c r="K182" s="2"/>
      <c r="L182" s="3">
        <v>1.90321365648269</v>
      </c>
      <c r="M182" s="3">
        <v>1.8089284734953499</v>
      </c>
      <c r="N182" s="3">
        <v>0</v>
      </c>
      <c r="O182" s="3">
        <v>0</v>
      </c>
      <c r="P182" s="3">
        <v>0</v>
      </c>
      <c r="Q182" s="3">
        <v>0</v>
      </c>
      <c r="R182" s="3">
        <v>0</v>
      </c>
      <c r="S182" s="3">
        <v>0</v>
      </c>
      <c r="T182" s="2"/>
      <c r="U182" s="3">
        <v>0.166476567632106</v>
      </c>
      <c r="V182" s="3">
        <v>0.38535161398978102</v>
      </c>
      <c r="W182" s="3">
        <v>0.231113388318128</v>
      </c>
      <c r="X182" s="3">
        <v>4.1018408189720801E-2</v>
      </c>
      <c r="Y182" s="3">
        <v>8.2311785799461301E-2</v>
      </c>
      <c r="Z182" s="3">
        <v>9.3728236661947906E-2</v>
      </c>
    </row>
    <row r="183" spans="1:26">
      <c r="A183" s="2" t="s">
        <v>299</v>
      </c>
      <c r="B183" s="2"/>
      <c r="C183" s="3">
        <v>7.2</v>
      </c>
      <c r="D183" s="3">
        <v>4.4666666666666597</v>
      </c>
      <c r="E183" s="3">
        <v>0</v>
      </c>
      <c r="F183" s="3">
        <v>0</v>
      </c>
      <c r="G183" s="3">
        <v>0</v>
      </c>
      <c r="H183" s="3">
        <v>0</v>
      </c>
      <c r="I183" s="3">
        <v>1</v>
      </c>
      <c r="J183" s="3">
        <v>0</v>
      </c>
      <c r="K183" s="2"/>
      <c r="L183" s="3">
        <v>1.6812693617224601</v>
      </c>
      <c r="M183" s="3">
        <v>2.0121851030381999</v>
      </c>
      <c r="N183" s="3">
        <v>0</v>
      </c>
      <c r="O183" s="3">
        <v>0</v>
      </c>
      <c r="P183" s="3">
        <v>0</v>
      </c>
      <c r="Q183" s="3">
        <v>0</v>
      </c>
      <c r="R183" s="3">
        <v>0</v>
      </c>
      <c r="S183" s="3">
        <v>0</v>
      </c>
      <c r="T183" s="2"/>
      <c r="U183" s="3">
        <v>7.6504926334423198E-2</v>
      </c>
      <c r="V183" s="3">
        <v>0.56478200134291001</v>
      </c>
      <c r="W183" s="3">
        <v>0.12186105894289501</v>
      </c>
      <c r="X183" s="3">
        <v>4.5549375000481299E-2</v>
      </c>
      <c r="Y183" s="3">
        <v>0.14638645772707301</v>
      </c>
      <c r="Z183" s="3">
        <v>4.4916181278653197E-2</v>
      </c>
    </row>
    <row r="184" spans="1:26">
      <c r="A184" s="2" t="s">
        <v>254</v>
      </c>
      <c r="B184" s="2"/>
      <c r="C184" s="3">
        <v>7.2</v>
      </c>
      <c r="D184" s="3">
        <v>2</v>
      </c>
      <c r="E184" s="3">
        <v>0</v>
      </c>
      <c r="F184" s="3">
        <v>0</v>
      </c>
      <c r="G184" s="3">
        <v>2.9629629629629601</v>
      </c>
      <c r="H184" s="3">
        <v>2.4166666666666599</v>
      </c>
      <c r="I184" s="3">
        <v>3</v>
      </c>
      <c r="J184" s="3">
        <v>0</v>
      </c>
      <c r="K184" s="2"/>
      <c r="L184" s="3">
        <v>3.7806525010020802</v>
      </c>
      <c r="M184" s="3">
        <v>0.63245553203367499</v>
      </c>
      <c r="N184" s="3">
        <v>0</v>
      </c>
      <c r="O184" s="3">
        <v>0</v>
      </c>
      <c r="P184" s="3">
        <v>1.8354832138316799</v>
      </c>
      <c r="Q184" s="3">
        <v>1.32024829314623</v>
      </c>
      <c r="R184" s="3">
        <v>0</v>
      </c>
      <c r="S184" s="3">
        <v>0</v>
      </c>
      <c r="T184" s="2"/>
      <c r="U184" s="3">
        <v>0.36157016336418002</v>
      </c>
      <c r="V184" s="3">
        <v>0.15983389052518801</v>
      </c>
      <c r="W184" s="3">
        <v>0.39936300710332401</v>
      </c>
      <c r="X184" s="3">
        <v>8.5557223966801197E-4</v>
      </c>
      <c r="Y184" s="3">
        <v>6.1701397750355602E-2</v>
      </c>
      <c r="Z184" s="3">
        <v>1.6675969630959801E-2</v>
      </c>
    </row>
    <row r="185" spans="1:26">
      <c r="A185" s="2" t="s">
        <v>305</v>
      </c>
      <c r="B185" s="2"/>
      <c r="C185" s="3">
        <v>7.1666666666666599</v>
      </c>
      <c r="D185" s="3">
        <v>3.7333333333333298</v>
      </c>
      <c r="E185" s="3">
        <v>0</v>
      </c>
      <c r="F185" s="3">
        <v>0</v>
      </c>
      <c r="G185" s="3">
        <v>0</v>
      </c>
      <c r="H185" s="3">
        <v>0</v>
      </c>
      <c r="I185" s="3">
        <v>1</v>
      </c>
      <c r="J185" s="3">
        <v>0</v>
      </c>
      <c r="K185" s="2"/>
      <c r="L185" s="3">
        <v>1.5723301886761001</v>
      </c>
      <c r="M185" s="3">
        <v>1.7307673314329499</v>
      </c>
      <c r="N185" s="3">
        <v>0</v>
      </c>
      <c r="O185" s="3">
        <v>0</v>
      </c>
      <c r="P185" s="3">
        <v>0</v>
      </c>
      <c r="Q185" s="3">
        <v>0</v>
      </c>
      <c r="R185" s="3">
        <v>0</v>
      </c>
      <c r="S185" s="3">
        <v>0</v>
      </c>
      <c r="T185" s="2"/>
      <c r="U185" s="3">
        <v>0.490450496059049</v>
      </c>
      <c r="V185" s="3">
        <v>0.30620209204378701</v>
      </c>
      <c r="W185" s="3">
        <v>0.16407031830575899</v>
      </c>
      <c r="X185" s="3">
        <v>2.8324479830001701E-3</v>
      </c>
      <c r="Y185" s="3">
        <v>1.4024452129736501E-2</v>
      </c>
      <c r="Z185" s="3">
        <v>2.24201955564612E-2</v>
      </c>
    </row>
    <row r="186" spans="1:26">
      <c r="A186" s="2" t="s">
        <v>265</v>
      </c>
      <c r="B186" s="2"/>
      <c r="C186" s="3">
        <v>7.0666666666666602</v>
      </c>
      <c r="D186" s="3">
        <v>3.8</v>
      </c>
      <c r="E186" s="3">
        <v>0</v>
      </c>
      <c r="F186" s="3">
        <v>0</v>
      </c>
      <c r="G186" s="3">
        <v>0</v>
      </c>
      <c r="H186" s="3">
        <v>0</v>
      </c>
      <c r="I186" s="3">
        <v>1</v>
      </c>
      <c r="J186" s="3">
        <v>0</v>
      </c>
      <c r="K186" s="2"/>
      <c r="L186" s="3">
        <v>1.56914697279197</v>
      </c>
      <c r="M186" s="3">
        <v>2.0396078054371101</v>
      </c>
      <c r="N186" s="3">
        <v>0</v>
      </c>
      <c r="O186" s="3">
        <v>0</v>
      </c>
      <c r="P186" s="3">
        <v>0</v>
      </c>
      <c r="Q186" s="3">
        <v>0</v>
      </c>
      <c r="R186" s="3">
        <v>0</v>
      </c>
      <c r="S186" s="3">
        <v>0</v>
      </c>
      <c r="T186" s="2"/>
      <c r="U186" s="3">
        <v>1.4459049124405999E-2</v>
      </c>
      <c r="V186" s="3">
        <v>0.84450399471283299</v>
      </c>
      <c r="W186" s="3">
        <v>1.45820357950184E-2</v>
      </c>
      <c r="X186" s="3">
        <v>5.2514072361181004E-3</v>
      </c>
      <c r="Y186" s="3">
        <v>9.7376658936870492E-3</v>
      </c>
      <c r="Z186" s="3">
        <v>0.111465846524505</v>
      </c>
    </row>
    <row r="187" spans="1:26">
      <c r="A187" s="2" t="s">
        <v>262</v>
      </c>
      <c r="B187" s="2"/>
      <c r="C187" s="3">
        <v>6.93333333333333</v>
      </c>
      <c r="D187" s="3">
        <v>1.92307692307692</v>
      </c>
      <c r="E187" s="3">
        <v>0</v>
      </c>
      <c r="F187" s="3">
        <v>1</v>
      </c>
      <c r="G187" s="3">
        <v>4.2758620689655098</v>
      </c>
      <c r="H187" s="3">
        <v>2.1428571428571401</v>
      </c>
      <c r="I187" s="3">
        <v>3</v>
      </c>
      <c r="J187" s="3">
        <v>0</v>
      </c>
      <c r="K187" s="2"/>
      <c r="L187" s="3">
        <v>3.47307100736829</v>
      </c>
      <c r="M187" s="3">
        <v>1.206491318566</v>
      </c>
      <c r="N187" s="3">
        <v>0</v>
      </c>
      <c r="O187" s="3">
        <v>0</v>
      </c>
      <c r="P187" s="3">
        <v>2.5850572157229301</v>
      </c>
      <c r="Q187" s="3">
        <v>1.2453996981544699</v>
      </c>
      <c r="R187" s="3">
        <v>1</v>
      </c>
      <c r="S187" s="3">
        <v>0</v>
      </c>
      <c r="T187" s="2"/>
      <c r="U187" s="3">
        <v>4.6704500543845402E-2</v>
      </c>
      <c r="V187" s="3">
        <v>0.87748415084533804</v>
      </c>
      <c r="W187" s="3">
        <v>3.8219436483508097E-2</v>
      </c>
      <c r="X187" s="3">
        <v>1.5248676005441E-3</v>
      </c>
      <c r="Y187" s="3">
        <v>1.63981660579017E-2</v>
      </c>
      <c r="Z187" s="3">
        <v>1.9668877726160099E-2</v>
      </c>
    </row>
    <row r="188" spans="1:26">
      <c r="A188" s="2" t="s">
        <v>300</v>
      </c>
      <c r="B188" s="2"/>
      <c r="C188" s="3">
        <v>6.86666666666666</v>
      </c>
      <c r="D188" s="3">
        <v>0</v>
      </c>
      <c r="E188" s="3">
        <v>0</v>
      </c>
      <c r="F188" s="3">
        <v>0</v>
      </c>
      <c r="G188" s="3">
        <v>0</v>
      </c>
      <c r="H188" s="3">
        <v>0</v>
      </c>
      <c r="I188" s="3">
        <v>0</v>
      </c>
      <c r="J188" s="3">
        <v>0</v>
      </c>
      <c r="K188" s="2"/>
      <c r="L188" s="3">
        <v>1.49962958389359</v>
      </c>
      <c r="M188" s="3">
        <v>0</v>
      </c>
      <c r="N188" s="3">
        <v>0</v>
      </c>
      <c r="O188" s="3">
        <v>0</v>
      </c>
      <c r="P188" s="3">
        <v>0</v>
      </c>
      <c r="Q188" s="3">
        <v>0</v>
      </c>
      <c r="R188" s="3">
        <v>0</v>
      </c>
      <c r="S188" s="3">
        <v>0</v>
      </c>
      <c r="T188" s="2"/>
      <c r="U188" s="3">
        <v>1.1926473978723399E-2</v>
      </c>
      <c r="V188" s="3">
        <v>0.89012883111754404</v>
      </c>
      <c r="W188" s="3">
        <v>1.08195752034158E-2</v>
      </c>
      <c r="X188" s="3">
        <v>1.6540988376379899E-3</v>
      </c>
      <c r="Y188" s="3">
        <v>3.4182197508176297E-2</v>
      </c>
      <c r="Z188" s="3">
        <v>5.1288823880840197E-2</v>
      </c>
    </row>
    <row r="189" spans="1:26">
      <c r="A189" s="2" t="s">
        <v>294</v>
      </c>
      <c r="B189" s="2"/>
      <c r="C189" s="3">
        <v>6.8333333333333304</v>
      </c>
      <c r="D189" s="3">
        <v>4.6666666666666599</v>
      </c>
      <c r="E189" s="3">
        <v>0</v>
      </c>
      <c r="F189" s="3">
        <v>0</v>
      </c>
      <c r="G189" s="3">
        <v>0</v>
      </c>
      <c r="H189" s="3">
        <v>0</v>
      </c>
      <c r="I189" s="3">
        <v>0</v>
      </c>
      <c r="J189" s="3">
        <v>0</v>
      </c>
      <c r="K189" s="2"/>
      <c r="L189" s="3">
        <v>1.7143187827498301</v>
      </c>
      <c r="M189" s="3">
        <v>2.1186998109427599</v>
      </c>
      <c r="N189" s="3">
        <v>0</v>
      </c>
      <c r="O189" s="3">
        <v>0</v>
      </c>
      <c r="P189" s="3">
        <v>0</v>
      </c>
      <c r="Q189" s="3">
        <v>0</v>
      </c>
      <c r="R189" s="3">
        <v>0</v>
      </c>
      <c r="S189" s="3">
        <v>0</v>
      </c>
      <c r="T189" s="2"/>
      <c r="U189" s="3">
        <v>0.64140017951641404</v>
      </c>
      <c r="V189" s="3">
        <v>0.16808271104181299</v>
      </c>
      <c r="W189" s="3">
        <v>0.163914012994581</v>
      </c>
      <c r="X189" s="3">
        <v>7.9817872286245997E-4</v>
      </c>
      <c r="Y189" s="3">
        <v>7.7657217959078099E-3</v>
      </c>
      <c r="Z189" s="3">
        <v>1.8039197487982599E-2</v>
      </c>
    </row>
    <row r="190" spans="1:26">
      <c r="A190" s="2" t="s">
        <v>223</v>
      </c>
      <c r="B190" s="2"/>
      <c r="C190" s="3">
        <v>6.7</v>
      </c>
      <c r="D190" s="3">
        <v>1.85</v>
      </c>
      <c r="E190" s="3">
        <v>0</v>
      </c>
      <c r="F190" s="3">
        <v>0</v>
      </c>
      <c r="G190" s="3">
        <v>0</v>
      </c>
      <c r="H190" s="3">
        <v>0</v>
      </c>
      <c r="I190" s="3">
        <v>0</v>
      </c>
      <c r="J190" s="3">
        <v>0</v>
      </c>
      <c r="K190" s="2"/>
      <c r="L190" s="3">
        <v>1.5088627063675</v>
      </c>
      <c r="M190" s="3">
        <v>1.0136567466356601</v>
      </c>
      <c r="N190" s="3">
        <v>0</v>
      </c>
      <c r="O190" s="3">
        <v>0</v>
      </c>
      <c r="P190" s="3">
        <v>0</v>
      </c>
      <c r="Q190" s="3">
        <v>0</v>
      </c>
      <c r="R190" s="3">
        <v>0</v>
      </c>
      <c r="S190" s="3">
        <v>0</v>
      </c>
      <c r="T190" s="2"/>
      <c r="U190" s="3">
        <v>0.310202879717623</v>
      </c>
      <c r="V190" s="3">
        <v>0.21462131138944901</v>
      </c>
      <c r="W190" s="3">
        <v>0.43707959480805397</v>
      </c>
      <c r="X190" s="3">
        <v>9.4651625999762803E-4</v>
      </c>
      <c r="Y190" s="3">
        <v>1.5831525767946102E-2</v>
      </c>
      <c r="Z190" s="3">
        <v>2.1318174477310398E-2</v>
      </c>
    </row>
    <row r="191" spans="1:26">
      <c r="A191" s="2" t="s">
        <v>211</v>
      </c>
      <c r="B191" s="2"/>
      <c r="C191" s="3">
        <v>6.6</v>
      </c>
      <c r="D191" s="3">
        <v>1</v>
      </c>
      <c r="E191" s="3">
        <v>0</v>
      </c>
      <c r="F191" s="3">
        <v>0</v>
      </c>
      <c r="G191" s="3">
        <v>2.3448275862068901</v>
      </c>
      <c r="H191" s="3">
        <v>0</v>
      </c>
      <c r="I191" s="3">
        <v>0</v>
      </c>
      <c r="J191" s="3">
        <v>0</v>
      </c>
      <c r="K191" s="2"/>
      <c r="L191" s="3">
        <v>1.54056266777217</v>
      </c>
      <c r="M191" s="3">
        <v>0</v>
      </c>
      <c r="N191" s="3">
        <v>0</v>
      </c>
      <c r="O191" s="3">
        <v>0</v>
      </c>
      <c r="P191" s="3">
        <v>1.1529829998138199</v>
      </c>
      <c r="Q191" s="3">
        <v>0</v>
      </c>
      <c r="R191" s="3">
        <v>0</v>
      </c>
      <c r="S191" s="3">
        <v>0</v>
      </c>
      <c r="T191" s="2"/>
      <c r="U191" s="3">
        <v>0.75104536508775899</v>
      </c>
      <c r="V191" s="3">
        <v>0.102309208179222</v>
      </c>
      <c r="W191" s="3">
        <v>0.109125265388075</v>
      </c>
      <c r="X191" s="3">
        <v>5.9667940826150598E-3</v>
      </c>
      <c r="Y191" s="3">
        <v>7.5825698718739697E-3</v>
      </c>
      <c r="Z191" s="3">
        <v>2.3970797447190099E-2</v>
      </c>
    </row>
    <row r="192" spans="1:26">
      <c r="A192" s="2" t="s">
        <v>295</v>
      </c>
      <c r="B192" s="2"/>
      <c r="C192" s="3">
        <v>6.43333333333333</v>
      </c>
      <c r="D192" s="3">
        <v>0</v>
      </c>
      <c r="E192" s="3">
        <v>0</v>
      </c>
      <c r="F192" s="3">
        <v>0</v>
      </c>
      <c r="G192" s="3">
        <v>3.1333333333333302</v>
      </c>
      <c r="H192" s="3">
        <v>1.25</v>
      </c>
      <c r="I192" s="3">
        <v>0</v>
      </c>
      <c r="J192" s="3">
        <v>0</v>
      </c>
      <c r="K192" s="2"/>
      <c r="L192" s="3">
        <v>1.56382721409865</v>
      </c>
      <c r="M192" s="3">
        <v>0</v>
      </c>
      <c r="N192" s="3">
        <v>0</v>
      </c>
      <c r="O192" s="3">
        <v>0</v>
      </c>
      <c r="P192" s="3">
        <v>1.49962958389359</v>
      </c>
      <c r="Q192" s="3">
        <v>0.43301270189221902</v>
      </c>
      <c r="R192" s="3">
        <v>0</v>
      </c>
      <c r="S192" s="3">
        <v>0</v>
      </c>
      <c r="T192" s="2"/>
      <c r="U192" s="3">
        <v>7.8653787860017699E-3</v>
      </c>
      <c r="V192" s="3">
        <v>0.64399195747371696</v>
      </c>
      <c r="W192" s="3">
        <v>1.72736030831547E-2</v>
      </c>
      <c r="X192" s="3">
        <v>4.8914930117608497E-4</v>
      </c>
      <c r="Y192" s="3">
        <v>0.27689940198053098</v>
      </c>
      <c r="Z192" s="3">
        <v>5.3480508799533803E-2</v>
      </c>
    </row>
    <row r="193" spans="1:26">
      <c r="A193" s="2" t="s">
        <v>282</v>
      </c>
      <c r="B193" s="2"/>
      <c r="C193" s="3">
        <v>6.3333333333333304</v>
      </c>
      <c r="D193" s="3">
        <v>7.1</v>
      </c>
      <c r="E193" s="3">
        <v>0</v>
      </c>
      <c r="F193" s="3">
        <v>0</v>
      </c>
      <c r="G193" s="3">
        <v>0</v>
      </c>
      <c r="H193" s="3">
        <v>0</v>
      </c>
      <c r="I193" s="3">
        <v>1</v>
      </c>
      <c r="J193" s="3">
        <v>0</v>
      </c>
      <c r="K193" s="2"/>
      <c r="L193" s="3">
        <v>1.7575235101952</v>
      </c>
      <c r="M193" s="3">
        <v>2.0387904911164001</v>
      </c>
      <c r="N193" s="3">
        <v>0</v>
      </c>
      <c r="O193" s="3">
        <v>0</v>
      </c>
      <c r="P193" s="3">
        <v>0</v>
      </c>
      <c r="Q193" s="3">
        <v>0</v>
      </c>
      <c r="R193" s="3">
        <v>0</v>
      </c>
      <c r="S193" s="3">
        <v>0</v>
      </c>
      <c r="T193" s="2"/>
      <c r="U193" s="3">
        <v>1.21191658648952E-2</v>
      </c>
      <c r="V193" s="3">
        <v>0.86009873932909797</v>
      </c>
      <c r="W193" s="3">
        <v>4.0006430161464102E-2</v>
      </c>
      <c r="X193" s="3">
        <v>3.0007560848961802E-3</v>
      </c>
      <c r="Y193" s="3">
        <v>2.94597256545714E-2</v>
      </c>
      <c r="Z193" s="3">
        <v>5.5315182076984E-2</v>
      </c>
    </row>
    <row r="194" spans="1:26">
      <c r="A194" s="2" t="s">
        <v>277</v>
      </c>
      <c r="B194" s="2"/>
      <c r="C194" s="3">
        <v>5.93333333333333</v>
      </c>
      <c r="D194" s="3">
        <v>1</v>
      </c>
      <c r="E194" s="3">
        <v>0</v>
      </c>
      <c r="F194" s="3">
        <v>0</v>
      </c>
      <c r="G194" s="3">
        <v>1</v>
      </c>
      <c r="H194" s="3">
        <v>0</v>
      </c>
      <c r="I194" s="3">
        <v>0</v>
      </c>
      <c r="J194" s="3">
        <v>0</v>
      </c>
      <c r="K194" s="2"/>
      <c r="L194" s="3">
        <v>1.56914697279197</v>
      </c>
      <c r="M194" s="3">
        <v>0</v>
      </c>
      <c r="N194" s="3">
        <v>0</v>
      </c>
      <c r="O194" s="3">
        <v>0</v>
      </c>
      <c r="P194" s="3">
        <v>0</v>
      </c>
      <c r="Q194" s="3">
        <v>0</v>
      </c>
      <c r="R194" s="3">
        <v>0</v>
      </c>
      <c r="S194" s="3">
        <v>0</v>
      </c>
      <c r="T194" s="2"/>
      <c r="U194" s="3">
        <v>0.40485790862207299</v>
      </c>
      <c r="V194" s="3">
        <v>0.166134073327731</v>
      </c>
      <c r="W194" s="3">
        <v>0.40557070754626601</v>
      </c>
      <c r="X194" s="3">
        <v>1.22167497672698E-3</v>
      </c>
      <c r="Y194" s="3">
        <v>8.5854420193101702E-3</v>
      </c>
      <c r="Z194" s="3">
        <v>1.3630193831857399E-2</v>
      </c>
    </row>
    <row r="195" spans="1:26">
      <c r="A195" s="2" t="s">
        <v>385</v>
      </c>
      <c r="B195" s="2"/>
      <c r="C195" s="3">
        <v>5.93333333333333</v>
      </c>
      <c r="D195" s="3">
        <v>2.1071428571428501</v>
      </c>
      <c r="E195" s="3">
        <v>0</v>
      </c>
      <c r="F195" s="3">
        <v>0</v>
      </c>
      <c r="G195" s="3">
        <v>1</v>
      </c>
      <c r="H195" s="3">
        <v>0</v>
      </c>
      <c r="I195" s="3">
        <v>0</v>
      </c>
      <c r="J195" s="3">
        <v>0</v>
      </c>
      <c r="K195" s="2"/>
      <c r="L195" s="3">
        <v>1.36463263269724</v>
      </c>
      <c r="M195" s="3">
        <v>1.01204480823605</v>
      </c>
      <c r="N195" s="3">
        <v>0</v>
      </c>
      <c r="O195" s="3">
        <v>0</v>
      </c>
      <c r="P195" s="3">
        <v>0</v>
      </c>
      <c r="Q195" s="3">
        <v>0</v>
      </c>
      <c r="R195" s="3">
        <v>0</v>
      </c>
      <c r="S195" s="3">
        <v>0</v>
      </c>
      <c r="T195" s="2"/>
      <c r="U195" s="3">
        <v>1.3669652037841099E-2</v>
      </c>
      <c r="V195" s="3">
        <v>0.90176956007398401</v>
      </c>
      <c r="W195" s="3">
        <v>9.4916895138711498E-3</v>
      </c>
      <c r="X195" s="3">
        <v>3.8921111534416502E-3</v>
      </c>
      <c r="Y195" s="3">
        <v>8.7366125400827992E-3</v>
      </c>
      <c r="Z195" s="3">
        <v>6.2440373560237801E-2</v>
      </c>
    </row>
    <row r="196" spans="1:26">
      <c r="A196" s="2" t="s">
        <v>322</v>
      </c>
      <c r="B196" s="2"/>
      <c r="C196" s="3">
        <v>5.86666666666666</v>
      </c>
      <c r="D196" s="3">
        <v>4.0999999999999996</v>
      </c>
      <c r="E196" s="3">
        <v>0</v>
      </c>
      <c r="F196" s="3">
        <v>0</v>
      </c>
      <c r="G196" s="3">
        <v>0</v>
      </c>
      <c r="H196" s="3">
        <v>0</v>
      </c>
      <c r="I196" s="3">
        <v>1</v>
      </c>
      <c r="J196" s="3">
        <v>0</v>
      </c>
      <c r="K196" s="2"/>
      <c r="L196" s="3">
        <v>1.43139403690559</v>
      </c>
      <c r="M196" s="3">
        <v>1.7387735140993299</v>
      </c>
      <c r="N196" s="3">
        <v>0</v>
      </c>
      <c r="O196" s="3">
        <v>0</v>
      </c>
      <c r="P196" s="3">
        <v>0</v>
      </c>
      <c r="Q196" s="3">
        <v>0</v>
      </c>
      <c r="R196" s="3">
        <v>0</v>
      </c>
      <c r="S196" s="3">
        <v>0</v>
      </c>
      <c r="T196" s="2"/>
      <c r="U196" s="3">
        <v>0.544826657772573</v>
      </c>
      <c r="V196" s="3">
        <v>0.114895351289408</v>
      </c>
      <c r="W196" s="3">
        <v>0.307687154219982</v>
      </c>
      <c r="X196" s="3">
        <v>2.1671710685871302E-3</v>
      </c>
      <c r="Y196" s="3">
        <v>9.2564079373210397E-3</v>
      </c>
      <c r="Z196" s="3">
        <v>2.1167257865659501E-2</v>
      </c>
    </row>
    <row r="197" spans="1:26">
      <c r="A197" s="2" t="s">
        <v>370</v>
      </c>
      <c r="B197" s="2"/>
      <c r="C197" s="3">
        <v>5.7666666666666604</v>
      </c>
      <c r="D197" s="3">
        <v>0</v>
      </c>
      <c r="E197" s="3">
        <v>0</v>
      </c>
      <c r="F197" s="3">
        <v>0</v>
      </c>
      <c r="G197" s="3">
        <v>0</v>
      </c>
      <c r="H197" s="3">
        <v>1</v>
      </c>
      <c r="I197" s="3">
        <v>0</v>
      </c>
      <c r="J197" s="3">
        <v>0</v>
      </c>
      <c r="K197" s="2"/>
      <c r="L197" s="3">
        <v>1.68687745718399</v>
      </c>
      <c r="M197" s="3">
        <v>0</v>
      </c>
      <c r="N197" s="3">
        <v>0</v>
      </c>
      <c r="O197" s="3">
        <v>0</v>
      </c>
      <c r="P197" s="3">
        <v>0</v>
      </c>
      <c r="Q197" s="3">
        <v>0</v>
      </c>
      <c r="R197" s="3">
        <v>0</v>
      </c>
      <c r="S197" s="3">
        <v>0</v>
      </c>
      <c r="T197" s="2"/>
      <c r="U197" s="3">
        <v>3.6177667647030003E-2</v>
      </c>
      <c r="V197" s="3">
        <v>0.75213718433966903</v>
      </c>
      <c r="W197" s="3">
        <v>8.6337631854982694E-2</v>
      </c>
      <c r="X197" s="3">
        <v>8.4124623558069506E-3</v>
      </c>
      <c r="Y197" s="3">
        <v>6.5102238517413896E-2</v>
      </c>
      <c r="Z197" s="3">
        <v>5.1832813986841197E-2</v>
      </c>
    </row>
    <row r="198" spans="1:26">
      <c r="A198" s="2" t="s">
        <v>274</v>
      </c>
      <c r="B198" s="2"/>
      <c r="C198" s="3">
        <v>5.7333333333333298</v>
      </c>
      <c r="D198" s="3">
        <v>1.2</v>
      </c>
      <c r="E198" s="3">
        <v>0</v>
      </c>
      <c r="F198" s="3">
        <v>0</v>
      </c>
      <c r="G198" s="3">
        <v>2.4</v>
      </c>
      <c r="H198" s="3">
        <v>1.7777777777777699</v>
      </c>
      <c r="I198" s="3">
        <v>1</v>
      </c>
      <c r="J198" s="3">
        <v>0</v>
      </c>
      <c r="K198" s="2"/>
      <c r="L198" s="3">
        <v>3.3855903801585598</v>
      </c>
      <c r="M198" s="3">
        <v>0.4</v>
      </c>
      <c r="N198" s="3">
        <v>0</v>
      </c>
      <c r="O198" s="3">
        <v>0</v>
      </c>
      <c r="P198" s="3">
        <v>1.26491106406735</v>
      </c>
      <c r="Q198" s="3">
        <v>1.0304020550550701</v>
      </c>
      <c r="R198" s="3">
        <v>0</v>
      </c>
      <c r="S198" s="3">
        <v>0</v>
      </c>
      <c r="T198" s="2"/>
      <c r="U198" s="3">
        <v>0.21944245468999701</v>
      </c>
      <c r="V198" s="3">
        <v>0.13215470981406</v>
      </c>
      <c r="W198" s="3">
        <v>0.61838075057098496</v>
      </c>
      <c r="X198" s="3">
        <v>3.1213167921890599E-3</v>
      </c>
      <c r="Y198" s="3">
        <v>9.0149036733735994E-3</v>
      </c>
      <c r="Z198" s="3">
        <v>1.7885863607853401E-2</v>
      </c>
    </row>
    <row r="199" spans="1:26">
      <c r="A199" s="2" t="s">
        <v>218</v>
      </c>
      <c r="B199" s="2"/>
      <c r="C199" s="3">
        <v>5.7</v>
      </c>
      <c r="D199" s="3">
        <v>1.23529411764705</v>
      </c>
      <c r="E199" s="3">
        <v>0</v>
      </c>
      <c r="F199" s="3">
        <v>0</v>
      </c>
      <c r="G199" s="3">
        <v>1.21428571428571</v>
      </c>
      <c r="H199" s="3">
        <v>0</v>
      </c>
      <c r="I199" s="3">
        <v>0</v>
      </c>
      <c r="J199" s="3">
        <v>0</v>
      </c>
      <c r="K199" s="2"/>
      <c r="L199" s="3">
        <v>2.0518284528683099</v>
      </c>
      <c r="M199" s="3">
        <v>0.42418250299576299</v>
      </c>
      <c r="N199" s="3">
        <v>0</v>
      </c>
      <c r="O199" s="3">
        <v>0</v>
      </c>
      <c r="P199" s="3">
        <v>0.41032590332414398</v>
      </c>
      <c r="Q199" s="3">
        <v>0</v>
      </c>
      <c r="R199" s="3">
        <v>0</v>
      </c>
      <c r="S199" s="3">
        <v>0</v>
      </c>
      <c r="T199" s="2"/>
      <c r="U199" s="3">
        <v>0.18276743522034</v>
      </c>
      <c r="V199" s="3">
        <v>0.16118295816883199</v>
      </c>
      <c r="W199" s="3">
        <v>0.61280779500349403</v>
      </c>
      <c r="X199" s="3">
        <v>3.3032335629692598E-3</v>
      </c>
      <c r="Y199" s="3">
        <v>8.9695354457487008E-3</v>
      </c>
      <c r="Z199" s="3">
        <v>3.0969041815538698E-2</v>
      </c>
    </row>
    <row r="200" spans="1:26">
      <c r="A200" s="2" t="s">
        <v>255</v>
      </c>
      <c r="B200" s="2"/>
      <c r="C200" s="3">
        <v>5.6666666666666599</v>
      </c>
      <c r="D200" s="3">
        <v>1.68</v>
      </c>
      <c r="E200" s="3">
        <v>0</v>
      </c>
      <c r="F200" s="3">
        <v>0</v>
      </c>
      <c r="G200" s="3">
        <v>2.86666666666666</v>
      </c>
      <c r="H200" s="3">
        <v>1</v>
      </c>
      <c r="I200" s="3">
        <v>1.1578947368421</v>
      </c>
      <c r="J200" s="3">
        <v>0</v>
      </c>
      <c r="K200" s="2"/>
      <c r="L200" s="3">
        <v>1.5563490039904999</v>
      </c>
      <c r="M200" s="3">
        <v>0.83522452071284403</v>
      </c>
      <c r="N200" s="3">
        <v>0</v>
      </c>
      <c r="O200" s="3">
        <v>0</v>
      </c>
      <c r="P200" s="3">
        <v>1.3597385369580699</v>
      </c>
      <c r="Q200" s="3">
        <v>0</v>
      </c>
      <c r="R200" s="3">
        <v>0.36464227527765802</v>
      </c>
      <c r="S200" s="3">
        <v>0</v>
      </c>
      <c r="T200" s="2"/>
      <c r="U200" s="3">
        <v>1.33723824557293E-2</v>
      </c>
      <c r="V200" s="3">
        <v>0.63786735663052396</v>
      </c>
      <c r="W200" s="3">
        <v>1.7367877441453999E-2</v>
      </c>
      <c r="X200" s="3">
        <v>4.0637309610091496E-3</v>
      </c>
      <c r="Y200" s="3">
        <v>0.22597162357243</v>
      </c>
      <c r="Z200" s="3">
        <v>0.101357028521949</v>
      </c>
    </row>
    <row r="201" spans="1:26">
      <c r="A201" s="2" t="s">
        <v>334</v>
      </c>
      <c r="B201" s="2"/>
      <c r="C201" s="3">
        <v>5.6333333333333302</v>
      </c>
      <c r="D201" s="3">
        <v>0</v>
      </c>
      <c r="E201" s="3">
        <v>0</v>
      </c>
      <c r="F201" s="3">
        <v>0</v>
      </c>
      <c r="G201" s="3">
        <v>2.6551724137931001</v>
      </c>
      <c r="H201" s="3">
        <v>1.1000000000000001</v>
      </c>
      <c r="I201" s="3">
        <v>0</v>
      </c>
      <c r="J201" s="3">
        <v>0</v>
      </c>
      <c r="K201" s="2"/>
      <c r="L201" s="3">
        <v>1.7413277182145299</v>
      </c>
      <c r="M201" s="3">
        <v>0</v>
      </c>
      <c r="N201" s="3">
        <v>0</v>
      </c>
      <c r="O201" s="3">
        <v>0</v>
      </c>
      <c r="P201" s="3">
        <v>1.62471986060548</v>
      </c>
      <c r="Q201" s="3">
        <v>0.3</v>
      </c>
      <c r="R201" s="3">
        <v>0</v>
      </c>
      <c r="S201" s="3">
        <v>0</v>
      </c>
      <c r="T201" s="2"/>
      <c r="U201" s="3">
        <v>0.77042390543679296</v>
      </c>
      <c r="V201" s="3">
        <v>8.5254582665905895E-2</v>
      </c>
      <c r="W201" s="3">
        <v>9.8177879791261996E-2</v>
      </c>
      <c r="X201" s="3">
        <v>1.5204086502725801E-2</v>
      </c>
      <c r="Y201" s="3">
        <v>1.6195925770674299E-2</v>
      </c>
      <c r="Z201" s="3">
        <v>1.47436213665838E-2</v>
      </c>
    </row>
    <row r="202" spans="1:26">
      <c r="A202" s="2" t="s">
        <v>315</v>
      </c>
      <c r="B202" s="2"/>
      <c r="C202" s="3">
        <v>5.4666666666666597</v>
      </c>
      <c r="D202" s="3">
        <v>4.9000000000000004</v>
      </c>
      <c r="E202" s="3">
        <v>0</v>
      </c>
      <c r="F202" s="3">
        <v>0</v>
      </c>
      <c r="G202" s="3">
        <v>0</v>
      </c>
      <c r="H202" s="3">
        <v>0</v>
      </c>
      <c r="I202" s="3">
        <v>1</v>
      </c>
      <c r="J202" s="3">
        <v>0</v>
      </c>
      <c r="K202" s="2"/>
      <c r="L202" s="3">
        <v>1.6878651868229499</v>
      </c>
      <c r="M202" s="3">
        <v>1.9035055380358901</v>
      </c>
      <c r="N202" s="3">
        <v>0</v>
      </c>
      <c r="O202" s="3">
        <v>0</v>
      </c>
      <c r="P202" s="3">
        <v>0</v>
      </c>
      <c r="Q202" s="3">
        <v>0</v>
      </c>
      <c r="R202" s="3">
        <v>0</v>
      </c>
      <c r="S202" s="3">
        <v>0</v>
      </c>
      <c r="T202" s="2"/>
      <c r="U202" s="3">
        <v>1.27911728735441E-2</v>
      </c>
      <c r="V202" s="3">
        <v>0.71292013890010097</v>
      </c>
      <c r="W202" s="3">
        <v>0.18852463165142799</v>
      </c>
      <c r="X202" s="3">
        <v>3.39715331021583E-3</v>
      </c>
      <c r="Y202" s="3">
        <v>2.0604194599313199E-2</v>
      </c>
      <c r="Z202" s="3">
        <v>6.1762708438306703E-2</v>
      </c>
    </row>
    <row r="203" spans="1:26">
      <c r="A203" s="2" t="s">
        <v>445</v>
      </c>
      <c r="B203" s="2"/>
      <c r="C203" s="3">
        <v>5.43333333333333</v>
      </c>
      <c r="D203" s="3">
        <v>4.5999999999999996</v>
      </c>
      <c r="E203" s="3">
        <v>0</v>
      </c>
      <c r="F203" s="3">
        <v>0</v>
      </c>
      <c r="G203" s="3">
        <v>0</v>
      </c>
      <c r="H203" s="3">
        <v>0</v>
      </c>
      <c r="I203" s="3">
        <v>1</v>
      </c>
      <c r="J203" s="3">
        <v>0</v>
      </c>
      <c r="K203" s="2"/>
      <c r="L203" s="3">
        <v>1.3585122581543201</v>
      </c>
      <c r="M203" s="3">
        <v>1.6248076809271901</v>
      </c>
      <c r="N203" s="3">
        <v>0</v>
      </c>
      <c r="O203" s="3">
        <v>0</v>
      </c>
      <c r="P203" s="3">
        <v>0</v>
      </c>
      <c r="Q203" s="3">
        <v>0</v>
      </c>
      <c r="R203" s="3">
        <v>0</v>
      </c>
      <c r="S203" s="3">
        <v>0</v>
      </c>
      <c r="T203" s="2"/>
      <c r="U203" s="3">
        <v>0.54797926681001596</v>
      </c>
      <c r="V203" s="3">
        <v>0.158272257334345</v>
      </c>
      <c r="W203" s="3">
        <v>0.258624052246479</v>
      </c>
      <c r="X203" s="3">
        <v>2.2469015845829501E-3</v>
      </c>
      <c r="Y203" s="3">
        <v>1.06477305614753E-2</v>
      </c>
      <c r="Z203" s="3">
        <v>2.2229791746070201E-2</v>
      </c>
    </row>
    <row r="204" spans="1:26">
      <c r="A204" s="2" t="s">
        <v>435</v>
      </c>
      <c r="B204" s="2" t="s">
        <v>436</v>
      </c>
      <c r="C204" s="3">
        <v>5.4</v>
      </c>
      <c r="D204" s="3">
        <v>4.3</v>
      </c>
      <c r="E204" s="3">
        <v>0</v>
      </c>
      <c r="F204" s="3">
        <v>0</v>
      </c>
      <c r="G204" s="3">
        <v>0</v>
      </c>
      <c r="H204" s="3">
        <v>0</v>
      </c>
      <c r="I204" s="3">
        <v>1</v>
      </c>
      <c r="J204" s="3">
        <v>0</v>
      </c>
      <c r="K204" s="2"/>
      <c r="L204" s="3">
        <v>1.4514360704718099</v>
      </c>
      <c r="M204" s="3">
        <v>1.7156145643277001</v>
      </c>
      <c r="N204" s="3">
        <v>0</v>
      </c>
      <c r="O204" s="3">
        <v>0</v>
      </c>
      <c r="P204" s="3">
        <v>0</v>
      </c>
      <c r="Q204" s="3">
        <v>0</v>
      </c>
      <c r="R204" s="3">
        <v>0</v>
      </c>
      <c r="S204" s="3">
        <v>0</v>
      </c>
      <c r="T204" s="2"/>
      <c r="U204" s="3">
        <v>0.51865746988939798</v>
      </c>
      <c r="V204" s="3">
        <v>0.175207168112857</v>
      </c>
      <c r="W204" s="3">
        <v>0.27420420756201302</v>
      </c>
      <c r="X204" s="3">
        <v>1.82181664606272E-3</v>
      </c>
      <c r="Y204" s="3">
        <v>1.00617123075862E-2</v>
      </c>
      <c r="Z204" s="3">
        <v>2.0047625373269401E-2</v>
      </c>
    </row>
    <row r="205" spans="1:26">
      <c r="A205" s="2" t="s">
        <v>292</v>
      </c>
      <c r="B205" s="2"/>
      <c r="C205" s="3">
        <v>5.3333333333333304</v>
      </c>
      <c r="D205" s="3">
        <v>1.4</v>
      </c>
      <c r="E205" s="3">
        <v>0</v>
      </c>
      <c r="F205" s="3">
        <v>0</v>
      </c>
      <c r="G205" s="3">
        <v>2.2222222222222201</v>
      </c>
      <c r="H205" s="3">
        <v>1.7</v>
      </c>
      <c r="I205" s="3">
        <v>2</v>
      </c>
      <c r="J205" s="3">
        <v>0</v>
      </c>
      <c r="K205" s="2"/>
      <c r="L205" s="3">
        <v>2.6874192494328502</v>
      </c>
      <c r="M205" s="3">
        <v>0.48989794855663499</v>
      </c>
      <c r="N205" s="3">
        <v>0</v>
      </c>
      <c r="O205" s="3">
        <v>0</v>
      </c>
      <c r="P205" s="3">
        <v>1.31468439624435</v>
      </c>
      <c r="Q205" s="3">
        <v>0.78102496759066498</v>
      </c>
      <c r="R205" s="3">
        <v>0</v>
      </c>
      <c r="S205" s="3">
        <v>0</v>
      </c>
      <c r="T205" s="2"/>
      <c r="U205" s="3">
        <v>0.22982561411994901</v>
      </c>
      <c r="V205" s="3">
        <v>9.9404801235203594E-2</v>
      </c>
      <c r="W205" s="3">
        <v>0.63550873631221605</v>
      </c>
      <c r="X205" s="3">
        <v>8.4183443435754902E-4</v>
      </c>
      <c r="Y205" s="3">
        <v>2.5774873179145601E-2</v>
      </c>
      <c r="Z205" s="3">
        <v>8.6441411973120497E-3</v>
      </c>
    </row>
    <row r="206" spans="1:26">
      <c r="A206" s="2" t="s">
        <v>271</v>
      </c>
      <c r="B206" s="2"/>
      <c r="C206" s="3">
        <v>5.3333333333333304</v>
      </c>
      <c r="D206" s="3">
        <v>1</v>
      </c>
      <c r="E206" s="3">
        <v>0</v>
      </c>
      <c r="F206" s="3">
        <v>1.1000000000000001</v>
      </c>
      <c r="G206" s="3">
        <v>2.41379310344827</v>
      </c>
      <c r="H206" s="3">
        <v>1.25</v>
      </c>
      <c r="I206" s="3">
        <v>1</v>
      </c>
      <c r="J206" s="3">
        <v>1</v>
      </c>
      <c r="K206" s="2"/>
      <c r="L206" s="3">
        <v>1.6193277068654801</v>
      </c>
      <c r="M206" s="3">
        <v>0</v>
      </c>
      <c r="N206" s="3">
        <v>0</v>
      </c>
      <c r="O206" s="3">
        <v>0.3</v>
      </c>
      <c r="P206" s="3">
        <v>1.2735300215599501</v>
      </c>
      <c r="Q206" s="3">
        <v>0.43301270189221902</v>
      </c>
      <c r="R206" s="3">
        <v>0</v>
      </c>
      <c r="S206" s="3">
        <v>0</v>
      </c>
      <c r="T206" s="2"/>
      <c r="U206" s="3">
        <v>0.74938270787008499</v>
      </c>
      <c r="V206" s="3">
        <v>0.10971946959314</v>
      </c>
      <c r="W206" s="3">
        <v>0.10752461066008299</v>
      </c>
      <c r="X206" s="3">
        <v>8.6023401052865399E-4</v>
      </c>
      <c r="Y206" s="3">
        <v>8.3600528697543603E-3</v>
      </c>
      <c r="Z206" s="3">
        <v>2.4152926085992999E-2</v>
      </c>
    </row>
    <row r="207" spans="1:26">
      <c r="A207" s="2" t="s">
        <v>461</v>
      </c>
      <c r="B207" s="2" t="s">
        <v>462</v>
      </c>
      <c r="C207" s="3">
        <v>5.3333333333333304</v>
      </c>
      <c r="D207" s="3">
        <v>4.6333333333333302</v>
      </c>
      <c r="E207" s="3">
        <v>0</v>
      </c>
      <c r="F207" s="3">
        <v>0</v>
      </c>
      <c r="G207" s="3">
        <v>0</v>
      </c>
      <c r="H207" s="3">
        <v>0</v>
      </c>
      <c r="I207" s="3">
        <v>1</v>
      </c>
      <c r="J207" s="3">
        <v>0</v>
      </c>
      <c r="K207" s="2"/>
      <c r="L207" s="3">
        <v>1.4452988925785799</v>
      </c>
      <c r="M207" s="3">
        <v>1.7220788470785899</v>
      </c>
      <c r="N207" s="3">
        <v>0</v>
      </c>
      <c r="O207" s="3">
        <v>0</v>
      </c>
      <c r="P207" s="3">
        <v>0</v>
      </c>
      <c r="Q207" s="3">
        <v>0</v>
      </c>
      <c r="R207" s="3">
        <v>0</v>
      </c>
      <c r="S207" s="3">
        <v>0</v>
      </c>
      <c r="T207" s="2"/>
      <c r="U207" s="3">
        <v>0.51244773938922195</v>
      </c>
      <c r="V207" s="3">
        <v>0.18995592427314201</v>
      </c>
      <c r="W207" s="3">
        <v>0.25424157138750297</v>
      </c>
      <c r="X207" s="3">
        <v>4.0702633721814803E-3</v>
      </c>
      <c r="Y207" s="3">
        <v>1.48318952079446E-2</v>
      </c>
      <c r="Z207" s="3">
        <v>2.44526067713314E-2</v>
      </c>
    </row>
    <row r="208" spans="1:26">
      <c r="A208" s="2" t="s">
        <v>441</v>
      </c>
      <c r="B208" s="2"/>
      <c r="C208" s="3">
        <v>5.2333333333333298</v>
      </c>
      <c r="D208" s="3">
        <v>0</v>
      </c>
      <c r="E208" s="3">
        <v>0</v>
      </c>
      <c r="F208" s="3">
        <v>0</v>
      </c>
      <c r="G208" s="3">
        <v>1.9310344827586201</v>
      </c>
      <c r="H208" s="3">
        <v>0</v>
      </c>
      <c r="I208" s="3">
        <v>0</v>
      </c>
      <c r="J208" s="3">
        <v>0</v>
      </c>
      <c r="K208" s="2"/>
      <c r="L208" s="3">
        <v>1.38283123417943</v>
      </c>
      <c r="M208" s="3">
        <v>0</v>
      </c>
      <c r="N208" s="3">
        <v>0</v>
      </c>
      <c r="O208" s="3">
        <v>0</v>
      </c>
      <c r="P208" s="3">
        <v>0.82758620689655105</v>
      </c>
      <c r="Q208" s="3">
        <v>0</v>
      </c>
      <c r="R208" s="3">
        <v>0</v>
      </c>
      <c r="S208" s="3">
        <v>0</v>
      </c>
      <c r="T208" s="2"/>
      <c r="U208" s="3">
        <v>2.6462108769183899E-2</v>
      </c>
      <c r="V208" s="3">
        <v>0.85941834103798898</v>
      </c>
      <c r="W208" s="3">
        <v>1.50143651673423E-2</v>
      </c>
      <c r="X208" s="3">
        <v>4.3063274513424196E-3</v>
      </c>
      <c r="Y208" s="3">
        <v>2.8743758971129001E-2</v>
      </c>
      <c r="Z208" s="3">
        <v>6.6055099338808806E-2</v>
      </c>
    </row>
    <row r="209" spans="1:26">
      <c r="A209" s="2" t="s">
        <v>301</v>
      </c>
      <c r="B209" s="2"/>
      <c r="C209" s="3">
        <v>5.1333333333333302</v>
      </c>
      <c r="D209" s="3">
        <v>1.63636363636363</v>
      </c>
      <c r="E209" s="3">
        <v>0</v>
      </c>
      <c r="F209" s="3">
        <v>0</v>
      </c>
      <c r="G209" s="3">
        <v>1</v>
      </c>
      <c r="H209" s="3">
        <v>1</v>
      </c>
      <c r="I209" s="3">
        <v>1</v>
      </c>
      <c r="J209" s="3">
        <v>0</v>
      </c>
      <c r="K209" s="2"/>
      <c r="L209" s="3">
        <v>2.7414513593269398</v>
      </c>
      <c r="M209" s="3">
        <v>0.64282434653322496</v>
      </c>
      <c r="N209" s="3">
        <v>0</v>
      </c>
      <c r="O209" s="3">
        <v>0</v>
      </c>
      <c r="P209" s="3">
        <v>0</v>
      </c>
      <c r="Q209" s="3">
        <v>0</v>
      </c>
      <c r="R209" s="3">
        <v>0</v>
      </c>
      <c r="S209" s="3">
        <v>0</v>
      </c>
      <c r="T209" s="2"/>
      <c r="U209" s="3">
        <v>1.58791983252357E-2</v>
      </c>
      <c r="V209" s="3">
        <v>0.84974976662623003</v>
      </c>
      <c r="W209" s="3">
        <v>6.6802396235701E-2</v>
      </c>
      <c r="X209" s="3">
        <v>7.8675340570291095E-3</v>
      </c>
      <c r="Y209" s="3">
        <v>5.5792265527963396E-3</v>
      </c>
      <c r="Z209" s="3">
        <v>5.41218778789858E-2</v>
      </c>
    </row>
    <row r="210" spans="1:26">
      <c r="A210" s="2" t="s">
        <v>333</v>
      </c>
      <c r="B210" s="2"/>
      <c r="C210" s="3">
        <v>5.0999999999999996</v>
      </c>
      <c r="D210" s="3">
        <v>6.2333333333333298</v>
      </c>
      <c r="E210" s="3">
        <v>0</v>
      </c>
      <c r="F210" s="3">
        <v>0</v>
      </c>
      <c r="G210" s="3">
        <v>0</v>
      </c>
      <c r="H210" s="3">
        <v>0</v>
      </c>
      <c r="I210" s="3">
        <v>1</v>
      </c>
      <c r="J210" s="3">
        <v>0</v>
      </c>
      <c r="K210" s="2"/>
      <c r="L210" s="3">
        <v>1.4456832294800901</v>
      </c>
      <c r="M210" s="3">
        <v>1.8740923729160699</v>
      </c>
      <c r="N210" s="3">
        <v>0</v>
      </c>
      <c r="O210" s="3">
        <v>0</v>
      </c>
      <c r="P210" s="3">
        <v>0</v>
      </c>
      <c r="Q210" s="3">
        <v>0</v>
      </c>
      <c r="R210" s="3">
        <v>0</v>
      </c>
      <c r="S210" s="3">
        <v>0</v>
      </c>
      <c r="T210" s="2"/>
      <c r="U210" s="3">
        <v>9.8595576123100395E-2</v>
      </c>
      <c r="V210" s="3">
        <v>0.41674477061626197</v>
      </c>
      <c r="W210" s="3">
        <v>0.45890147925848701</v>
      </c>
      <c r="X210" s="3">
        <v>3.05785575770799E-3</v>
      </c>
      <c r="Y210" s="3">
        <v>4.4310525394534502E-3</v>
      </c>
      <c r="Z210" s="3">
        <v>1.8269265584573199E-2</v>
      </c>
    </row>
    <row r="211" spans="1:26">
      <c r="A211" s="2" t="s">
        <v>332</v>
      </c>
      <c r="B211" s="2"/>
      <c r="C211" s="3">
        <v>5.0333333333333297</v>
      </c>
      <c r="D211" s="3">
        <v>1.4</v>
      </c>
      <c r="E211" s="3">
        <v>0</v>
      </c>
      <c r="F211" s="3">
        <v>0</v>
      </c>
      <c r="G211" s="3">
        <v>2.1111111111111098</v>
      </c>
      <c r="H211" s="3">
        <v>1.5454545454545401</v>
      </c>
      <c r="I211" s="3">
        <v>2</v>
      </c>
      <c r="J211" s="3">
        <v>0</v>
      </c>
      <c r="K211" s="2"/>
      <c r="L211" s="3">
        <v>2.6518337470931699</v>
      </c>
      <c r="M211" s="3">
        <v>0.48989794855663499</v>
      </c>
      <c r="N211" s="3">
        <v>0</v>
      </c>
      <c r="O211" s="3">
        <v>0</v>
      </c>
      <c r="P211" s="3">
        <v>1.2272623352430201</v>
      </c>
      <c r="Q211" s="3">
        <v>0.655554777357088</v>
      </c>
      <c r="R211" s="3">
        <v>0</v>
      </c>
      <c r="S211" s="3">
        <v>0</v>
      </c>
      <c r="T211" s="2"/>
      <c r="U211" s="3">
        <v>4.2767550479778198E-2</v>
      </c>
      <c r="V211" s="3">
        <v>0.77433497913021798</v>
      </c>
      <c r="W211" s="3">
        <v>6.4902147866552795E-2</v>
      </c>
      <c r="X211" s="3">
        <v>2.6021598567489198E-3</v>
      </c>
      <c r="Y211" s="3">
        <v>8.73498273376868E-2</v>
      </c>
      <c r="Z211" s="3">
        <v>2.80433354910118E-2</v>
      </c>
    </row>
    <row r="212" spans="1:26">
      <c r="A212" s="2" t="s">
        <v>266</v>
      </c>
      <c r="B212" s="2"/>
      <c r="C212" s="3">
        <v>5.0333333333333297</v>
      </c>
      <c r="D212" s="3">
        <v>0</v>
      </c>
      <c r="E212" s="3">
        <v>0</v>
      </c>
      <c r="F212" s="3">
        <v>0</v>
      </c>
      <c r="G212" s="3">
        <v>1.76</v>
      </c>
      <c r="H212" s="3">
        <v>1.3333333333333299</v>
      </c>
      <c r="I212" s="3">
        <v>0</v>
      </c>
      <c r="J212" s="3">
        <v>0</v>
      </c>
      <c r="K212" s="2"/>
      <c r="L212" s="3">
        <v>1.9576062480034599</v>
      </c>
      <c r="M212" s="3">
        <v>0</v>
      </c>
      <c r="N212" s="3">
        <v>0</v>
      </c>
      <c r="O212" s="3">
        <v>0</v>
      </c>
      <c r="P212" s="3">
        <v>1.1056219968868199</v>
      </c>
      <c r="Q212" s="3">
        <v>0.57735026918962495</v>
      </c>
      <c r="R212" s="3">
        <v>0</v>
      </c>
      <c r="S212" s="3">
        <v>0</v>
      </c>
      <c r="T212" s="2"/>
      <c r="U212" s="3">
        <v>0.568897961914274</v>
      </c>
      <c r="V212" s="3">
        <v>0.22472964991463301</v>
      </c>
      <c r="W212" s="3">
        <v>0.17805606135791899</v>
      </c>
      <c r="X212" s="3">
        <v>1.4625819519448299E-3</v>
      </c>
      <c r="Y212" s="3">
        <v>8.0309501112287105E-3</v>
      </c>
      <c r="Z212" s="3">
        <v>1.88227950596782E-2</v>
      </c>
    </row>
    <row r="213" spans="1:26">
      <c r="A213" s="2" t="s">
        <v>303</v>
      </c>
      <c r="B213" s="2"/>
      <c r="C213" s="3">
        <v>4.86666666666666</v>
      </c>
      <c r="D213" s="3">
        <v>2.6551724137931001</v>
      </c>
      <c r="E213" s="3">
        <v>0</v>
      </c>
      <c r="F213" s="3">
        <v>0</v>
      </c>
      <c r="G213" s="3">
        <v>0</v>
      </c>
      <c r="H213" s="3">
        <v>0</v>
      </c>
      <c r="I213" s="3">
        <v>0</v>
      </c>
      <c r="J213" s="3">
        <v>0</v>
      </c>
      <c r="K213" s="2"/>
      <c r="L213" s="3">
        <v>1.62754074876449</v>
      </c>
      <c r="M213" s="3">
        <v>1.2669774531637099</v>
      </c>
      <c r="N213" s="3">
        <v>0</v>
      </c>
      <c r="O213" s="3">
        <v>0</v>
      </c>
      <c r="P213" s="3">
        <v>0</v>
      </c>
      <c r="Q213" s="3">
        <v>0</v>
      </c>
      <c r="R213" s="3">
        <v>0</v>
      </c>
      <c r="S213" s="3">
        <v>0</v>
      </c>
      <c r="T213" s="2"/>
      <c r="U213" s="3">
        <v>1.5307900612065699E-2</v>
      </c>
      <c r="V213" s="3">
        <v>0.88100984103117996</v>
      </c>
      <c r="W213" s="3">
        <v>2.9447144472814799E-2</v>
      </c>
      <c r="X213" s="3">
        <v>4.5095273533789096E-3</v>
      </c>
      <c r="Y213" s="3">
        <v>1.1885397539492901E-2</v>
      </c>
      <c r="Z213" s="3">
        <v>5.7840190730307897E-2</v>
      </c>
    </row>
    <row r="214" spans="1:26">
      <c r="A214" s="2" t="s">
        <v>505</v>
      </c>
      <c r="B214" s="2"/>
      <c r="C214" s="3">
        <v>4.7666666666666604</v>
      </c>
      <c r="D214" s="3">
        <v>4.7333333333333298</v>
      </c>
      <c r="E214" s="3">
        <v>0</v>
      </c>
      <c r="F214" s="3">
        <v>0</v>
      </c>
      <c r="G214" s="3">
        <v>0</v>
      </c>
      <c r="H214" s="3">
        <v>0</v>
      </c>
      <c r="I214" s="3">
        <v>1</v>
      </c>
      <c r="J214" s="3">
        <v>0</v>
      </c>
      <c r="K214" s="2"/>
      <c r="L214" s="3">
        <v>1.38283123417943</v>
      </c>
      <c r="M214" s="3">
        <v>1.8427033281447001</v>
      </c>
      <c r="N214" s="3">
        <v>0</v>
      </c>
      <c r="O214" s="3">
        <v>0</v>
      </c>
      <c r="P214" s="3">
        <v>0</v>
      </c>
      <c r="Q214" s="3">
        <v>0</v>
      </c>
      <c r="R214" s="3">
        <v>0</v>
      </c>
      <c r="S214" s="3">
        <v>0</v>
      </c>
      <c r="T214" s="2"/>
      <c r="U214" s="3">
        <v>2.1507341349183799E-2</v>
      </c>
      <c r="V214" s="3">
        <v>0.80874688591689003</v>
      </c>
      <c r="W214" s="3">
        <v>3.6791271391633101E-2</v>
      </c>
      <c r="X214" s="3">
        <v>5.4192059659746196E-3</v>
      </c>
      <c r="Y214" s="3">
        <v>2.5314374611208799E-2</v>
      </c>
      <c r="Z214" s="3">
        <v>0.102220920592797</v>
      </c>
    </row>
    <row r="215" spans="1:26">
      <c r="A215" s="2" t="s">
        <v>249</v>
      </c>
      <c r="B215" s="2"/>
      <c r="C215" s="3">
        <v>4.6666666666666599</v>
      </c>
      <c r="D215" s="3">
        <v>1.2666666666666599</v>
      </c>
      <c r="E215" s="3">
        <v>0</v>
      </c>
      <c r="F215" s="3">
        <v>0</v>
      </c>
      <c r="G215" s="3">
        <v>1</v>
      </c>
      <c r="H215" s="3">
        <v>0</v>
      </c>
      <c r="I215" s="3">
        <v>0</v>
      </c>
      <c r="J215" s="3">
        <v>0</v>
      </c>
      <c r="K215" s="2"/>
      <c r="L215" s="3">
        <v>1.8318175552045399</v>
      </c>
      <c r="M215" s="3">
        <v>0.44221663871405298</v>
      </c>
      <c r="N215" s="3">
        <v>0</v>
      </c>
      <c r="O215" s="3">
        <v>0</v>
      </c>
      <c r="P215" s="3">
        <v>0</v>
      </c>
      <c r="Q215" s="3">
        <v>0</v>
      </c>
      <c r="R215" s="3">
        <v>0</v>
      </c>
      <c r="S215" s="3">
        <v>0</v>
      </c>
      <c r="T215" s="2"/>
      <c r="U215" s="3">
        <v>0.17633094003941399</v>
      </c>
      <c r="V215" s="3">
        <v>0.193880840111428</v>
      </c>
      <c r="W215" s="3">
        <v>0.59042650031348798</v>
      </c>
      <c r="X215" s="3">
        <v>2.84199697010573E-3</v>
      </c>
      <c r="Y215" s="3">
        <v>8.7965671210340005E-3</v>
      </c>
      <c r="Z215" s="3">
        <v>2.772315554364E-2</v>
      </c>
    </row>
    <row r="216" spans="1:26">
      <c r="A216" s="2" t="s">
        <v>459</v>
      </c>
      <c r="B216" s="2"/>
      <c r="C216" s="3">
        <v>4.5999999999999996</v>
      </c>
      <c r="D216" s="3">
        <v>3.8</v>
      </c>
      <c r="E216" s="3">
        <v>0</v>
      </c>
      <c r="F216" s="3">
        <v>0</v>
      </c>
      <c r="G216" s="3">
        <v>0</v>
      </c>
      <c r="H216" s="3">
        <v>0</v>
      </c>
      <c r="I216" s="3">
        <v>1</v>
      </c>
      <c r="J216" s="3">
        <v>0</v>
      </c>
      <c r="K216" s="2"/>
      <c r="L216" s="3">
        <v>1.56204993518133</v>
      </c>
      <c r="M216" s="3">
        <v>1.83303027798233</v>
      </c>
      <c r="N216" s="3">
        <v>0</v>
      </c>
      <c r="O216" s="3">
        <v>0</v>
      </c>
      <c r="P216" s="3">
        <v>0</v>
      </c>
      <c r="Q216" s="3">
        <v>0</v>
      </c>
      <c r="R216" s="3">
        <v>0</v>
      </c>
      <c r="S216" s="3">
        <v>0</v>
      </c>
      <c r="T216" s="2"/>
      <c r="U216" s="3">
        <v>2.1120238230205798E-2</v>
      </c>
      <c r="V216" s="3">
        <v>0.873200098109158</v>
      </c>
      <c r="W216" s="3">
        <v>4.7327086774973798E-2</v>
      </c>
      <c r="X216" s="3">
        <v>1.73787767950444E-3</v>
      </c>
      <c r="Y216" s="3">
        <v>1.30284112942842E-2</v>
      </c>
      <c r="Z216" s="3">
        <v>4.3586287505659897E-2</v>
      </c>
    </row>
    <row r="217" spans="1:26">
      <c r="A217" s="2" t="s">
        <v>328</v>
      </c>
      <c r="B217" s="2"/>
      <c r="C217" s="3">
        <v>4.4827586206896504</v>
      </c>
      <c r="D217" s="3">
        <v>5.1666666666666599</v>
      </c>
      <c r="E217" s="3">
        <v>0</v>
      </c>
      <c r="F217" s="3">
        <v>0</v>
      </c>
      <c r="G217" s="3">
        <v>3.6666666666666599</v>
      </c>
      <c r="H217" s="3">
        <v>0</v>
      </c>
      <c r="I217" s="3">
        <v>1.21428571428571</v>
      </c>
      <c r="J217" s="3">
        <v>0</v>
      </c>
      <c r="K217" s="2"/>
      <c r="L217" s="3">
        <v>1.52271739074618</v>
      </c>
      <c r="M217" s="3">
        <v>1.65495887830752</v>
      </c>
      <c r="N217" s="3">
        <v>0</v>
      </c>
      <c r="O217" s="3">
        <v>0</v>
      </c>
      <c r="P217" s="3">
        <v>1.7384539747207</v>
      </c>
      <c r="Q217" s="3">
        <v>0</v>
      </c>
      <c r="R217" s="3">
        <v>0.41032590332414498</v>
      </c>
      <c r="S217" s="3">
        <v>0</v>
      </c>
      <c r="T217" s="2"/>
      <c r="U217" s="3">
        <v>1.46391008618613E-2</v>
      </c>
      <c r="V217" s="3">
        <v>0.85512128553184796</v>
      </c>
      <c r="W217" s="3">
        <v>1.5207022273722001E-2</v>
      </c>
      <c r="X217" s="3">
        <v>3.7788886792439499E-3</v>
      </c>
      <c r="Y217" s="3">
        <v>4.6661745583984497E-2</v>
      </c>
      <c r="Z217" s="3">
        <v>6.45919571077921E-2</v>
      </c>
    </row>
    <row r="218" spans="1:26">
      <c r="A218" s="2" t="s">
        <v>455</v>
      </c>
      <c r="B218" s="2"/>
      <c r="C218" s="3">
        <v>4.43333333333333</v>
      </c>
      <c r="D218" s="3">
        <v>4.3333333333333304</v>
      </c>
      <c r="E218" s="3">
        <v>0</v>
      </c>
      <c r="F218" s="3">
        <v>0</v>
      </c>
      <c r="G218" s="3">
        <v>0</v>
      </c>
      <c r="H218" s="3">
        <v>1</v>
      </c>
      <c r="I218" s="3">
        <v>1.25</v>
      </c>
      <c r="J218" s="3">
        <v>0</v>
      </c>
      <c r="K218" s="2"/>
      <c r="L218" s="3">
        <v>1.45334862377277</v>
      </c>
      <c r="M218" s="3">
        <v>1.86785676348292</v>
      </c>
      <c r="N218" s="3">
        <v>0</v>
      </c>
      <c r="O218" s="3">
        <v>0</v>
      </c>
      <c r="P218" s="3">
        <v>0</v>
      </c>
      <c r="Q218" s="3">
        <v>0</v>
      </c>
      <c r="R218" s="3">
        <v>0.43301270189221902</v>
      </c>
      <c r="S218" s="3">
        <v>0</v>
      </c>
      <c r="T218" s="2"/>
      <c r="U218" s="3">
        <v>0.11135547479072699</v>
      </c>
      <c r="V218" s="3">
        <v>0.24972285768518701</v>
      </c>
      <c r="W218" s="3">
        <v>0.550610431287748</v>
      </c>
      <c r="X218" s="3">
        <v>2.8456225343511002E-3</v>
      </c>
      <c r="Y218" s="3">
        <v>6.5714068779361298E-2</v>
      </c>
      <c r="Z218" s="3">
        <v>1.9751546101128899E-2</v>
      </c>
    </row>
    <row r="219" spans="1:26">
      <c r="A219" s="2" t="s">
        <v>252</v>
      </c>
      <c r="B219" s="2"/>
      <c r="C219" s="3">
        <v>4.4000000000000004</v>
      </c>
      <c r="D219" s="3">
        <v>10.9333333333333</v>
      </c>
      <c r="E219" s="3">
        <v>0</v>
      </c>
      <c r="F219" s="3">
        <v>0</v>
      </c>
      <c r="G219" s="3">
        <v>5.36666666666666</v>
      </c>
      <c r="H219" s="3">
        <v>1</v>
      </c>
      <c r="I219" s="3">
        <v>9.1333333333333293</v>
      </c>
      <c r="J219" s="3">
        <v>0</v>
      </c>
      <c r="K219" s="2"/>
      <c r="L219" s="3">
        <v>1.47422295916639</v>
      </c>
      <c r="M219" s="3">
        <v>1.31487219488773</v>
      </c>
      <c r="N219" s="3">
        <v>0</v>
      </c>
      <c r="O219" s="3">
        <v>0</v>
      </c>
      <c r="P219" s="3">
        <v>1.66299595776885</v>
      </c>
      <c r="Q219" s="3">
        <v>0</v>
      </c>
      <c r="R219" s="3">
        <v>1.7838784213679499</v>
      </c>
      <c r="S219" s="3">
        <v>0</v>
      </c>
      <c r="T219" s="2"/>
      <c r="U219" s="3">
        <v>1.6666004013905299E-2</v>
      </c>
      <c r="V219" s="3">
        <v>0.86372888611119203</v>
      </c>
      <c r="W219" s="3">
        <v>3.7007507775703198E-2</v>
      </c>
      <c r="X219" s="3">
        <v>4.2357006600318497E-3</v>
      </c>
      <c r="Y219" s="3">
        <v>1.42123126292928E-2</v>
      </c>
      <c r="Z219" s="3">
        <v>6.4149589783122005E-2</v>
      </c>
    </row>
    <row r="220" spans="1:26">
      <c r="A220" s="2" t="s">
        <v>234</v>
      </c>
      <c r="B220" s="2"/>
      <c r="C220" s="3">
        <v>4.3</v>
      </c>
      <c r="D220" s="3">
        <v>1.36363636363636</v>
      </c>
      <c r="E220" s="3">
        <v>0</v>
      </c>
      <c r="F220" s="3">
        <v>0</v>
      </c>
      <c r="G220" s="3">
        <v>1.8235294117647001</v>
      </c>
      <c r="H220" s="3">
        <v>1.28571428571428</v>
      </c>
      <c r="I220" s="3">
        <v>1</v>
      </c>
      <c r="J220" s="3">
        <v>0</v>
      </c>
      <c r="K220" s="2"/>
      <c r="L220" s="3">
        <v>2.25314594881615</v>
      </c>
      <c r="M220" s="3">
        <v>0.48104569292083399</v>
      </c>
      <c r="N220" s="3">
        <v>0</v>
      </c>
      <c r="O220" s="3">
        <v>0</v>
      </c>
      <c r="P220" s="3">
        <v>0.856483516385943</v>
      </c>
      <c r="Q220" s="3">
        <v>0.45175395145262498</v>
      </c>
      <c r="R220" s="3">
        <v>0</v>
      </c>
      <c r="S220" s="3">
        <v>0</v>
      </c>
      <c r="T220" s="2"/>
      <c r="U220" s="3">
        <v>1.16144692604609E-2</v>
      </c>
      <c r="V220" s="3">
        <v>0.76066776852749696</v>
      </c>
      <c r="W220" s="3">
        <v>3.4860806779003099E-2</v>
      </c>
      <c r="X220" s="3">
        <v>3.1719307372196702E-3</v>
      </c>
      <c r="Y220" s="3">
        <v>6.9097928853373597E-2</v>
      </c>
      <c r="Z220" s="3">
        <v>0.120587096695551</v>
      </c>
    </row>
    <row r="221" spans="1:26">
      <c r="A221" s="2" t="s">
        <v>453</v>
      </c>
      <c r="B221" s="2"/>
      <c r="C221" s="3">
        <v>4.2</v>
      </c>
      <c r="D221" s="3">
        <v>1.28571428571428</v>
      </c>
      <c r="E221" s="3">
        <v>0</v>
      </c>
      <c r="F221" s="3">
        <v>0</v>
      </c>
      <c r="G221" s="3">
        <v>0</v>
      </c>
      <c r="H221" s="3">
        <v>0</v>
      </c>
      <c r="I221" s="3">
        <v>0</v>
      </c>
      <c r="J221" s="3">
        <v>0</v>
      </c>
      <c r="K221" s="2"/>
      <c r="L221" s="3">
        <v>1.6812693617224601</v>
      </c>
      <c r="M221" s="3">
        <v>0.62813837896537705</v>
      </c>
      <c r="N221" s="3">
        <v>0</v>
      </c>
      <c r="O221" s="3">
        <v>0</v>
      </c>
      <c r="P221" s="3">
        <v>0</v>
      </c>
      <c r="Q221" s="3">
        <v>0</v>
      </c>
      <c r="R221" s="3">
        <v>0</v>
      </c>
      <c r="S221" s="3">
        <v>0</v>
      </c>
      <c r="T221" s="2"/>
      <c r="U221" s="3">
        <v>1.04678427165068E-2</v>
      </c>
      <c r="V221" s="3">
        <v>0.91607588387447603</v>
      </c>
      <c r="W221" s="3">
        <v>1.2759541695306E-2</v>
      </c>
      <c r="X221" s="3">
        <v>5.4662646789946704E-4</v>
      </c>
      <c r="Y221" s="3">
        <v>1.22682550749607E-2</v>
      </c>
      <c r="Z221" s="3">
        <v>4.7881850125492502E-2</v>
      </c>
    </row>
    <row r="222" spans="1:26">
      <c r="A222" s="2" t="s">
        <v>245</v>
      </c>
      <c r="B222" s="2"/>
      <c r="C222" s="3">
        <v>4.1666666666666599</v>
      </c>
      <c r="D222" s="3">
        <v>0</v>
      </c>
      <c r="E222" s="3">
        <v>0</v>
      </c>
      <c r="F222" s="3">
        <v>1.0833333333333299</v>
      </c>
      <c r="G222" s="3">
        <v>1.4736842105263099</v>
      </c>
      <c r="H222" s="3">
        <v>2.1111111111111098</v>
      </c>
      <c r="I222" s="3">
        <v>0</v>
      </c>
      <c r="J222" s="3">
        <v>0</v>
      </c>
      <c r="K222" s="2"/>
      <c r="L222" s="3">
        <v>2.0989415321908198</v>
      </c>
      <c r="M222" s="3">
        <v>0</v>
      </c>
      <c r="N222" s="3">
        <v>0</v>
      </c>
      <c r="O222" s="3">
        <v>0.27638539919628302</v>
      </c>
      <c r="P222" s="3">
        <v>0.81875522032126502</v>
      </c>
      <c r="Q222" s="3">
        <v>1.0304020550550701</v>
      </c>
      <c r="R222" s="3">
        <v>0</v>
      </c>
      <c r="S222" s="3">
        <v>0</v>
      </c>
      <c r="T222" s="2"/>
      <c r="U222" s="3">
        <v>1.6049069039624098E-2</v>
      </c>
      <c r="V222" s="3">
        <v>0.81090838406246801</v>
      </c>
      <c r="W222" s="3">
        <v>5.2708147446976203E-2</v>
      </c>
      <c r="X222" s="3">
        <v>7.4550595594541195E-4</v>
      </c>
      <c r="Y222" s="3">
        <v>5.8936153035723901E-2</v>
      </c>
      <c r="Z222" s="3">
        <v>6.0652741312271399E-2</v>
      </c>
    </row>
    <row r="223" spans="1:26">
      <c r="A223" s="2" t="s">
        <v>471</v>
      </c>
      <c r="B223" s="2"/>
      <c r="C223" s="3">
        <v>4.1333333333333302</v>
      </c>
      <c r="D223" s="3">
        <v>3.9655172413793101</v>
      </c>
      <c r="E223" s="3">
        <v>0</v>
      </c>
      <c r="F223" s="3">
        <v>0</v>
      </c>
      <c r="G223" s="3">
        <v>0</v>
      </c>
      <c r="H223" s="3">
        <v>0</v>
      </c>
      <c r="I223" s="3">
        <v>1</v>
      </c>
      <c r="J223" s="3">
        <v>0</v>
      </c>
      <c r="K223" s="2"/>
      <c r="L223" s="3">
        <v>1.47723465374402</v>
      </c>
      <c r="M223" s="3">
        <v>1.6501360157248799</v>
      </c>
      <c r="N223" s="3">
        <v>0</v>
      </c>
      <c r="O223" s="3">
        <v>0</v>
      </c>
      <c r="P223" s="3">
        <v>0</v>
      </c>
      <c r="Q223" s="3">
        <v>0</v>
      </c>
      <c r="R223" s="3">
        <v>0</v>
      </c>
      <c r="S223" s="3">
        <v>0</v>
      </c>
      <c r="T223" s="2"/>
      <c r="U223" s="3">
        <v>0.59022230798178699</v>
      </c>
      <c r="V223" s="3">
        <v>0.12887333330114201</v>
      </c>
      <c r="W223" s="3">
        <v>0.25656598799987002</v>
      </c>
      <c r="X223" s="3">
        <v>1.2094137641958801E-3</v>
      </c>
      <c r="Y223" s="3">
        <v>7.4103896554134803E-3</v>
      </c>
      <c r="Z223" s="3">
        <v>1.57185675984058E-2</v>
      </c>
    </row>
    <row r="224" spans="1:26">
      <c r="A224" s="2" t="s">
        <v>225</v>
      </c>
      <c r="B224" s="2" t="s">
        <v>226</v>
      </c>
      <c r="C224" s="3">
        <v>4.0333333333333297</v>
      </c>
      <c r="D224" s="3">
        <v>1.3333333333333299</v>
      </c>
      <c r="E224" s="3">
        <v>0</v>
      </c>
      <c r="F224" s="3">
        <v>0</v>
      </c>
      <c r="G224" s="3">
        <v>1.8</v>
      </c>
      <c r="H224" s="3">
        <v>0</v>
      </c>
      <c r="I224" s="3">
        <v>1</v>
      </c>
      <c r="J224" s="3">
        <v>0</v>
      </c>
      <c r="K224" s="2"/>
      <c r="L224" s="3">
        <v>2.1052843566184101</v>
      </c>
      <c r="M224" s="3">
        <v>0.47140452079103101</v>
      </c>
      <c r="N224" s="3">
        <v>0</v>
      </c>
      <c r="O224" s="3">
        <v>0</v>
      </c>
      <c r="P224" s="3">
        <v>0.90921211313239003</v>
      </c>
      <c r="Q224" s="3">
        <v>0</v>
      </c>
      <c r="R224" s="3">
        <v>0</v>
      </c>
      <c r="S224" s="3">
        <v>0</v>
      </c>
      <c r="T224" s="2"/>
      <c r="U224" s="3">
        <v>6.9342629814346801E-3</v>
      </c>
      <c r="V224" s="3">
        <v>3.7114820751894602E-2</v>
      </c>
      <c r="W224" s="3">
        <v>8.6220059767004795E-2</v>
      </c>
      <c r="X224" s="3">
        <v>4.1382799433489102E-3</v>
      </c>
      <c r="Y224" s="3">
        <v>0.47847766479184001</v>
      </c>
      <c r="Z224" s="3">
        <v>0.387114911916493</v>
      </c>
    </row>
    <row r="225" spans="1:26">
      <c r="A225" s="2" t="s">
        <v>336</v>
      </c>
      <c r="B225" s="2" t="s">
        <v>337</v>
      </c>
      <c r="C225" s="3">
        <v>3.9310344827586201</v>
      </c>
      <c r="D225" s="3">
        <v>0</v>
      </c>
      <c r="E225" s="3">
        <v>0</v>
      </c>
      <c r="F225" s="3">
        <v>1.07692307692307</v>
      </c>
      <c r="G225" s="3">
        <v>1.72</v>
      </c>
      <c r="H225" s="3">
        <v>3.0714285714285698</v>
      </c>
      <c r="I225" s="3">
        <v>0</v>
      </c>
      <c r="J225" s="3">
        <v>0</v>
      </c>
      <c r="K225" s="2"/>
      <c r="L225" s="3">
        <v>1.63856612007127</v>
      </c>
      <c r="M225" s="3">
        <v>0</v>
      </c>
      <c r="N225" s="3">
        <v>0</v>
      </c>
      <c r="O225" s="3">
        <v>0.26646935501059599</v>
      </c>
      <c r="P225" s="3">
        <v>1.00079968025574</v>
      </c>
      <c r="Q225" s="3">
        <v>1.3608970630898301</v>
      </c>
      <c r="R225" s="3">
        <v>0</v>
      </c>
      <c r="S225" s="3">
        <v>0</v>
      </c>
      <c r="T225" s="2"/>
      <c r="U225" s="3">
        <v>1.0326614559147599E-2</v>
      </c>
      <c r="V225" s="3">
        <v>0.87206896024646596</v>
      </c>
      <c r="W225" s="3">
        <v>3.4759407835343099E-2</v>
      </c>
      <c r="X225" s="3">
        <v>5.6949148477031999E-3</v>
      </c>
      <c r="Y225" s="3">
        <v>8.7255015869313907E-3</v>
      </c>
      <c r="Z225" s="3">
        <v>6.8424600911924302E-2</v>
      </c>
    </row>
    <row r="226" spans="1:26">
      <c r="A226" s="2" t="s">
        <v>288</v>
      </c>
      <c r="B226" s="2"/>
      <c r="C226" s="3">
        <v>3.9</v>
      </c>
      <c r="D226" s="3">
        <v>1</v>
      </c>
      <c r="E226" s="3">
        <v>0</v>
      </c>
      <c r="F226" s="3">
        <v>0</v>
      </c>
      <c r="G226" s="3">
        <v>1</v>
      </c>
      <c r="H226" s="3">
        <v>0</v>
      </c>
      <c r="I226" s="3">
        <v>0</v>
      </c>
      <c r="J226" s="3">
        <v>0</v>
      </c>
      <c r="K226" s="2"/>
      <c r="L226" s="3">
        <v>1.5989579940281899</v>
      </c>
      <c r="M226" s="3">
        <v>0</v>
      </c>
      <c r="N226" s="3">
        <v>0</v>
      </c>
      <c r="O226" s="3">
        <v>0</v>
      </c>
      <c r="P226" s="3">
        <v>0</v>
      </c>
      <c r="Q226" s="3">
        <v>0</v>
      </c>
      <c r="R226" s="3">
        <v>0</v>
      </c>
      <c r="S226" s="3">
        <v>0</v>
      </c>
      <c r="T226" s="2"/>
      <c r="U226" s="3">
        <v>0.146066510959314</v>
      </c>
      <c r="V226" s="3">
        <v>0.209285129725439</v>
      </c>
      <c r="W226" s="3">
        <v>0.61221850491702701</v>
      </c>
      <c r="X226" s="3">
        <v>3.6932634511025199E-3</v>
      </c>
      <c r="Y226" s="3">
        <v>9.0762182432468103E-3</v>
      </c>
      <c r="Z226" s="3">
        <v>1.9660373351059902E-2</v>
      </c>
    </row>
    <row r="227" spans="1:26">
      <c r="A227" s="2" t="s">
        <v>283</v>
      </c>
      <c r="B227" s="2"/>
      <c r="C227" s="3">
        <v>3.72413793103448</v>
      </c>
      <c r="D227" s="3">
        <v>47.866666666666603</v>
      </c>
      <c r="E227" s="3">
        <v>0</v>
      </c>
      <c r="F227" s="3">
        <v>1.6842105263157801</v>
      </c>
      <c r="G227" s="3">
        <v>1.9473684210526301</v>
      </c>
      <c r="H227" s="3">
        <v>8.43333333333333</v>
      </c>
      <c r="I227" s="3">
        <v>38.6666666666666</v>
      </c>
      <c r="J227" s="3">
        <v>39.1</v>
      </c>
      <c r="K227" s="2"/>
      <c r="L227" s="3">
        <v>1.7596345961618001</v>
      </c>
      <c r="M227" s="3">
        <v>1.14697670227235</v>
      </c>
      <c r="N227" s="3">
        <v>0</v>
      </c>
      <c r="O227" s="3">
        <v>0.72928455055531605</v>
      </c>
      <c r="P227" s="3">
        <v>0.88696313401856397</v>
      </c>
      <c r="Q227" s="3">
        <v>2.20126226414654</v>
      </c>
      <c r="R227" s="3">
        <v>1.3498971154210999</v>
      </c>
      <c r="S227" s="3">
        <v>2.1346350195447101</v>
      </c>
      <c r="T227" s="2"/>
      <c r="U227" s="3">
        <v>1.66715324023382E-2</v>
      </c>
      <c r="V227" s="3">
        <v>0.70384697933048102</v>
      </c>
      <c r="W227" s="3">
        <v>8.56433071211255E-2</v>
      </c>
      <c r="X227" s="3">
        <v>1.79305737647385E-3</v>
      </c>
      <c r="Y227" s="3">
        <v>0.10952704254598</v>
      </c>
      <c r="Z227" s="3">
        <v>8.2518080839071695E-2</v>
      </c>
    </row>
    <row r="228" spans="1:26">
      <c r="A228" s="2" t="s">
        <v>228</v>
      </c>
      <c r="B228" s="2"/>
      <c r="C228" s="3">
        <v>3.7</v>
      </c>
      <c r="D228" s="3">
        <v>1.3846153846153799</v>
      </c>
      <c r="E228" s="3">
        <v>0</v>
      </c>
      <c r="F228" s="3">
        <v>0</v>
      </c>
      <c r="G228" s="3">
        <v>1.375</v>
      </c>
      <c r="H228" s="3">
        <v>1.1428571428571399</v>
      </c>
      <c r="I228" s="3">
        <v>1</v>
      </c>
      <c r="J228" s="3">
        <v>0</v>
      </c>
      <c r="K228" s="2"/>
      <c r="L228" s="3">
        <v>1.8101565309847201</v>
      </c>
      <c r="M228" s="3">
        <v>0.624926031125843</v>
      </c>
      <c r="N228" s="3">
        <v>0</v>
      </c>
      <c r="O228" s="3">
        <v>0</v>
      </c>
      <c r="P228" s="3">
        <v>0.85695682505013004</v>
      </c>
      <c r="Q228" s="3">
        <v>0.34992710611188199</v>
      </c>
      <c r="R228" s="3">
        <v>0</v>
      </c>
      <c r="S228" s="3">
        <v>0</v>
      </c>
      <c r="T228" s="2"/>
      <c r="U228" s="3">
        <v>1.92246445702287E-2</v>
      </c>
      <c r="V228" s="3">
        <v>0.84633152989874405</v>
      </c>
      <c r="W228" s="3">
        <v>3.6921146516619097E-2</v>
      </c>
      <c r="X228" s="3">
        <v>3.22429171802753E-3</v>
      </c>
      <c r="Y228" s="3">
        <v>9.1536815252523003E-3</v>
      </c>
      <c r="Z228" s="3">
        <v>8.5144705702130702E-2</v>
      </c>
    </row>
    <row r="229" spans="1:26">
      <c r="A229" s="2" t="s">
        <v>571</v>
      </c>
      <c r="B229" s="2"/>
      <c r="C229" s="3">
        <v>3.6785714285714199</v>
      </c>
      <c r="D229" s="3">
        <v>3.9310344827586201</v>
      </c>
      <c r="E229" s="3">
        <v>0</v>
      </c>
      <c r="F229" s="3">
        <v>0</v>
      </c>
      <c r="G229" s="3">
        <v>0</v>
      </c>
      <c r="H229" s="3">
        <v>0</v>
      </c>
      <c r="I229" s="3">
        <v>1</v>
      </c>
      <c r="J229" s="3">
        <v>0</v>
      </c>
      <c r="K229" s="2"/>
      <c r="L229" s="3">
        <v>1.1036812243116001</v>
      </c>
      <c r="M229" s="3">
        <v>1.50701885402842</v>
      </c>
      <c r="N229" s="3">
        <v>0</v>
      </c>
      <c r="O229" s="3">
        <v>0</v>
      </c>
      <c r="P229" s="3">
        <v>0</v>
      </c>
      <c r="Q229" s="3">
        <v>0</v>
      </c>
      <c r="R229" s="3">
        <v>0</v>
      </c>
      <c r="S229" s="3">
        <v>0</v>
      </c>
      <c r="T229" s="2"/>
      <c r="U229" s="3">
        <v>2.3851737169433E-2</v>
      </c>
      <c r="V229" s="3">
        <v>0.78079939597176995</v>
      </c>
      <c r="W229" s="3">
        <v>5.2120386907874398E-2</v>
      </c>
      <c r="X229" s="3">
        <v>2.89982795140883E-3</v>
      </c>
      <c r="Y229" s="3">
        <v>3.61420043585539E-2</v>
      </c>
      <c r="Z229" s="3">
        <v>0.10418664900659801</v>
      </c>
    </row>
    <row r="230" spans="1:26">
      <c r="A230" s="2" t="s">
        <v>285</v>
      </c>
      <c r="B230" s="2"/>
      <c r="C230" s="3">
        <v>3.6333333333333302</v>
      </c>
      <c r="D230" s="3">
        <v>0</v>
      </c>
      <c r="E230" s="3">
        <v>0</v>
      </c>
      <c r="F230" s="3">
        <v>0</v>
      </c>
      <c r="G230" s="3">
        <v>2.2222222222222201</v>
      </c>
      <c r="H230" s="3">
        <v>0</v>
      </c>
      <c r="I230" s="3">
        <v>0</v>
      </c>
      <c r="J230" s="3">
        <v>0</v>
      </c>
      <c r="K230" s="2"/>
      <c r="L230" s="3">
        <v>1.5380362660079101</v>
      </c>
      <c r="M230" s="3">
        <v>0</v>
      </c>
      <c r="N230" s="3">
        <v>0</v>
      </c>
      <c r="O230" s="3">
        <v>0</v>
      </c>
      <c r="P230" s="3">
        <v>1.19670329047433</v>
      </c>
      <c r="Q230" s="3">
        <v>0</v>
      </c>
      <c r="R230" s="3">
        <v>0</v>
      </c>
      <c r="S230" s="3">
        <v>0</v>
      </c>
      <c r="T230" s="2"/>
      <c r="U230" s="3">
        <v>0.298752427909941</v>
      </c>
      <c r="V230" s="3">
        <v>0.28685736486904001</v>
      </c>
      <c r="W230" s="3">
        <v>0.28421409994980901</v>
      </c>
      <c r="X230" s="3">
        <v>3.3797978605656599E-3</v>
      </c>
      <c r="Y230" s="3">
        <v>2.25497779131087E-2</v>
      </c>
      <c r="Z230" s="3">
        <v>0.10424653161076</v>
      </c>
    </row>
    <row r="231" spans="1:26">
      <c r="A231" s="2" t="s">
        <v>307</v>
      </c>
      <c r="B231" s="2"/>
      <c r="C231" s="3">
        <v>3.6206896551724101</v>
      </c>
      <c r="D231" s="3">
        <v>2.6</v>
      </c>
      <c r="E231" s="3">
        <v>0</v>
      </c>
      <c r="F231" s="3">
        <v>0</v>
      </c>
      <c r="G231" s="3">
        <v>0</v>
      </c>
      <c r="H231" s="3">
        <v>0</v>
      </c>
      <c r="I231" s="3">
        <v>0</v>
      </c>
      <c r="J231" s="3">
        <v>0</v>
      </c>
      <c r="K231" s="2"/>
      <c r="L231" s="3">
        <v>1.6486942190181899</v>
      </c>
      <c r="M231" s="3">
        <v>1.3564659966250501</v>
      </c>
      <c r="N231" s="3">
        <v>0</v>
      </c>
      <c r="O231" s="3">
        <v>0</v>
      </c>
      <c r="P231" s="3">
        <v>0</v>
      </c>
      <c r="Q231" s="3">
        <v>0</v>
      </c>
      <c r="R231" s="3">
        <v>0</v>
      </c>
      <c r="S231" s="3">
        <v>0</v>
      </c>
      <c r="T231" s="2"/>
      <c r="U231" s="3">
        <v>0.57741964670582102</v>
      </c>
      <c r="V231" s="3">
        <v>0.118234934271865</v>
      </c>
      <c r="W231" s="3">
        <v>0.27177808331506198</v>
      </c>
      <c r="X231" s="3">
        <v>2.3404909602353701E-3</v>
      </c>
      <c r="Y231" s="3">
        <v>7.58326114212831E-3</v>
      </c>
      <c r="Z231" s="3">
        <v>2.2643585339561199E-2</v>
      </c>
    </row>
    <row r="232" spans="1:26">
      <c r="A232" s="2" t="s">
        <v>391</v>
      </c>
      <c r="B232" s="2"/>
      <c r="C232" s="3">
        <v>3.5666666666666602</v>
      </c>
      <c r="D232" s="3">
        <v>0</v>
      </c>
      <c r="E232" s="3">
        <v>82.8333333333333</v>
      </c>
      <c r="F232" s="3">
        <v>1</v>
      </c>
      <c r="G232" s="3">
        <v>76.099999999999994</v>
      </c>
      <c r="H232" s="3">
        <v>1</v>
      </c>
      <c r="I232" s="3">
        <v>48.766666666666602</v>
      </c>
      <c r="J232" s="3">
        <v>1</v>
      </c>
      <c r="K232" s="2"/>
      <c r="L232" s="3">
        <v>1.4302291968616601</v>
      </c>
      <c r="M232" s="3">
        <v>0</v>
      </c>
      <c r="N232" s="3">
        <v>1.5293426329272599</v>
      </c>
      <c r="O232" s="3">
        <v>0</v>
      </c>
      <c r="P232" s="3">
        <v>2.4131583730317598</v>
      </c>
      <c r="Q232" s="3">
        <v>0</v>
      </c>
      <c r="R232" s="3">
        <v>3.5933580704157801</v>
      </c>
      <c r="S232" s="3">
        <v>0</v>
      </c>
      <c r="T232" s="2"/>
      <c r="U232" s="3">
        <v>0.14416274274996499</v>
      </c>
      <c r="V232" s="3">
        <v>0.14732020692663</v>
      </c>
      <c r="W232" s="3">
        <v>0.67625054797329498</v>
      </c>
      <c r="X232" s="3">
        <v>2.94586603533235E-3</v>
      </c>
      <c r="Y232" s="3">
        <v>9.9708863731773102E-3</v>
      </c>
      <c r="Z232" s="3">
        <v>1.9349749898823598E-2</v>
      </c>
    </row>
    <row r="233" spans="1:26">
      <c r="A233" s="2" t="s">
        <v>472</v>
      </c>
      <c r="B233" s="2"/>
      <c r="C233" s="3">
        <v>3.5517241379310298</v>
      </c>
      <c r="D233" s="3">
        <v>1.2</v>
      </c>
      <c r="E233" s="3">
        <v>0</v>
      </c>
      <c r="F233" s="3">
        <v>0</v>
      </c>
      <c r="G233" s="3">
        <v>0</v>
      </c>
      <c r="H233" s="3">
        <v>0</v>
      </c>
      <c r="I233" s="3">
        <v>1</v>
      </c>
      <c r="J233" s="3">
        <v>0</v>
      </c>
      <c r="K233" s="2"/>
      <c r="L233" s="3">
        <v>1.4284355294626101</v>
      </c>
      <c r="M233" s="3">
        <v>0.54160256030906395</v>
      </c>
      <c r="N233" s="3">
        <v>0</v>
      </c>
      <c r="O233" s="3">
        <v>0</v>
      </c>
      <c r="P233" s="3">
        <v>0</v>
      </c>
      <c r="Q233" s="3">
        <v>0</v>
      </c>
      <c r="R233" s="3">
        <v>0</v>
      </c>
      <c r="S233" s="3">
        <v>0</v>
      </c>
      <c r="T233" s="2"/>
      <c r="U233" s="3">
        <v>9.6056949586812296E-2</v>
      </c>
      <c r="V233" s="3">
        <v>0.100091085157742</v>
      </c>
      <c r="W233" s="3">
        <v>0.76475701329924095</v>
      </c>
      <c r="X233" s="3">
        <v>6.0796987356095998E-3</v>
      </c>
      <c r="Y233" s="3">
        <v>1.9155009415411501E-2</v>
      </c>
      <c r="Z233" s="3">
        <v>1.3860243593124299E-2</v>
      </c>
    </row>
    <row r="234" spans="1:26">
      <c r="A234" s="2" t="s">
        <v>287</v>
      </c>
      <c r="B234" s="2"/>
      <c r="C234" s="3">
        <v>3.3793103448275801</v>
      </c>
      <c r="D234" s="3">
        <v>1</v>
      </c>
      <c r="E234" s="3">
        <v>0</v>
      </c>
      <c r="F234" s="3">
        <v>1</v>
      </c>
      <c r="G234" s="3">
        <v>1.52380952380952</v>
      </c>
      <c r="H234" s="3">
        <v>1.4375</v>
      </c>
      <c r="I234" s="3">
        <v>0</v>
      </c>
      <c r="J234" s="3">
        <v>0</v>
      </c>
      <c r="K234" s="2"/>
      <c r="L234" s="3">
        <v>1.7501486262688899</v>
      </c>
      <c r="M234" s="3">
        <v>0</v>
      </c>
      <c r="N234" s="3">
        <v>0</v>
      </c>
      <c r="O234" s="3">
        <v>0</v>
      </c>
      <c r="P234" s="3">
        <v>0.79396819050157397</v>
      </c>
      <c r="Q234" s="3">
        <v>0.60917464655055997</v>
      </c>
      <c r="R234" s="3">
        <v>0</v>
      </c>
      <c r="S234" s="3">
        <v>0</v>
      </c>
      <c r="T234" s="2"/>
      <c r="U234" s="3">
        <v>2.3197516967874199E-2</v>
      </c>
      <c r="V234" s="3">
        <v>0.65526564530625697</v>
      </c>
      <c r="W234" s="3">
        <v>9.3557809236966896E-2</v>
      </c>
      <c r="X234" s="3">
        <v>1.40388427918258E-3</v>
      </c>
      <c r="Y234" s="3">
        <v>0.101037394420303</v>
      </c>
      <c r="Z234" s="3">
        <v>0.125537749584542</v>
      </c>
    </row>
    <row r="235" spans="1:26">
      <c r="A235" s="2" t="s">
        <v>356</v>
      </c>
      <c r="B235" s="2"/>
      <c r="C235" s="3">
        <v>3.36666666666666</v>
      </c>
      <c r="D235" s="3">
        <v>4.36666666666666</v>
      </c>
      <c r="E235" s="3">
        <v>0</v>
      </c>
      <c r="F235" s="3">
        <v>0</v>
      </c>
      <c r="G235" s="3">
        <v>0</v>
      </c>
      <c r="H235" s="3">
        <v>0</v>
      </c>
      <c r="I235" s="3">
        <v>1</v>
      </c>
      <c r="J235" s="3">
        <v>0</v>
      </c>
      <c r="K235" s="2"/>
      <c r="L235" s="3">
        <v>1.4715826703096</v>
      </c>
      <c r="M235" s="3">
        <v>1.8882678717691299</v>
      </c>
      <c r="N235" s="3">
        <v>0</v>
      </c>
      <c r="O235" s="3">
        <v>0</v>
      </c>
      <c r="P235" s="3">
        <v>0</v>
      </c>
      <c r="Q235" s="3">
        <v>0</v>
      </c>
      <c r="R235" s="3">
        <v>0</v>
      </c>
      <c r="S235" s="3">
        <v>0</v>
      </c>
      <c r="T235" s="2"/>
      <c r="U235" s="3">
        <v>3.7184681221148201E-2</v>
      </c>
      <c r="V235" s="3">
        <v>0.74090972347230599</v>
      </c>
      <c r="W235" s="3">
        <v>9.0128604686897096E-2</v>
      </c>
      <c r="X235" s="3">
        <v>1.53157248242465E-2</v>
      </c>
      <c r="Y235" s="3">
        <v>6.4951510301637205E-2</v>
      </c>
      <c r="Z235" s="3">
        <v>5.15097569411785E-2</v>
      </c>
    </row>
    <row r="236" spans="1:26">
      <c r="A236" s="2" t="s">
        <v>319</v>
      </c>
      <c r="B236" s="2"/>
      <c r="C236" s="3">
        <v>3.3571428571428501</v>
      </c>
      <c r="D236" s="3">
        <v>1</v>
      </c>
      <c r="E236" s="3">
        <v>0</v>
      </c>
      <c r="F236" s="3">
        <v>0</v>
      </c>
      <c r="G236" s="3">
        <v>1.7619047619047601</v>
      </c>
      <c r="H236" s="3">
        <v>1.5</v>
      </c>
      <c r="I236" s="3">
        <v>1</v>
      </c>
      <c r="J236" s="3">
        <v>0</v>
      </c>
      <c r="K236" s="2"/>
      <c r="L236" s="3">
        <v>2.0738901629939899</v>
      </c>
      <c r="M236" s="3">
        <v>0</v>
      </c>
      <c r="N236" s="3">
        <v>0</v>
      </c>
      <c r="O236" s="3">
        <v>0</v>
      </c>
      <c r="P236" s="3">
        <v>0.81092316028220901</v>
      </c>
      <c r="Q236" s="3">
        <v>0.5</v>
      </c>
      <c r="R236" s="3">
        <v>0</v>
      </c>
      <c r="S236" s="3">
        <v>0</v>
      </c>
      <c r="T236" s="2"/>
      <c r="U236" s="3">
        <v>0.38903631348953099</v>
      </c>
      <c r="V236" s="3">
        <v>0.11294934681956</v>
      </c>
      <c r="W236" s="3">
        <v>0.43627093261079802</v>
      </c>
      <c r="X236" s="3">
        <v>1.38318915827509E-3</v>
      </c>
      <c r="Y236" s="3">
        <v>4.7542048559997802E-2</v>
      </c>
      <c r="Z236" s="3">
        <v>1.281817164465E-2</v>
      </c>
    </row>
    <row r="237" spans="1:26">
      <c r="A237" s="2" t="s">
        <v>298</v>
      </c>
      <c r="B237" s="2"/>
      <c r="C237" s="3">
        <v>3.3333333333333299</v>
      </c>
      <c r="D237" s="3">
        <v>12.233333333333301</v>
      </c>
      <c r="E237" s="3">
        <v>0</v>
      </c>
      <c r="F237" s="3">
        <v>0</v>
      </c>
      <c r="G237" s="3">
        <v>0</v>
      </c>
      <c r="H237" s="3">
        <v>1</v>
      </c>
      <c r="I237" s="3">
        <v>8.1</v>
      </c>
      <c r="J237" s="3">
        <v>1.4</v>
      </c>
      <c r="K237" s="2"/>
      <c r="L237" s="3">
        <v>1.0434983894998999</v>
      </c>
      <c r="M237" s="3">
        <v>2.26102238428154</v>
      </c>
      <c r="N237" s="3">
        <v>0</v>
      </c>
      <c r="O237" s="3">
        <v>0</v>
      </c>
      <c r="P237" s="3">
        <v>0</v>
      </c>
      <c r="Q237" s="3">
        <v>0</v>
      </c>
      <c r="R237" s="3">
        <v>1.19303534454488</v>
      </c>
      <c r="S237" s="3">
        <v>0.66332495807108005</v>
      </c>
      <c r="T237" s="2"/>
      <c r="U237" s="3">
        <v>8.6014831414130202E-2</v>
      </c>
      <c r="V237" s="3">
        <v>0.493410187434139</v>
      </c>
      <c r="W237" s="3">
        <v>0.20283706521376901</v>
      </c>
      <c r="X237" s="3">
        <v>1.9618491633245298E-2</v>
      </c>
      <c r="Y237" s="3">
        <v>7.7957854967930104E-2</v>
      </c>
      <c r="Z237" s="3">
        <v>0.12016157146775</v>
      </c>
    </row>
    <row r="238" spans="1:26">
      <c r="A238" s="2" t="s">
        <v>442</v>
      </c>
      <c r="B238" s="2"/>
      <c r="C238" s="3">
        <v>3.3333333333333299</v>
      </c>
      <c r="D238" s="3">
        <v>1.42105263157894</v>
      </c>
      <c r="E238" s="3">
        <v>0</v>
      </c>
      <c r="F238" s="3">
        <v>0</v>
      </c>
      <c r="G238" s="3">
        <v>0</v>
      </c>
      <c r="H238" s="3">
        <v>0</v>
      </c>
      <c r="I238" s="3">
        <v>0</v>
      </c>
      <c r="J238" s="3">
        <v>0</v>
      </c>
      <c r="K238" s="2"/>
      <c r="L238" s="3">
        <v>1.5986105077709001</v>
      </c>
      <c r="M238" s="3">
        <v>0.74803528439746803</v>
      </c>
      <c r="N238" s="3">
        <v>0</v>
      </c>
      <c r="O238" s="3">
        <v>0</v>
      </c>
      <c r="P238" s="3">
        <v>0</v>
      </c>
      <c r="Q238" s="3">
        <v>0</v>
      </c>
      <c r="R238" s="3">
        <v>0</v>
      </c>
      <c r="S238" s="3">
        <v>0</v>
      </c>
      <c r="T238" s="2"/>
      <c r="U238" s="3">
        <v>0.29492101646326901</v>
      </c>
      <c r="V238" s="3">
        <v>0.38424379778984702</v>
      </c>
      <c r="W238" s="3">
        <v>0.17844466744745299</v>
      </c>
      <c r="X238" s="3">
        <v>1.7547853447009001E-2</v>
      </c>
      <c r="Y238" s="3">
        <v>7.7519984029410294E-2</v>
      </c>
      <c r="Z238" s="3">
        <v>4.7322683181844599E-2</v>
      </c>
    </row>
    <row r="239" spans="1:26">
      <c r="A239" s="2" t="s">
        <v>318</v>
      </c>
      <c r="B239" s="2"/>
      <c r="C239" s="3">
        <v>3.3103448275862002</v>
      </c>
      <c r="D239" s="3">
        <v>1</v>
      </c>
      <c r="E239" s="3">
        <v>0</v>
      </c>
      <c r="F239" s="3">
        <v>0</v>
      </c>
      <c r="G239" s="3">
        <v>1.85</v>
      </c>
      <c r="H239" s="3">
        <v>1.5</v>
      </c>
      <c r="I239" s="3">
        <v>1</v>
      </c>
      <c r="J239" s="3">
        <v>0</v>
      </c>
      <c r="K239" s="2"/>
      <c r="L239" s="3">
        <v>2.0528104918809902</v>
      </c>
      <c r="M239" s="3">
        <v>0</v>
      </c>
      <c r="N239" s="3">
        <v>0</v>
      </c>
      <c r="O239" s="3">
        <v>0</v>
      </c>
      <c r="P239" s="3">
        <v>0.85293610546159904</v>
      </c>
      <c r="Q239" s="3">
        <v>0.70710678118654702</v>
      </c>
      <c r="R239" s="3">
        <v>0</v>
      </c>
      <c r="S239" s="3">
        <v>0</v>
      </c>
      <c r="T239" s="2"/>
      <c r="U239" s="3">
        <v>6.0079950207543399E-2</v>
      </c>
      <c r="V239" s="3">
        <v>0.78742120269303895</v>
      </c>
      <c r="W239" s="3">
        <v>5.2011879959288E-2</v>
      </c>
      <c r="X239" s="3">
        <v>1.5001402654363999E-3</v>
      </c>
      <c r="Y239" s="3">
        <v>9.1375685135806503E-2</v>
      </c>
      <c r="Z239" s="3">
        <v>7.6111414320192503E-3</v>
      </c>
    </row>
    <row r="240" spans="1:26">
      <c r="A240" s="2" t="s">
        <v>344</v>
      </c>
      <c r="B240" s="2" t="s">
        <v>345</v>
      </c>
      <c r="C240" s="3">
        <v>3.2666666666666599</v>
      </c>
      <c r="D240" s="3">
        <v>1</v>
      </c>
      <c r="E240" s="3">
        <v>0</v>
      </c>
      <c r="F240" s="3">
        <v>0</v>
      </c>
      <c r="G240" s="3">
        <v>1.2</v>
      </c>
      <c r="H240" s="3">
        <v>0</v>
      </c>
      <c r="I240" s="3">
        <v>0</v>
      </c>
      <c r="J240" s="3">
        <v>0</v>
      </c>
      <c r="K240" s="2"/>
      <c r="L240" s="3">
        <v>1.2092238098144701</v>
      </c>
      <c r="M240" s="3">
        <v>0</v>
      </c>
      <c r="N240" s="3">
        <v>0</v>
      </c>
      <c r="O240" s="3">
        <v>0</v>
      </c>
      <c r="P240" s="3">
        <v>0.4</v>
      </c>
      <c r="Q240" s="3">
        <v>0</v>
      </c>
      <c r="R240" s="3">
        <v>0</v>
      </c>
      <c r="S240" s="3">
        <v>0</v>
      </c>
      <c r="T240" s="2"/>
      <c r="U240" s="3">
        <v>0.501530745246628</v>
      </c>
      <c r="V240" s="3">
        <v>0.12471402647395501</v>
      </c>
      <c r="W240" s="3">
        <v>0.35734154300739301</v>
      </c>
      <c r="X240" s="3">
        <v>1.4577434110031799E-3</v>
      </c>
      <c r="Y240" s="3">
        <v>3.40142462157257E-3</v>
      </c>
      <c r="Z240" s="3">
        <v>1.1554518007554601E-2</v>
      </c>
    </row>
    <row r="241" spans="1:26">
      <c r="A241" s="2" t="s">
        <v>263</v>
      </c>
      <c r="B241" s="2" t="s">
        <v>264</v>
      </c>
      <c r="C241" s="3">
        <v>3.25</v>
      </c>
      <c r="D241" s="3">
        <v>1.27272727272727</v>
      </c>
      <c r="E241" s="3">
        <v>0</v>
      </c>
      <c r="F241" s="3">
        <v>0</v>
      </c>
      <c r="G241" s="3">
        <v>1.2222222222222201</v>
      </c>
      <c r="H241" s="3">
        <v>0</v>
      </c>
      <c r="I241" s="3">
        <v>1</v>
      </c>
      <c r="J241" s="3">
        <v>0</v>
      </c>
      <c r="K241" s="2"/>
      <c r="L241" s="3">
        <v>1.4299100870834001</v>
      </c>
      <c r="M241" s="3">
        <v>0.44536177141512301</v>
      </c>
      <c r="N241" s="3">
        <v>0</v>
      </c>
      <c r="O241" s="3">
        <v>0</v>
      </c>
      <c r="P241" s="3">
        <v>0.41573970964154899</v>
      </c>
      <c r="Q241" s="3">
        <v>0</v>
      </c>
      <c r="R241" s="3">
        <v>0</v>
      </c>
      <c r="S241" s="3">
        <v>0</v>
      </c>
      <c r="T241" s="2"/>
      <c r="U241" s="3">
        <v>9.3735389603616902E-3</v>
      </c>
      <c r="V241" s="3">
        <v>2.36900361649207E-2</v>
      </c>
      <c r="W241" s="3">
        <v>9.7865106842359495E-2</v>
      </c>
      <c r="X241" s="3">
        <v>2.4102007612186102E-3</v>
      </c>
      <c r="Y241" s="3">
        <v>0.42342807408473998</v>
      </c>
      <c r="Z241" s="3">
        <v>0.44323304438760802</v>
      </c>
    </row>
    <row r="242" spans="1:26">
      <c r="A242" s="2" t="s">
        <v>272</v>
      </c>
      <c r="B242" s="2"/>
      <c r="C242" s="3">
        <v>3.2333333333333298</v>
      </c>
      <c r="D242" s="3">
        <v>1.1000000000000001</v>
      </c>
      <c r="E242" s="3">
        <v>0</v>
      </c>
      <c r="F242" s="3">
        <v>0</v>
      </c>
      <c r="G242" s="3">
        <v>1.5</v>
      </c>
      <c r="H242" s="3">
        <v>1.25</v>
      </c>
      <c r="I242" s="3">
        <v>1</v>
      </c>
      <c r="J242" s="3">
        <v>0</v>
      </c>
      <c r="K242" s="2"/>
      <c r="L242" s="3">
        <v>1.6265163865007799</v>
      </c>
      <c r="M242" s="3">
        <v>0.3</v>
      </c>
      <c r="N242" s="3">
        <v>0</v>
      </c>
      <c r="O242" s="3">
        <v>0</v>
      </c>
      <c r="P242" s="3">
        <v>0.86602540378443804</v>
      </c>
      <c r="Q242" s="3">
        <v>0.43301270189221902</v>
      </c>
      <c r="R242" s="3">
        <v>0</v>
      </c>
      <c r="S242" s="3">
        <v>0</v>
      </c>
      <c r="T242" s="2"/>
      <c r="U242" s="3">
        <v>1.23164966786219E-2</v>
      </c>
      <c r="V242" s="3">
        <v>0.76549612737349404</v>
      </c>
      <c r="W242" s="3">
        <v>3.96200084767694E-2</v>
      </c>
      <c r="X242" s="3">
        <v>2.8815121205450198E-3</v>
      </c>
      <c r="Y242" s="3">
        <v>5.5711873793536502E-2</v>
      </c>
      <c r="Z242" s="3">
        <v>0.123973981119783</v>
      </c>
    </row>
    <row r="243" spans="1:26">
      <c r="A243" s="2" t="s">
        <v>376</v>
      </c>
      <c r="B243" s="2" t="s">
        <v>377</v>
      </c>
      <c r="C243" s="3">
        <v>3.13793103448275</v>
      </c>
      <c r="D243" s="3">
        <v>13.966666666666599</v>
      </c>
      <c r="E243" s="3">
        <v>0</v>
      </c>
      <c r="F243" s="3">
        <v>0</v>
      </c>
      <c r="G243" s="3">
        <v>1.8260869565217299</v>
      </c>
      <c r="H243" s="3">
        <v>1.8</v>
      </c>
      <c r="I243" s="3">
        <v>10.966666666666599</v>
      </c>
      <c r="J243" s="3">
        <v>1.76</v>
      </c>
      <c r="K243" s="2"/>
      <c r="L243" s="3">
        <v>1.3319453735053699</v>
      </c>
      <c r="M243" s="3">
        <v>1.9232495649002199</v>
      </c>
      <c r="N243" s="3">
        <v>0</v>
      </c>
      <c r="O243" s="3">
        <v>0</v>
      </c>
      <c r="P243" s="3">
        <v>0.63603212340555604</v>
      </c>
      <c r="Q243" s="3">
        <v>0.8</v>
      </c>
      <c r="R243" s="3">
        <v>2.0080393975772002</v>
      </c>
      <c r="S243" s="3">
        <v>0.86162636914152002</v>
      </c>
      <c r="T243" s="2"/>
      <c r="U243" s="3">
        <v>1.4547136036486601E-2</v>
      </c>
      <c r="V243" s="3">
        <v>0.83293956969655603</v>
      </c>
      <c r="W243" s="3">
        <v>6.9888310539055601E-2</v>
      </c>
      <c r="X243" s="3">
        <v>6.8599372658431504E-3</v>
      </c>
      <c r="Y243" s="3">
        <v>1.5799979584892199E-2</v>
      </c>
      <c r="Z243" s="3">
        <v>5.9965067750212202E-2</v>
      </c>
    </row>
    <row r="244" spans="1:26">
      <c r="A244" s="2" t="s">
        <v>522</v>
      </c>
      <c r="B244" s="2"/>
      <c r="C244" s="3">
        <v>3.1034482758620601</v>
      </c>
      <c r="D244" s="3">
        <v>2.1111111111111098</v>
      </c>
      <c r="E244" s="3">
        <v>0</v>
      </c>
      <c r="F244" s="3">
        <v>0</v>
      </c>
      <c r="G244" s="3">
        <v>0</v>
      </c>
      <c r="H244" s="3">
        <v>0</v>
      </c>
      <c r="I244" s="3">
        <v>1</v>
      </c>
      <c r="J244" s="3">
        <v>0</v>
      </c>
      <c r="K244" s="2"/>
      <c r="L244" s="3">
        <v>1.26885306848097</v>
      </c>
      <c r="M244" s="3">
        <v>1.31468439624435</v>
      </c>
      <c r="N244" s="3">
        <v>0</v>
      </c>
      <c r="O244" s="3">
        <v>0</v>
      </c>
      <c r="P244" s="3">
        <v>0</v>
      </c>
      <c r="Q244" s="3">
        <v>0</v>
      </c>
      <c r="R244" s="3">
        <v>0</v>
      </c>
      <c r="S244" s="3">
        <v>0</v>
      </c>
      <c r="T244" s="2"/>
      <c r="U244" s="3">
        <v>4.94719308900127E-2</v>
      </c>
      <c r="V244" s="3">
        <v>6.7634411101096095E-2</v>
      </c>
      <c r="W244" s="3">
        <v>0.85755187477628603</v>
      </c>
      <c r="X244" s="3">
        <v>2.36022447525434E-3</v>
      </c>
      <c r="Y244" s="3">
        <v>9.2975973352428104E-3</v>
      </c>
      <c r="Z244" s="3">
        <v>1.3683961815645599E-2</v>
      </c>
    </row>
    <row r="245" spans="1:26">
      <c r="A245" s="2" t="s">
        <v>289</v>
      </c>
      <c r="B245" s="2"/>
      <c r="C245" s="3">
        <v>3.0370370370370301</v>
      </c>
      <c r="D245" s="3">
        <v>1</v>
      </c>
      <c r="E245" s="3">
        <v>0</v>
      </c>
      <c r="F245" s="3">
        <v>1</v>
      </c>
      <c r="G245" s="3">
        <v>1.4285714285714199</v>
      </c>
      <c r="H245" s="3">
        <v>1.5384615384615301</v>
      </c>
      <c r="I245" s="3">
        <v>0</v>
      </c>
      <c r="J245" s="3">
        <v>0</v>
      </c>
      <c r="K245" s="2"/>
      <c r="L245" s="3">
        <v>1.2317251220974701</v>
      </c>
      <c r="M245" s="3">
        <v>0</v>
      </c>
      <c r="N245" s="3">
        <v>0</v>
      </c>
      <c r="O245" s="3">
        <v>0</v>
      </c>
      <c r="P245" s="3">
        <v>0.79110703456362597</v>
      </c>
      <c r="Q245" s="3">
        <v>0.63432394240271694</v>
      </c>
      <c r="R245" s="3">
        <v>0</v>
      </c>
      <c r="S245" s="3">
        <v>0</v>
      </c>
      <c r="T245" s="2"/>
      <c r="U245" s="3">
        <v>2.2033091195772299E-2</v>
      </c>
      <c r="V245" s="3">
        <v>0.67754619107514602</v>
      </c>
      <c r="W245" s="3">
        <v>8.90226896067077E-2</v>
      </c>
      <c r="X245" s="3">
        <v>1.6735859549377001E-3</v>
      </c>
      <c r="Y245" s="3">
        <v>8.0927103371432094E-2</v>
      </c>
      <c r="Z245" s="3">
        <v>0.128797338334219</v>
      </c>
    </row>
    <row r="246" spans="1:26">
      <c r="A246" s="2" t="s">
        <v>186</v>
      </c>
      <c r="B246" s="2" t="s">
        <v>187</v>
      </c>
      <c r="C246" s="3">
        <v>3</v>
      </c>
      <c r="D246" s="3">
        <v>63</v>
      </c>
      <c r="E246" s="3">
        <v>0</v>
      </c>
      <c r="F246" s="3">
        <v>0</v>
      </c>
      <c r="G246" s="3">
        <v>1.4761904761904701</v>
      </c>
      <c r="H246" s="3">
        <v>3.3103448275862002</v>
      </c>
      <c r="I246" s="3">
        <v>62.233333333333299</v>
      </c>
      <c r="J246" s="3">
        <v>63.466666666666598</v>
      </c>
      <c r="K246" s="2"/>
      <c r="L246" s="3">
        <v>1.2472191289246399</v>
      </c>
      <c r="M246" s="3">
        <v>1.26491106406735</v>
      </c>
      <c r="N246" s="3">
        <v>0</v>
      </c>
      <c r="O246" s="3">
        <v>0</v>
      </c>
      <c r="P246" s="3">
        <v>0.663256584627815</v>
      </c>
      <c r="Q246" s="3">
        <v>1.28930476523033</v>
      </c>
      <c r="R246" s="3">
        <v>1.0546194679704199</v>
      </c>
      <c r="S246" s="3">
        <v>1.17567947256989</v>
      </c>
      <c r="T246" s="2"/>
      <c r="U246" s="3">
        <v>0.80441713919247704</v>
      </c>
      <c r="V246" s="3">
        <v>9.5452239036688105E-2</v>
      </c>
      <c r="W246" s="3">
        <v>7.8101327981193805E-2</v>
      </c>
      <c r="X246" s="3">
        <v>2.6663733060559602E-3</v>
      </c>
      <c r="Y246" s="3">
        <v>5.0658753944330202E-3</v>
      </c>
      <c r="Z246" s="3">
        <v>1.4297046454168801E-2</v>
      </c>
    </row>
    <row r="247" spans="1:26">
      <c r="A247" s="2" t="s">
        <v>309</v>
      </c>
      <c r="B247" s="2"/>
      <c r="C247" s="3">
        <v>2.9310344827586201</v>
      </c>
      <c r="D247" s="3">
        <v>11.8</v>
      </c>
      <c r="E247" s="3">
        <v>0</v>
      </c>
      <c r="F247" s="3">
        <v>0</v>
      </c>
      <c r="G247" s="3">
        <v>1.65</v>
      </c>
      <c r="H247" s="3">
        <v>1.5263157894736801</v>
      </c>
      <c r="I247" s="3">
        <v>4.7</v>
      </c>
      <c r="J247" s="3">
        <v>1.13333333333333</v>
      </c>
      <c r="K247" s="2"/>
      <c r="L247" s="3">
        <v>1.2846852420825601</v>
      </c>
      <c r="M247" s="3">
        <v>1.37598449603668</v>
      </c>
      <c r="N247" s="3">
        <v>0</v>
      </c>
      <c r="O247" s="3">
        <v>0</v>
      </c>
      <c r="P247" s="3">
        <v>0.65383484153110105</v>
      </c>
      <c r="Q247" s="3">
        <v>0.59545834205182901</v>
      </c>
      <c r="R247" s="3">
        <v>1.41774468787578</v>
      </c>
      <c r="S247" s="3">
        <v>0.33993463423951897</v>
      </c>
      <c r="T247" s="2"/>
      <c r="U247" s="3">
        <v>0.64194725058469704</v>
      </c>
      <c r="V247" s="3">
        <v>0.111949232935387</v>
      </c>
      <c r="W247" s="3">
        <v>0.215107193313652</v>
      </c>
      <c r="X247" s="3">
        <v>2.6166306666411199E-3</v>
      </c>
      <c r="Y247" s="3">
        <v>6.6986335407172096E-3</v>
      </c>
      <c r="Z247" s="3">
        <v>2.1681058862368801E-2</v>
      </c>
    </row>
    <row r="248" spans="1:26">
      <c r="A248" s="2" t="s">
        <v>364</v>
      </c>
      <c r="B248" s="2" t="s">
        <v>365</v>
      </c>
      <c r="C248" s="3">
        <v>2.9285714285714199</v>
      </c>
      <c r="D248" s="3">
        <v>6.3333333333333304</v>
      </c>
      <c r="E248" s="3">
        <v>0</v>
      </c>
      <c r="F248" s="3">
        <v>0</v>
      </c>
      <c r="G248" s="3">
        <v>1</v>
      </c>
      <c r="H248" s="3">
        <v>1</v>
      </c>
      <c r="I248" s="3">
        <v>1.3333333333333299</v>
      </c>
      <c r="J248" s="3">
        <v>0</v>
      </c>
      <c r="K248" s="2"/>
      <c r="L248" s="3">
        <v>1.43747227124986</v>
      </c>
      <c r="M248" s="3">
        <v>1.6599866130651599</v>
      </c>
      <c r="N248" s="3">
        <v>0</v>
      </c>
      <c r="O248" s="3">
        <v>0</v>
      </c>
      <c r="P248" s="3">
        <v>0</v>
      </c>
      <c r="Q248" s="3">
        <v>0</v>
      </c>
      <c r="R248" s="3">
        <v>0.47140452079103101</v>
      </c>
      <c r="S248" s="3">
        <v>0</v>
      </c>
      <c r="T248" s="2"/>
      <c r="U248" s="3">
        <v>2.7437119210912402E-2</v>
      </c>
      <c r="V248" s="3">
        <v>8.43508000536594E-2</v>
      </c>
      <c r="W248" s="3">
        <v>9.3886394865197106E-2</v>
      </c>
      <c r="X248" s="3">
        <v>1.04911890587684E-2</v>
      </c>
      <c r="Y248" s="3">
        <v>0.14526660886298001</v>
      </c>
      <c r="Z248" s="3">
        <v>0.63856788672257303</v>
      </c>
    </row>
    <row r="249" spans="1:26">
      <c r="A249" s="2" t="s">
        <v>451</v>
      </c>
      <c r="B249" s="2"/>
      <c r="C249" s="3">
        <v>2.8333333333333299</v>
      </c>
      <c r="D249" s="3">
        <v>1.8095238095238</v>
      </c>
      <c r="E249" s="3">
        <v>0</v>
      </c>
      <c r="F249" s="3">
        <v>0</v>
      </c>
      <c r="G249" s="3">
        <v>0</v>
      </c>
      <c r="H249" s="3">
        <v>0</v>
      </c>
      <c r="I249" s="3">
        <v>1</v>
      </c>
      <c r="J249" s="3">
        <v>0</v>
      </c>
      <c r="K249" s="2"/>
      <c r="L249" s="3">
        <v>1.31866936299016</v>
      </c>
      <c r="M249" s="3">
        <v>0.79396819050157397</v>
      </c>
      <c r="N249" s="3">
        <v>0</v>
      </c>
      <c r="O249" s="3">
        <v>0</v>
      </c>
      <c r="P249" s="3">
        <v>0</v>
      </c>
      <c r="Q249" s="3">
        <v>0</v>
      </c>
      <c r="R249" s="3">
        <v>0</v>
      </c>
      <c r="S249" s="3">
        <v>0</v>
      </c>
      <c r="T249" s="2"/>
      <c r="U249" s="3">
        <v>0.22472581311141401</v>
      </c>
      <c r="V249" s="3">
        <v>0.24959232771866899</v>
      </c>
      <c r="W249" s="3">
        <v>0.46629237663401601</v>
      </c>
      <c r="X249" s="3">
        <v>1.8137335628394501E-3</v>
      </c>
      <c r="Y249" s="3">
        <v>3.3816909889878899E-2</v>
      </c>
      <c r="Z249" s="3">
        <v>2.37588386617732E-2</v>
      </c>
    </row>
    <row r="250" spans="1:26">
      <c r="A250" s="2" t="s">
        <v>302</v>
      </c>
      <c r="B250" s="2"/>
      <c r="C250" s="3">
        <v>2.75</v>
      </c>
      <c r="D250" s="3">
        <v>0</v>
      </c>
      <c r="E250" s="3">
        <v>0</v>
      </c>
      <c r="F250" s="3">
        <v>0</v>
      </c>
      <c r="G250" s="3">
        <v>1.28571428571428</v>
      </c>
      <c r="H250" s="3">
        <v>1</v>
      </c>
      <c r="I250" s="3">
        <v>0</v>
      </c>
      <c r="J250" s="3">
        <v>0</v>
      </c>
      <c r="K250" s="2"/>
      <c r="L250" s="3">
        <v>1.2428366172360901</v>
      </c>
      <c r="M250" s="3">
        <v>0</v>
      </c>
      <c r="N250" s="3">
        <v>0</v>
      </c>
      <c r="O250" s="3">
        <v>0</v>
      </c>
      <c r="P250" s="3">
        <v>0.69985421222376498</v>
      </c>
      <c r="Q250" s="3">
        <v>0</v>
      </c>
      <c r="R250" s="3">
        <v>0</v>
      </c>
      <c r="S250" s="3">
        <v>0</v>
      </c>
      <c r="T250" s="2"/>
      <c r="U250" s="3">
        <v>0.37655762209437199</v>
      </c>
      <c r="V250" s="3">
        <v>0.17836301297497401</v>
      </c>
      <c r="W250" s="3">
        <v>0.27646275227842898</v>
      </c>
      <c r="X250" s="3">
        <v>1.18501742896271E-3</v>
      </c>
      <c r="Y250" s="3">
        <v>3.08991996909137E-2</v>
      </c>
      <c r="Z250" s="3">
        <v>0.13653239585357199</v>
      </c>
    </row>
    <row r="251" spans="1:26">
      <c r="A251" s="2" t="s">
        <v>290</v>
      </c>
      <c r="B251" s="2"/>
      <c r="C251" s="3">
        <v>2.72413793103448</v>
      </c>
      <c r="D251" s="3">
        <v>1.2</v>
      </c>
      <c r="E251" s="3">
        <v>0</v>
      </c>
      <c r="F251" s="3">
        <v>0</v>
      </c>
      <c r="G251" s="3">
        <v>1.60869565217391</v>
      </c>
      <c r="H251" s="3">
        <v>0</v>
      </c>
      <c r="I251" s="3">
        <v>1</v>
      </c>
      <c r="J251" s="3">
        <v>0</v>
      </c>
      <c r="K251" s="2"/>
      <c r="L251" s="3">
        <v>1.14158243843081</v>
      </c>
      <c r="M251" s="3">
        <v>0.4</v>
      </c>
      <c r="N251" s="3">
        <v>0</v>
      </c>
      <c r="O251" s="3">
        <v>0</v>
      </c>
      <c r="P251" s="3">
        <v>1.01034348161932</v>
      </c>
      <c r="Q251" s="3">
        <v>0</v>
      </c>
      <c r="R251" s="3">
        <v>0</v>
      </c>
      <c r="S251" s="3">
        <v>0</v>
      </c>
      <c r="T251" s="2"/>
      <c r="U251" s="3">
        <v>1.86935033161807E-2</v>
      </c>
      <c r="V251" s="3">
        <v>0.85719819186254897</v>
      </c>
      <c r="W251" s="3">
        <v>1.7778786241984399E-2</v>
      </c>
      <c r="X251" s="3">
        <v>1.93482706166328E-3</v>
      </c>
      <c r="Y251" s="3">
        <v>1.8568649152554201E-2</v>
      </c>
      <c r="Z251" s="3">
        <v>8.5826041474453996E-2</v>
      </c>
    </row>
    <row r="252" spans="1:26">
      <c r="A252" s="2" t="s">
        <v>200</v>
      </c>
      <c r="B252" s="2"/>
      <c r="C252" s="3">
        <v>2.6551724137931001</v>
      </c>
      <c r="D252" s="3">
        <v>2.1</v>
      </c>
      <c r="E252" s="3">
        <v>0</v>
      </c>
      <c r="F252" s="3">
        <v>0</v>
      </c>
      <c r="G252" s="3">
        <v>2.3448275862068901</v>
      </c>
      <c r="H252" s="3">
        <v>2.62962962962962</v>
      </c>
      <c r="I252" s="3">
        <v>1.9090909090909001</v>
      </c>
      <c r="J252" s="3">
        <v>1</v>
      </c>
      <c r="K252" s="2"/>
      <c r="L252" s="3">
        <v>1.1529829998138199</v>
      </c>
      <c r="M252" s="3">
        <v>0.88881944173155802</v>
      </c>
      <c r="N252" s="3">
        <v>0</v>
      </c>
      <c r="O252" s="3">
        <v>0</v>
      </c>
      <c r="P252" s="3">
        <v>1.2394621210766501</v>
      </c>
      <c r="Q252" s="3">
        <v>1.33744222853835</v>
      </c>
      <c r="R252" s="3">
        <v>0.79252708064375799</v>
      </c>
      <c r="S252" s="3">
        <v>0</v>
      </c>
      <c r="T252" s="2"/>
      <c r="U252" s="3">
        <v>0.54485246482811001</v>
      </c>
      <c r="V252" s="3">
        <v>0.18003723657475099</v>
      </c>
      <c r="W252" s="3">
        <v>0.15485205868747101</v>
      </c>
      <c r="X252" s="3">
        <v>4.6644075298015297E-3</v>
      </c>
      <c r="Y252" s="3">
        <v>3.5866807087890598E-2</v>
      </c>
      <c r="Z252" s="3">
        <v>7.9727025506912297E-2</v>
      </c>
    </row>
    <row r="253" spans="1:26">
      <c r="A253" s="2" t="s">
        <v>275</v>
      </c>
      <c r="B253" s="2" t="s">
        <v>276</v>
      </c>
      <c r="C253" s="3">
        <v>2.6206896551724101</v>
      </c>
      <c r="D253" s="3">
        <v>1.21428571428571</v>
      </c>
      <c r="E253" s="3">
        <v>0</v>
      </c>
      <c r="F253" s="3">
        <v>0</v>
      </c>
      <c r="G253" s="3">
        <v>1.3333333333333299</v>
      </c>
      <c r="H253" s="3">
        <v>1</v>
      </c>
      <c r="I253" s="3">
        <v>1</v>
      </c>
      <c r="J253" s="3">
        <v>0</v>
      </c>
      <c r="K253" s="2"/>
      <c r="L253" s="3">
        <v>1.15710080934913</v>
      </c>
      <c r="M253" s="3">
        <v>0.55787497685047505</v>
      </c>
      <c r="N253" s="3">
        <v>0</v>
      </c>
      <c r="O253" s="3">
        <v>0</v>
      </c>
      <c r="P253" s="3">
        <v>0.66666666666666596</v>
      </c>
      <c r="Q253" s="3">
        <v>0</v>
      </c>
      <c r="R253" s="3">
        <v>0</v>
      </c>
      <c r="S253" s="3">
        <v>0</v>
      </c>
      <c r="T253" s="2"/>
      <c r="U253" s="3">
        <v>1.5432179177311999E-2</v>
      </c>
      <c r="V253" s="3">
        <v>5.8283750185555198E-2</v>
      </c>
      <c r="W253" s="3">
        <v>6.4302201191345304E-2</v>
      </c>
      <c r="X253" s="3">
        <v>4.8149478714974298E-3</v>
      </c>
      <c r="Y253" s="3">
        <v>0.38768332978724301</v>
      </c>
      <c r="Z253" s="3">
        <v>0.46948359148320601</v>
      </c>
    </row>
    <row r="254" spans="1:26">
      <c r="A254" s="2" t="s">
        <v>444</v>
      </c>
      <c r="B254" s="2"/>
      <c r="C254" s="3">
        <v>2.6071428571428501</v>
      </c>
      <c r="D254" s="3">
        <v>1.1111111111111101</v>
      </c>
      <c r="E254" s="3">
        <v>0</v>
      </c>
      <c r="F254" s="3">
        <v>0</v>
      </c>
      <c r="G254" s="3">
        <v>0</v>
      </c>
      <c r="H254" s="3">
        <v>0</v>
      </c>
      <c r="I254" s="3">
        <v>0</v>
      </c>
      <c r="J254" s="3">
        <v>0</v>
      </c>
      <c r="K254" s="2"/>
      <c r="L254" s="3">
        <v>1.1445300256401401</v>
      </c>
      <c r="M254" s="3">
        <v>0.31426968052735399</v>
      </c>
      <c r="N254" s="3">
        <v>0</v>
      </c>
      <c r="O254" s="3">
        <v>0</v>
      </c>
      <c r="P254" s="3">
        <v>0</v>
      </c>
      <c r="Q254" s="3">
        <v>0</v>
      </c>
      <c r="R254" s="3">
        <v>0</v>
      </c>
      <c r="S254" s="3">
        <v>0</v>
      </c>
      <c r="T254" s="2"/>
      <c r="U254" s="3">
        <v>0.52856462805100601</v>
      </c>
      <c r="V254" s="3">
        <v>0.200384464581748</v>
      </c>
      <c r="W254" s="3">
        <v>0.19361969892435099</v>
      </c>
      <c r="X254" s="3">
        <v>1.59873639161002E-2</v>
      </c>
      <c r="Y254" s="3">
        <v>2.80529055667239E-2</v>
      </c>
      <c r="Z254" s="3">
        <v>3.33909396510121E-2</v>
      </c>
    </row>
    <row r="255" spans="1:26">
      <c r="A255" s="2" t="s">
        <v>474</v>
      </c>
      <c r="B255" s="2"/>
      <c r="C255" s="3">
        <v>2.55555555555555</v>
      </c>
      <c r="D255" s="3">
        <v>2.0454545454545401</v>
      </c>
      <c r="E255" s="3">
        <v>0</v>
      </c>
      <c r="F255" s="3">
        <v>0</v>
      </c>
      <c r="G255" s="3">
        <v>0</v>
      </c>
      <c r="H255" s="3">
        <v>0</v>
      </c>
      <c r="I255" s="3">
        <v>1</v>
      </c>
      <c r="J255" s="3">
        <v>0</v>
      </c>
      <c r="K255" s="2"/>
      <c r="L255" s="3">
        <v>1.25707872210941</v>
      </c>
      <c r="M255" s="3">
        <v>1.22390109253056</v>
      </c>
      <c r="N255" s="3">
        <v>0</v>
      </c>
      <c r="O255" s="3">
        <v>0</v>
      </c>
      <c r="P255" s="3">
        <v>0</v>
      </c>
      <c r="Q255" s="3">
        <v>0</v>
      </c>
      <c r="R255" s="3">
        <v>0</v>
      </c>
      <c r="S255" s="3">
        <v>0</v>
      </c>
      <c r="T255" s="2"/>
      <c r="U255" s="3">
        <v>7.6806561093267695E-2</v>
      </c>
      <c r="V255" s="3">
        <v>0.71078553630726604</v>
      </c>
      <c r="W255" s="3">
        <v>0.112763675169404</v>
      </c>
      <c r="X255" s="3">
        <v>5.3107219298348298E-3</v>
      </c>
      <c r="Y255" s="3">
        <v>4.8459825476254798E-2</v>
      </c>
      <c r="Z255" s="3">
        <v>4.5873682016540698E-2</v>
      </c>
    </row>
    <row r="256" spans="1:26">
      <c r="A256" s="2" t="s">
        <v>470</v>
      </c>
      <c r="B256" s="2"/>
      <c r="C256" s="3">
        <v>2.5333333333333301</v>
      </c>
      <c r="D256" s="3">
        <v>11.033333333333299</v>
      </c>
      <c r="E256" s="3">
        <v>0</v>
      </c>
      <c r="F256" s="3">
        <v>0</v>
      </c>
      <c r="G256" s="3">
        <v>1</v>
      </c>
      <c r="H256" s="3">
        <v>0</v>
      </c>
      <c r="I256" s="3">
        <v>1</v>
      </c>
      <c r="J256" s="3">
        <v>0</v>
      </c>
      <c r="K256" s="2"/>
      <c r="L256" s="3">
        <v>1.2036980056845099</v>
      </c>
      <c r="M256" s="3">
        <v>1.22429117814713</v>
      </c>
      <c r="N256" s="3">
        <v>0</v>
      </c>
      <c r="O256" s="3">
        <v>0</v>
      </c>
      <c r="P256" s="3">
        <v>0</v>
      </c>
      <c r="Q256" s="3">
        <v>0</v>
      </c>
      <c r="R256" s="3">
        <v>0</v>
      </c>
      <c r="S256" s="3">
        <v>0</v>
      </c>
      <c r="T256" s="2"/>
      <c r="U256" s="3">
        <v>1.09461931764525E-2</v>
      </c>
      <c r="V256" s="3">
        <v>0.92580077656181003</v>
      </c>
      <c r="W256" s="3">
        <v>6.5438730722024597E-3</v>
      </c>
      <c r="X256" s="3">
        <v>2.0089989906471998E-3</v>
      </c>
      <c r="Y256" s="3">
        <v>1.08050767648229E-2</v>
      </c>
      <c r="Z256" s="3">
        <v>4.3895082057472799E-2</v>
      </c>
    </row>
    <row r="257" spans="1:26">
      <c r="A257" s="2" t="s">
        <v>280</v>
      </c>
      <c r="B257" s="2"/>
      <c r="C257" s="3">
        <v>2.5</v>
      </c>
      <c r="D257" s="3">
        <v>1</v>
      </c>
      <c r="E257" s="3">
        <v>0</v>
      </c>
      <c r="F257" s="3">
        <v>0</v>
      </c>
      <c r="G257" s="3">
        <v>1.4375</v>
      </c>
      <c r="H257" s="3">
        <v>1.27272727272727</v>
      </c>
      <c r="I257" s="3">
        <v>0</v>
      </c>
      <c r="J257" s="3">
        <v>0</v>
      </c>
      <c r="K257" s="2"/>
      <c r="L257" s="3">
        <v>1.18019368870416</v>
      </c>
      <c r="M257" s="3">
        <v>0</v>
      </c>
      <c r="N257" s="3">
        <v>0</v>
      </c>
      <c r="O257" s="3">
        <v>0</v>
      </c>
      <c r="P257" s="3">
        <v>0.86376718506782801</v>
      </c>
      <c r="Q257" s="3">
        <v>0.44536177141512301</v>
      </c>
      <c r="R257" s="3">
        <v>0</v>
      </c>
      <c r="S257" s="3">
        <v>0</v>
      </c>
      <c r="T257" s="2"/>
      <c r="U257" s="3">
        <v>0.54880442726897605</v>
      </c>
      <c r="V257" s="3">
        <v>0.20740458886096599</v>
      </c>
      <c r="W257" s="3">
        <v>0.19526932288728299</v>
      </c>
      <c r="X257" s="3">
        <v>2.2523552963346401E-3</v>
      </c>
      <c r="Y257" s="3">
        <v>1.8296059102151999E-2</v>
      </c>
      <c r="Z257" s="3">
        <v>2.7973246351542701E-2</v>
      </c>
    </row>
    <row r="258" spans="1:26">
      <c r="A258" s="2" t="s">
        <v>382</v>
      </c>
      <c r="B258" s="2"/>
      <c r="C258" s="3">
        <v>2.43333333333333</v>
      </c>
      <c r="D258" s="3">
        <v>0</v>
      </c>
      <c r="E258" s="3">
        <v>0</v>
      </c>
      <c r="F258" s="3">
        <v>0</v>
      </c>
      <c r="G258" s="3">
        <v>0</v>
      </c>
      <c r="H258" s="3">
        <v>0</v>
      </c>
      <c r="I258" s="3">
        <v>0</v>
      </c>
      <c r="J258" s="3">
        <v>0</v>
      </c>
      <c r="K258" s="2"/>
      <c r="L258" s="3">
        <v>1.1455226851626299</v>
      </c>
      <c r="M258" s="3">
        <v>0</v>
      </c>
      <c r="N258" s="3">
        <v>0</v>
      </c>
      <c r="O258" s="3">
        <v>0</v>
      </c>
      <c r="P258" s="3">
        <v>0</v>
      </c>
      <c r="Q258" s="3">
        <v>0</v>
      </c>
      <c r="R258" s="3">
        <v>0</v>
      </c>
      <c r="S258" s="3">
        <v>0</v>
      </c>
      <c r="T258" s="2"/>
      <c r="U258" s="3">
        <v>1.9410113107565401E-2</v>
      </c>
      <c r="V258" s="3">
        <v>0.85544403246841605</v>
      </c>
      <c r="W258" s="3">
        <v>2.1257826142379001E-2</v>
      </c>
      <c r="X258" s="3">
        <v>4.63150642572672E-3</v>
      </c>
      <c r="Y258" s="3">
        <v>2.0014312982177401E-2</v>
      </c>
      <c r="Z258" s="3">
        <v>7.9242208032827902E-2</v>
      </c>
    </row>
    <row r="259" spans="1:26">
      <c r="A259" s="2" t="s">
        <v>202</v>
      </c>
      <c r="B259" s="2" t="s">
        <v>203</v>
      </c>
      <c r="C259" s="3">
        <v>2.375</v>
      </c>
      <c r="D259" s="3">
        <v>56.066666666666599</v>
      </c>
      <c r="E259" s="3">
        <v>0</v>
      </c>
      <c r="F259" s="3">
        <v>0</v>
      </c>
      <c r="G259" s="3">
        <v>1.6111111111111101</v>
      </c>
      <c r="H259" s="3">
        <v>4.4666666666666597</v>
      </c>
      <c r="I259" s="3">
        <v>54.6666666666666</v>
      </c>
      <c r="J259" s="3">
        <v>56.8333333333333</v>
      </c>
      <c r="K259" s="2"/>
      <c r="L259" s="3">
        <v>1.3787826756478501</v>
      </c>
      <c r="M259" s="3">
        <v>1.5902480589168699</v>
      </c>
      <c r="N259" s="3">
        <v>0</v>
      </c>
      <c r="O259" s="3">
        <v>0</v>
      </c>
      <c r="P259" s="3">
        <v>0.89062330788229904</v>
      </c>
      <c r="Q259" s="3">
        <v>1.5216949614017701</v>
      </c>
      <c r="R259" s="3">
        <v>1.2736648783028499</v>
      </c>
      <c r="S259" s="3">
        <v>1.4161763857498599</v>
      </c>
      <c r="T259" s="2"/>
      <c r="U259" s="3">
        <v>0.76846499069771201</v>
      </c>
      <c r="V259" s="3">
        <v>0.12421070023080499</v>
      </c>
      <c r="W259" s="3">
        <v>8.2707851988641307E-2</v>
      </c>
      <c r="X259" s="3">
        <v>4.2014930758556401E-3</v>
      </c>
      <c r="Y259" s="3">
        <v>5.1468101031322804E-3</v>
      </c>
      <c r="Z259" s="3">
        <v>1.5268154562486E-2</v>
      </c>
    </row>
    <row r="260" spans="1:26">
      <c r="A260" s="2" t="s">
        <v>355</v>
      </c>
      <c r="B260" s="2"/>
      <c r="C260" s="3">
        <v>2.34615384615384</v>
      </c>
      <c r="D260" s="3">
        <v>4.8</v>
      </c>
      <c r="E260" s="3">
        <v>0</v>
      </c>
      <c r="F260" s="3">
        <v>0</v>
      </c>
      <c r="G260" s="3">
        <v>0</v>
      </c>
      <c r="H260" s="3">
        <v>0</v>
      </c>
      <c r="I260" s="3">
        <v>1</v>
      </c>
      <c r="J260" s="3">
        <v>0</v>
      </c>
      <c r="K260" s="2"/>
      <c r="L260" s="3">
        <v>1.07210460498202</v>
      </c>
      <c r="M260" s="3">
        <v>1.6812693617224601</v>
      </c>
      <c r="N260" s="3">
        <v>0</v>
      </c>
      <c r="O260" s="3">
        <v>0</v>
      </c>
      <c r="P260" s="3">
        <v>0</v>
      </c>
      <c r="Q260" s="3">
        <v>0</v>
      </c>
      <c r="R260" s="3">
        <v>0</v>
      </c>
      <c r="S260" s="3">
        <v>0</v>
      </c>
      <c r="T260" s="2"/>
      <c r="U260" s="3">
        <v>1.1785637998840699E-2</v>
      </c>
      <c r="V260" s="3">
        <v>0.80048843471188302</v>
      </c>
      <c r="W260" s="3">
        <v>0.10791734395397801</v>
      </c>
      <c r="X260" s="3">
        <v>4.6002720307804102E-3</v>
      </c>
      <c r="Y260" s="3">
        <v>8.43081945312593E-3</v>
      </c>
      <c r="Z260" s="3">
        <v>6.6777489675788795E-2</v>
      </c>
    </row>
    <row r="261" spans="1:26">
      <c r="A261" s="2" t="s">
        <v>512</v>
      </c>
      <c r="B261" s="2"/>
      <c r="C261" s="3">
        <v>2.25</v>
      </c>
      <c r="D261" s="3">
        <v>1.36363636363636</v>
      </c>
      <c r="E261" s="3">
        <v>0</v>
      </c>
      <c r="F261" s="3">
        <v>0</v>
      </c>
      <c r="G261" s="3">
        <v>0</v>
      </c>
      <c r="H261" s="3">
        <v>0</v>
      </c>
      <c r="I261" s="3">
        <v>1</v>
      </c>
      <c r="J261" s="3">
        <v>0</v>
      </c>
      <c r="K261" s="2"/>
      <c r="L261" s="3">
        <v>0.96824583655185403</v>
      </c>
      <c r="M261" s="3">
        <v>0.48104569292083399</v>
      </c>
      <c r="N261" s="3">
        <v>0</v>
      </c>
      <c r="O261" s="3">
        <v>0</v>
      </c>
      <c r="P261" s="3">
        <v>0</v>
      </c>
      <c r="Q261" s="3">
        <v>0</v>
      </c>
      <c r="R261" s="3">
        <v>0</v>
      </c>
      <c r="S261" s="3">
        <v>0</v>
      </c>
      <c r="T261" s="2"/>
      <c r="U261" s="3">
        <v>0.30415943450659699</v>
      </c>
      <c r="V261" s="3">
        <v>0.158602767773042</v>
      </c>
      <c r="W261" s="3">
        <v>0.47011150046434103</v>
      </c>
      <c r="X261" s="3">
        <v>1.0348359720591101E-3</v>
      </c>
      <c r="Y261" s="3">
        <v>4.5580173371748203E-2</v>
      </c>
      <c r="Z261" s="3">
        <v>2.0511290076075699E-2</v>
      </c>
    </row>
    <row r="262" spans="1:26">
      <c r="A262" s="2" t="s">
        <v>284</v>
      </c>
      <c r="B262" s="2"/>
      <c r="C262" s="3">
        <v>2.2307692307692299</v>
      </c>
      <c r="D262" s="3">
        <v>0</v>
      </c>
      <c r="E262" s="3">
        <v>0</v>
      </c>
      <c r="F262" s="3">
        <v>0</v>
      </c>
      <c r="G262" s="3">
        <v>1.15384615384615</v>
      </c>
      <c r="H262" s="3">
        <v>1</v>
      </c>
      <c r="I262" s="3">
        <v>0</v>
      </c>
      <c r="J262" s="3">
        <v>0</v>
      </c>
      <c r="K262" s="2"/>
      <c r="L262" s="3">
        <v>1.15384615384615</v>
      </c>
      <c r="M262" s="3">
        <v>0</v>
      </c>
      <c r="N262" s="3">
        <v>0</v>
      </c>
      <c r="O262" s="3">
        <v>0</v>
      </c>
      <c r="P262" s="3">
        <v>0.360801212294109</v>
      </c>
      <c r="Q262" s="3">
        <v>0</v>
      </c>
      <c r="R262" s="3">
        <v>0</v>
      </c>
      <c r="S262" s="3">
        <v>0</v>
      </c>
      <c r="T262" s="2"/>
      <c r="U262" s="3">
        <v>0.66037996636527296</v>
      </c>
      <c r="V262" s="3">
        <v>0.17564170946225299</v>
      </c>
      <c r="W262" s="3">
        <v>0.109761821188158</v>
      </c>
      <c r="X262" s="3">
        <v>2.8971632005583702E-3</v>
      </c>
      <c r="Y262" s="3">
        <v>1.37283814416343E-2</v>
      </c>
      <c r="Z262" s="3">
        <v>3.7590958784789297E-2</v>
      </c>
    </row>
    <row r="263" spans="1:26">
      <c r="A263" s="2" t="s">
        <v>358</v>
      </c>
      <c r="B263" s="2"/>
      <c r="C263" s="3">
        <v>2.21428571428571</v>
      </c>
      <c r="D263" s="3">
        <v>1</v>
      </c>
      <c r="E263" s="3">
        <v>0</v>
      </c>
      <c r="F263" s="3">
        <v>0</v>
      </c>
      <c r="G263" s="3">
        <v>2.2758620689655098</v>
      </c>
      <c r="H263" s="3">
        <v>1.4736842105263099</v>
      </c>
      <c r="I263" s="3">
        <v>0</v>
      </c>
      <c r="J263" s="3">
        <v>1</v>
      </c>
      <c r="K263" s="2"/>
      <c r="L263" s="3">
        <v>1.1134612334371301</v>
      </c>
      <c r="M263" s="3">
        <v>0</v>
      </c>
      <c r="N263" s="3">
        <v>0</v>
      </c>
      <c r="O263" s="3">
        <v>0</v>
      </c>
      <c r="P263" s="3">
        <v>1.3619598384918199</v>
      </c>
      <c r="Q263" s="3">
        <v>0.59545834205182901</v>
      </c>
      <c r="R263" s="3">
        <v>0</v>
      </c>
      <c r="S263" s="3">
        <v>0</v>
      </c>
      <c r="T263" s="2"/>
      <c r="U263" s="3">
        <v>0.70723288221680403</v>
      </c>
      <c r="V263" s="3">
        <v>9.5075014055643406E-2</v>
      </c>
      <c r="W263" s="3">
        <v>0.18016719462022701</v>
      </c>
      <c r="X263" s="3">
        <v>1.6402698782124899E-3</v>
      </c>
      <c r="Y263" s="3">
        <v>4.6281925720954697E-3</v>
      </c>
      <c r="Z263" s="3">
        <v>1.12564465130022E-2</v>
      </c>
    </row>
    <row r="264" spans="1:26">
      <c r="A264" s="2" t="s">
        <v>430</v>
      </c>
      <c r="B264" s="2"/>
      <c r="C264" s="3">
        <v>2.07692307692307</v>
      </c>
      <c r="D264" s="3">
        <v>0</v>
      </c>
      <c r="E264" s="3">
        <v>0</v>
      </c>
      <c r="F264" s="3">
        <v>0</v>
      </c>
      <c r="G264" s="3">
        <v>1.6956521739130399</v>
      </c>
      <c r="H264" s="3">
        <v>1.1428571428571399</v>
      </c>
      <c r="I264" s="3">
        <v>0</v>
      </c>
      <c r="J264" s="3">
        <v>0</v>
      </c>
      <c r="K264" s="2"/>
      <c r="L264" s="3">
        <v>0.99703703052428605</v>
      </c>
      <c r="M264" s="3">
        <v>0</v>
      </c>
      <c r="N264" s="3">
        <v>0</v>
      </c>
      <c r="O264" s="3">
        <v>0</v>
      </c>
      <c r="P264" s="3">
        <v>0.99716042966780105</v>
      </c>
      <c r="Q264" s="3">
        <v>0.34992710611188199</v>
      </c>
      <c r="R264" s="3">
        <v>0</v>
      </c>
      <c r="S264" s="3">
        <v>0</v>
      </c>
      <c r="T264" s="2"/>
      <c r="U264" s="3">
        <v>0.30436974312880999</v>
      </c>
      <c r="V264" s="3">
        <v>0.24298865288907001</v>
      </c>
      <c r="W264" s="3">
        <v>0.33434657015045499</v>
      </c>
      <c r="X264" s="3">
        <v>2.4020289106786402E-3</v>
      </c>
      <c r="Y264" s="3">
        <v>2.9394555287021201E-2</v>
      </c>
      <c r="Z264" s="3">
        <v>8.6498450077438199E-2</v>
      </c>
    </row>
    <row r="265" spans="1:26">
      <c r="A265" s="2" t="s">
        <v>467</v>
      </c>
      <c r="B265" s="2"/>
      <c r="C265" s="3">
        <v>2.0384615384615299</v>
      </c>
      <c r="D265" s="3">
        <v>10.4333333333333</v>
      </c>
      <c r="E265" s="3">
        <v>0</v>
      </c>
      <c r="F265" s="3">
        <v>0</v>
      </c>
      <c r="G265" s="3">
        <v>1</v>
      </c>
      <c r="H265" s="3">
        <v>0</v>
      </c>
      <c r="I265" s="3">
        <v>1</v>
      </c>
      <c r="J265" s="3">
        <v>0</v>
      </c>
      <c r="K265" s="2"/>
      <c r="L265" s="3">
        <v>0.93975320945158503</v>
      </c>
      <c r="M265" s="3">
        <v>1.3085190950926999</v>
      </c>
      <c r="N265" s="3">
        <v>0</v>
      </c>
      <c r="O265" s="3">
        <v>0</v>
      </c>
      <c r="P265" s="3">
        <v>0</v>
      </c>
      <c r="Q265" s="3">
        <v>0</v>
      </c>
      <c r="R265" s="3">
        <v>0</v>
      </c>
      <c r="S265" s="3">
        <v>0</v>
      </c>
      <c r="T265" s="2"/>
      <c r="U265" s="3">
        <v>0.51962440777598895</v>
      </c>
      <c r="V265" s="3">
        <v>0.24362144569496</v>
      </c>
      <c r="W265" s="3">
        <v>0.18439998124865101</v>
      </c>
      <c r="X265" s="3">
        <v>2.5177405816017499E-3</v>
      </c>
      <c r="Y265" s="3">
        <v>9.6544019831248402E-3</v>
      </c>
      <c r="Z265" s="3">
        <v>4.0182024572043097E-2</v>
      </c>
    </row>
    <row r="266" spans="1:26">
      <c r="A266" s="2" t="s">
        <v>443</v>
      </c>
      <c r="B266" s="2"/>
      <c r="C266" s="3">
        <v>2.0370370370370301</v>
      </c>
      <c r="D266" s="3">
        <v>1.27272727272727</v>
      </c>
      <c r="E266" s="3">
        <v>0</v>
      </c>
      <c r="F266" s="3">
        <v>0</v>
      </c>
      <c r="G266" s="3">
        <v>1</v>
      </c>
      <c r="H266" s="3">
        <v>1</v>
      </c>
      <c r="I266" s="3">
        <v>1.1666666666666601</v>
      </c>
      <c r="J266" s="3">
        <v>1.125</v>
      </c>
      <c r="K266" s="2"/>
      <c r="L266" s="3">
        <v>1.1379475182027501</v>
      </c>
      <c r="M266" s="3">
        <v>0.44536177141512301</v>
      </c>
      <c r="N266" s="3">
        <v>0</v>
      </c>
      <c r="O266" s="3">
        <v>0</v>
      </c>
      <c r="P266" s="3">
        <v>0</v>
      </c>
      <c r="Q266" s="3">
        <v>0</v>
      </c>
      <c r="R266" s="3">
        <v>0.372677996249965</v>
      </c>
      <c r="S266" s="3">
        <v>0.33071891388307301</v>
      </c>
      <c r="T266" s="2"/>
      <c r="U266" s="3">
        <v>0.78850244866881503</v>
      </c>
      <c r="V266" s="3">
        <v>6.8712075823475993E-2</v>
      </c>
      <c r="W266" s="3">
        <v>0.13076551805289099</v>
      </c>
      <c r="X266" s="3">
        <v>1.0476633972307599E-3</v>
      </c>
      <c r="Y266" s="3">
        <v>2.53777422360671E-3</v>
      </c>
      <c r="Z266" s="3">
        <v>8.4345211100135802E-3</v>
      </c>
    </row>
    <row r="267" spans="1:26">
      <c r="A267" s="2" t="s">
        <v>357</v>
      </c>
      <c r="B267" s="2"/>
      <c r="C267" s="3">
        <v>2</v>
      </c>
      <c r="D267" s="3">
        <v>1</v>
      </c>
      <c r="E267" s="3">
        <v>0</v>
      </c>
      <c r="F267" s="3">
        <v>0</v>
      </c>
      <c r="G267" s="3">
        <v>1.28571428571428</v>
      </c>
      <c r="H267" s="3">
        <v>1</v>
      </c>
      <c r="I267" s="3">
        <v>1</v>
      </c>
      <c r="J267" s="3">
        <v>0</v>
      </c>
      <c r="K267" s="2"/>
      <c r="L267" s="3">
        <v>1.12216721537356</v>
      </c>
      <c r="M267" s="3">
        <v>0</v>
      </c>
      <c r="N267" s="3">
        <v>0</v>
      </c>
      <c r="O267" s="3">
        <v>0</v>
      </c>
      <c r="P267" s="3">
        <v>0.45175395145262498</v>
      </c>
      <c r="Q267" s="3">
        <v>0</v>
      </c>
      <c r="R267" s="3">
        <v>0</v>
      </c>
      <c r="S267" s="3">
        <v>0</v>
      </c>
      <c r="T267" s="2"/>
      <c r="U267" s="3">
        <v>0.10728834825696</v>
      </c>
      <c r="V267" s="3">
        <v>0.154161447140096</v>
      </c>
      <c r="W267" s="3">
        <v>0.70050917192714701</v>
      </c>
      <c r="X267" s="3">
        <v>1.6238240913906299E-3</v>
      </c>
      <c r="Y267" s="3">
        <v>1.13208732601761E-2</v>
      </c>
      <c r="Z267" s="3">
        <v>2.5096335220315399E-2</v>
      </c>
    </row>
    <row r="268" spans="1:26">
      <c r="A268" s="2" t="s">
        <v>416</v>
      </c>
      <c r="B268" s="2" t="s">
        <v>417</v>
      </c>
      <c r="C268" s="3">
        <v>2</v>
      </c>
      <c r="D268" s="3">
        <v>1</v>
      </c>
      <c r="E268" s="3">
        <v>0</v>
      </c>
      <c r="F268" s="3">
        <v>0</v>
      </c>
      <c r="G268" s="3">
        <v>1</v>
      </c>
      <c r="H268" s="3">
        <v>0</v>
      </c>
      <c r="I268" s="3">
        <v>0</v>
      </c>
      <c r="J268" s="3">
        <v>0</v>
      </c>
      <c r="K268" s="2"/>
      <c r="L268" s="3">
        <v>1.0540925533894501</v>
      </c>
      <c r="M268" s="3">
        <v>0</v>
      </c>
      <c r="N268" s="3">
        <v>0</v>
      </c>
      <c r="O268" s="3">
        <v>0</v>
      </c>
      <c r="P268" s="3">
        <v>0</v>
      </c>
      <c r="Q268" s="3">
        <v>0</v>
      </c>
      <c r="R268" s="3">
        <v>0</v>
      </c>
      <c r="S268" s="3">
        <v>0</v>
      </c>
      <c r="T268" s="2"/>
      <c r="U268" s="3">
        <v>1.2595007220980199E-2</v>
      </c>
      <c r="V268" s="3">
        <v>0.86953882214577705</v>
      </c>
      <c r="W268" s="3">
        <v>2.4904415626844801E-2</v>
      </c>
      <c r="X268" s="3">
        <v>3.0300997397204898E-3</v>
      </c>
      <c r="Y268" s="3">
        <v>2.7802830191763599E-2</v>
      </c>
      <c r="Z268" s="3">
        <v>6.2128825203022001E-2</v>
      </c>
    </row>
    <row r="269" spans="1:26">
      <c r="A269" s="2" t="s">
        <v>361</v>
      </c>
      <c r="B269" s="2"/>
      <c r="C269" s="3">
        <v>1.9666666666666599</v>
      </c>
      <c r="D269" s="3">
        <v>0</v>
      </c>
      <c r="E269" s="3">
        <v>0</v>
      </c>
      <c r="F269" s="3">
        <v>0</v>
      </c>
      <c r="G269" s="3">
        <v>1.1000000000000001</v>
      </c>
      <c r="H269" s="3">
        <v>1.1666666666666601</v>
      </c>
      <c r="I269" s="3">
        <v>0</v>
      </c>
      <c r="J269" s="3">
        <v>0</v>
      </c>
      <c r="K269" s="2"/>
      <c r="L269" s="3">
        <v>1.13968806648525</v>
      </c>
      <c r="M269" s="3">
        <v>0</v>
      </c>
      <c r="N269" s="3">
        <v>0</v>
      </c>
      <c r="O269" s="3">
        <v>0</v>
      </c>
      <c r="P269" s="3">
        <v>0.3</v>
      </c>
      <c r="Q269" s="3">
        <v>0.37267799624996401</v>
      </c>
      <c r="R269" s="3">
        <v>0</v>
      </c>
      <c r="S269" s="3">
        <v>0</v>
      </c>
      <c r="T269" s="2"/>
      <c r="U269" s="3">
        <v>9.4507575632561902E-2</v>
      </c>
      <c r="V269" s="3">
        <v>0.16466638840707601</v>
      </c>
      <c r="W269" s="3">
        <v>0.118926353347619</v>
      </c>
      <c r="X269" s="3">
        <v>0.37261835326189102</v>
      </c>
      <c r="Y269" s="3">
        <v>0.15554393485929999</v>
      </c>
      <c r="Z269" s="3">
        <v>9.3737397419366597E-2</v>
      </c>
    </row>
    <row r="270" spans="1:26">
      <c r="A270" s="2" t="s">
        <v>507</v>
      </c>
      <c r="B270" s="2"/>
      <c r="C270" s="3">
        <v>1.9615384615384599</v>
      </c>
      <c r="D270" s="3">
        <v>2.2799999999999998</v>
      </c>
      <c r="E270" s="3">
        <v>0</v>
      </c>
      <c r="F270" s="3">
        <v>0</v>
      </c>
      <c r="G270" s="3">
        <v>0</v>
      </c>
      <c r="H270" s="3">
        <v>1</v>
      </c>
      <c r="I270" s="3">
        <v>0</v>
      </c>
      <c r="J270" s="3">
        <v>0</v>
      </c>
      <c r="K270" s="2"/>
      <c r="L270" s="3">
        <v>0.85398474273748104</v>
      </c>
      <c r="M270" s="3">
        <v>1.24963994814506</v>
      </c>
      <c r="N270" s="3">
        <v>0</v>
      </c>
      <c r="O270" s="3">
        <v>0</v>
      </c>
      <c r="P270" s="3">
        <v>0</v>
      </c>
      <c r="Q270" s="3">
        <v>0</v>
      </c>
      <c r="R270" s="3">
        <v>0</v>
      </c>
      <c r="S270" s="3">
        <v>0</v>
      </c>
      <c r="T270" s="2"/>
      <c r="U270" s="3">
        <v>4.3365610971682303E-2</v>
      </c>
      <c r="V270" s="3">
        <v>0.81775376921680498</v>
      </c>
      <c r="W270" s="3">
        <v>6.2449922193220098E-2</v>
      </c>
      <c r="X270" s="3">
        <v>6.2191372913302399E-3</v>
      </c>
      <c r="Y270" s="3">
        <v>2.30794595591776E-2</v>
      </c>
      <c r="Z270" s="3">
        <v>4.7132100744848998E-2</v>
      </c>
    </row>
    <row r="271" spans="1:26">
      <c r="A271" s="2" t="s">
        <v>360</v>
      </c>
      <c r="B271" s="2"/>
      <c r="C271" s="3">
        <v>1.92592592592592</v>
      </c>
      <c r="D271" s="3">
        <v>0</v>
      </c>
      <c r="E271" s="3">
        <v>0</v>
      </c>
      <c r="F271" s="3">
        <v>0</v>
      </c>
      <c r="G271" s="3">
        <v>0</v>
      </c>
      <c r="H271" s="3">
        <v>1</v>
      </c>
      <c r="I271" s="3">
        <v>0</v>
      </c>
      <c r="J271" s="3">
        <v>0</v>
      </c>
      <c r="K271" s="2"/>
      <c r="L271" s="3">
        <v>1.05148663456136</v>
      </c>
      <c r="M271" s="3">
        <v>0</v>
      </c>
      <c r="N271" s="3">
        <v>0</v>
      </c>
      <c r="O271" s="3">
        <v>0</v>
      </c>
      <c r="P271" s="3">
        <v>0</v>
      </c>
      <c r="Q271" s="3">
        <v>0</v>
      </c>
      <c r="R271" s="3">
        <v>0</v>
      </c>
      <c r="S271" s="3">
        <v>0</v>
      </c>
      <c r="T271" s="2"/>
      <c r="U271" s="3">
        <v>0.27819137175808101</v>
      </c>
      <c r="V271" s="3">
        <v>6.8175015038092798E-2</v>
      </c>
      <c r="W271" s="3">
        <v>0.58910218641248702</v>
      </c>
      <c r="X271" s="3">
        <v>3.93450427195511E-4</v>
      </c>
      <c r="Y271" s="3">
        <v>3.4655377336707101E-2</v>
      </c>
      <c r="Z271" s="3">
        <v>2.94825997520065E-2</v>
      </c>
    </row>
    <row r="272" spans="1:26">
      <c r="A272" s="2" t="s">
        <v>564</v>
      </c>
      <c r="B272" s="2"/>
      <c r="C272" s="3">
        <v>1.85</v>
      </c>
      <c r="D272" s="3">
        <v>0</v>
      </c>
      <c r="E272" s="3">
        <v>0</v>
      </c>
      <c r="F272" s="3">
        <v>0</v>
      </c>
      <c r="G272" s="3">
        <v>1</v>
      </c>
      <c r="H272" s="3">
        <v>0</v>
      </c>
      <c r="I272" s="3">
        <v>0</v>
      </c>
      <c r="J272" s="3">
        <v>0</v>
      </c>
      <c r="K272" s="2"/>
      <c r="L272" s="3">
        <v>0.79214897588774302</v>
      </c>
      <c r="M272" s="3">
        <v>0</v>
      </c>
      <c r="N272" s="3">
        <v>0</v>
      </c>
      <c r="O272" s="3">
        <v>0</v>
      </c>
      <c r="P272" s="3">
        <v>0</v>
      </c>
      <c r="Q272" s="3">
        <v>0</v>
      </c>
      <c r="R272" s="3">
        <v>0</v>
      </c>
      <c r="S272" s="3">
        <v>0</v>
      </c>
      <c r="T272" s="2"/>
      <c r="U272" s="3">
        <v>0.16189973809676</v>
      </c>
      <c r="V272" s="3">
        <v>0.51548961872573296</v>
      </c>
      <c r="W272" s="3">
        <v>0.154583738870195</v>
      </c>
      <c r="X272" s="3">
        <v>3.94210832908048E-2</v>
      </c>
      <c r="Y272" s="3">
        <v>5.9055432581929898E-2</v>
      </c>
      <c r="Z272" s="3">
        <v>6.9550377863127094E-2</v>
      </c>
    </row>
    <row r="273" spans="1:26">
      <c r="A273" s="2" t="s">
        <v>400</v>
      </c>
      <c r="B273" s="2"/>
      <c r="C273" s="3">
        <v>1.8095238095238</v>
      </c>
      <c r="D273" s="3">
        <v>0</v>
      </c>
      <c r="E273" s="3">
        <v>0</v>
      </c>
      <c r="F273" s="3">
        <v>0</v>
      </c>
      <c r="G273" s="3">
        <v>0</v>
      </c>
      <c r="H273" s="3">
        <v>0</v>
      </c>
      <c r="I273" s="3">
        <v>0</v>
      </c>
      <c r="J273" s="3">
        <v>0</v>
      </c>
      <c r="K273" s="2"/>
      <c r="L273" s="3">
        <v>1.2196427118919699</v>
      </c>
      <c r="M273" s="3">
        <v>0</v>
      </c>
      <c r="N273" s="3">
        <v>0</v>
      </c>
      <c r="O273" s="3">
        <v>0</v>
      </c>
      <c r="P273" s="3">
        <v>0</v>
      </c>
      <c r="Q273" s="3">
        <v>0</v>
      </c>
      <c r="R273" s="3">
        <v>0</v>
      </c>
      <c r="S273" s="3">
        <v>0</v>
      </c>
      <c r="T273" s="2"/>
      <c r="U273" s="3">
        <v>0.672969496290027</v>
      </c>
      <c r="V273" s="3">
        <v>9.9300654435477795E-2</v>
      </c>
      <c r="W273" s="3">
        <v>0.18126943983878699</v>
      </c>
      <c r="X273" s="3">
        <v>1.7270053379932601E-3</v>
      </c>
      <c r="Y273" s="3">
        <v>1.3082416114608E-2</v>
      </c>
      <c r="Z273" s="3">
        <v>3.1650989064768598E-2</v>
      </c>
    </row>
    <row r="274" spans="1:26">
      <c r="A274" s="2" t="s">
        <v>425</v>
      </c>
      <c r="B274" s="2"/>
      <c r="C274" s="3">
        <v>1.7916666666666601</v>
      </c>
      <c r="D274" s="3">
        <v>1.55555555555555</v>
      </c>
      <c r="E274" s="3">
        <v>0</v>
      </c>
      <c r="F274" s="3">
        <v>0</v>
      </c>
      <c r="G274" s="3">
        <v>0</v>
      </c>
      <c r="H274" s="3">
        <v>0</v>
      </c>
      <c r="I274" s="3">
        <v>1</v>
      </c>
      <c r="J274" s="3">
        <v>0</v>
      </c>
      <c r="K274" s="2"/>
      <c r="L274" s="3">
        <v>0.86502247883444505</v>
      </c>
      <c r="M274" s="3">
        <v>0.83147941928309799</v>
      </c>
      <c r="N274" s="3">
        <v>0</v>
      </c>
      <c r="O274" s="3">
        <v>0</v>
      </c>
      <c r="P274" s="3">
        <v>0</v>
      </c>
      <c r="Q274" s="3">
        <v>0</v>
      </c>
      <c r="R274" s="3">
        <v>0</v>
      </c>
      <c r="S274" s="3">
        <v>0</v>
      </c>
      <c r="T274" s="2"/>
      <c r="U274" s="3">
        <v>0.71435565063366901</v>
      </c>
      <c r="V274" s="3">
        <v>0.174836386306328</v>
      </c>
      <c r="W274" s="3">
        <v>9.4678018111272702E-2</v>
      </c>
      <c r="X274" s="3">
        <v>6.5568625875032005E-4</v>
      </c>
      <c r="Y274" s="3">
        <v>3.8583028606135302E-3</v>
      </c>
      <c r="Z274" s="3">
        <v>1.16159578589518E-2</v>
      </c>
    </row>
    <row r="275" spans="1:26">
      <c r="A275" s="2" t="s">
        <v>253</v>
      </c>
      <c r="B275" s="2"/>
      <c r="C275" s="3">
        <v>1.7916666666666601</v>
      </c>
      <c r="D275" s="3">
        <v>0</v>
      </c>
      <c r="E275" s="3">
        <v>0</v>
      </c>
      <c r="F275" s="3">
        <v>0</v>
      </c>
      <c r="G275" s="3">
        <v>1.4615384615384599</v>
      </c>
      <c r="H275" s="3">
        <v>1.25</v>
      </c>
      <c r="I275" s="3">
        <v>0</v>
      </c>
      <c r="J275" s="3">
        <v>0</v>
      </c>
      <c r="K275" s="2"/>
      <c r="L275" s="3">
        <v>0.81543274128253795</v>
      </c>
      <c r="M275" s="3">
        <v>0</v>
      </c>
      <c r="N275" s="3">
        <v>0</v>
      </c>
      <c r="O275" s="3">
        <v>0</v>
      </c>
      <c r="P275" s="3">
        <v>0.63432394240271694</v>
      </c>
      <c r="Q275" s="3">
        <v>0.43301270189221902</v>
      </c>
      <c r="R275" s="3">
        <v>0</v>
      </c>
      <c r="S275" s="3">
        <v>0</v>
      </c>
      <c r="T275" s="2"/>
      <c r="U275" s="3">
        <v>0.21068592347828399</v>
      </c>
      <c r="V275" s="3">
        <v>0.177315058638151</v>
      </c>
      <c r="W275" s="3">
        <v>0.55731872936876103</v>
      </c>
      <c r="X275" s="3">
        <v>1.5453938941934499E-3</v>
      </c>
      <c r="Y275" s="3">
        <v>1.1947952388477999E-2</v>
      </c>
      <c r="Z275" s="3">
        <v>4.1186942130404601E-2</v>
      </c>
    </row>
    <row r="276" spans="1:26">
      <c r="A276" s="2" t="s">
        <v>313</v>
      </c>
      <c r="B276" s="2"/>
      <c r="C276" s="3">
        <v>1.75</v>
      </c>
      <c r="D276" s="3">
        <v>1</v>
      </c>
      <c r="E276" s="3">
        <v>0</v>
      </c>
      <c r="F276" s="3">
        <v>0</v>
      </c>
      <c r="G276" s="3">
        <v>0</v>
      </c>
      <c r="H276" s="3">
        <v>0</v>
      </c>
      <c r="I276" s="3">
        <v>0</v>
      </c>
      <c r="J276" s="3">
        <v>0</v>
      </c>
      <c r="K276" s="2"/>
      <c r="L276" s="3">
        <v>0.69821200218844703</v>
      </c>
      <c r="M276" s="3">
        <v>0</v>
      </c>
      <c r="N276" s="3">
        <v>0</v>
      </c>
      <c r="O276" s="3">
        <v>0</v>
      </c>
      <c r="P276" s="3">
        <v>0</v>
      </c>
      <c r="Q276" s="3">
        <v>0</v>
      </c>
      <c r="R276" s="3">
        <v>0</v>
      </c>
      <c r="S276" s="3">
        <v>0</v>
      </c>
      <c r="T276" s="2"/>
      <c r="U276" s="3">
        <v>0.77923353617074997</v>
      </c>
      <c r="V276" s="3">
        <v>7.23394757775703E-2</v>
      </c>
      <c r="W276" s="3">
        <v>0.13047315281201299</v>
      </c>
      <c r="X276" s="3">
        <v>5.7092422422060595E-4</v>
      </c>
      <c r="Y276" s="3">
        <v>6.1567674305768802E-3</v>
      </c>
      <c r="Z276" s="3">
        <v>1.1226145510690001E-2</v>
      </c>
    </row>
    <row r="277" spans="1:26">
      <c r="A277" s="2" t="s">
        <v>426</v>
      </c>
      <c r="B277" s="2"/>
      <c r="C277" s="3">
        <v>1.72727272727272</v>
      </c>
      <c r="D277" s="3">
        <v>1</v>
      </c>
      <c r="E277" s="3">
        <v>0</v>
      </c>
      <c r="F277" s="3">
        <v>0</v>
      </c>
      <c r="G277" s="3">
        <v>0</v>
      </c>
      <c r="H277" s="3">
        <v>0</v>
      </c>
      <c r="I277" s="3">
        <v>0</v>
      </c>
      <c r="J277" s="3">
        <v>0</v>
      </c>
      <c r="K277" s="2"/>
      <c r="L277" s="3">
        <v>0.61657545301138805</v>
      </c>
      <c r="M277" s="3">
        <v>0</v>
      </c>
      <c r="N277" s="3">
        <v>0</v>
      </c>
      <c r="O277" s="3">
        <v>0</v>
      </c>
      <c r="P277" s="3">
        <v>0</v>
      </c>
      <c r="Q277" s="3">
        <v>0</v>
      </c>
      <c r="R277" s="3">
        <v>0</v>
      </c>
      <c r="S277" s="3">
        <v>0</v>
      </c>
      <c r="T277" s="2"/>
      <c r="U277" s="3">
        <v>1.5869502060570501E-2</v>
      </c>
      <c r="V277" s="3">
        <v>0.88969758911490604</v>
      </c>
      <c r="W277" s="3">
        <v>3.1717024485790203E-2</v>
      </c>
      <c r="X277" s="3">
        <v>4.5518602722822996E-3</v>
      </c>
      <c r="Y277" s="3">
        <v>6.0655901861938E-3</v>
      </c>
      <c r="Z277" s="3">
        <v>5.20984342462621E-2</v>
      </c>
    </row>
    <row r="278" spans="1:26">
      <c r="A278" s="2" t="s">
        <v>404</v>
      </c>
      <c r="B278" s="2"/>
      <c r="C278" s="3">
        <v>1.71428571428571</v>
      </c>
      <c r="D278" s="3">
        <v>1.6111111111111101</v>
      </c>
      <c r="E278" s="3">
        <v>0</v>
      </c>
      <c r="F278" s="3">
        <v>0</v>
      </c>
      <c r="G278" s="3">
        <v>0</v>
      </c>
      <c r="H278" s="3">
        <v>0</v>
      </c>
      <c r="I278" s="3">
        <v>1</v>
      </c>
      <c r="J278" s="3">
        <v>0</v>
      </c>
      <c r="K278" s="2"/>
      <c r="L278" s="3">
        <v>0.76487516210519102</v>
      </c>
      <c r="M278" s="3">
        <v>1.0613873985857101</v>
      </c>
      <c r="N278" s="3">
        <v>0</v>
      </c>
      <c r="O278" s="3">
        <v>0</v>
      </c>
      <c r="P278" s="3">
        <v>0</v>
      </c>
      <c r="Q278" s="3">
        <v>0</v>
      </c>
      <c r="R278" s="3">
        <v>0</v>
      </c>
      <c r="S278" s="3">
        <v>0</v>
      </c>
      <c r="T278" s="2"/>
      <c r="U278" s="3">
        <v>0.84015770929077205</v>
      </c>
      <c r="V278" s="3">
        <v>4.8998788349081897E-2</v>
      </c>
      <c r="W278" s="3">
        <v>9.9351770836034303E-2</v>
      </c>
      <c r="X278" s="3">
        <v>2.93051531899056E-3</v>
      </c>
      <c r="Y278" s="3">
        <v>2.3238472051838699E-3</v>
      </c>
      <c r="Z278" s="3">
        <v>6.2373695969189001E-3</v>
      </c>
    </row>
    <row r="279" spans="1:26">
      <c r="A279" s="2" t="s">
        <v>413</v>
      </c>
      <c r="B279" s="2"/>
      <c r="C279" s="3">
        <v>1.71428571428571</v>
      </c>
      <c r="D279" s="3">
        <v>1.6111111111111101</v>
      </c>
      <c r="E279" s="3">
        <v>0</v>
      </c>
      <c r="F279" s="3">
        <v>0</v>
      </c>
      <c r="G279" s="3">
        <v>0</v>
      </c>
      <c r="H279" s="3">
        <v>0</v>
      </c>
      <c r="I279" s="3">
        <v>1</v>
      </c>
      <c r="J279" s="3">
        <v>0</v>
      </c>
      <c r="K279" s="2"/>
      <c r="L279" s="3">
        <v>0.76487516210519102</v>
      </c>
      <c r="M279" s="3">
        <v>1.0613873985857101</v>
      </c>
      <c r="N279" s="3">
        <v>0</v>
      </c>
      <c r="O279" s="3">
        <v>0</v>
      </c>
      <c r="P279" s="3">
        <v>0</v>
      </c>
      <c r="Q279" s="3">
        <v>0</v>
      </c>
      <c r="R279" s="3">
        <v>0</v>
      </c>
      <c r="S279" s="3">
        <v>0</v>
      </c>
      <c r="T279" s="2"/>
      <c r="U279" s="3">
        <v>0.63384504883915405</v>
      </c>
      <c r="V279" s="3">
        <v>0.29718892652126799</v>
      </c>
      <c r="W279" s="3">
        <v>5.9823571009308803E-2</v>
      </c>
      <c r="X279" s="3">
        <v>1.76100921805366E-3</v>
      </c>
      <c r="Y279" s="3">
        <v>2.3861269965326998E-3</v>
      </c>
      <c r="Z279" s="3">
        <v>4.9953183639558398E-3</v>
      </c>
    </row>
    <row r="280" spans="1:26">
      <c r="A280" s="2" t="s">
        <v>409</v>
      </c>
      <c r="B280" s="2"/>
      <c r="C280" s="3">
        <v>1.71428571428571</v>
      </c>
      <c r="D280" s="3">
        <v>1.6111111111111101</v>
      </c>
      <c r="E280" s="3">
        <v>0</v>
      </c>
      <c r="F280" s="3">
        <v>0</v>
      </c>
      <c r="G280" s="3">
        <v>0</v>
      </c>
      <c r="H280" s="3">
        <v>0</v>
      </c>
      <c r="I280" s="3">
        <v>1</v>
      </c>
      <c r="J280" s="3">
        <v>0</v>
      </c>
      <c r="K280" s="2"/>
      <c r="L280" s="3">
        <v>0.76487516210519102</v>
      </c>
      <c r="M280" s="3">
        <v>1.0613873985857101</v>
      </c>
      <c r="N280" s="3">
        <v>0</v>
      </c>
      <c r="O280" s="3">
        <v>0</v>
      </c>
      <c r="P280" s="3">
        <v>0</v>
      </c>
      <c r="Q280" s="3">
        <v>0</v>
      </c>
      <c r="R280" s="3">
        <v>0</v>
      </c>
      <c r="S280" s="3">
        <v>0</v>
      </c>
      <c r="T280" s="2"/>
      <c r="U280" s="3">
        <v>0.200490045112973</v>
      </c>
      <c r="V280" s="3">
        <v>0.172670289934478</v>
      </c>
      <c r="W280" s="3">
        <v>0.59006879752041597</v>
      </c>
      <c r="X280" s="3">
        <v>5.2825329157605901E-3</v>
      </c>
      <c r="Y280" s="3">
        <v>6.5808835287863698E-3</v>
      </c>
      <c r="Z280" s="3">
        <v>2.49074512123444E-2</v>
      </c>
    </row>
    <row r="281" spans="1:26">
      <c r="A281" s="2" t="s">
        <v>410</v>
      </c>
      <c r="B281" s="2"/>
      <c r="C281" s="3">
        <v>1.71428571428571</v>
      </c>
      <c r="D281" s="3">
        <v>1.6111111111111101</v>
      </c>
      <c r="E281" s="3">
        <v>0</v>
      </c>
      <c r="F281" s="3">
        <v>0</v>
      </c>
      <c r="G281" s="3">
        <v>0</v>
      </c>
      <c r="H281" s="3">
        <v>0</v>
      </c>
      <c r="I281" s="3">
        <v>1</v>
      </c>
      <c r="J281" s="3">
        <v>0</v>
      </c>
      <c r="K281" s="2"/>
      <c r="L281" s="3">
        <v>0.76487516210519102</v>
      </c>
      <c r="M281" s="3">
        <v>1.0613873985857101</v>
      </c>
      <c r="N281" s="3">
        <v>0</v>
      </c>
      <c r="O281" s="3">
        <v>0</v>
      </c>
      <c r="P281" s="3">
        <v>0</v>
      </c>
      <c r="Q281" s="3">
        <v>0</v>
      </c>
      <c r="R281" s="3">
        <v>0</v>
      </c>
      <c r="S281" s="3">
        <v>0</v>
      </c>
      <c r="T281" s="2"/>
      <c r="U281" s="3">
        <v>0.16478245752184301</v>
      </c>
      <c r="V281" s="3">
        <v>0.18588266762640901</v>
      </c>
      <c r="W281" s="3">
        <v>0.610580759143871</v>
      </c>
      <c r="X281" s="3">
        <v>1.0143320076626199E-2</v>
      </c>
      <c r="Y281" s="3">
        <v>5.1287241592553497E-3</v>
      </c>
      <c r="Z281" s="3">
        <v>2.34820713408696E-2</v>
      </c>
    </row>
    <row r="282" spans="1:26">
      <c r="A282" s="2" t="s">
        <v>408</v>
      </c>
      <c r="B282" s="2"/>
      <c r="C282" s="3">
        <v>1.71428571428571</v>
      </c>
      <c r="D282" s="3">
        <v>1.6111111111111101</v>
      </c>
      <c r="E282" s="3">
        <v>0</v>
      </c>
      <c r="F282" s="3">
        <v>0</v>
      </c>
      <c r="G282" s="3">
        <v>0</v>
      </c>
      <c r="H282" s="3">
        <v>0</v>
      </c>
      <c r="I282" s="3">
        <v>1</v>
      </c>
      <c r="J282" s="3">
        <v>0</v>
      </c>
      <c r="K282" s="2"/>
      <c r="L282" s="3">
        <v>0.76487516210519102</v>
      </c>
      <c r="M282" s="3">
        <v>1.0613873985857101</v>
      </c>
      <c r="N282" s="3">
        <v>0</v>
      </c>
      <c r="O282" s="3">
        <v>0</v>
      </c>
      <c r="P282" s="3">
        <v>0</v>
      </c>
      <c r="Q282" s="3">
        <v>0</v>
      </c>
      <c r="R282" s="3">
        <v>0</v>
      </c>
      <c r="S282" s="3">
        <v>0</v>
      </c>
      <c r="T282" s="2"/>
      <c r="U282" s="3">
        <v>9.5451255431605597E-3</v>
      </c>
      <c r="V282" s="3">
        <v>0.95059450692124203</v>
      </c>
      <c r="W282" s="3">
        <v>1.11788513005492E-2</v>
      </c>
      <c r="X282" s="3">
        <v>2.9003469569558499E-3</v>
      </c>
      <c r="Y282" s="3">
        <v>3.1094308680288899E-3</v>
      </c>
      <c r="Z282" s="3">
        <v>2.2671738620954299E-2</v>
      </c>
    </row>
    <row r="283" spans="1:26">
      <c r="A283" s="2" t="s">
        <v>403</v>
      </c>
      <c r="B283" s="2"/>
      <c r="C283" s="3">
        <v>1.71428571428571</v>
      </c>
      <c r="D283" s="3">
        <v>1.6111111111111101</v>
      </c>
      <c r="E283" s="3">
        <v>0</v>
      </c>
      <c r="F283" s="3">
        <v>0</v>
      </c>
      <c r="G283" s="3">
        <v>0</v>
      </c>
      <c r="H283" s="3">
        <v>0</v>
      </c>
      <c r="I283" s="3">
        <v>1</v>
      </c>
      <c r="J283" s="3">
        <v>0</v>
      </c>
      <c r="K283" s="2"/>
      <c r="L283" s="3">
        <v>0.76487516210519102</v>
      </c>
      <c r="M283" s="3">
        <v>1.0613873985857101</v>
      </c>
      <c r="N283" s="3">
        <v>0</v>
      </c>
      <c r="O283" s="3">
        <v>0</v>
      </c>
      <c r="P283" s="3">
        <v>0</v>
      </c>
      <c r="Q283" s="3">
        <v>0</v>
      </c>
      <c r="R283" s="3">
        <v>0</v>
      </c>
      <c r="S283" s="3">
        <v>0</v>
      </c>
      <c r="T283" s="2"/>
      <c r="U283" s="3">
        <v>2.3643364367078801E-2</v>
      </c>
      <c r="V283" s="3">
        <v>0.81624219625378602</v>
      </c>
      <c r="W283" s="3">
        <v>7.21753874339989E-2</v>
      </c>
      <c r="X283" s="3">
        <v>6.51656051899296E-3</v>
      </c>
      <c r="Y283" s="3">
        <v>6.0703050779158402E-3</v>
      </c>
      <c r="Z283" s="3">
        <v>7.5352186155195303E-2</v>
      </c>
    </row>
    <row r="284" spans="1:26">
      <c r="A284" s="2" t="s">
        <v>411</v>
      </c>
      <c r="B284" s="2" t="s">
        <v>412</v>
      </c>
      <c r="C284" s="3">
        <v>1.71428571428571</v>
      </c>
      <c r="D284" s="3">
        <v>1.6111111111111101</v>
      </c>
      <c r="E284" s="3">
        <v>0</v>
      </c>
      <c r="F284" s="3">
        <v>0</v>
      </c>
      <c r="G284" s="3">
        <v>0</v>
      </c>
      <c r="H284" s="3">
        <v>0</v>
      </c>
      <c r="I284" s="3">
        <v>1</v>
      </c>
      <c r="J284" s="3">
        <v>0</v>
      </c>
      <c r="K284" s="2"/>
      <c r="L284" s="3">
        <v>0.76487516210519102</v>
      </c>
      <c r="M284" s="3">
        <v>1.0613873985857101</v>
      </c>
      <c r="N284" s="3">
        <v>0</v>
      </c>
      <c r="O284" s="3">
        <v>0</v>
      </c>
      <c r="P284" s="3">
        <v>0</v>
      </c>
      <c r="Q284" s="3">
        <v>0</v>
      </c>
      <c r="R284" s="3">
        <v>0</v>
      </c>
      <c r="S284" s="3">
        <v>0</v>
      </c>
      <c r="T284" s="2"/>
      <c r="U284" s="3">
        <v>1.17246986229227E-2</v>
      </c>
      <c r="V284" s="3">
        <v>0.92236502451406899</v>
      </c>
      <c r="W284" s="3">
        <v>1.3127424864098699E-2</v>
      </c>
      <c r="X284" s="3">
        <v>2.3574454440404E-3</v>
      </c>
      <c r="Y284" s="3">
        <v>5.8821079958308597E-3</v>
      </c>
      <c r="Z284" s="3">
        <v>4.4543298540687802E-2</v>
      </c>
    </row>
    <row r="285" spans="1:26">
      <c r="A285" s="2" t="s">
        <v>405</v>
      </c>
      <c r="B285" s="2"/>
      <c r="C285" s="3">
        <v>1.71428571428571</v>
      </c>
      <c r="D285" s="3">
        <v>1.6111111111111101</v>
      </c>
      <c r="E285" s="3">
        <v>0</v>
      </c>
      <c r="F285" s="3">
        <v>0</v>
      </c>
      <c r="G285" s="3">
        <v>0</v>
      </c>
      <c r="H285" s="3">
        <v>0</v>
      </c>
      <c r="I285" s="3">
        <v>1</v>
      </c>
      <c r="J285" s="3">
        <v>0</v>
      </c>
      <c r="K285" s="2"/>
      <c r="L285" s="3">
        <v>0.76487516210519102</v>
      </c>
      <c r="M285" s="3">
        <v>1.0613873985857101</v>
      </c>
      <c r="N285" s="3">
        <v>0</v>
      </c>
      <c r="O285" s="3">
        <v>0</v>
      </c>
      <c r="P285" s="3">
        <v>0</v>
      </c>
      <c r="Q285" s="3">
        <v>0</v>
      </c>
      <c r="R285" s="3">
        <v>0</v>
      </c>
      <c r="S285" s="3">
        <v>0</v>
      </c>
      <c r="T285" s="2"/>
      <c r="U285" s="3">
        <v>0.88395891778540603</v>
      </c>
      <c r="V285" s="3">
        <v>5.11396247710958E-2</v>
      </c>
      <c r="W285" s="3">
        <v>3.4294896364554801E-2</v>
      </c>
      <c r="X285" s="3">
        <v>2.6925097651059101E-2</v>
      </c>
      <c r="Y285" s="3">
        <v>1.18401089821162E-3</v>
      </c>
      <c r="Z285" s="3">
        <v>2.4974528561352502E-3</v>
      </c>
    </row>
    <row r="286" spans="1:26">
      <c r="A286" s="2" t="s">
        <v>371</v>
      </c>
      <c r="B286" s="2"/>
      <c r="C286" s="3">
        <v>1.71428571428571</v>
      </c>
      <c r="D286" s="3">
        <v>1.6111111111111101</v>
      </c>
      <c r="E286" s="3">
        <v>0</v>
      </c>
      <c r="F286" s="3">
        <v>0</v>
      </c>
      <c r="G286" s="3">
        <v>0</v>
      </c>
      <c r="H286" s="3">
        <v>0</v>
      </c>
      <c r="I286" s="3">
        <v>1</v>
      </c>
      <c r="J286" s="3">
        <v>0</v>
      </c>
      <c r="K286" s="2"/>
      <c r="L286" s="3">
        <v>0.76487516210519102</v>
      </c>
      <c r="M286" s="3">
        <v>1.0613873985857101</v>
      </c>
      <c r="N286" s="3">
        <v>0</v>
      </c>
      <c r="O286" s="3">
        <v>0</v>
      </c>
      <c r="P286" s="3">
        <v>0</v>
      </c>
      <c r="Q286" s="3">
        <v>0</v>
      </c>
      <c r="R286" s="3">
        <v>0</v>
      </c>
      <c r="S286" s="3">
        <v>0</v>
      </c>
      <c r="T286" s="2"/>
      <c r="U286" s="3">
        <v>0.172505116354225</v>
      </c>
      <c r="V286" s="3">
        <v>0.202941971524677</v>
      </c>
      <c r="W286" s="3">
        <v>0.58553336842010395</v>
      </c>
      <c r="X286" s="3">
        <v>8.0788899260529397E-3</v>
      </c>
      <c r="Y286" s="3">
        <v>4.8728302396087997E-3</v>
      </c>
      <c r="Z286" s="3">
        <v>2.6067825658643198E-2</v>
      </c>
    </row>
    <row r="287" spans="1:26">
      <c r="A287" s="2" t="s">
        <v>418</v>
      </c>
      <c r="B287" s="2"/>
      <c r="C287" s="3">
        <v>1.71428571428571</v>
      </c>
      <c r="D287" s="3">
        <v>1.6111111111111101</v>
      </c>
      <c r="E287" s="3">
        <v>0</v>
      </c>
      <c r="F287" s="3">
        <v>0</v>
      </c>
      <c r="G287" s="3">
        <v>0</v>
      </c>
      <c r="H287" s="3">
        <v>0</v>
      </c>
      <c r="I287" s="3">
        <v>1</v>
      </c>
      <c r="J287" s="3">
        <v>0</v>
      </c>
      <c r="K287" s="2"/>
      <c r="L287" s="3">
        <v>0.76487516210519102</v>
      </c>
      <c r="M287" s="3">
        <v>1.0613873985857101</v>
      </c>
      <c r="N287" s="3">
        <v>0</v>
      </c>
      <c r="O287" s="3">
        <v>0</v>
      </c>
      <c r="P287" s="3">
        <v>0</v>
      </c>
      <c r="Q287" s="3">
        <v>0</v>
      </c>
      <c r="R287" s="3">
        <v>0</v>
      </c>
      <c r="S287" s="3">
        <v>0</v>
      </c>
      <c r="T287" s="2"/>
      <c r="U287" s="3">
        <v>0.136742874316026</v>
      </c>
      <c r="V287" s="3">
        <v>6.1209905914450899E-2</v>
      </c>
      <c r="W287" s="3">
        <v>0.78896077100408601</v>
      </c>
      <c r="X287" s="3">
        <v>1.86175119044803E-3</v>
      </c>
      <c r="Y287" s="3">
        <v>2.3825914289769099E-3</v>
      </c>
      <c r="Z287" s="3">
        <v>8.8421056212771593E-3</v>
      </c>
    </row>
    <row r="288" spans="1:26">
      <c r="A288" s="2" t="s">
        <v>419</v>
      </c>
      <c r="B288" s="2"/>
      <c r="C288" s="3">
        <v>1.71428571428571</v>
      </c>
      <c r="D288" s="3">
        <v>1.6111111111111101</v>
      </c>
      <c r="E288" s="3">
        <v>0</v>
      </c>
      <c r="F288" s="3">
        <v>0</v>
      </c>
      <c r="G288" s="3">
        <v>0</v>
      </c>
      <c r="H288" s="3">
        <v>0</v>
      </c>
      <c r="I288" s="3">
        <v>1</v>
      </c>
      <c r="J288" s="3">
        <v>0</v>
      </c>
      <c r="K288" s="2"/>
      <c r="L288" s="3">
        <v>0.76487516210519102</v>
      </c>
      <c r="M288" s="3">
        <v>1.0613873985857101</v>
      </c>
      <c r="N288" s="3">
        <v>0</v>
      </c>
      <c r="O288" s="3">
        <v>0</v>
      </c>
      <c r="P288" s="3">
        <v>0</v>
      </c>
      <c r="Q288" s="3">
        <v>0</v>
      </c>
      <c r="R288" s="3">
        <v>0</v>
      </c>
      <c r="S288" s="3">
        <v>0</v>
      </c>
      <c r="T288" s="2"/>
      <c r="U288" s="3">
        <v>0.408530751781019</v>
      </c>
      <c r="V288" s="3">
        <v>0.25011977366495303</v>
      </c>
      <c r="W288" s="3">
        <v>0.312669208061434</v>
      </c>
      <c r="X288" s="3">
        <v>5.5804436459005397E-3</v>
      </c>
      <c r="Y288" s="3">
        <v>9.1999709882766793E-3</v>
      </c>
      <c r="Z288" s="3">
        <v>1.3899851074291401E-2</v>
      </c>
    </row>
    <row r="289" spans="1:26">
      <c r="A289" s="2" t="s">
        <v>407</v>
      </c>
      <c r="B289" s="2"/>
      <c r="C289" s="3">
        <v>1.71428571428571</v>
      </c>
      <c r="D289" s="3">
        <v>1.6111111111111101</v>
      </c>
      <c r="E289" s="3">
        <v>0</v>
      </c>
      <c r="F289" s="3">
        <v>0</v>
      </c>
      <c r="G289" s="3">
        <v>0</v>
      </c>
      <c r="H289" s="3">
        <v>0</v>
      </c>
      <c r="I289" s="3">
        <v>1</v>
      </c>
      <c r="J289" s="3">
        <v>0</v>
      </c>
      <c r="K289" s="2"/>
      <c r="L289" s="3">
        <v>0.76487516210519102</v>
      </c>
      <c r="M289" s="3">
        <v>1.0613873985857101</v>
      </c>
      <c r="N289" s="3">
        <v>0</v>
      </c>
      <c r="O289" s="3">
        <v>0</v>
      </c>
      <c r="P289" s="3">
        <v>0</v>
      </c>
      <c r="Q289" s="3">
        <v>0</v>
      </c>
      <c r="R289" s="3">
        <v>0</v>
      </c>
      <c r="S289" s="3">
        <v>0</v>
      </c>
      <c r="T289" s="2"/>
      <c r="U289" s="3">
        <v>0.16231663184943701</v>
      </c>
      <c r="V289" s="3">
        <v>0.34002131247705702</v>
      </c>
      <c r="W289" s="3">
        <v>0.46422661137513499</v>
      </c>
      <c r="X289" s="3">
        <v>6.8971399993337399E-3</v>
      </c>
      <c r="Y289" s="3">
        <v>4.3275706250621099E-3</v>
      </c>
      <c r="Z289" s="3">
        <v>2.2210734144519899E-2</v>
      </c>
    </row>
    <row r="290" spans="1:26">
      <c r="A290" s="2" t="s">
        <v>206</v>
      </c>
      <c r="B290" s="2"/>
      <c r="C290" s="3">
        <v>1.6818181818181801</v>
      </c>
      <c r="D290" s="3">
        <v>0</v>
      </c>
      <c r="E290" s="3">
        <v>0</v>
      </c>
      <c r="F290" s="3">
        <v>0</v>
      </c>
      <c r="G290" s="3">
        <v>1.875</v>
      </c>
      <c r="H290" s="3">
        <v>1.39130434782608</v>
      </c>
      <c r="I290" s="3">
        <v>0</v>
      </c>
      <c r="J290" s="3">
        <v>0</v>
      </c>
      <c r="K290" s="2"/>
      <c r="L290" s="3">
        <v>0.819443471696361</v>
      </c>
      <c r="M290" s="3">
        <v>0</v>
      </c>
      <c r="N290" s="3">
        <v>0</v>
      </c>
      <c r="O290" s="3">
        <v>0</v>
      </c>
      <c r="P290" s="3">
        <v>1.1659223816361</v>
      </c>
      <c r="Q290" s="3">
        <v>0.64194882870579995</v>
      </c>
      <c r="R290" s="3">
        <v>0</v>
      </c>
      <c r="S290" s="3">
        <v>0</v>
      </c>
      <c r="T290" s="2"/>
      <c r="U290" s="3">
        <v>0.60213507752367301</v>
      </c>
      <c r="V290" s="3">
        <v>0.168179486797424</v>
      </c>
      <c r="W290" s="3">
        <v>0.15398605014022401</v>
      </c>
      <c r="X290" s="3">
        <v>1.5766685136656699E-3</v>
      </c>
      <c r="Y290" s="3">
        <v>1.5210609181123901E-2</v>
      </c>
      <c r="Z290" s="3">
        <v>5.8912109193858399E-2</v>
      </c>
    </row>
    <row r="291" spans="1:26">
      <c r="A291" s="2" t="s">
        <v>516</v>
      </c>
      <c r="B291" s="2"/>
      <c r="C291" s="3">
        <v>1.6</v>
      </c>
      <c r="D291" s="3">
        <v>2.08</v>
      </c>
      <c r="E291" s="3">
        <v>0</v>
      </c>
      <c r="F291" s="3">
        <v>0</v>
      </c>
      <c r="G291" s="3">
        <v>0</v>
      </c>
      <c r="H291" s="3">
        <v>0</v>
      </c>
      <c r="I291" s="3">
        <v>0</v>
      </c>
      <c r="J291" s="3">
        <v>0</v>
      </c>
      <c r="K291" s="2"/>
      <c r="L291" s="3">
        <v>0.63245553203367499</v>
      </c>
      <c r="M291" s="3">
        <v>1.09252002269981</v>
      </c>
      <c r="N291" s="3">
        <v>0</v>
      </c>
      <c r="O291" s="3">
        <v>0</v>
      </c>
      <c r="P291" s="3">
        <v>0</v>
      </c>
      <c r="Q291" s="3">
        <v>0</v>
      </c>
      <c r="R291" s="3">
        <v>0</v>
      </c>
      <c r="S291" s="3">
        <v>0</v>
      </c>
      <c r="T291" s="2"/>
      <c r="U291" s="3">
        <v>5.2536663159208297E-2</v>
      </c>
      <c r="V291" s="3">
        <v>0.75666613938962801</v>
      </c>
      <c r="W291" s="3">
        <v>0.12589409629239601</v>
      </c>
      <c r="X291" s="3">
        <v>4.5400048148310102E-3</v>
      </c>
      <c r="Y291" s="3">
        <v>1.8527550384859901E-2</v>
      </c>
      <c r="Z291" s="3">
        <v>4.1835546177754798E-2</v>
      </c>
    </row>
    <row r="292" spans="1:26">
      <c r="A292" s="2" t="s">
        <v>310</v>
      </c>
      <c r="B292" s="2"/>
      <c r="C292" s="3">
        <v>1.5909090909090899</v>
      </c>
      <c r="D292" s="3">
        <v>1</v>
      </c>
      <c r="E292" s="3">
        <v>0</v>
      </c>
      <c r="F292" s="3">
        <v>0</v>
      </c>
      <c r="G292" s="3">
        <v>1.1428571428571399</v>
      </c>
      <c r="H292" s="3">
        <v>0</v>
      </c>
      <c r="I292" s="3">
        <v>0</v>
      </c>
      <c r="J292" s="3">
        <v>0</v>
      </c>
      <c r="K292" s="2"/>
      <c r="L292" s="3">
        <v>0.57675352456588702</v>
      </c>
      <c r="M292" s="3">
        <v>0</v>
      </c>
      <c r="N292" s="3">
        <v>0</v>
      </c>
      <c r="O292" s="3">
        <v>0</v>
      </c>
      <c r="P292" s="3">
        <v>0.34992710611188199</v>
      </c>
      <c r="Q292" s="3">
        <v>0</v>
      </c>
      <c r="R292" s="3">
        <v>0</v>
      </c>
      <c r="S292" s="3">
        <v>0</v>
      </c>
      <c r="T292" s="2"/>
      <c r="U292" s="3">
        <v>4.4992790984845203E-2</v>
      </c>
      <c r="V292" s="3">
        <v>8.9058421196252402E-2</v>
      </c>
      <c r="W292" s="3">
        <v>0.82196831314853802</v>
      </c>
      <c r="X292" s="3">
        <v>1.2812222047873399E-3</v>
      </c>
      <c r="Y292" s="3">
        <v>1.96259775376748E-2</v>
      </c>
      <c r="Z292" s="3">
        <v>2.30732726242244E-2</v>
      </c>
    </row>
    <row r="293" spans="1:26">
      <c r="A293" s="2" t="s">
        <v>447</v>
      </c>
      <c r="B293" s="2"/>
      <c r="C293" s="3">
        <v>1.5714285714285701</v>
      </c>
      <c r="D293" s="3">
        <v>1</v>
      </c>
      <c r="E293" s="3">
        <v>0</v>
      </c>
      <c r="F293" s="3">
        <v>0</v>
      </c>
      <c r="G293" s="3">
        <v>0</v>
      </c>
      <c r="H293" s="3">
        <v>0</v>
      </c>
      <c r="I293" s="3">
        <v>0</v>
      </c>
      <c r="J293" s="3">
        <v>0</v>
      </c>
      <c r="K293" s="2"/>
      <c r="L293" s="3">
        <v>0.79110703456362597</v>
      </c>
      <c r="M293" s="3">
        <v>0</v>
      </c>
      <c r="N293" s="3">
        <v>0</v>
      </c>
      <c r="O293" s="3">
        <v>0</v>
      </c>
      <c r="P293" s="3">
        <v>0</v>
      </c>
      <c r="Q293" s="3">
        <v>0</v>
      </c>
      <c r="R293" s="3">
        <v>0</v>
      </c>
      <c r="S293" s="3">
        <v>0</v>
      </c>
      <c r="T293" s="2"/>
      <c r="U293" s="3">
        <v>1.7098160997331201E-2</v>
      </c>
      <c r="V293" s="3">
        <v>3.7700540019102197E-2</v>
      </c>
      <c r="W293" s="3">
        <v>6.6561506769316298E-2</v>
      </c>
      <c r="X293" s="3">
        <v>1.33287545633825E-2</v>
      </c>
      <c r="Y293" s="3">
        <v>0.168750456431877</v>
      </c>
      <c r="Z293" s="3">
        <v>0.69656057811983096</v>
      </c>
    </row>
    <row r="294" spans="1:26">
      <c r="A294" s="2" t="s">
        <v>389</v>
      </c>
      <c r="B294" s="2" t="s">
        <v>390</v>
      </c>
      <c r="C294" s="3">
        <v>1.5714285714285701</v>
      </c>
      <c r="D294" s="3">
        <v>2.68965517241379</v>
      </c>
      <c r="E294" s="3">
        <v>0</v>
      </c>
      <c r="F294" s="3">
        <v>0</v>
      </c>
      <c r="G294" s="3">
        <v>1.1111111111111101</v>
      </c>
      <c r="H294" s="3">
        <v>1</v>
      </c>
      <c r="I294" s="3">
        <v>1</v>
      </c>
      <c r="J294" s="3">
        <v>0</v>
      </c>
      <c r="K294" s="2"/>
      <c r="L294" s="3">
        <v>0.65982887907385801</v>
      </c>
      <c r="M294" s="3">
        <v>1.34172941092025</v>
      </c>
      <c r="N294" s="3">
        <v>0</v>
      </c>
      <c r="O294" s="3">
        <v>0</v>
      </c>
      <c r="P294" s="3">
        <v>0.31426968052735399</v>
      </c>
      <c r="Q294" s="3">
        <v>0</v>
      </c>
      <c r="R294" s="3">
        <v>0</v>
      </c>
      <c r="S294" s="3">
        <v>0</v>
      </c>
      <c r="T294" s="2"/>
      <c r="U294" s="3">
        <v>1.3934772720057701E-2</v>
      </c>
      <c r="V294" s="3">
        <v>0.81627080011522601</v>
      </c>
      <c r="W294" s="3">
        <v>6.0304645667144899E-2</v>
      </c>
      <c r="X294" s="3">
        <v>7.1425462124630901E-3</v>
      </c>
      <c r="Y294" s="3">
        <v>2.47892294792172E-2</v>
      </c>
      <c r="Z294" s="3">
        <v>7.7558003375754303E-2</v>
      </c>
    </row>
    <row r="295" spans="1:26">
      <c r="A295" s="2" t="s">
        <v>329</v>
      </c>
      <c r="B295" s="2"/>
      <c r="C295" s="3">
        <v>1.5652173913043399</v>
      </c>
      <c r="D295" s="3">
        <v>23.3333333333333</v>
      </c>
      <c r="E295" s="3">
        <v>0</v>
      </c>
      <c r="F295" s="3">
        <v>0</v>
      </c>
      <c r="G295" s="3">
        <v>0</v>
      </c>
      <c r="H295" s="3">
        <v>0</v>
      </c>
      <c r="I295" s="3">
        <v>8.2666666666666604</v>
      </c>
      <c r="J295" s="3">
        <v>11.8</v>
      </c>
      <c r="K295" s="2"/>
      <c r="L295" s="3">
        <v>0.87606268172216795</v>
      </c>
      <c r="M295" s="3">
        <v>1.5563490039904999</v>
      </c>
      <c r="N295" s="3">
        <v>0</v>
      </c>
      <c r="O295" s="3">
        <v>0</v>
      </c>
      <c r="P295" s="3">
        <v>0</v>
      </c>
      <c r="Q295" s="3">
        <v>0</v>
      </c>
      <c r="R295" s="3">
        <v>2.2350739485653599</v>
      </c>
      <c r="S295" s="3">
        <v>1.72046505340852</v>
      </c>
      <c r="T295" s="2"/>
      <c r="U295" s="3">
        <v>1.7583514417652098E-2</v>
      </c>
      <c r="V295" s="3">
        <v>0.79868143809583902</v>
      </c>
      <c r="W295" s="3">
        <v>6.5047710788061694E-2</v>
      </c>
      <c r="X295" s="3">
        <v>2.35042426137707E-3</v>
      </c>
      <c r="Y295" s="3">
        <v>1.8958695174720101E-2</v>
      </c>
      <c r="Z295" s="3">
        <v>9.7378217363833397E-2</v>
      </c>
    </row>
    <row r="296" spans="1:26">
      <c r="A296" s="2" t="s">
        <v>464</v>
      </c>
      <c r="B296" s="2"/>
      <c r="C296" s="3">
        <v>1.56</v>
      </c>
      <c r="D296" s="3">
        <v>0</v>
      </c>
      <c r="E296" s="3">
        <v>0</v>
      </c>
      <c r="F296" s="3">
        <v>0</v>
      </c>
      <c r="G296" s="3">
        <v>1.1875</v>
      </c>
      <c r="H296" s="3">
        <v>1</v>
      </c>
      <c r="I296" s="3">
        <v>0</v>
      </c>
      <c r="J296" s="3">
        <v>0</v>
      </c>
      <c r="K296" s="2"/>
      <c r="L296" s="3">
        <v>0.897997772825745</v>
      </c>
      <c r="M296" s="3">
        <v>0</v>
      </c>
      <c r="N296" s="3">
        <v>0</v>
      </c>
      <c r="O296" s="3">
        <v>0</v>
      </c>
      <c r="P296" s="3">
        <v>0.39031237489989901</v>
      </c>
      <c r="Q296" s="3">
        <v>0</v>
      </c>
      <c r="R296" s="3">
        <v>0</v>
      </c>
      <c r="S296" s="3">
        <v>0</v>
      </c>
      <c r="T296" s="2"/>
      <c r="U296" s="3">
        <v>8.9788586041458403E-3</v>
      </c>
      <c r="V296" s="3">
        <v>0.92285926327161005</v>
      </c>
      <c r="W296" s="3">
        <v>1.42929341098004E-2</v>
      </c>
      <c r="X296" s="3">
        <v>2.4820412354587301E-3</v>
      </c>
      <c r="Y296" s="3">
        <v>5.0692534747159099E-3</v>
      </c>
      <c r="Z296" s="3">
        <v>4.6317650519276103E-2</v>
      </c>
    </row>
    <row r="297" spans="1:26">
      <c r="A297" s="2" t="s">
        <v>406</v>
      </c>
      <c r="B297" s="2"/>
      <c r="C297" s="3">
        <v>1.55</v>
      </c>
      <c r="D297" s="3">
        <v>0</v>
      </c>
      <c r="E297" s="3">
        <v>44.266666666666602</v>
      </c>
      <c r="F297" s="3">
        <v>0</v>
      </c>
      <c r="G297" s="3">
        <v>41.466666666666598</v>
      </c>
      <c r="H297" s="3">
        <v>0</v>
      </c>
      <c r="I297" s="3">
        <v>15.8</v>
      </c>
      <c r="J297" s="3">
        <v>0</v>
      </c>
      <c r="K297" s="2"/>
      <c r="L297" s="3">
        <v>0.73993242934743697</v>
      </c>
      <c r="M297" s="3">
        <v>0</v>
      </c>
      <c r="N297" s="3">
        <v>1.5040685563571301</v>
      </c>
      <c r="O297" s="3">
        <v>0</v>
      </c>
      <c r="P297" s="3">
        <v>2.12498366006789</v>
      </c>
      <c r="Q297" s="3">
        <v>0</v>
      </c>
      <c r="R297" s="3">
        <v>2.7373953556863699</v>
      </c>
      <c r="S297" s="3">
        <v>0</v>
      </c>
      <c r="T297" s="2"/>
      <c r="U297" s="3">
        <v>0.109707850238833</v>
      </c>
      <c r="V297" s="3">
        <v>0.12935649492575499</v>
      </c>
      <c r="W297" s="3">
        <v>0.730269974916817</v>
      </c>
      <c r="X297" s="3">
        <v>1.58301855893178E-3</v>
      </c>
      <c r="Y297" s="3">
        <v>1.0946250943401001E-2</v>
      </c>
      <c r="Z297" s="3">
        <v>1.8136410402870999E-2</v>
      </c>
    </row>
    <row r="298" spans="1:26">
      <c r="A298" s="2" t="s">
        <v>327</v>
      </c>
      <c r="B298" s="2"/>
      <c r="C298" s="3">
        <v>1.52</v>
      </c>
      <c r="D298" s="3">
        <v>0</v>
      </c>
      <c r="E298" s="3">
        <v>0</v>
      </c>
      <c r="F298" s="3">
        <v>0</v>
      </c>
      <c r="G298" s="3">
        <v>1.3333333333333299</v>
      </c>
      <c r="H298" s="3">
        <v>1.1176470588235199</v>
      </c>
      <c r="I298" s="3">
        <v>0</v>
      </c>
      <c r="J298" s="3">
        <v>0</v>
      </c>
      <c r="K298" s="2"/>
      <c r="L298" s="3">
        <v>0.754718490564528</v>
      </c>
      <c r="M298" s="3">
        <v>0</v>
      </c>
      <c r="N298" s="3">
        <v>0</v>
      </c>
      <c r="O298" s="3">
        <v>0</v>
      </c>
      <c r="P298" s="3">
        <v>0.47140452079103101</v>
      </c>
      <c r="Q298" s="3">
        <v>0.32218973970892101</v>
      </c>
      <c r="R298" s="3">
        <v>0</v>
      </c>
      <c r="S298" s="3">
        <v>0</v>
      </c>
      <c r="T298" s="2"/>
      <c r="U298" s="3">
        <v>1.9408872806238601E-2</v>
      </c>
      <c r="V298" s="3">
        <v>0.88704723361139604</v>
      </c>
      <c r="W298" s="3">
        <v>2.2916166669589701E-2</v>
      </c>
      <c r="X298" s="3">
        <v>5.7203810269324503E-3</v>
      </c>
      <c r="Y298" s="3">
        <v>7.2705115665069502E-3</v>
      </c>
      <c r="Z298" s="3">
        <v>5.7636834172020299E-2</v>
      </c>
    </row>
    <row r="299" spans="1:26">
      <c r="A299" s="2" t="s">
        <v>314</v>
      </c>
      <c r="B299" s="2"/>
      <c r="C299" s="3">
        <v>1.5</v>
      </c>
      <c r="D299" s="3">
        <v>1</v>
      </c>
      <c r="E299" s="3">
        <v>0</v>
      </c>
      <c r="F299" s="3">
        <v>0</v>
      </c>
      <c r="G299" s="3">
        <v>1.1666666666666601</v>
      </c>
      <c r="H299" s="3">
        <v>0</v>
      </c>
      <c r="I299" s="3">
        <v>0</v>
      </c>
      <c r="J299" s="3">
        <v>0</v>
      </c>
      <c r="K299" s="2"/>
      <c r="L299" s="3">
        <v>0.58387420812114199</v>
      </c>
      <c r="M299" s="3">
        <v>0</v>
      </c>
      <c r="N299" s="3">
        <v>0</v>
      </c>
      <c r="O299" s="3">
        <v>0</v>
      </c>
      <c r="P299" s="3">
        <v>0.37267799624996401</v>
      </c>
      <c r="Q299" s="3">
        <v>0</v>
      </c>
      <c r="R299" s="3">
        <v>0</v>
      </c>
      <c r="S299" s="3">
        <v>0</v>
      </c>
      <c r="T299" s="2"/>
      <c r="U299" s="3">
        <v>4.8669882767111997E-2</v>
      </c>
      <c r="V299" s="3">
        <v>8.3734031134438794E-2</v>
      </c>
      <c r="W299" s="3">
        <v>0.82629884552038502</v>
      </c>
      <c r="X299" s="3">
        <v>9.3109349078138702E-4</v>
      </c>
      <c r="Y299" s="3">
        <v>2.4169167276394E-2</v>
      </c>
      <c r="Z299" s="3">
        <v>1.61969788508451E-2</v>
      </c>
    </row>
    <row r="300" spans="1:26">
      <c r="A300" s="2" t="s">
        <v>317</v>
      </c>
      <c r="B300" s="2"/>
      <c r="C300" s="3">
        <v>1.5</v>
      </c>
      <c r="D300" s="3">
        <v>0</v>
      </c>
      <c r="E300" s="3">
        <v>0</v>
      </c>
      <c r="F300" s="3">
        <v>0</v>
      </c>
      <c r="G300" s="3">
        <v>1</v>
      </c>
      <c r="H300" s="3">
        <v>1.25</v>
      </c>
      <c r="I300" s="3">
        <v>0</v>
      </c>
      <c r="J300" s="3">
        <v>0</v>
      </c>
      <c r="K300" s="2"/>
      <c r="L300" s="3">
        <v>0.600925212577331</v>
      </c>
      <c r="M300" s="3">
        <v>0</v>
      </c>
      <c r="N300" s="3">
        <v>0</v>
      </c>
      <c r="O300" s="3">
        <v>0</v>
      </c>
      <c r="P300" s="3">
        <v>0</v>
      </c>
      <c r="Q300" s="3">
        <v>0.43301270189221902</v>
      </c>
      <c r="R300" s="3">
        <v>0</v>
      </c>
      <c r="S300" s="3">
        <v>0</v>
      </c>
      <c r="T300" s="2"/>
      <c r="U300" s="3">
        <v>1.0798586190606601E-2</v>
      </c>
      <c r="V300" s="3">
        <v>0.64069904553840296</v>
      </c>
      <c r="W300" s="3">
        <v>0.10182026019075099</v>
      </c>
      <c r="X300" s="3">
        <v>6.0179910430596098E-4</v>
      </c>
      <c r="Y300" s="3">
        <v>0.17838248313751701</v>
      </c>
      <c r="Z300" s="3">
        <v>6.7697825201128797E-2</v>
      </c>
    </row>
    <row r="301" spans="1:26">
      <c r="A301" s="2" t="s">
        <v>415</v>
      </c>
      <c r="B301" s="2"/>
      <c r="C301" s="3">
        <v>1.5</v>
      </c>
      <c r="D301" s="3">
        <v>1.1111111111111101</v>
      </c>
      <c r="E301" s="3">
        <v>0</v>
      </c>
      <c r="F301" s="3">
        <v>0</v>
      </c>
      <c r="G301" s="3">
        <v>0</v>
      </c>
      <c r="H301" s="3">
        <v>0</v>
      </c>
      <c r="I301" s="3">
        <v>1</v>
      </c>
      <c r="J301" s="3">
        <v>0</v>
      </c>
      <c r="K301" s="2"/>
      <c r="L301" s="3">
        <v>0.76376261582597305</v>
      </c>
      <c r="M301" s="3">
        <v>0.31426968052735399</v>
      </c>
      <c r="N301" s="3">
        <v>0</v>
      </c>
      <c r="O301" s="3">
        <v>0</v>
      </c>
      <c r="P301" s="3">
        <v>0</v>
      </c>
      <c r="Q301" s="3">
        <v>0</v>
      </c>
      <c r="R301" s="3">
        <v>0</v>
      </c>
      <c r="S301" s="3">
        <v>0</v>
      </c>
      <c r="T301" s="2"/>
      <c r="U301" s="3">
        <v>0.70717468279145701</v>
      </c>
      <c r="V301" s="3">
        <v>0.13257572847170199</v>
      </c>
      <c r="W301" s="3">
        <v>0.14705145479607301</v>
      </c>
      <c r="X301" s="3">
        <v>1.6720065756420501E-3</v>
      </c>
      <c r="Y301" s="3">
        <v>2.4874082046905601E-3</v>
      </c>
      <c r="Z301" s="3">
        <v>9.0387192596190005E-3</v>
      </c>
    </row>
    <row r="302" spans="1:26">
      <c r="A302" s="2" t="s">
        <v>490</v>
      </c>
      <c r="B302" s="2"/>
      <c r="C302" s="3">
        <v>1.5</v>
      </c>
      <c r="D302" s="3">
        <v>1</v>
      </c>
      <c r="E302" s="3">
        <v>0</v>
      </c>
      <c r="F302" s="3">
        <v>0</v>
      </c>
      <c r="G302" s="3">
        <v>1</v>
      </c>
      <c r="H302" s="3">
        <v>1</v>
      </c>
      <c r="I302" s="3">
        <v>1</v>
      </c>
      <c r="J302" s="3">
        <v>0</v>
      </c>
      <c r="K302" s="2"/>
      <c r="L302" s="3">
        <v>0.86602540378443804</v>
      </c>
      <c r="M302" s="3">
        <v>0</v>
      </c>
      <c r="N302" s="3">
        <v>0</v>
      </c>
      <c r="O302" s="3">
        <v>0</v>
      </c>
      <c r="P302" s="3">
        <v>0</v>
      </c>
      <c r="Q302" s="3">
        <v>0</v>
      </c>
      <c r="R302" s="3">
        <v>0</v>
      </c>
      <c r="S302" s="3">
        <v>0</v>
      </c>
      <c r="T302" s="2"/>
      <c r="U302" s="3">
        <v>7.5113731273689102E-2</v>
      </c>
      <c r="V302" s="3">
        <v>0.106487910285708</v>
      </c>
      <c r="W302" s="3">
        <v>0.78932079849489301</v>
      </c>
      <c r="X302" s="3">
        <v>3.8501110867475898E-3</v>
      </c>
      <c r="Y302" s="3">
        <v>8.5411332253170196E-3</v>
      </c>
      <c r="Z302" s="3">
        <v>1.6686314536214799E-2</v>
      </c>
    </row>
    <row r="303" spans="1:26">
      <c r="A303" s="2" t="s">
        <v>521</v>
      </c>
      <c r="B303" s="2"/>
      <c r="C303" s="3">
        <v>1.5</v>
      </c>
      <c r="D303" s="3">
        <v>1</v>
      </c>
      <c r="E303" s="3">
        <v>0</v>
      </c>
      <c r="F303" s="3">
        <v>0</v>
      </c>
      <c r="G303" s="3">
        <v>1</v>
      </c>
      <c r="H303" s="3">
        <v>0</v>
      </c>
      <c r="I303" s="3">
        <v>0</v>
      </c>
      <c r="J303" s="3">
        <v>0</v>
      </c>
      <c r="K303" s="2"/>
      <c r="L303" s="3">
        <v>0.5</v>
      </c>
      <c r="M303" s="3">
        <v>0</v>
      </c>
      <c r="N303" s="3">
        <v>0</v>
      </c>
      <c r="O303" s="3">
        <v>0</v>
      </c>
      <c r="P303" s="3">
        <v>0</v>
      </c>
      <c r="Q303" s="3">
        <v>0</v>
      </c>
      <c r="R303" s="3">
        <v>0</v>
      </c>
      <c r="S303" s="3">
        <v>0</v>
      </c>
      <c r="T303" s="2"/>
      <c r="U303" s="3">
        <v>0.59486157646119897</v>
      </c>
      <c r="V303" s="3">
        <v>0.20046855621606299</v>
      </c>
      <c r="W303" s="3">
        <v>0.17214287780604401</v>
      </c>
      <c r="X303" s="3">
        <v>2.0595884379911102E-3</v>
      </c>
      <c r="Y303" s="3">
        <v>1.1748508266548399E-2</v>
      </c>
      <c r="Z303" s="3">
        <v>1.8718893101548499E-2</v>
      </c>
    </row>
    <row r="304" spans="1:26">
      <c r="A304" s="2" t="s">
        <v>304</v>
      </c>
      <c r="B304" s="2"/>
      <c r="C304" s="3">
        <v>1.47826086956521</v>
      </c>
      <c r="D304" s="3">
        <v>0</v>
      </c>
      <c r="E304" s="3">
        <v>0</v>
      </c>
      <c r="F304" s="3">
        <v>0</v>
      </c>
      <c r="G304" s="3">
        <v>0</v>
      </c>
      <c r="H304" s="3">
        <v>0</v>
      </c>
      <c r="I304" s="3">
        <v>0</v>
      </c>
      <c r="J304" s="3">
        <v>0</v>
      </c>
      <c r="K304" s="2"/>
      <c r="L304" s="3">
        <v>0.58007235061418805</v>
      </c>
      <c r="M304" s="3">
        <v>0</v>
      </c>
      <c r="N304" s="3">
        <v>0</v>
      </c>
      <c r="O304" s="3">
        <v>0</v>
      </c>
      <c r="P304" s="3">
        <v>0</v>
      </c>
      <c r="Q304" s="3">
        <v>0</v>
      </c>
      <c r="R304" s="3">
        <v>0</v>
      </c>
      <c r="S304" s="3">
        <v>0</v>
      </c>
      <c r="T304" s="2"/>
      <c r="U304" s="3">
        <v>0.54579502469471497</v>
      </c>
      <c r="V304" s="3">
        <v>0.10982090219566901</v>
      </c>
      <c r="W304" s="3">
        <v>0.307069064664651</v>
      </c>
      <c r="X304" s="3">
        <v>9.5713597015971896E-4</v>
      </c>
      <c r="Y304" s="3">
        <v>1.5849765329164201E-2</v>
      </c>
      <c r="Z304" s="3">
        <v>2.05081072737134E-2</v>
      </c>
    </row>
    <row r="305" spans="1:26">
      <c r="A305" s="2" t="s">
        <v>342</v>
      </c>
      <c r="B305" s="2" t="s">
        <v>343</v>
      </c>
      <c r="C305" s="3">
        <v>1.4761904761904701</v>
      </c>
      <c r="D305" s="3">
        <v>0</v>
      </c>
      <c r="E305" s="3">
        <v>0</v>
      </c>
      <c r="F305" s="3">
        <v>0</v>
      </c>
      <c r="G305" s="3">
        <v>1.3</v>
      </c>
      <c r="H305" s="3">
        <v>0</v>
      </c>
      <c r="I305" s="3">
        <v>0</v>
      </c>
      <c r="J305" s="3">
        <v>0</v>
      </c>
      <c r="K305" s="2"/>
      <c r="L305" s="3">
        <v>0.663256584627815</v>
      </c>
      <c r="M305" s="3">
        <v>0</v>
      </c>
      <c r="N305" s="3">
        <v>0</v>
      </c>
      <c r="O305" s="3">
        <v>0</v>
      </c>
      <c r="P305" s="3">
        <v>0.9</v>
      </c>
      <c r="Q305" s="3">
        <v>0</v>
      </c>
      <c r="R305" s="3">
        <v>0</v>
      </c>
      <c r="S305" s="3">
        <v>0</v>
      </c>
      <c r="T305" s="2"/>
      <c r="U305" s="3">
        <v>0.21526400667506099</v>
      </c>
      <c r="V305" s="3">
        <v>6.7500988543967105E-2</v>
      </c>
      <c r="W305" s="3">
        <v>0.62860520354726701</v>
      </c>
      <c r="X305" s="3">
        <v>7.4769383585417896E-4</v>
      </c>
      <c r="Y305" s="3">
        <v>3.3434732180036099E-2</v>
      </c>
      <c r="Z305" s="3">
        <v>5.44473763350675E-2</v>
      </c>
    </row>
    <row r="306" spans="1:26">
      <c r="A306" s="2" t="s">
        <v>420</v>
      </c>
      <c r="B306" s="2" t="s">
        <v>421</v>
      </c>
      <c r="C306" s="3">
        <v>1.4666666666666599</v>
      </c>
      <c r="D306" s="3">
        <v>0</v>
      </c>
      <c r="E306" s="3">
        <v>0</v>
      </c>
      <c r="F306" s="3">
        <v>0</v>
      </c>
      <c r="G306" s="3">
        <v>1</v>
      </c>
      <c r="H306" s="3">
        <v>1.3333333333333299</v>
      </c>
      <c r="I306" s="3">
        <v>0</v>
      </c>
      <c r="J306" s="3">
        <v>0</v>
      </c>
      <c r="K306" s="2"/>
      <c r="L306" s="3">
        <v>0.71802197428460002</v>
      </c>
      <c r="M306" s="3">
        <v>0</v>
      </c>
      <c r="N306" s="3">
        <v>0</v>
      </c>
      <c r="O306" s="3">
        <v>0</v>
      </c>
      <c r="P306" s="3">
        <v>0</v>
      </c>
      <c r="Q306" s="3">
        <v>0.47140452079103101</v>
      </c>
      <c r="R306" s="3">
        <v>0</v>
      </c>
      <c r="S306" s="3">
        <v>0</v>
      </c>
      <c r="T306" s="2"/>
      <c r="U306" s="3">
        <v>8.8913521228884101E-2</v>
      </c>
      <c r="V306" s="3">
        <v>0.367153419034494</v>
      </c>
      <c r="W306" s="3">
        <v>0.14026305266088701</v>
      </c>
      <c r="X306" s="3">
        <v>8.2309027749534996E-2</v>
      </c>
      <c r="Y306" s="3">
        <v>0.25901649359580597</v>
      </c>
      <c r="Z306" s="3">
        <v>6.2344489010976098E-2</v>
      </c>
    </row>
    <row r="307" spans="1:26">
      <c r="A307" s="2" t="s">
        <v>388</v>
      </c>
      <c r="B307" s="2"/>
      <c r="C307" s="3">
        <v>1.44444444444444</v>
      </c>
      <c r="D307" s="3">
        <v>46.966666666666598</v>
      </c>
      <c r="E307" s="3">
        <v>0</v>
      </c>
      <c r="F307" s="3">
        <v>0</v>
      </c>
      <c r="G307" s="3">
        <v>1.1428571428571399</v>
      </c>
      <c r="H307" s="3">
        <v>1</v>
      </c>
      <c r="I307" s="3">
        <v>46.1666666666666</v>
      </c>
      <c r="J307" s="3">
        <v>46.5</v>
      </c>
      <c r="K307" s="2"/>
      <c r="L307" s="3">
        <v>0.598351645237167</v>
      </c>
      <c r="M307" s="3">
        <v>1.37800177390629</v>
      </c>
      <c r="N307" s="3">
        <v>0</v>
      </c>
      <c r="O307" s="3">
        <v>0</v>
      </c>
      <c r="P307" s="3">
        <v>0.34992710611188199</v>
      </c>
      <c r="Q307" s="3">
        <v>0</v>
      </c>
      <c r="R307" s="3">
        <v>1.12792828771257</v>
      </c>
      <c r="S307" s="3">
        <v>1.17615191762515</v>
      </c>
      <c r="T307" s="2"/>
      <c r="U307" s="3">
        <v>0.62540779879532205</v>
      </c>
      <c r="V307" s="3">
        <v>0.123567299102072</v>
      </c>
      <c r="W307" s="3">
        <v>0.21259725807031701</v>
      </c>
      <c r="X307" s="3">
        <v>2.89666357857202E-3</v>
      </c>
      <c r="Y307" s="3">
        <v>8.6855107482778308E-3</v>
      </c>
      <c r="Z307" s="3">
        <v>2.6845470685622101E-2</v>
      </c>
    </row>
    <row r="308" spans="1:26">
      <c r="A308" s="2" t="s">
        <v>330</v>
      </c>
      <c r="B308" s="2"/>
      <c r="C308" s="3">
        <v>1.4375</v>
      </c>
      <c r="D308" s="3">
        <v>0</v>
      </c>
      <c r="E308" s="3">
        <v>0</v>
      </c>
      <c r="F308" s="3">
        <v>0</v>
      </c>
      <c r="G308" s="3">
        <v>1</v>
      </c>
      <c r="H308" s="3">
        <v>0</v>
      </c>
      <c r="I308" s="3">
        <v>0</v>
      </c>
      <c r="J308" s="3">
        <v>0</v>
      </c>
      <c r="K308" s="2"/>
      <c r="L308" s="3">
        <v>0.60917464655055997</v>
      </c>
      <c r="M308" s="3">
        <v>0</v>
      </c>
      <c r="N308" s="3">
        <v>0</v>
      </c>
      <c r="O308" s="3">
        <v>0</v>
      </c>
      <c r="P308" s="3">
        <v>0</v>
      </c>
      <c r="Q308" s="3">
        <v>0</v>
      </c>
      <c r="R308" s="3">
        <v>0</v>
      </c>
      <c r="S308" s="3">
        <v>0</v>
      </c>
      <c r="T308" s="2"/>
      <c r="U308" s="3">
        <v>0.45586719422723498</v>
      </c>
      <c r="V308" s="3">
        <v>0.151437437609765</v>
      </c>
      <c r="W308" s="3">
        <v>0.33818958471629001</v>
      </c>
      <c r="X308" s="3">
        <v>8.8754416791781299E-3</v>
      </c>
      <c r="Y308" s="3">
        <v>1.0481587730202E-2</v>
      </c>
      <c r="Z308" s="3">
        <v>3.5148753934279797E-2</v>
      </c>
    </row>
    <row r="309" spans="1:26">
      <c r="A309" s="2" t="s">
        <v>286</v>
      </c>
      <c r="B309" s="2"/>
      <c r="C309" s="3">
        <v>1.4090909090909001</v>
      </c>
      <c r="D309" s="3">
        <v>6</v>
      </c>
      <c r="E309" s="3">
        <v>0</v>
      </c>
      <c r="F309" s="3">
        <v>0</v>
      </c>
      <c r="G309" s="3">
        <v>1.7037037037036999</v>
      </c>
      <c r="H309" s="3">
        <v>1.5714285714285701</v>
      </c>
      <c r="I309" s="3">
        <v>7.6666666666666599</v>
      </c>
      <c r="J309" s="3">
        <v>1</v>
      </c>
      <c r="K309" s="2"/>
      <c r="L309" s="3">
        <v>0.491666083017816</v>
      </c>
      <c r="M309" s="3">
        <v>1.57056253191863</v>
      </c>
      <c r="N309" s="3">
        <v>0</v>
      </c>
      <c r="O309" s="3">
        <v>0</v>
      </c>
      <c r="P309" s="3">
        <v>0.89504044248848602</v>
      </c>
      <c r="Q309" s="3">
        <v>0.72843135908468304</v>
      </c>
      <c r="R309" s="3">
        <v>1.1925695879998801</v>
      </c>
      <c r="S309" s="3">
        <v>0</v>
      </c>
      <c r="T309" s="2"/>
      <c r="U309" s="3">
        <v>1.35257813266185E-2</v>
      </c>
      <c r="V309" s="3">
        <v>0.86918808632017897</v>
      </c>
      <c r="W309" s="3">
        <v>2.8456862665090801E-2</v>
      </c>
      <c r="X309" s="3">
        <v>5.9306419865993E-3</v>
      </c>
      <c r="Y309" s="3">
        <v>1.7159644619105099E-2</v>
      </c>
      <c r="Z309" s="3">
        <v>6.57389827852463E-2</v>
      </c>
    </row>
    <row r="310" spans="1:26">
      <c r="A310" s="2" t="s">
        <v>183</v>
      </c>
      <c r="B310" s="2" t="s">
        <v>184</v>
      </c>
      <c r="C310" s="3">
        <v>1.3571428571428501</v>
      </c>
      <c r="D310" s="3">
        <v>5.0333333333333297</v>
      </c>
      <c r="E310" s="3">
        <v>0</v>
      </c>
      <c r="F310" s="3">
        <v>0</v>
      </c>
      <c r="G310" s="3">
        <v>1.8518518518518501</v>
      </c>
      <c r="H310" s="3">
        <v>5.1333333333333302</v>
      </c>
      <c r="I310" s="3">
        <v>8.6333333333333293</v>
      </c>
      <c r="J310" s="3">
        <v>10.3333333333333</v>
      </c>
      <c r="K310" s="2"/>
      <c r="L310" s="3">
        <v>0.47915742374995401</v>
      </c>
      <c r="M310" s="3">
        <v>1.7413277182145299</v>
      </c>
      <c r="N310" s="3">
        <v>0</v>
      </c>
      <c r="O310" s="3">
        <v>0</v>
      </c>
      <c r="P310" s="3">
        <v>0.97005932249694704</v>
      </c>
      <c r="Q310" s="3">
        <v>1.62754074876449</v>
      </c>
      <c r="R310" s="3">
        <v>2.5623340054636801</v>
      </c>
      <c r="S310" s="3">
        <v>2.18072363117281</v>
      </c>
      <c r="T310" s="2"/>
      <c r="U310" s="3">
        <v>2.72638795063627E-2</v>
      </c>
      <c r="V310" s="3">
        <v>0.72224052310225095</v>
      </c>
      <c r="W310" s="3">
        <v>0.109359700685478</v>
      </c>
      <c r="X310" s="3">
        <v>5.8984009283065504E-3</v>
      </c>
      <c r="Y310" s="3">
        <v>4.0397420807174997E-2</v>
      </c>
      <c r="Z310" s="3">
        <v>9.4840076019231098E-2</v>
      </c>
    </row>
    <row r="311" spans="1:26">
      <c r="A311" s="2" t="s">
        <v>349</v>
      </c>
      <c r="B311" s="2" t="s">
        <v>350</v>
      </c>
      <c r="C311" s="3">
        <v>1.3529411764705801</v>
      </c>
      <c r="D311" s="3">
        <v>1</v>
      </c>
      <c r="E311" s="3">
        <v>0</v>
      </c>
      <c r="F311" s="3">
        <v>0</v>
      </c>
      <c r="G311" s="3">
        <v>1.3333333333333299</v>
      </c>
      <c r="H311" s="3">
        <v>1</v>
      </c>
      <c r="I311" s="3">
        <v>1</v>
      </c>
      <c r="J311" s="3">
        <v>0</v>
      </c>
      <c r="K311" s="2"/>
      <c r="L311" s="3">
        <v>0.47788461203740901</v>
      </c>
      <c r="M311" s="3">
        <v>0</v>
      </c>
      <c r="N311" s="3">
        <v>0</v>
      </c>
      <c r="O311" s="3">
        <v>0</v>
      </c>
      <c r="P311" s="3">
        <v>0.47140452079103101</v>
      </c>
      <c r="Q311" s="3">
        <v>0</v>
      </c>
      <c r="R311" s="3">
        <v>0</v>
      </c>
      <c r="S311" s="3">
        <v>0</v>
      </c>
      <c r="T311" s="2"/>
      <c r="U311" s="3">
        <v>1.82932294740085E-2</v>
      </c>
      <c r="V311" s="3">
        <v>8.7035856409759901E-2</v>
      </c>
      <c r="W311" s="3">
        <v>6.7255189693889397E-2</v>
      </c>
      <c r="X311" s="3">
        <v>3.1535228595694301E-3</v>
      </c>
      <c r="Y311" s="3">
        <v>0.31210390947385303</v>
      </c>
      <c r="Z311" s="3">
        <v>0.51215829111376998</v>
      </c>
    </row>
    <row r="312" spans="1:26">
      <c r="A312" s="2" t="s">
        <v>508</v>
      </c>
      <c r="B312" s="2" t="s">
        <v>509</v>
      </c>
      <c r="C312" s="3">
        <v>1.3125</v>
      </c>
      <c r="D312" s="3">
        <v>1.4375</v>
      </c>
      <c r="E312" s="3">
        <v>0</v>
      </c>
      <c r="F312" s="3">
        <v>0</v>
      </c>
      <c r="G312" s="3">
        <v>0</v>
      </c>
      <c r="H312" s="3">
        <v>0</v>
      </c>
      <c r="I312" s="3">
        <v>1</v>
      </c>
      <c r="J312" s="3">
        <v>0</v>
      </c>
      <c r="K312" s="2"/>
      <c r="L312" s="3">
        <v>0.46351240544347799</v>
      </c>
      <c r="M312" s="3">
        <v>0.99804496391695696</v>
      </c>
      <c r="N312" s="3">
        <v>0</v>
      </c>
      <c r="O312" s="3">
        <v>0</v>
      </c>
      <c r="P312" s="3">
        <v>0</v>
      </c>
      <c r="Q312" s="3">
        <v>0</v>
      </c>
      <c r="R312" s="3">
        <v>0</v>
      </c>
      <c r="S312" s="3">
        <v>0</v>
      </c>
      <c r="T312" s="2"/>
      <c r="U312" s="3">
        <v>0.67269346836641997</v>
      </c>
      <c r="V312" s="3">
        <v>9.4252377125264103E-2</v>
      </c>
      <c r="W312" s="3">
        <v>0.20861619425257399</v>
      </c>
      <c r="X312" s="3">
        <v>1.59264458989134E-3</v>
      </c>
      <c r="Y312" s="3">
        <v>8.4961243691689895E-3</v>
      </c>
      <c r="Z312" s="3">
        <v>1.43491916541233E-2</v>
      </c>
    </row>
    <row r="313" spans="1:26">
      <c r="A313" s="2" t="s">
        <v>325</v>
      </c>
      <c r="B313" s="2"/>
      <c r="C313" s="3">
        <v>1.3076923076922999</v>
      </c>
      <c r="D313" s="3">
        <v>0</v>
      </c>
      <c r="E313" s="3">
        <v>0</v>
      </c>
      <c r="F313" s="3">
        <v>0</v>
      </c>
      <c r="G313" s="3">
        <v>0</v>
      </c>
      <c r="H313" s="3">
        <v>0</v>
      </c>
      <c r="I313" s="3">
        <v>0</v>
      </c>
      <c r="J313" s="3">
        <v>0</v>
      </c>
      <c r="K313" s="2"/>
      <c r="L313" s="3">
        <v>0.46153846153846101</v>
      </c>
      <c r="M313" s="3">
        <v>0</v>
      </c>
      <c r="N313" s="3">
        <v>0</v>
      </c>
      <c r="O313" s="3">
        <v>0</v>
      </c>
      <c r="P313" s="3">
        <v>0</v>
      </c>
      <c r="Q313" s="3">
        <v>0</v>
      </c>
      <c r="R313" s="3">
        <v>0</v>
      </c>
      <c r="S313" s="3">
        <v>0</v>
      </c>
      <c r="T313" s="2"/>
      <c r="U313" s="3">
        <v>0.133115285285689</v>
      </c>
      <c r="V313" s="3">
        <v>0.11263367461242101</v>
      </c>
      <c r="W313" s="3">
        <v>0.72272113802832905</v>
      </c>
      <c r="X313" s="3">
        <v>1.8551286616506201E-3</v>
      </c>
      <c r="Y313" s="3">
        <v>9.4310490521296898E-3</v>
      </c>
      <c r="Z313" s="3">
        <v>2.0243724590626899E-2</v>
      </c>
    </row>
    <row r="314" spans="1:26">
      <c r="A314" s="2" t="s">
        <v>587</v>
      </c>
      <c r="B314" s="2"/>
      <c r="C314" s="3">
        <v>1.29411764705882</v>
      </c>
      <c r="D314" s="3">
        <v>0</v>
      </c>
      <c r="E314" s="3">
        <v>0</v>
      </c>
      <c r="F314" s="3">
        <v>0</v>
      </c>
      <c r="G314" s="3">
        <v>0</v>
      </c>
      <c r="H314" s="3">
        <v>0</v>
      </c>
      <c r="I314" s="3">
        <v>0</v>
      </c>
      <c r="J314" s="3">
        <v>0</v>
      </c>
      <c r="K314" s="2"/>
      <c r="L314" s="3">
        <v>0.45564509955381299</v>
      </c>
      <c r="M314" s="3">
        <v>0</v>
      </c>
      <c r="N314" s="3">
        <v>0</v>
      </c>
      <c r="O314" s="3">
        <v>0</v>
      </c>
      <c r="P314" s="3">
        <v>0</v>
      </c>
      <c r="Q314" s="3">
        <v>0</v>
      </c>
      <c r="R314" s="3">
        <v>0</v>
      </c>
      <c r="S314" s="3">
        <v>0</v>
      </c>
      <c r="T314" s="2"/>
      <c r="U314" s="3">
        <v>0.186020393083628</v>
      </c>
      <c r="V314" s="3">
        <v>0.63589544963728295</v>
      </c>
      <c r="W314" s="3">
        <v>9.7338703550024802E-2</v>
      </c>
      <c r="X314" s="3">
        <v>1.04794253311828E-2</v>
      </c>
      <c r="Y314" s="3">
        <v>3.7815783677621499E-2</v>
      </c>
      <c r="Z314" s="3">
        <v>3.2450238324862803E-2</v>
      </c>
    </row>
    <row r="315" spans="1:26">
      <c r="A315" s="2" t="s">
        <v>513</v>
      </c>
      <c r="B315" s="2"/>
      <c r="C315" s="3">
        <v>1.25</v>
      </c>
      <c r="D315" s="3">
        <v>2</v>
      </c>
      <c r="E315" s="3">
        <v>0</v>
      </c>
      <c r="F315" s="3">
        <v>0</v>
      </c>
      <c r="G315" s="3">
        <v>0</v>
      </c>
      <c r="H315" s="3">
        <v>1</v>
      </c>
      <c r="I315" s="3">
        <v>1</v>
      </c>
      <c r="J315" s="3">
        <v>0</v>
      </c>
      <c r="K315" s="2"/>
      <c r="L315" s="3">
        <v>0.43301270189221902</v>
      </c>
      <c r="M315" s="3">
        <v>1.13137084989847</v>
      </c>
      <c r="N315" s="3">
        <v>0</v>
      </c>
      <c r="O315" s="3">
        <v>0</v>
      </c>
      <c r="P315" s="3">
        <v>0</v>
      </c>
      <c r="Q315" s="3">
        <v>0</v>
      </c>
      <c r="R315" s="3">
        <v>0</v>
      </c>
      <c r="S315" s="3">
        <v>0</v>
      </c>
      <c r="T315" s="2"/>
      <c r="U315" s="3">
        <v>0.16931652264720101</v>
      </c>
      <c r="V315" s="3">
        <v>0.45515136529346201</v>
      </c>
      <c r="W315" s="3">
        <v>0.138818717363525</v>
      </c>
      <c r="X315" s="3">
        <v>4.9046728540508601E-2</v>
      </c>
      <c r="Y315" s="3">
        <v>0.12967312262915801</v>
      </c>
      <c r="Z315" s="3">
        <v>5.7993556019928699E-2</v>
      </c>
    </row>
    <row r="316" spans="1:26">
      <c r="A316" s="2" t="s">
        <v>379</v>
      </c>
      <c r="B316" s="2"/>
      <c r="C316" s="3">
        <v>1.25</v>
      </c>
      <c r="D316" s="3">
        <v>0</v>
      </c>
      <c r="E316" s="3">
        <v>0</v>
      </c>
      <c r="F316" s="3">
        <v>1.0833333333333299</v>
      </c>
      <c r="G316" s="3">
        <v>1.2</v>
      </c>
      <c r="H316" s="3">
        <v>1.5</v>
      </c>
      <c r="I316" s="3">
        <v>0</v>
      </c>
      <c r="J316" s="3">
        <v>0</v>
      </c>
      <c r="K316" s="2"/>
      <c r="L316" s="3">
        <v>0.53619026473817999</v>
      </c>
      <c r="M316" s="3">
        <v>0</v>
      </c>
      <c r="N316" s="3">
        <v>0</v>
      </c>
      <c r="O316" s="3">
        <v>0.27638539919628302</v>
      </c>
      <c r="P316" s="3">
        <v>0.4</v>
      </c>
      <c r="Q316" s="3">
        <v>0.74161984870956599</v>
      </c>
      <c r="R316" s="3">
        <v>0</v>
      </c>
      <c r="S316" s="3">
        <v>0</v>
      </c>
      <c r="T316" s="2"/>
      <c r="U316" s="3">
        <v>9.4937467304834506E-3</v>
      </c>
      <c r="V316" s="3">
        <v>0.90997095129526995</v>
      </c>
      <c r="W316" s="3">
        <v>1.12426115634774E-2</v>
      </c>
      <c r="X316" s="3">
        <v>1.3802126196629E-3</v>
      </c>
      <c r="Y316" s="3">
        <v>2.8296386850167301E-2</v>
      </c>
      <c r="Z316" s="3">
        <v>3.9616091069631702E-2</v>
      </c>
    </row>
    <row r="317" spans="1:26">
      <c r="A317" s="2" t="s">
        <v>468</v>
      </c>
      <c r="B317" s="2"/>
      <c r="C317" s="3">
        <v>1.25</v>
      </c>
      <c r="D317" s="3">
        <v>0</v>
      </c>
      <c r="E317" s="3">
        <v>0</v>
      </c>
      <c r="F317" s="3">
        <v>0</v>
      </c>
      <c r="G317" s="3">
        <v>0</v>
      </c>
      <c r="H317" s="3">
        <v>0</v>
      </c>
      <c r="I317" s="3">
        <v>0</v>
      </c>
      <c r="J317" s="3">
        <v>0</v>
      </c>
      <c r="K317" s="2"/>
      <c r="L317" s="3">
        <v>0.43301270189221902</v>
      </c>
      <c r="M317" s="3">
        <v>0</v>
      </c>
      <c r="N317" s="3">
        <v>0</v>
      </c>
      <c r="O317" s="3">
        <v>0</v>
      </c>
      <c r="P317" s="3">
        <v>0</v>
      </c>
      <c r="Q317" s="3">
        <v>0</v>
      </c>
      <c r="R317" s="3">
        <v>0</v>
      </c>
      <c r="S317" s="3">
        <v>0</v>
      </c>
      <c r="T317" s="2"/>
      <c r="U317" s="3">
        <v>0.67730714318658103</v>
      </c>
      <c r="V317" s="3">
        <v>0.123805113628862</v>
      </c>
      <c r="W317" s="3">
        <v>0.169441509043189</v>
      </c>
      <c r="X317" s="3">
        <v>2.7709212077770798E-3</v>
      </c>
      <c r="Y317" s="3">
        <v>1.1362798976458E-2</v>
      </c>
      <c r="Z317" s="3">
        <v>1.53125143479992E-2</v>
      </c>
    </row>
    <row r="318" spans="1:26">
      <c r="A318" s="2" t="s">
        <v>531</v>
      </c>
      <c r="B318" s="2"/>
      <c r="C318" s="3">
        <v>1.25</v>
      </c>
      <c r="D318" s="3">
        <v>0</v>
      </c>
      <c r="E318" s="3">
        <v>0</v>
      </c>
      <c r="F318" s="3">
        <v>0</v>
      </c>
      <c r="G318" s="3">
        <v>0</v>
      </c>
      <c r="H318" s="3">
        <v>0</v>
      </c>
      <c r="I318" s="3">
        <v>0</v>
      </c>
      <c r="J318" s="3">
        <v>0</v>
      </c>
      <c r="K318" s="2"/>
      <c r="L318" s="3">
        <v>0.43301270189221902</v>
      </c>
      <c r="M318" s="3">
        <v>0</v>
      </c>
      <c r="N318" s="3">
        <v>0</v>
      </c>
      <c r="O318" s="3">
        <v>0</v>
      </c>
      <c r="P318" s="3">
        <v>0</v>
      </c>
      <c r="Q318" s="3">
        <v>0</v>
      </c>
      <c r="R318" s="3">
        <v>0</v>
      </c>
      <c r="S318" s="3">
        <v>0</v>
      </c>
      <c r="T318" s="2"/>
      <c r="U318" s="3">
        <v>0.124425494041299</v>
      </c>
      <c r="V318" s="3">
        <v>8.0715467021775095E-2</v>
      </c>
      <c r="W318" s="3">
        <v>0.76490615444040799</v>
      </c>
      <c r="X318" s="3">
        <v>4.8622399473388098E-3</v>
      </c>
      <c r="Y318" s="3">
        <v>9.3578545664463001E-3</v>
      </c>
      <c r="Z318" s="3">
        <v>1.5732790052034401E-2</v>
      </c>
    </row>
    <row r="319" spans="1:26">
      <c r="A319" s="2" t="s">
        <v>393</v>
      </c>
      <c r="B319" s="2"/>
      <c r="C319" s="3">
        <v>1.25</v>
      </c>
      <c r="D319" s="3">
        <v>0</v>
      </c>
      <c r="E319" s="3">
        <v>0</v>
      </c>
      <c r="F319" s="3">
        <v>0</v>
      </c>
      <c r="G319" s="3">
        <v>1</v>
      </c>
      <c r="H319" s="3">
        <v>1.25</v>
      </c>
      <c r="I319" s="3">
        <v>0</v>
      </c>
      <c r="J319" s="3">
        <v>0</v>
      </c>
      <c r="K319" s="2"/>
      <c r="L319" s="3">
        <v>0.55901699437494701</v>
      </c>
      <c r="M319" s="3">
        <v>0</v>
      </c>
      <c r="N319" s="3">
        <v>0</v>
      </c>
      <c r="O319" s="3">
        <v>0</v>
      </c>
      <c r="P319" s="3">
        <v>0</v>
      </c>
      <c r="Q319" s="3">
        <v>0.43301270189221902</v>
      </c>
      <c r="R319" s="3">
        <v>0</v>
      </c>
      <c r="S319" s="3">
        <v>0</v>
      </c>
      <c r="T319" s="2"/>
      <c r="U319" s="3">
        <v>3.4040189308235602E-2</v>
      </c>
      <c r="V319" s="3">
        <v>0.63395351695660496</v>
      </c>
      <c r="W319" s="3">
        <v>0.129574002749479</v>
      </c>
      <c r="X319" s="3">
        <v>1.78692230272845E-3</v>
      </c>
      <c r="Y319" s="3">
        <v>8.3816713198970605E-2</v>
      </c>
      <c r="Z319" s="3">
        <v>0.116828656403741</v>
      </c>
    </row>
    <row r="320" spans="1:26">
      <c r="A320" s="2" t="s">
        <v>323</v>
      </c>
      <c r="B320" s="2"/>
      <c r="C320" s="3">
        <v>1.2307692307692299</v>
      </c>
      <c r="D320" s="3">
        <v>0</v>
      </c>
      <c r="E320" s="3">
        <v>0</v>
      </c>
      <c r="F320" s="3">
        <v>0</v>
      </c>
      <c r="G320" s="3">
        <v>1</v>
      </c>
      <c r="H320" s="3">
        <v>0</v>
      </c>
      <c r="I320" s="3">
        <v>0</v>
      </c>
      <c r="J320" s="3">
        <v>0</v>
      </c>
      <c r="K320" s="2"/>
      <c r="L320" s="3">
        <v>0.42132504423474298</v>
      </c>
      <c r="M320" s="3">
        <v>0</v>
      </c>
      <c r="N320" s="3">
        <v>0</v>
      </c>
      <c r="O320" s="3">
        <v>0</v>
      </c>
      <c r="P320" s="3">
        <v>0</v>
      </c>
      <c r="Q320" s="3">
        <v>0</v>
      </c>
      <c r="R320" s="3">
        <v>0</v>
      </c>
      <c r="S320" s="3">
        <v>0</v>
      </c>
      <c r="T320" s="2"/>
      <c r="U320" s="3">
        <v>0.58765900578527297</v>
      </c>
      <c r="V320" s="3">
        <v>0.138288161448546</v>
      </c>
      <c r="W320" s="3">
        <v>0.23756399320489099</v>
      </c>
      <c r="X320" s="3">
        <v>1.80743201553717E-3</v>
      </c>
      <c r="Y320" s="3">
        <v>1.07654600022017E-2</v>
      </c>
      <c r="Z320" s="3">
        <v>2.3915948062192001E-2</v>
      </c>
    </row>
    <row r="321" spans="1:26">
      <c r="A321" s="2" t="s">
        <v>316</v>
      </c>
      <c r="B321" s="2"/>
      <c r="C321" s="3">
        <v>1.2307692307692299</v>
      </c>
      <c r="D321" s="3">
        <v>0</v>
      </c>
      <c r="E321" s="3">
        <v>0</v>
      </c>
      <c r="F321" s="3">
        <v>0</v>
      </c>
      <c r="G321" s="3">
        <v>1.4</v>
      </c>
      <c r="H321" s="3">
        <v>1</v>
      </c>
      <c r="I321" s="3">
        <v>0</v>
      </c>
      <c r="J321" s="3">
        <v>0</v>
      </c>
      <c r="K321" s="2"/>
      <c r="L321" s="3">
        <v>0.42132504423474298</v>
      </c>
      <c r="M321" s="3">
        <v>0</v>
      </c>
      <c r="N321" s="3">
        <v>0</v>
      </c>
      <c r="O321" s="3">
        <v>0</v>
      </c>
      <c r="P321" s="3">
        <v>0.8</v>
      </c>
      <c r="Q321" s="3">
        <v>0</v>
      </c>
      <c r="R321" s="3">
        <v>0</v>
      </c>
      <c r="S321" s="3">
        <v>0</v>
      </c>
      <c r="T321" s="2"/>
      <c r="U321" s="3">
        <v>0.698409676510232</v>
      </c>
      <c r="V321" s="3">
        <v>0.121600216590947</v>
      </c>
      <c r="W321" s="3">
        <v>0.15323061364012799</v>
      </c>
      <c r="X321" s="3">
        <v>1.29674100680245E-3</v>
      </c>
      <c r="Y321" s="3">
        <v>6.9322881046444103E-3</v>
      </c>
      <c r="Z321" s="3">
        <v>1.85304648459866E-2</v>
      </c>
    </row>
    <row r="322" spans="1:26">
      <c r="A322" s="2" t="s">
        <v>331</v>
      </c>
      <c r="B322" s="2"/>
      <c r="C322" s="3">
        <v>1.21428571428571</v>
      </c>
      <c r="D322" s="3">
        <v>1</v>
      </c>
      <c r="E322" s="3">
        <v>0</v>
      </c>
      <c r="F322" s="3">
        <v>0</v>
      </c>
      <c r="G322" s="3">
        <v>0</v>
      </c>
      <c r="H322" s="3">
        <v>0</v>
      </c>
      <c r="I322" s="3">
        <v>0</v>
      </c>
      <c r="J322" s="3">
        <v>0</v>
      </c>
      <c r="K322" s="2"/>
      <c r="L322" s="3">
        <v>0.55787497685047505</v>
      </c>
      <c r="M322" s="3">
        <v>0</v>
      </c>
      <c r="N322" s="3">
        <v>0</v>
      </c>
      <c r="O322" s="3">
        <v>0</v>
      </c>
      <c r="P322" s="3">
        <v>0</v>
      </c>
      <c r="Q322" s="3">
        <v>0</v>
      </c>
      <c r="R322" s="3">
        <v>0</v>
      </c>
      <c r="S322" s="3">
        <v>0</v>
      </c>
      <c r="T322" s="2"/>
      <c r="U322" s="3">
        <v>0.58633224483548296</v>
      </c>
      <c r="V322" s="3">
        <v>0.102734799968649</v>
      </c>
      <c r="W322" s="3">
        <v>0.28994019776977198</v>
      </c>
      <c r="X322" s="3">
        <v>1.3221842181800299E-3</v>
      </c>
      <c r="Y322" s="3">
        <v>6.5908850123220101E-3</v>
      </c>
      <c r="Z322" s="3">
        <v>1.3079688645847401E-2</v>
      </c>
    </row>
    <row r="323" spans="1:26">
      <c r="A323" s="2" t="s">
        <v>341</v>
      </c>
      <c r="B323" s="2"/>
      <c r="C323" s="3">
        <v>1.1875</v>
      </c>
      <c r="D323" s="3">
        <v>1.1666666666666601</v>
      </c>
      <c r="E323" s="3">
        <v>0</v>
      </c>
      <c r="F323" s="3">
        <v>0</v>
      </c>
      <c r="G323" s="3">
        <v>0</v>
      </c>
      <c r="H323" s="3">
        <v>0</v>
      </c>
      <c r="I323" s="3">
        <v>0</v>
      </c>
      <c r="J323" s="3">
        <v>0</v>
      </c>
      <c r="K323" s="2"/>
      <c r="L323" s="3">
        <v>0.39031237489989901</v>
      </c>
      <c r="M323" s="3">
        <v>0.372677996249965</v>
      </c>
      <c r="N323" s="3">
        <v>0</v>
      </c>
      <c r="O323" s="3">
        <v>0</v>
      </c>
      <c r="P323" s="3">
        <v>0</v>
      </c>
      <c r="Q323" s="3">
        <v>0</v>
      </c>
      <c r="R323" s="3">
        <v>0</v>
      </c>
      <c r="S323" s="3">
        <v>0</v>
      </c>
      <c r="T323" s="2"/>
      <c r="U323" s="3">
        <v>0.50601599212640802</v>
      </c>
      <c r="V323" s="3">
        <v>7.2122721030196998E-2</v>
      </c>
      <c r="W323" s="3">
        <v>0.38313468765175301</v>
      </c>
      <c r="X323" s="3">
        <v>2.8372776363816601E-3</v>
      </c>
      <c r="Y323" s="3">
        <v>1.4881853528122199E-2</v>
      </c>
      <c r="Z323" s="3">
        <v>2.1007468818488102E-2</v>
      </c>
    </row>
    <row r="324" spans="1:26">
      <c r="A324" s="2" t="s">
        <v>439</v>
      </c>
      <c r="B324" s="2" t="s">
        <v>440</v>
      </c>
      <c r="C324" s="3">
        <v>1.1818181818181801</v>
      </c>
      <c r="D324" s="3">
        <v>0</v>
      </c>
      <c r="E324" s="3">
        <v>0</v>
      </c>
      <c r="F324" s="3">
        <v>0</v>
      </c>
      <c r="G324" s="3">
        <v>1</v>
      </c>
      <c r="H324" s="3">
        <v>0</v>
      </c>
      <c r="I324" s="3">
        <v>0</v>
      </c>
      <c r="J324" s="3">
        <v>0</v>
      </c>
      <c r="K324" s="2"/>
      <c r="L324" s="3">
        <v>0.38569460791993498</v>
      </c>
      <c r="M324" s="3">
        <v>0</v>
      </c>
      <c r="N324" s="3">
        <v>0</v>
      </c>
      <c r="O324" s="3">
        <v>0</v>
      </c>
      <c r="P324" s="3">
        <v>0</v>
      </c>
      <c r="Q324" s="3">
        <v>0</v>
      </c>
      <c r="R324" s="3">
        <v>0</v>
      </c>
      <c r="S324" s="3">
        <v>0</v>
      </c>
      <c r="T324" s="2"/>
      <c r="U324" s="3">
        <v>0.107923216583322</v>
      </c>
      <c r="V324" s="3">
        <v>0.23714181700664799</v>
      </c>
      <c r="W324" s="3">
        <v>0.16540814781667701</v>
      </c>
      <c r="X324" s="3">
        <v>0.115587115176216</v>
      </c>
      <c r="Y324" s="3">
        <v>0.30419035199982503</v>
      </c>
      <c r="Z324" s="3">
        <v>6.9749353012468193E-2</v>
      </c>
    </row>
    <row r="325" spans="1:26">
      <c r="A325" s="2" t="s">
        <v>510</v>
      </c>
      <c r="B325" s="2"/>
      <c r="C325" s="3">
        <v>1.1666666666666601</v>
      </c>
      <c r="D325" s="3">
        <v>4.1333333333333302</v>
      </c>
      <c r="E325" s="3">
        <v>0</v>
      </c>
      <c r="F325" s="3">
        <v>0</v>
      </c>
      <c r="G325" s="3">
        <v>0</v>
      </c>
      <c r="H325" s="3">
        <v>0</v>
      </c>
      <c r="I325" s="3">
        <v>1</v>
      </c>
      <c r="J325" s="3">
        <v>0</v>
      </c>
      <c r="K325" s="2"/>
      <c r="L325" s="3">
        <v>0.37267799624996401</v>
      </c>
      <c r="M325" s="3">
        <v>1.45449494861809</v>
      </c>
      <c r="N325" s="3">
        <v>0</v>
      </c>
      <c r="O325" s="3">
        <v>0</v>
      </c>
      <c r="P325" s="3">
        <v>0</v>
      </c>
      <c r="Q325" s="3">
        <v>0</v>
      </c>
      <c r="R325" s="3">
        <v>0</v>
      </c>
      <c r="S325" s="3">
        <v>0</v>
      </c>
      <c r="T325" s="2"/>
      <c r="U325" s="3">
        <v>0.14953314865971601</v>
      </c>
      <c r="V325" s="3">
        <v>9.7166712951153603E-2</v>
      </c>
      <c r="W325" s="3">
        <v>0.72794341111516403</v>
      </c>
      <c r="X325" s="3">
        <v>4.2346824815514099E-3</v>
      </c>
      <c r="Y325" s="3">
        <v>6.1663063408612401E-3</v>
      </c>
      <c r="Z325" s="3">
        <v>1.4955738117945001E-2</v>
      </c>
    </row>
    <row r="326" spans="1:26">
      <c r="A326" s="2" t="s">
        <v>431</v>
      </c>
      <c r="B326" s="2"/>
      <c r="C326" s="3">
        <v>1.1666666666666601</v>
      </c>
      <c r="D326" s="3">
        <v>1</v>
      </c>
      <c r="E326" s="3">
        <v>0</v>
      </c>
      <c r="F326" s="3">
        <v>0</v>
      </c>
      <c r="G326" s="3">
        <v>0</v>
      </c>
      <c r="H326" s="3">
        <v>0</v>
      </c>
      <c r="I326" s="3">
        <v>0</v>
      </c>
      <c r="J326" s="3">
        <v>0</v>
      </c>
      <c r="K326" s="2"/>
      <c r="L326" s="3">
        <v>0.372677996249965</v>
      </c>
      <c r="M326" s="3">
        <v>0</v>
      </c>
      <c r="N326" s="3">
        <v>0</v>
      </c>
      <c r="O326" s="3">
        <v>0</v>
      </c>
      <c r="P326" s="3">
        <v>0</v>
      </c>
      <c r="Q326" s="3">
        <v>0</v>
      </c>
      <c r="R326" s="3">
        <v>0</v>
      </c>
      <c r="S326" s="3">
        <v>0</v>
      </c>
      <c r="T326" s="2"/>
      <c r="U326" s="3">
        <v>0.56899496741218303</v>
      </c>
      <c r="V326" s="3">
        <v>0.26793165787336498</v>
      </c>
      <c r="W326" s="3">
        <v>0.14370910565126199</v>
      </c>
      <c r="X326" s="3">
        <v>1.28925236435936E-3</v>
      </c>
      <c r="Y326" s="3">
        <v>6.0722381344549704E-3</v>
      </c>
      <c r="Z326" s="3">
        <v>1.2002779666827701E-2</v>
      </c>
    </row>
    <row r="327" spans="1:26">
      <c r="A327" s="2" t="s">
        <v>423</v>
      </c>
      <c r="B327" s="2" t="s">
        <v>424</v>
      </c>
      <c r="C327" s="3">
        <v>1.1666666666666601</v>
      </c>
      <c r="D327" s="3">
        <v>0</v>
      </c>
      <c r="E327" s="3">
        <v>0</v>
      </c>
      <c r="F327" s="3">
        <v>0</v>
      </c>
      <c r="G327" s="3">
        <v>0</v>
      </c>
      <c r="H327" s="3">
        <v>0</v>
      </c>
      <c r="I327" s="3">
        <v>0</v>
      </c>
      <c r="J327" s="3">
        <v>0</v>
      </c>
      <c r="K327" s="2"/>
      <c r="L327" s="3">
        <v>0.37267799624996401</v>
      </c>
      <c r="M327" s="3">
        <v>0</v>
      </c>
      <c r="N327" s="3">
        <v>0</v>
      </c>
      <c r="O327" s="3">
        <v>0</v>
      </c>
      <c r="P327" s="3">
        <v>0</v>
      </c>
      <c r="Q327" s="3">
        <v>0</v>
      </c>
      <c r="R327" s="3">
        <v>0</v>
      </c>
      <c r="S327" s="3">
        <v>0</v>
      </c>
      <c r="T327" s="2"/>
      <c r="U327" s="3">
        <v>0.73004435789796696</v>
      </c>
      <c r="V327" s="3">
        <v>0.103640048220096</v>
      </c>
      <c r="W327" s="3">
        <v>0.12565089010505501</v>
      </c>
      <c r="X327" s="3">
        <v>1.9001295691620701E-3</v>
      </c>
      <c r="Y327" s="3">
        <v>8.1865843056525608E-3</v>
      </c>
      <c r="Z327" s="3">
        <v>3.05779903076796E-2</v>
      </c>
    </row>
    <row r="328" spans="1:26">
      <c r="A328" s="2" t="s">
        <v>269</v>
      </c>
      <c r="B328" s="2" t="s">
        <v>270</v>
      </c>
      <c r="C328" s="3">
        <v>1.1428571428571399</v>
      </c>
      <c r="D328" s="3">
        <v>26.6666666666666</v>
      </c>
      <c r="E328" s="3">
        <v>0</v>
      </c>
      <c r="F328" s="3">
        <v>0</v>
      </c>
      <c r="G328" s="3">
        <v>0</v>
      </c>
      <c r="H328" s="3">
        <v>1</v>
      </c>
      <c r="I328" s="3">
        <v>16.3</v>
      </c>
      <c r="J328" s="3">
        <v>28.033333333333299</v>
      </c>
      <c r="K328" s="2"/>
      <c r="L328" s="3">
        <v>0.34992710611188199</v>
      </c>
      <c r="M328" s="3">
        <v>1.7575235101952</v>
      </c>
      <c r="N328" s="3">
        <v>0</v>
      </c>
      <c r="O328" s="3">
        <v>0</v>
      </c>
      <c r="P328" s="3">
        <v>0</v>
      </c>
      <c r="Q328" s="3">
        <v>0</v>
      </c>
      <c r="R328" s="3">
        <v>1.4410644214144801</v>
      </c>
      <c r="S328" s="3">
        <v>1.64282953738021</v>
      </c>
      <c r="T328" s="2"/>
      <c r="U328" s="3">
        <v>1.44744632974206E-2</v>
      </c>
      <c r="V328" s="3">
        <v>3.8663171293559999E-2</v>
      </c>
      <c r="W328" s="3">
        <v>6.0385279901400898E-2</v>
      </c>
      <c r="X328" s="3">
        <v>8.02768464211852E-3</v>
      </c>
      <c r="Y328" s="3">
        <v>0.177823483810649</v>
      </c>
      <c r="Z328" s="3">
        <v>0.70062591608319003</v>
      </c>
    </row>
    <row r="329" spans="1:26">
      <c r="A329" s="2" t="s">
        <v>465</v>
      </c>
      <c r="B329" s="2"/>
      <c r="C329" s="3">
        <v>1.1428571428571399</v>
      </c>
      <c r="D329" s="3">
        <v>0</v>
      </c>
      <c r="E329" s="3">
        <v>0</v>
      </c>
      <c r="F329" s="3">
        <v>0</v>
      </c>
      <c r="G329" s="3">
        <v>1</v>
      </c>
      <c r="H329" s="3">
        <v>1.1818181818181801</v>
      </c>
      <c r="I329" s="3">
        <v>0</v>
      </c>
      <c r="J329" s="3">
        <v>0</v>
      </c>
      <c r="K329" s="2"/>
      <c r="L329" s="3">
        <v>0.34992710611188199</v>
      </c>
      <c r="M329" s="3">
        <v>0</v>
      </c>
      <c r="N329" s="3">
        <v>0</v>
      </c>
      <c r="O329" s="3">
        <v>0</v>
      </c>
      <c r="P329" s="3">
        <v>0</v>
      </c>
      <c r="Q329" s="3">
        <v>0.38569460791993498</v>
      </c>
      <c r="R329" s="3">
        <v>0</v>
      </c>
      <c r="S329" s="3">
        <v>0</v>
      </c>
      <c r="T329" s="2"/>
      <c r="U329" s="3">
        <v>1.6569765851353599E-2</v>
      </c>
      <c r="V329" s="3">
        <v>0.92066247315575001</v>
      </c>
      <c r="W329" s="3">
        <v>2.18437650500601E-2</v>
      </c>
      <c r="X329" s="3">
        <v>3.6183446151407598E-3</v>
      </c>
      <c r="Y329" s="3">
        <v>6.1079534104291101E-3</v>
      </c>
      <c r="Z329" s="3">
        <v>3.1197697865575E-2</v>
      </c>
    </row>
    <row r="330" spans="1:26">
      <c r="A330" s="2" t="s">
        <v>378</v>
      </c>
      <c r="B330" s="2"/>
      <c r="C330" s="3">
        <v>1.13333333333333</v>
      </c>
      <c r="D330" s="3">
        <v>0</v>
      </c>
      <c r="E330" s="3">
        <v>0</v>
      </c>
      <c r="F330" s="3">
        <v>0</v>
      </c>
      <c r="G330" s="3">
        <v>1</v>
      </c>
      <c r="H330" s="3">
        <v>1</v>
      </c>
      <c r="I330" s="3">
        <v>0</v>
      </c>
      <c r="J330" s="3">
        <v>0</v>
      </c>
      <c r="K330" s="2"/>
      <c r="L330" s="3">
        <v>0.33993463423951797</v>
      </c>
      <c r="M330" s="3">
        <v>0</v>
      </c>
      <c r="N330" s="3">
        <v>0</v>
      </c>
      <c r="O330" s="3">
        <v>0</v>
      </c>
      <c r="P330" s="3">
        <v>0</v>
      </c>
      <c r="Q330" s="3">
        <v>0</v>
      </c>
      <c r="R330" s="3">
        <v>0</v>
      </c>
      <c r="S330" s="3">
        <v>0</v>
      </c>
      <c r="T330" s="2"/>
      <c r="U330" s="3">
        <v>1.55260836576845E-2</v>
      </c>
      <c r="V330" s="3">
        <v>0.92115060240567903</v>
      </c>
      <c r="W330" s="3">
        <v>1.75842859408314E-2</v>
      </c>
      <c r="X330" s="3">
        <v>4.4509547458668102E-3</v>
      </c>
      <c r="Y330" s="3">
        <v>1.3116971871445801E-2</v>
      </c>
      <c r="Z330" s="3">
        <v>2.8171102619777101E-2</v>
      </c>
    </row>
    <row r="331" spans="1:26">
      <c r="A331" s="2" t="s">
        <v>339</v>
      </c>
      <c r="B331" s="2" t="s">
        <v>340</v>
      </c>
      <c r="C331" s="3">
        <v>1.125</v>
      </c>
      <c r="D331" s="3">
        <v>0</v>
      </c>
      <c r="E331" s="3">
        <v>0</v>
      </c>
      <c r="F331" s="3">
        <v>0</v>
      </c>
      <c r="G331" s="3">
        <v>1.75</v>
      </c>
      <c r="H331" s="3">
        <v>0</v>
      </c>
      <c r="I331" s="3">
        <v>0</v>
      </c>
      <c r="J331" s="3">
        <v>0</v>
      </c>
      <c r="K331" s="2"/>
      <c r="L331" s="3">
        <v>0.33071891388307301</v>
      </c>
      <c r="M331" s="3">
        <v>0</v>
      </c>
      <c r="N331" s="3">
        <v>0</v>
      </c>
      <c r="O331" s="3">
        <v>0</v>
      </c>
      <c r="P331" s="3">
        <v>1.29903810567665</v>
      </c>
      <c r="Q331" s="3">
        <v>0</v>
      </c>
      <c r="R331" s="3">
        <v>0</v>
      </c>
      <c r="S331" s="3">
        <v>0</v>
      </c>
      <c r="T331" s="2"/>
      <c r="U331" s="3">
        <v>1.3124529770077499E-2</v>
      </c>
      <c r="V331" s="3">
        <v>5.61603733360014E-2</v>
      </c>
      <c r="W331" s="3">
        <v>0.18014337142844</v>
      </c>
      <c r="X331" s="3">
        <v>1.02848378735916E-3</v>
      </c>
      <c r="Y331" s="3">
        <v>0.43797497151215498</v>
      </c>
      <c r="Z331" s="3">
        <v>0.31156827193884401</v>
      </c>
    </row>
    <row r="332" spans="1:26">
      <c r="A332" s="2" t="s">
        <v>569</v>
      </c>
      <c r="B332" s="2"/>
      <c r="C332" s="3">
        <v>1.125</v>
      </c>
      <c r="D332" s="3">
        <v>1.92</v>
      </c>
      <c r="E332" s="3">
        <v>0</v>
      </c>
      <c r="F332" s="3">
        <v>0</v>
      </c>
      <c r="G332" s="3">
        <v>0</v>
      </c>
      <c r="H332" s="3">
        <v>0</v>
      </c>
      <c r="I332" s="3">
        <v>1</v>
      </c>
      <c r="J332" s="3">
        <v>0</v>
      </c>
      <c r="K332" s="2"/>
      <c r="L332" s="3">
        <v>0.33071891388307301</v>
      </c>
      <c r="M332" s="3">
        <v>0.93466571564383305</v>
      </c>
      <c r="N332" s="3">
        <v>0</v>
      </c>
      <c r="O332" s="3">
        <v>0</v>
      </c>
      <c r="P332" s="3">
        <v>0</v>
      </c>
      <c r="Q332" s="3">
        <v>0</v>
      </c>
      <c r="R332" s="3">
        <v>0</v>
      </c>
      <c r="S332" s="3">
        <v>0</v>
      </c>
      <c r="T332" s="2"/>
      <c r="U332" s="3">
        <v>0.115971317340475</v>
      </c>
      <c r="V332" s="3">
        <v>0.219336809789376</v>
      </c>
      <c r="W332" s="3">
        <v>0.584589460275039</v>
      </c>
      <c r="X332" s="3">
        <v>4.4301860905892696E-3</v>
      </c>
      <c r="Y332" s="3">
        <v>4.3666089885962697E-2</v>
      </c>
      <c r="Z332" s="3">
        <v>3.2006136704923797E-2</v>
      </c>
    </row>
    <row r="333" spans="1:26">
      <c r="A333" s="2" t="s">
        <v>573</v>
      </c>
      <c r="B333" s="2"/>
      <c r="C333" s="3">
        <v>1.125</v>
      </c>
      <c r="D333" s="3">
        <v>1.3</v>
      </c>
      <c r="E333" s="3">
        <v>0</v>
      </c>
      <c r="F333" s="3">
        <v>0</v>
      </c>
      <c r="G333" s="3">
        <v>0</v>
      </c>
      <c r="H333" s="3">
        <v>0</v>
      </c>
      <c r="I333" s="3">
        <v>1</v>
      </c>
      <c r="J333" s="3">
        <v>0</v>
      </c>
      <c r="K333" s="2"/>
      <c r="L333" s="3">
        <v>0.33071891388307301</v>
      </c>
      <c r="M333" s="3">
        <v>0.45825756949558299</v>
      </c>
      <c r="N333" s="3">
        <v>0</v>
      </c>
      <c r="O333" s="3">
        <v>0</v>
      </c>
      <c r="P333" s="3">
        <v>0</v>
      </c>
      <c r="Q333" s="3">
        <v>0</v>
      </c>
      <c r="R333" s="3">
        <v>0</v>
      </c>
      <c r="S333" s="3">
        <v>0</v>
      </c>
      <c r="T333" s="2"/>
      <c r="U333" s="3">
        <v>5.9285747028865701E-2</v>
      </c>
      <c r="V333" s="3">
        <v>5.69946584051199E-2</v>
      </c>
      <c r="W333" s="3">
        <v>0.85844330717805395</v>
      </c>
      <c r="X333" s="3">
        <v>1.98593735223346E-3</v>
      </c>
      <c r="Y333" s="3">
        <v>8.7163822274216197E-3</v>
      </c>
      <c r="Z333" s="3">
        <v>1.4573968268343999E-2</v>
      </c>
    </row>
    <row r="334" spans="1:26">
      <c r="A334" s="2" t="s">
        <v>577</v>
      </c>
      <c r="B334" s="2"/>
      <c r="C334" s="3">
        <v>1.125</v>
      </c>
      <c r="D334" s="3">
        <v>1.2</v>
      </c>
      <c r="E334" s="3">
        <v>0</v>
      </c>
      <c r="F334" s="3">
        <v>0</v>
      </c>
      <c r="G334" s="3">
        <v>0</v>
      </c>
      <c r="H334" s="3">
        <v>0</v>
      </c>
      <c r="I334" s="3">
        <v>1</v>
      </c>
      <c r="J334" s="3">
        <v>0</v>
      </c>
      <c r="K334" s="2"/>
      <c r="L334" s="3">
        <v>0.33071891388307301</v>
      </c>
      <c r="M334" s="3">
        <v>0.54160256030906395</v>
      </c>
      <c r="N334" s="3">
        <v>0</v>
      </c>
      <c r="O334" s="3">
        <v>0</v>
      </c>
      <c r="P334" s="3">
        <v>0</v>
      </c>
      <c r="Q334" s="3">
        <v>0</v>
      </c>
      <c r="R334" s="3">
        <v>0</v>
      </c>
      <c r="S334" s="3">
        <v>0</v>
      </c>
      <c r="T334" s="2"/>
      <c r="U334" s="3">
        <v>6.6329681711175106E-2</v>
      </c>
      <c r="V334" s="3">
        <v>0.13511248258536199</v>
      </c>
      <c r="W334" s="3">
        <v>0.75575550865647301</v>
      </c>
      <c r="X334" s="3">
        <v>2.3411265184696598E-3</v>
      </c>
      <c r="Y334" s="3">
        <v>2.2105872427566599E-2</v>
      </c>
      <c r="Z334" s="3">
        <v>1.8355328539319E-2</v>
      </c>
    </row>
    <row r="335" spans="1:26">
      <c r="A335" s="2" t="s">
        <v>367</v>
      </c>
      <c r="B335" s="2"/>
      <c r="C335" s="3">
        <v>1.125</v>
      </c>
      <c r="D335" s="3">
        <v>0</v>
      </c>
      <c r="E335" s="3">
        <v>0</v>
      </c>
      <c r="F335" s="3">
        <v>0</v>
      </c>
      <c r="G335" s="3">
        <v>1</v>
      </c>
      <c r="H335" s="3">
        <v>1</v>
      </c>
      <c r="I335" s="3">
        <v>0</v>
      </c>
      <c r="J335" s="3">
        <v>0</v>
      </c>
      <c r="K335" s="2"/>
      <c r="L335" s="3">
        <v>0.33071891388307301</v>
      </c>
      <c r="M335" s="3">
        <v>0</v>
      </c>
      <c r="N335" s="3">
        <v>0</v>
      </c>
      <c r="O335" s="3">
        <v>0</v>
      </c>
      <c r="P335" s="3">
        <v>0</v>
      </c>
      <c r="Q335" s="3">
        <v>0</v>
      </c>
      <c r="R335" s="3">
        <v>0</v>
      </c>
      <c r="S335" s="3">
        <v>0</v>
      </c>
      <c r="T335" s="2"/>
      <c r="U335" s="3">
        <v>0.65298594454986103</v>
      </c>
      <c r="V335" s="3">
        <v>0.20456354371302901</v>
      </c>
      <c r="W335" s="3">
        <v>0.10635162679323799</v>
      </c>
      <c r="X335" s="3">
        <v>3.7463306590610201E-3</v>
      </c>
      <c r="Y335" s="3">
        <v>7.6450560747668202E-3</v>
      </c>
      <c r="Z335" s="3">
        <v>2.47074988462062E-2</v>
      </c>
    </row>
    <row r="336" spans="1:26">
      <c r="A336" s="2" t="s">
        <v>359</v>
      </c>
      <c r="B336" s="2"/>
      <c r="C336" s="3">
        <v>1.125</v>
      </c>
      <c r="D336" s="3">
        <v>1</v>
      </c>
      <c r="E336" s="3">
        <v>0</v>
      </c>
      <c r="F336" s="3">
        <v>0</v>
      </c>
      <c r="G336" s="3">
        <v>0</v>
      </c>
      <c r="H336" s="3">
        <v>0</v>
      </c>
      <c r="I336" s="3">
        <v>1</v>
      </c>
      <c r="J336" s="3">
        <v>0</v>
      </c>
      <c r="K336" s="2"/>
      <c r="L336" s="3">
        <v>0.33071891388307301</v>
      </c>
      <c r="M336" s="3">
        <v>0</v>
      </c>
      <c r="N336" s="3">
        <v>0</v>
      </c>
      <c r="O336" s="3">
        <v>0</v>
      </c>
      <c r="P336" s="3">
        <v>0</v>
      </c>
      <c r="Q336" s="3">
        <v>0</v>
      </c>
      <c r="R336" s="3">
        <v>0</v>
      </c>
      <c r="S336" s="3">
        <v>0</v>
      </c>
      <c r="T336" s="2"/>
      <c r="U336" s="3">
        <v>3.95456208642481E-2</v>
      </c>
      <c r="V336" s="3">
        <v>0.72874950628357005</v>
      </c>
      <c r="W336" s="3">
        <v>0.121497238954497</v>
      </c>
      <c r="X336" s="3">
        <v>3.7934920587719299E-3</v>
      </c>
      <c r="Y336" s="3">
        <v>1.37550080981044E-2</v>
      </c>
      <c r="Z336" s="3">
        <v>9.2659134317027506E-2</v>
      </c>
    </row>
    <row r="337" spans="1:26">
      <c r="A337" s="2" t="s">
        <v>308</v>
      </c>
      <c r="B337" s="2"/>
      <c r="C337" s="3">
        <v>1.1111111111111101</v>
      </c>
      <c r="D337" s="3">
        <v>0</v>
      </c>
      <c r="E337" s="3">
        <v>0</v>
      </c>
      <c r="F337" s="3">
        <v>0</v>
      </c>
      <c r="G337" s="3">
        <v>1</v>
      </c>
      <c r="H337" s="3">
        <v>1</v>
      </c>
      <c r="I337" s="3">
        <v>0</v>
      </c>
      <c r="J337" s="3">
        <v>0</v>
      </c>
      <c r="K337" s="2"/>
      <c r="L337" s="3">
        <v>0.31426968052735399</v>
      </c>
      <c r="M337" s="3">
        <v>0</v>
      </c>
      <c r="N337" s="3">
        <v>0</v>
      </c>
      <c r="O337" s="3">
        <v>0</v>
      </c>
      <c r="P337" s="3">
        <v>0</v>
      </c>
      <c r="Q337" s="3">
        <v>0</v>
      </c>
      <c r="R337" s="3">
        <v>0</v>
      </c>
      <c r="S337" s="3">
        <v>0</v>
      </c>
      <c r="T337" s="2"/>
      <c r="U337" s="3">
        <v>1.7069361548457701E-2</v>
      </c>
      <c r="V337" s="3">
        <v>0.90057477915772599</v>
      </c>
      <c r="W337" s="3">
        <v>2.0825660122010099E-2</v>
      </c>
      <c r="X337" s="3">
        <v>7.1774960974256199E-3</v>
      </c>
      <c r="Y337" s="3">
        <v>9.5794401384988702E-3</v>
      </c>
      <c r="Z337" s="3">
        <v>4.4773264017402802E-2</v>
      </c>
    </row>
    <row r="338" spans="1:26">
      <c r="A338" s="2" t="s">
        <v>346</v>
      </c>
      <c r="B338" s="2"/>
      <c r="C338" s="3">
        <v>1.1111111111111101</v>
      </c>
      <c r="D338" s="3">
        <v>0</v>
      </c>
      <c r="E338" s="3">
        <v>0</v>
      </c>
      <c r="F338" s="3">
        <v>0</v>
      </c>
      <c r="G338" s="3">
        <v>1</v>
      </c>
      <c r="H338" s="3">
        <v>1</v>
      </c>
      <c r="I338" s="3">
        <v>0</v>
      </c>
      <c r="J338" s="3">
        <v>0</v>
      </c>
      <c r="K338" s="2"/>
      <c r="L338" s="3">
        <v>0.31426968052735399</v>
      </c>
      <c r="M338" s="3">
        <v>0</v>
      </c>
      <c r="N338" s="3">
        <v>0</v>
      </c>
      <c r="O338" s="3">
        <v>0</v>
      </c>
      <c r="P338" s="3">
        <v>0</v>
      </c>
      <c r="Q338" s="3">
        <v>0</v>
      </c>
      <c r="R338" s="3">
        <v>0</v>
      </c>
      <c r="S338" s="3">
        <v>0</v>
      </c>
      <c r="T338" s="2"/>
      <c r="U338" s="3">
        <v>0.889472748042335</v>
      </c>
      <c r="V338" s="3">
        <v>4.8358006777203803E-2</v>
      </c>
      <c r="W338" s="3">
        <v>5.4666543108686197E-2</v>
      </c>
      <c r="X338" s="3">
        <v>1.19818972809175E-3</v>
      </c>
      <c r="Y338" s="3">
        <v>3.07756145343038E-3</v>
      </c>
      <c r="Z338" s="3">
        <v>3.2269529816188998E-3</v>
      </c>
    </row>
    <row r="339" spans="1:26">
      <c r="A339" s="2" t="s">
        <v>566</v>
      </c>
      <c r="B339" s="2"/>
      <c r="C339" s="3">
        <v>1.1000000000000001</v>
      </c>
      <c r="D339" s="3">
        <v>2.0714285714285698</v>
      </c>
      <c r="E339" s="3">
        <v>0</v>
      </c>
      <c r="F339" s="3">
        <v>0</v>
      </c>
      <c r="G339" s="3">
        <v>0</v>
      </c>
      <c r="H339" s="3">
        <v>0</v>
      </c>
      <c r="I339" s="3">
        <v>1</v>
      </c>
      <c r="J339" s="3">
        <v>0</v>
      </c>
      <c r="K339" s="2"/>
      <c r="L339" s="3">
        <v>0.3</v>
      </c>
      <c r="M339" s="3">
        <v>1.13164139412534</v>
      </c>
      <c r="N339" s="3">
        <v>0</v>
      </c>
      <c r="O339" s="3">
        <v>0</v>
      </c>
      <c r="P339" s="3">
        <v>0</v>
      </c>
      <c r="Q339" s="3">
        <v>0</v>
      </c>
      <c r="R339" s="3">
        <v>0</v>
      </c>
      <c r="S339" s="3">
        <v>0</v>
      </c>
      <c r="T339" s="2"/>
      <c r="U339" s="3">
        <v>2.3726596330500799E-2</v>
      </c>
      <c r="V339" s="3">
        <v>0.91822514221530405</v>
      </c>
      <c r="W339" s="3">
        <v>1.68926414746681E-2</v>
      </c>
      <c r="X339" s="3">
        <v>5.3083598578006303E-3</v>
      </c>
      <c r="Y339" s="3">
        <v>1.36536039251585E-2</v>
      </c>
      <c r="Z339" s="3">
        <v>2.21936565525192E-2</v>
      </c>
    </row>
    <row r="340" spans="1:26">
      <c r="A340" s="2" t="s">
        <v>595</v>
      </c>
      <c r="B340" s="2"/>
      <c r="C340" s="3">
        <v>1.0909090909090899</v>
      </c>
      <c r="D340" s="3">
        <v>2.25</v>
      </c>
      <c r="E340" s="3">
        <v>0</v>
      </c>
      <c r="F340" s="3">
        <v>0</v>
      </c>
      <c r="G340" s="3">
        <v>0</v>
      </c>
      <c r="H340" s="3">
        <v>0</v>
      </c>
      <c r="I340" s="3">
        <v>2</v>
      </c>
      <c r="J340" s="3">
        <v>0</v>
      </c>
      <c r="K340" s="2"/>
      <c r="L340" s="3">
        <v>0.28747978728803403</v>
      </c>
      <c r="M340" s="3">
        <v>1.1839703181607599</v>
      </c>
      <c r="N340" s="3">
        <v>0</v>
      </c>
      <c r="O340" s="3">
        <v>0</v>
      </c>
      <c r="P340" s="3">
        <v>0</v>
      </c>
      <c r="Q340" s="3">
        <v>0</v>
      </c>
      <c r="R340" s="3">
        <v>0</v>
      </c>
      <c r="S340" s="3">
        <v>0</v>
      </c>
      <c r="T340" s="2"/>
      <c r="U340" s="3">
        <v>5.1286575603039099E-2</v>
      </c>
      <c r="V340" s="3">
        <v>0.86927916231232805</v>
      </c>
      <c r="W340" s="3">
        <v>2.9132625273772299E-2</v>
      </c>
      <c r="X340" s="3">
        <v>7.6423879491347999E-3</v>
      </c>
      <c r="Y340" s="3">
        <v>2.60914409573632E-2</v>
      </c>
      <c r="Z340" s="3">
        <v>1.6567808564338302E-2</v>
      </c>
    </row>
    <row r="341" spans="1:26">
      <c r="A341" s="2" t="s">
        <v>368</v>
      </c>
      <c r="B341" s="2"/>
      <c r="C341" s="3">
        <v>1.0833333333333299</v>
      </c>
      <c r="D341" s="3">
        <v>0</v>
      </c>
      <c r="E341" s="3">
        <v>0</v>
      </c>
      <c r="F341" s="3">
        <v>0</v>
      </c>
      <c r="G341" s="3">
        <v>1</v>
      </c>
      <c r="H341" s="3">
        <v>1</v>
      </c>
      <c r="I341" s="3">
        <v>0</v>
      </c>
      <c r="J341" s="3">
        <v>0</v>
      </c>
      <c r="K341" s="2"/>
      <c r="L341" s="3">
        <v>0.27638539919628302</v>
      </c>
      <c r="M341" s="3">
        <v>0</v>
      </c>
      <c r="N341" s="3">
        <v>0</v>
      </c>
      <c r="O341" s="3">
        <v>0</v>
      </c>
      <c r="P341" s="3">
        <v>0</v>
      </c>
      <c r="Q341" s="3">
        <v>0</v>
      </c>
      <c r="R341" s="3">
        <v>0</v>
      </c>
      <c r="S341" s="3">
        <v>0</v>
      </c>
      <c r="T341" s="2"/>
      <c r="U341" s="3">
        <v>0.79043247145713702</v>
      </c>
      <c r="V341" s="3">
        <v>7.0799127456994196E-2</v>
      </c>
      <c r="W341" s="3">
        <v>0.122586106723688</v>
      </c>
      <c r="X341" s="3">
        <v>1.44049103232816E-3</v>
      </c>
      <c r="Y341" s="3">
        <v>6.0348576187919398E-3</v>
      </c>
      <c r="Z341" s="3">
        <v>8.7069460355285004E-3</v>
      </c>
    </row>
    <row r="342" spans="1:26">
      <c r="A342" s="2" t="s">
        <v>366</v>
      </c>
      <c r="B342" s="2"/>
      <c r="C342" s="3">
        <v>1.0833333333333299</v>
      </c>
      <c r="D342" s="3">
        <v>0</v>
      </c>
      <c r="E342" s="3">
        <v>0</v>
      </c>
      <c r="F342" s="3">
        <v>0</v>
      </c>
      <c r="G342" s="3">
        <v>1</v>
      </c>
      <c r="H342" s="3">
        <v>1</v>
      </c>
      <c r="I342" s="3">
        <v>0</v>
      </c>
      <c r="J342" s="3">
        <v>0</v>
      </c>
      <c r="K342" s="2"/>
      <c r="L342" s="3">
        <v>0.27638539919628302</v>
      </c>
      <c r="M342" s="3">
        <v>0</v>
      </c>
      <c r="N342" s="3">
        <v>0</v>
      </c>
      <c r="O342" s="3">
        <v>0</v>
      </c>
      <c r="P342" s="3">
        <v>0</v>
      </c>
      <c r="Q342" s="3">
        <v>0</v>
      </c>
      <c r="R342" s="3">
        <v>0</v>
      </c>
      <c r="S342" s="3">
        <v>0</v>
      </c>
      <c r="T342" s="2"/>
      <c r="U342" s="3">
        <v>1.7259053604927899E-2</v>
      </c>
      <c r="V342" s="3">
        <v>0.75144395136402597</v>
      </c>
      <c r="W342" s="3">
        <v>1.6613415100572401E-2</v>
      </c>
      <c r="X342" s="3">
        <v>1.5813864118578199E-3</v>
      </c>
      <c r="Y342" s="3">
        <v>0.114631667398605</v>
      </c>
      <c r="Z342" s="3">
        <v>9.84705263823972E-2</v>
      </c>
    </row>
    <row r="343" spans="1:26">
      <c r="A343" s="2" t="s">
        <v>374</v>
      </c>
      <c r="B343" s="2" t="s">
        <v>375</v>
      </c>
      <c r="C343" s="3">
        <v>1.0833333333333299</v>
      </c>
      <c r="D343" s="3">
        <v>1</v>
      </c>
      <c r="E343" s="3">
        <v>0</v>
      </c>
      <c r="F343" s="3">
        <v>0</v>
      </c>
      <c r="G343" s="3">
        <v>0</v>
      </c>
      <c r="H343" s="3">
        <v>0</v>
      </c>
      <c r="I343" s="3">
        <v>0</v>
      </c>
      <c r="J343" s="3">
        <v>0</v>
      </c>
      <c r="K343" s="2"/>
      <c r="L343" s="3">
        <v>0.27638539919628302</v>
      </c>
      <c r="M343" s="3">
        <v>0</v>
      </c>
      <c r="N343" s="3">
        <v>0</v>
      </c>
      <c r="O343" s="3">
        <v>0</v>
      </c>
      <c r="P343" s="3">
        <v>0</v>
      </c>
      <c r="Q343" s="3">
        <v>0</v>
      </c>
      <c r="R343" s="3">
        <v>0</v>
      </c>
      <c r="S343" s="3">
        <v>0</v>
      </c>
      <c r="T343" s="2"/>
      <c r="U343" s="3">
        <v>0.68272683515682198</v>
      </c>
      <c r="V343" s="3">
        <v>0.13341431681525601</v>
      </c>
      <c r="W343" s="3">
        <v>0.135802500994783</v>
      </c>
      <c r="X343" s="3">
        <v>9.6095496818645297E-4</v>
      </c>
      <c r="Y343" s="3">
        <v>1.0049422234283499E-2</v>
      </c>
      <c r="Z343" s="3">
        <v>3.7045971144396998E-2</v>
      </c>
    </row>
    <row r="344" spans="1:26">
      <c r="A344" s="2" t="s">
        <v>362</v>
      </c>
      <c r="B344" s="2"/>
      <c r="C344" s="3">
        <v>1.0833333333333299</v>
      </c>
      <c r="D344" s="3">
        <v>0</v>
      </c>
      <c r="E344" s="3">
        <v>0</v>
      </c>
      <c r="F344" s="3">
        <v>0</v>
      </c>
      <c r="G344" s="3">
        <v>1</v>
      </c>
      <c r="H344" s="3">
        <v>1</v>
      </c>
      <c r="I344" s="3">
        <v>0</v>
      </c>
      <c r="J344" s="3">
        <v>0</v>
      </c>
      <c r="K344" s="2"/>
      <c r="L344" s="3">
        <v>0.27638539919628302</v>
      </c>
      <c r="M344" s="3">
        <v>0</v>
      </c>
      <c r="N344" s="3">
        <v>0</v>
      </c>
      <c r="O344" s="3">
        <v>0</v>
      </c>
      <c r="P344" s="3">
        <v>0</v>
      </c>
      <c r="Q344" s="3">
        <v>0</v>
      </c>
      <c r="R344" s="3">
        <v>0</v>
      </c>
      <c r="S344" s="3">
        <v>0</v>
      </c>
      <c r="T344" s="2"/>
      <c r="U344" s="3">
        <v>0.77766609406300502</v>
      </c>
      <c r="V344" s="3">
        <v>8.1617571276642806E-2</v>
      </c>
      <c r="W344" s="3">
        <v>0.12516195988064599</v>
      </c>
      <c r="X344" s="3">
        <v>1.61804001694522E-3</v>
      </c>
      <c r="Y344" s="3">
        <v>4.0913057049707597E-3</v>
      </c>
      <c r="Z344" s="3">
        <v>9.8450301706486196E-3</v>
      </c>
    </row>
    <row r="345" spans="1:26">
      <c r="A345" s="2" t="s">
        <v>324</v>
      </c>
      <c r="B345" s="2"/>
      <c r="C345" s="3">
        <v>1.06666666666666</v>
      </c>
      <c r="D345" s="3">
        <v>0</v>
      </c>
      <c r="E345" s="3">
        <v>0</v>
      </c>
      <c r="F345" s="3">
        <v>0</v>
      </c>
      <c r="G345" s="3">
        <v>1</v>
      </c>
      <c r="H345" s="3">
        <v>1</v>
      </c>
      <c r="I345" s="3">
        <v>0</v>
      </c>
      <c r="J345" s="3">
        <v>0</v>
      </c>
      <c r="K345" s="2"/>
      <c r="L345" s="3">
        <v>0.24944382578492899</v>
      </c>
      <c r="M345" s="3">
        <v>0</v>
      </c>
      <c r="N345" s="3">
        <v>0</v>
      </c>
      <c r="O345" s="3">
        <v>0</v>
      </c>
      <c r="P345" s="3">
        <v>0</v>
      </c>
      <c r="Q345" s="3">
        <v>0</v>
      </c>
      <c r="R345" s="3">
        <v>0</v>
      </c>
      <c r="S345" s="3">
        <v>0</v>
      </c>
      <c r="T345" s="2"/>
      <c r="U345" s="3">
        <v>0.81889548798358902</v>
      </c>
      <c r="V345" s="3">
        <v>6.40153730229652E-2</v>
      </c>
      <c r="W345" s="3">
        <v>0.10051512271942201</v>
      </c>
      <c r="X345" s="3">
        <v>2.66831978863139E-3</v>
      </c>
      <c r="Y345" s="3">
        <v>5.20081605924825E-3</v>
      </c>
      <c r="Z345" s="3">
        <v>8.7048802075652704E-3</v>
      </c>
    </row>
    <row r="346" spans="1:26">
      <c r="A346" s="2" t="s">
        <v>353</v>
      </c>
      <c r="B346" s="2"/>
      <c r="C346" s="3">
        <v>1</v>
      </c>
      <c r="D346" s="3">
        <v>0</v>
      </c>
      <c r="E346" s="3">
        <v>0</v>
      </c>
      <c r="F346" s="3">
        <v>0</v>
      </c>
      <c r="G346" s="3">
        <v>1</v>
      </c>
      <c r="H346" s="3">
        <v>1</v>
      </c>
      <c r="I346" s="3">
        <v>0</v>
      </c>
      <c r="J346" s="3">
        <v>0</v>
      </c>
      <c r="K346" s="2"/>
      <c r="L346" s="3">
        <v>0</v>
      </c>
      <c r="M346" s="3">
        <v>0</v>
      </c>
      <c r="N346" s="3">
        <v>0</v>
      </c>
      <c r="O346" s="3">
        <v>0</v>
      </c>
      <c r="P346" s="3">
        <v>0</v>
      </c>
      <c r="Q346" s="3">
        <v>0</v>
      </c>
      <c r="R346" s="3">
        <v>0</v>
      </c>
      <c r="S346" s="3">
        <v>0</v>
      </c>
      <c r="T346" s="2"/>
      <c r="U346" s="3">
        <v>0.87975132479537799</v>
      </c>
      <c r="V346" s="3">
        <v>7.0745125678758305E-2</v>
      </c>
      <c r="W346" s="3">
        <v>4.3392317899897399E-2</v>
      </c>
      <c r="X346" s="3">
        <v>7.2372031428883201E-4</v>
      </c>
      <c r="Y346" s="3">
        <v>1.6320174164584601E-3</v>
      </c>
      <c r="Z346" s="3">
        <v>3.7554956868748098E-3</v>
      </c>
    </row>
    <row r="347" spans="1:26">
      <c r="A347" s="2" t="s">
        <v>549</v>
      </c>
      <c r="B347" s="2"/>
      <c r="C347" s="3">
        <v>1</v>
      </c>
      <c r="D347" s="3">
        <v>0</v>
      </c>
      <c r="E347" s="3">
        <v>0</v>
      </c>
      <c r="F347" s="3">
        <v>0</v>
      </c>
      <c r="G347" s="3">
        <v>0</v>
      </c>
      <c r="H347" s="3">
        <v>1</v>
      </c>
      <c r="I347" s="3">
        <v>0</v>
      </c>
      <c r="J347" s="3">
        <v>0</v>
      </c>
      <c r="K347" s="2"/>
      <c r="L347" s="3">
        <v>0</v>
      </c>
      <c r="M347" s="3">
        <v>0</v>
      </c>
      <c r="N347" s="3">
        <v>0</v>
      </c>
      <c r="O347" s="3">
        <v>0</v>
      </c>
      <c r="P347" s="3">
        <v>0</v>
      </c>
      <c r="Q347" s="3">
        <v>0</v>
      </c>
      <c r="R347" s="3">
        <v>0</v>
      </c>
      <c r="S347" s="3">
        <v>0</v>
      </c>
      <c r="T347" s="2"/>
      <c r="U347" s="3">
        <v>3.1064733557846499E-2</v>
      </c>
      <c r="V347" s="3">
        <v>0.82197182834978</v>
      </c>
      <c r="W347" s="3">
        <v>2.9319629854331699E-2</v>
      </c>
      <c r="X347" s="3">
        <v>8.0749891482211397E-3</v>
      </c>
      <c r="Y347" s="3">
        <v>5.12171988244828E-2</v>
      </c>
      <c r="Z347" s="3">
        <v>5.8351620439536601E-2</v>
      </c>
    </row>
    <row r="348" spans="1:26">
      <c r="A348" s="2" t="s">
        <v>281</v>
      </c>
      <c r="B348" s="2"/>
      <c r="C348" s="3">
        <v>1</v>
      </c>
      <c r="D348" s="3">
        <v>40.4</v>
      </c>
      <c r="E348" s="3">
        <v>0</v>
      </c>
      <c r="F348" s="3">
        <v>0</v>
      </c>
      <c r="G348" s="3">
        <v>0</v>
      </c>
      <c r="H348" s="3">
        <v>0</v>
      </c>
      <c r="I348" s="3">
        <v>40.066666666666599</v>
      </c>
      <c r="J348" s="3">
        <v>38.433333333333302</v>
      </c>
      <c r="K348" s="2"/>
      <c r="L348" s="3">
        <v>0</v>
      </c>
      <c r="M348" s="3">
        <v>1.05198225587063</v>
      </c>
      <c r="N348" s="3">
        <v>0</v>
      </c>
      <c r="O348" s="3">
        <v>0</v>
      </c>
      <c r="P348" s="3">
        <v>0</v>
      </c>
      <c r="Q348" s="3">
        <v>0</v>
      </c>
      <c r="R348" s="3">
        <v>0.96378881965339702</v>
      </c>
      <c r="S348" s="3">
        <v>1.08576649832682</v>
      </c>
      <c r="T348" s="2"/>
      <c r="U348" s="3">
        <v>0.58134205306618003</v>
      </c>
      <c r="V348" s="3">
        <v>0.205098057047885</v>
      </c>
      <c r="W348" s="3">
        <v>0.17828220690336799</v>
      </c>
      <c r="X348" s="3">
        <v>2.6886847088743301E-3</v>
      </c>
      <c r="Y348" s="3">
        <v>5.8694780468175603E-3</v>
      </c>
      <c r="Z348" s="3">
        <v>2.6719520889587799E-2</v>
      </c>
    </row>
    <row r="349" spans="1:26">
      <c r="A349" s="2" t="s">
        <v>550</v>
      </c>
      <c r="B349" s="2"/>
      <c r="C349" s="3">
        <v>1</v>
      </c>
      <c r="D349" s="3">
        <v>1</v>
      </c>
      <c r="E349" s="3">
        <v>0</v>
      </c>
      <c r="F349" s="3">
        <v>0</v>
      </c>
      <c r="G349" s="3">
        <v>0</v>
      </c>
      <c r="H349" s="3">
        <v>0</v>
      </c>
      <c r="I349" s="3">
        <v>1</v>
      </c>
      <c r="J349" s="3">
        <v>0</v>
      </c>
      <c r="K349" s="2"/>
      <c r="L349" s="3">
        <v>0</v>
      </c>
      <c r="M349" s="3">
        <v>0</v>
      </c>
      <c r="N349" s="3">
        <v>0</v>
      </c>
      <c r="O349" s="3">
        <v>0</v>
      </c>
      <c r="P349" s="3">
        <v>0</v>
      </c>
      <c r="Q349" s="3">
        <v>0</v>
      </c>
      <c r="R349" s="3">
        <v>0</v>
      </c>
      <c r="S349" s="3">
        <v>0</v>
      </c>
      <c r="T349" s="2"/>
      <c r="U349" s="3">
        <v>3.7542840198281802E-2</v>
      </c>
      <c r="V349" s="3">
        <v>0.63258996181432803</v>
      </c>
      <c r="W349" s="3">
        <v>5.0020046388055003E-2</v>
      </c>
      <c r="X349" s="3">
        <v>6.0885295712687698E-3</v>
      </c>
      <c r="Y349" s="3">
        <v>0.182343223468594</v>
      </c>
      <c r="Z349" s="3">
        <v>9.1415396315818798E-2</v>
      </c>
    </row>
    <row r="350" spans="1:26">
      <c r="A350" s="2" t="s">
        <v>392</v>
      </c>
      <c r="B350" s="2"/>
      <c r="C350" s="3">
        <v>1</v>
      </c>
      <c r="D350" s="3">
        <v>0</v>
      </c>
      <c r="E350" s="3">
        <v>0</v>
      </c>
      <c r="F350" s="3">
        <v>0</v>
      </c>
      <c r="G350" s="3">
        <v>0</v>
      </c>
      <c r="H350" s="3">
        <v>0</v>
      </c>
      <c r="I350" s="3">
        <v>0</v>
      </c>
      <c r="J350" s="3">
        <v>0</v>
      </c>
      <c r="K350" s="2"/>
      <c r="L350" s="3">
        <v>0</v>
      </c>
      <c r="M350" s="3">
        <v>0</v>
      </c>
      <c r="N350" s="3">
        <v>0</v>
      </c>
      <c r="O350" s="3">
        <v>0</v>
      </c>
      <c r="P350" s="3">
        <v>0</v>
      </c>
      <c r="Q350" s="3">
        <v>0</v>
      </c>
      <c r="R350" s="3">
        <v>0</v>
      </c>
      <c r="S350" s="3">
        <v>0</v>
      </c>
      <c r="T350" s="2"/>
      <c r="U350" s="3">
        <v>1.3509349596157599E-2</v>
      </c>
      <c r="V350" s="3">
        <v>0.86935638284719496</v>
      </c>
      <c r="W350" s="3">
        <v>5.3950973368827202E-3</v>
      </c>
      <c r="X350" s="3">
        <v>1.6302495004773499E-3</v>
      </c>
      <c r="Y350" s="3">
        <v>4.93674258817196E-2</v>
      </c>
      <c r="Z350" s="3">
        <v>6.0741496442297302E-2</v>
      </c>
    </row>
    <row r="351" spans="1:26">
      <c r="A351" s="2" t="s">
        <v>429</v>
      </c>
      <c r="B351" s="2"/>
      <c r="C351" s="3">
        <v>1</v>
      </c>
      <c r="D351" s="3">
        <v>1</v>
      </c>
      <c r="E351" s="3">
        <v>0</v>
      </c>
      <c r="F351" s="3">
        <v>0</v>
      </c>
      <c r="G351" s="3">
        <v>0</v>
      </c>
      <c r="H351" s="3">
        <v>0</v>
      </c>
      <c r="I351" s="3">
        <v>0</v>
      </c>
      <c r="J351" s="3">
        <v>0</v>
      </c>
      <c r="K351" s="2"/>
      <c r="L351" s="3">
        <v>0</v>
      </c>
      <c r="M351" s="3">
        <v>0</v>
      </c>
      <c r="N351" s="3">
        <v>0</v>
      </c>
      <c r="O351" s="3">
        <v>0</v>
      </c>
      <c r="P351" s="3">
        <v>0</v>
      </c>
      <c r="Q351" s="3">
        <v>0</v>
      </c>
      <c r="R351" s="3">
        <v>0</v>
      </c>
      <c r="S351" s="3">
        <v>0</v>
      </c>
      <c r="T351" s="2"/>
      <c r="U351" s="3">
        <v>0.78401234871884995</v>
      </c>
      <c r="V351" s="3">
        <v>6.2846177640245401E-2</v>
      </c>
      <c r="W351" s="3">
        <v>0.129127694885706</v>
      </c>
      <c r="X351" s="3">
        <v>2.2570141561725002E-3</v>
      </c>
      <c r="Y351" s="3">
        <v>6.3795267301707398E-3</v>
      </c>
      <c r="Z351" s="3">
        <v>1.53772385234423E-2</v>
      </c>
    </row>
    <row r="352" spans="1:26">
      <c r="A352" s="2" t="s">
        <v>568</v>
      </c>
      <c r="B352" s="2"/>
      <c r="C352" s="3">
        <v>1</v>
      </c>
      <c r="D352" s="3">
        <v>1</v>
      </c>
      <c r="E352" s="3">
        <v>0</v>
      </c>
      <c r="F352" s="3">
        <v>0</v>
      </c>
      <c r="G352" s="3">
        <v>0</v>
      </c>
      <c r="H352" s="3">
        <v>0</v>
      </c>
      <c r="I352" s="3">
        <v>0</v>
      </c>
      <c r="J352" s="3">
        <v>0</v>
      </c>
      <c r="K352" s="2"/>
      <c r="L352" s="3">
        <v>0</v>
      </c>
      <c r="M352" s="3">
        <v>0</v>
      </c>
      <c r="N352" s="3">
        <v>0</v>
      </c>
      <c r="O352" s="3">
        <v>0</v>
      </c>
      <c r="P352" s="3">
        <v>0</v>
      </c>
      <c r="Q352" s="3">
        <v>0</v>
      </c>
      <c r="R352" s="3">
        <v>0</v>
      </c>
      <c r="S352" s="3">
        <v>0</v>
      </c>
      <c r="T352" s="2"/>
      <c r="U352" s="3">
        <v>3.3293204999991603E-2</v>
      </c>
      <c r="V352" s="3">
        <v>0.62648546257404703</v>
      </c>
      <c r="W352" s="3">
        <v>5.3623686968365503E-2</v>
      </c>
      <c r="X352" s="3">
        <v>4.42849680273964E-3</v>
      </c>
      <c r="Y352" s="3">
        <v>0.14261944504306201</v>
      </c>
      <c r="Z352" s="3">
        <v>0.13954970664331101</v>
      </c>
    </row>
    <row r="353" spans="1:26">
      <c r="A353" s="2" t="s">
        <v>545</v>
      </c>
      <c r="B353" s="2" t="s">
        <v>546</v>
      </c>
      <c r="C353" s="3">
        <v>1</v>
      </c>
      <c r="D353" s="3">
        <v>1.2</v>
      </c>
      <c r="E353" s="3">
        <v>0</v>
      </c>
      <c r="F353" s="3">
        <v>0</v>
      </c>
      <c r="G353" s="3">
        <v>0</v>
      </c>
      <c r="H353" s="3">
        <v>0</v>
      </c>
      <c r="I353" s="3">
        <v>0</v>
      </c>
      <c r="J353" s="3">
        <v>0</v>
      </c>
      <c r="K353" s="2"/>
      <c r="L353" s="3">
        <v>0</v>
      </c>
      <c r="M353" s="3">
        <v>0.54160256030906395</v>
      </c>
      <c r="N353" s="3">
        <v>0</v>
      </c>
      <c r="O353" s="3">
        <v>0</v>
      </c>
      <c r="P353" s="3">
        <v>0</v>
      </c>
      <c r="Q353" s="3">
        <v>0</v>
      </c>
      <c r="R353" s="3">
        <v>0</v>
      </c>
      <c r="S353" s="3">
        <v>0</v>
      </c>
      <c r="T353" s="2"/>
      <c r="U353" s="3">
        <v>0.10888762405394201</v>
      </c>
      <c r="V353" s="3">
        <v>0.19418341694251401</v>
      </c>
      <c r="W353" s="3">
        <v>0.67425311778135799</v>
      </c>
      <c r="X353" s="3">
        <v>1.1506896362228601E-3</v>
      </c>
      <c r="Y353" s="3">
        <v>1.18540303321082E-2</v>
      </c>
      <c r="Z353" s="3">
        <v>9.6711205892773995E-3</v>
      </c>
    </row>
    <row r="354" spans="1:26">
      <c r="A354" s="2" t="s">
        <v>524</v>
      </c>
      <c r="B354" s="2"/>
      <c r="C354" s="3">
        <v>1</v>
      </c>
      <c r="D354" s="3">
        <v>0</v>
      </c>
      <c r="E354" s="3">
        <v>0</v>
      </c>
      <c r="F354" s="3">
        <v>0</v>
      </c>
      <c r="G354" s="3">
        <v>1</v>
      </c>
      <c r="H354" s="3">
        <v>0</v>
      </c>
      <c r="I354" s="3">
        <v>0</v>
      </c>
      <c r="J354" s="3">
        <v>0</v>
      </c>
      <c r="K354" s="2"/>
      <c r="L354" s="3">
        <v>0</v>
      </c>
      <c r="M354" s="3">
        <v>0</v>
      </c>
      <c r="N354" s="3">
        <v>0</v>
      </c>
      <c r="O354" s="3">
        <v>0</v>
      </c>
      <c r="P354" s="3">
        <v>0</v>
      </c>
      <c r="Q354" s="3">
        <v>0</v>
      </c>
      <c r="R354" s="3">
        <v>0</v>
      </c>
      <c r="S354" s="3">
        <v>0</v>
      </c>
      <c r="T354" s="2"/>
      <c r="U354" s="3">
        <v>3.2777548787874998E-2</v>
      </c>
      <c r="V354" s="3">
        <v>4.6196160698690002E-2</v>
      </c>
      <c r="W354" s="3">
        <v>0.85127241581495094</v>
      </c>
      <c r="X354" s="3">
        <v>2.0652030185857001E-3</v>
      </c>
      <c r="Y354" s="3">
        <v>2.8769038274339302E-2</v>
      </c>
      <c r="Z354" s="3">
        <v>3.8919633683097699E-2</v>
      </c>
    </row>
    <row r="355" spans="1:26">
      <c r="A355" s="2" t="s">
        <v>473</v>
      </c>
      <c r="B355" s="2"/>
      <c r="C355" s="3">
        <v>1</v>
      </c>
      <c r="D355" s="3">
        <v>0</v>
      </c>
      <c r="E355" s="3">
        <v>0</v>
      </c>
      <c r="F355" s="3">
        <v>0</v>
      </c>
      <c r="G355" s="3">
        <v>0</v>
      </c>
      <c r="H355" s="3">
        <v>0</v>
      </c>
      <c r="I355" s="3">
        <v>0</v>
      </c>
      <c r="J355" s="3">
        <v>0</v>
      </c>
      <c r="K355" s="2"/>
      <c r="L355" s="3">
        <v>0</v>
      </c>
      <c r="M355" s="3">
        <v>0</v>
      </c>
      <c r="N355" s="3">
        <v>0</v>
      </c>
      <c r="O355" s="3">
        <v>0</v>
      </c>
      <c r="P355" s="3">
        <v>0</v>
      </c>
      <c r="Q355" s="3">
        <v>0</v>
      </c>
      <c r="R355" s="3">
        <v>0</v>
      </c>
      <c r="S355" s="3">
        <v>0</v>
      </c>
      <c r="T355" s="2"/>
      <c r="U355" s="3">
        <v>2.0437374923879301E-2</v>
      </c>
      <c r="V355" s="3">
        <v>0.80865727689274702</v>
      </c>
      <c r="W355" s="3">
        <v>3.6209167657882603E-2</v>
      </c>
      <c r="X355" s="3">
        <v>2.1675943059515398E-3</v>
      </c>
      <c r="Y355" s="3">
        <v>4.5669182825817299E-2</v>
      </c>
      <c r="Z355" s="3">
        <v>8.6859403594165399E-2</v>
      </c>
    </row>
    <row r="356" spans="1:26">
      <c r="A356" s="2" t="s">
        <v>396</v>
      </c>
      <c r="B356" s="2"/>
      <c r="C356" s="3">
        <v>1</v>
      </c>
      <c r="D356" s="3">
        <v>0</v>
      </c>
      <c r="E356" s="3">
        <v>0</v>
      </c>
      <c r="F356" s="3">
        <v>0</v>
      </c>
      <c r="G356" s="3">
        <v>0</v>
      </c>
      <c r="H356" s="3">
        <v>0</v>
      </c>
      <c r="I356" s="3">
        <v>0</v>
      </c>
      <c r="J356" s="3">
        <v>0</v>
      </c>
      <c r="K356" s="2"/>
      <c r="L356" s="3">
        <v>0</v>
      </c>
      <c r="M356" s="3">
        <v>0</v>
      </c>
      <c r="N356" s="3">
        <v>0</v>
      </c>
      <c r="O356" s="3">
        <v>0</v>
      </c>
      <c r="P356" s="3">
        <v>0</v>
      </c>
      <c r="Q356" s="3">
        <v>0</v>
      </c>
      <c r="R356" s="3">
        <v>0</v>
      </c>
      <c r="S356" s="3">
        <v>0</v>
      </c>
      <c r="T356" s="2"/>
      <c r="U356" s="3">
        <v>0.73442586537593801</v>
      </c>
      <c r="V356" s="3">
        <v>0.14527520754325299</v>
      </c>
      <c r="W356" s="3">
        <v>9.8419285878055304E-2</v>
      </c>
      <c r="X356" s="3">
        <v>2.3306273551030698E-3</v>
      </c>
      <c r="Y356" s="3">
        <v>4.9268293177839196E-3</v>
      </c>
      <c r="Z356" s="3">
        <v>1.4622184531515601E-2</v>
      </c>
    </row>
    <row r="357" spans="1:26">
      <c r="A357" s="2" t="s">
        <v>293</v>
      </c>
      <c r="B357" s="2"/>
      <c r="C357" s="3">
        <v>1</v>
      </c>
      <c r="D357" s="3">
        <v>0</v>
      </c>
      <c r="E357" s="3">
        <v>0</v>
      </c>
      <c r="F357" s="3">
        <v>0</v>
      </c>
      <c r="G357" s="3">
        <v>0</v>
      </c>
      <c r="H357" s="3">
        <v>0</v>
      </c>
      <c r="I357" s="3">
        <v>0</v>
      </c>
      <c r="J357" s="3">
        <v>0</v>
      </c>
      <c r="K357" s="2"/>
      <c r="L357" s="3">
        <v>0</v>
      </c>
      <c r="M357" s="3">
        <v>0</v>
      </c>
      <c r="N357" s="3">
        <v>0</v>
      </c>
      <c r="O357" s="3">
        <v>0</v>
      </c>
      <c r="P357" s="3">
        <v>0</v>
      </c>
      <c r="Q357" s="3">
        <v>0</v>
      </c>
      <c r="R357" s="3">
        <v>0</v>
      </c>
      <c r="S357" s="3">
        <v>0</v>
      </c>
      <c r="T357" s="2"/>
      <c r="U357" s="3">
        <v>0.54659872885986405</v>
      </c>
      <c r="V357" s="3">
        <v>7.2335023976857593E-2</v>
      </c>
      <c r="W357" s="3">
        <v>0.365853751043899</v>
      </c>
      <c r="X357" s="3">
        <v>7.4463598946102104E-4</v>
      </c>
      <c r="Y357" s="3">
        <v>5.1012296974958602E-3</v>
      </c>
      <c r="Z357" s="3">
        <v>9.3666293155805595E-3</v>
      </c>
    </row>
    <row r="358" spans="1:26">
      <c r="A358" s="2" t="s">
        <v>354</v>
      </c>
      <c r="B358" s="2"/>
      <c r="C358" s="3">
        <v>1</v>
      </c>
      <c r="D358" s="3">
        <v>0</v>
      </c>
      <c r="E358" s="3">
        <v>0</v>
      </c>
      <c r="F358" s="3">
        <v>0</v>
      </c>
      <c r="G358" s="3">
        <v>0</v>
      </c>
      <c r="H358" s="3">
        <v>0</v>
      </c>
      <c r="I358" s="3">
        <v>0</v>
      </c>
      <c r="J358" s="3">
        <v>0</v>
      </c>
      <c r="K358" s="2"/>
      <c r="L358" s="3">
        <v>0</v>
      </c>
      <c r="M358" s="3">
        <v>0</v>
      </c>
      <c r="N358" s="3">
        <v>0</v>
      </c>
      <c r="O358" s="3">
        <v>0</v>
      </c>
      <c r="P358" s="3">
        <v>0</v>
      </c>
      <c r="Q358" s="3">
        <v>0</v>
      </c>
      <c r="R358" s="3">
        <v>0</v>
      </c>
      <c r="S358" s="3">
        <v>0</v>
      </c>
      <c r="T358" s="2"/>
      <c r="U358" s="3">
        <v>4.7223538810829697E-2</v>
      </c>
      <c r="V358" s="3">
        <v>0.113643156672897</v>
      </c>
      <c r="W358" s="3">
        <v>0.77538394845594205</v>
      </c>
      <c r="X358" s="3">
        <v>1.0866285129787999E-3</v>
      </c>
      <c r="Y358" s="3">
        <v>3.2324065919766602E-2</v>
      </c>
      <c r="Z358" s="3">
        <v>3.0338660427729501E-2</v>
      </c>
    </row>
    <row r="359" spans="1:26">
      <c r="A359" s="2" t="s">
        <v>506</v>
      </c>
      <c r="B359" s="2"/>
      <c r="C359" s="3">
        <v>1</v>
      </c>
      <c r="D359" s="3">
        <v>1.6428571428571399</v>
      </c>
      <c r="E359" s="3">
        <v>0</v>
      </c>
      <c r="F359" s="3">
        <v>0</v>
      </c>
      <c r="G359" s="3">
        <v>0</v>
      </c>
      <c r="H359" s="3">
        <v>0</v>
      </c>
      <c r="I359" s="3">
        <v>0</v>
      </c>
      <c r="J359" s="3">
        <v>0</v>
      </c>
      <c r="K359" s="2"/>
      <c r="L359" s="3">
        <v>0</v>
      </c>
      <c r="M359" s="3">
        <v>0.89499743472440396</v>
      </c>
      <c r="N359" s="3">
        <v>0</v>
      </c>
      <c r="O359" s="3">
        <v>0</v>
      </c>
      <c r="P359" s="3">
        <v>0</v>
      </c>
      <c r="Q359" s="3">
        <v>0</v>
      </c>
      <c r="R359" s="3">
        <v>0</v>
      </c>
      <c r="S359" s="3">
        <v>0</v>
      </c>
      <c r="T359" s="2"/>
      <c r="U359" s="3">
        <v>0.18583449230638299</v>
      </c>
      <c r="V359" s="3">
        <v>0.351616460644603</v>
      </c>
      <c r="W359" s="3">
        <v>8.4488884519012306E-2</v>
      </c>
      <c r="X359" s="3">
        <v>2.0863952809317601E-2</v>
      </c>
      <c r="Y359" s="3">
        <v>0.22104455557909</v>
      </c>
      <c r="Z359" s="3">
        <v>0.13615165748032701</v>
      </c>
    </row>
    <row r="360" spans="1:26">
      <c r="A360" s="2" t="s">
        <v>326</v>
      </c>
      <c r="B360" s="2"/>
      <c r="C360" s="3">
        <v>1</v>
      </c>
      <c r="D360" s="3">
        <v>0</v>
      </c>
      <c r="E360" s="3">
        <v>0</v>
      </c>
      <c r="F360" s="3">
        <v>0</v>
      </c>
      <c r="G360" s="3">
        <v>0</v>
      </c>
      <c r="H360" s="3">
        <v>0</v>
      </c>
      <c r="I360" s="3">
        <v>0</v>
      </c>
      <c r="J360" s="3">
        <v>0</v>
      </c>
      <c r="K360" s="2"/>
      <c r="L360" s="3">
        <v>0</v>
      </c>
      <c r="M360" s="3">
        <v>0</v>
      </c>
      <c r="N360" s="3">
        <v>0</v>
      </c>
      <c r="O360" s="3">
        <v>0</v>
      </c>
      <c r="P360" s="3">
        <v>0</v>
      </c>
      <c r="Q360" s="3">
        <v>0</v>
      </c>
      <c r="R360" s="3">
        <v>0</v>
      </c>
      <c r="S360" s="3">
        <v>0</v>
      </c>
      <c r="T360" s="2"/>
      <c r="U360" s="3">
        <v>0.81377257729311703</v>
      </c>
      <c r="V360" s="3">
        <v>7.3233645577794299E-2</v>
      </c>
      <c r="W360" s="3">
        <v>9.9381859588058702E-2</v>
      </c>
      <c r="X360" s="3">
        <v>3.0771894258985301E-3</v>
      </c>
      <c r="Y360" s="3">
        <v>2.7743190975703302E-3</v>
      </c>
      <c r="Z360" s="3">
        <v>7.7604092744413197E-3</v>
      </c>
    </row>
    <row r="361" spans="1:26">
      <c r="A361" s="2" t="s">
        <v>352</v>
      </c>
      <c r="B361" s="2"/>
      <c r="C361" s="3">
        <v>1</v>
      </c>
      <c r="D361" s="3">
        <v>0</v>
      </c>
      <c r="E361" s="3">
        <v>0</v>
      </c>
      <c r="F361" s="3">
        <v>0</v>
      </c>
      <c r="G361" s="3">
        <v>1</v>
      </c>
      <c r="H361" s="3">
        <v>0</v>
      </c>
      <c r="I361" s="3">
        <v>0</v>
      </c>
      <c r="J361" s="3">
        <v>0</v>
      </c>
      <c r="K361" s="2"/>
      <c r="L361" s="3">
        <v>0</v>
      </c>
      <c r="M361" s="3">
        <v>0</v>
      </c>
      <c r="N361" s="3">
        <v>0</v>
      </c>
      <c r="O361" s="3">
        <v>0</v>
      </c>
      <c r="P361" s="3">
        <v>0</v>
      </c>
      <c r="Q361" s="3">
        <v>0</v>
      </c>
      <c r="R361" s="3">
        <v>0</v>
      </c>
      <c r="S361" s="3">
        <v>0</v>
      </c>
      <c r="T361" s="2"/>
      <c r="U361" s="3">
        <v>5.7496277590468603E-2</v>
      </c>
      <c r="V361" s="3">
        <v>0.11032281686911501</v>
      </c>
      <c r="W361" s="3">
        <v>0.77980346516398302</v>
      </c>
      <c r="X361" s="3">
        <v>1.0424845272616E-3</v>
      </c>
      <c r="Y361" s="3">
        <v>3.1966001216306598E-2</v>
      </c>
      <c r="Z361" s="3">
        <v>1.9368953879206001E-2</v>
      </c>
    </row>
    <row r="362" spans="1:26">
      <c r="A362" s="2" t="s">
        <v>422</v>
      </c>
      <c r="B362" s="2"/>
      <c r="C362" s="3">
        <v>1</v>
      </c>
      <c r="D362" s="3">
        <v>0</v>
      </c>
      <c r="E362" s="3">
        <v>0</v>
      </c>
      <c r="F362" s="3">
        <v>0</v>
      </c>
      <c r="G362" s="3">
        <v>0</v>
      </c>
      <c r="H362" s="3">
        <v>0</v>
      </c>
      <c r="I362" s="3">
        <v>0</v>
      </c>
      <c r="J362" s="3">
        <v>0</v>
      </c>
      <c r="K362" s="2"/>
      <c r="L362" s="3">
        <v>0</v>
      </c>
      <c r="M362" s="3">
        <v>0</v>
      </c>
      <c r="N362" s="3">
        <v>0</v>
      </c>
      <c r="O362" s="3">
        <v>0</v>
      </c>
      <c r="P362" s="3">
        <v>0</v>
      </c>
      <c r="Q362" s="3">
        <v>0</v>
      </c>
      <c r="R362" s="3">
        <v>0</v>
      </c>
      <c r="S362" s="3">
        <v>0</v>
      </c>
      <c r="T362" s="2"/>
      <c r="U362" s="3">
        <v>2.0488643667263901E-2</v>
      </c>
      <c r="V362" s="3">
        <v>0.86015820742717897</v>
      </c>
      <c r="W362" s="3">
        <v>1.6740565281198501E-2</v>
      </c>
      <c r="X362" s="3">
        <v>5.5232843269464498E-3</v>
      </c>
      <c r="Y362" s="3">
        <v>2.8715171385635702E-2</v>
      </c>
      <c r="Z362" s="3">
        <v>6.8374129287139193E-2</v>
      </c>
    </row>
    <row r="363" spans="1:26">
      <c r="A363" s="2" t="s">
        <v>338</v>
      </c>
      <c r="B363" s="2"/>
      <c r="C363" s="3">
        <v>1</v>
      </c>
      <c r="D363" s="3">
        <v>3.1333333333333302</v>
      </c>
      <c r="E363" s="3">
        <v>0</v>
      </c>
      <c r="F363" s="3">
        <v>0</v>
      </c>
      <c r="G363" s="3">
        <v>0</v>
      </c>
      <c r="H363" s="3">
        <v>0</v>
      </c>
      <c r="I363" s="3">
        <v>1.21428571428571</v>
      </c>
      <c r="J363" s="3">
        <v>1.1111111111111101</v>
      </c>
      <c r="K363" s="2"/>
      <c r="L363" s="3">
        <v>0</v>
      </c>
      <c r="M363" s="3">
        <v>1.43139403690559</v>
      </c>
      <c r="N363" s="3">
        <v>0</v>
      </c>
      <c r="O363" s="3">
        <v>0</v>
      </c>
      <c r="P363" s="3">
        <v>0</v>
      </c>
      <c r="Q363" s="3">
        <v>0</v>
      </c>
      <c r="R363" s="3">
        <v>0.41032590332414398</v>
      </c>
      <c r="S363" s="3">
        <v>0.31426968052735399</v>
      </c>
      <c r="T363" s="2"/>
      <c r="U363" s="3">
        <v>3.6300983977375502E-2</v>
      </c>
      <c r="V363" s="3">
        <v>0.76760984712408997</v>
      </c>
      <c r="W363" s="3">
        <v>6.9369173064096498E-2</v>
      </c>
      <c r="X363" s="3">
        <v>8.7516510468412401E-3</v>
      </c>
      <c r="Y363" s="3">
        <v>9.9276125329662707E-3</v>
      </c>
      <c r="Z363" s="3">
        <v>0.108040733076377</v>
      </c>
    </row>
    <row r="364" spans="1:26">
      <c r="A364" s="2" t="s">
        <v>452</v>
      </c>
      <c r="B364" s="2"/>
      <c r="C364" s="3">
        <v>1</v>
      </c>
      <c r="D364" s="3">
        <v>1.5</v>
      </c>
      <c r="E364" s="3">
        <v>0</v>
      </c>
      <c r="F364" s="3">
        <v>0</v>
      </c>
      <c r="G364" s="3">
        <v>0</v>
      </c>
      <c r="H364" s="3">
        <v>0</v>
      </c>
      <c r="I364" s="3">
        <v>1</v>
      </c>
      <c r="J364" s="3">
        <v>0</v>
      </c>
      <c r="K364" s="2"/>
      <c r="L364" s="3">
        <v>0</v>
      </c>
      <c r="M364" s="3">
        <v>0.58387420812114199</v>
      </c>
      <c r="N364" s="3">
        <v>0</v>
      </c>
      <c r="O364" s="3">
        <v>0</v>
      </c>
      <c r="P364" s="3">
        <v>0</v>
      </c>
      <c r="Q364" s="3">
        <v>0</v>
      </c>
      <c r="R364" s="3">
        <v>0</v>
      </c>
      <c r="S364" s="3">
        <v>0</v>
      </c>
      <c r="T364" s="2"/>
      <c r="U364" s="3">
        <v>2.1228026242768799E-2</v>
      </c>
      <c r="V364" s="3">
        <v>0.78467785089417896</v>
      </c>
      <c r="W364" s="3">
        <v>7.0951299930345504E-2</v>
      </c>
      <c r="X364" s="3">
        <v>1.8860960276329999E-3</v>
      </c>
      <c r="Y364" s="3">
        <v>2.7287534668119399E-2</v>
      </c>
      <c r="Z364" s="3">
        <v>9.3969192270203603E-2</v>
      </c>
    </row>
    <row r="365" spans="1:26">
      <c r="A365" s="2" t="s">
        <v>584</v>
      </c>
      <c r="B365" s="2"/>
      <c r="C365" s="3">
        <v>1</v>
      </c>
      <c r="D365" s="3">
        <v>4.8</v>
      </c>
      <c r="E365" s="3">
        <v>0</v>
      </c>
      <c r="F365" s="3">
        <v>0</v>
      </c>
      <c r="G365" s="3">
        <v>1</v>
      </c>
      <c r="H365" s="3">
        <v>0</v>
      </c>
      <c r="I365" s="3">
        <v>0</v>
      </c>
      <c r="J365" s="3">
        <v>0</v>
      </c>
      <c r="K365" s="2"/>
      <c r="L365" s="3">
        <v>0</v>
      </c>
      <c r="M365" s="3">
        <v>1.19443152447792</v>
      </c>
      <c r="N365" s="3">
        <v>0</v>
      </c>
      <c r="O365" s="3">
        <v>0</v>
      </c>
      <c r="P365" s="3">
        <v>0</v>
      </c>
      <c r="Q365" s="3">
        <v>0</v>
      </c>
      <c r="R365" s="3">
        <v>0</v>
      </c>
      <c r="S365" s="3">
        <v>0</v>
      </c>
      <c r="T365" s="2"/>
      <c r="U365" s="3">
        <v>2.1568122418928901E-2</v>
      </c>
      <c r="V365" s="3">
        <v>4.1264184248537603E-2</v>
      </c>
      <c r="W365" s="3">
        <v>0.372893820248198</v>
      </c>
      <c r="X365" s="3">
        <v>4.4738800325894203E-2</v>
      </c>
      <c r="Y365" s="3">
        <v>0.33024957472024702</v>
      </c>
      <c r="Z365" s="3">
        <v>0.189285497714101</v>
      </c>
    </row>
    <row r="366" spans="1:26">
      <c r="A366" s="2" t="s">
        <v>585</v>
      </c>
      <c r="B366" s="2"/>
      <c r="C366" s="3">
        <v>1</v>
      </c>
      <c r="D366" s="3">
        <v>1.9523809523809501</v>
      </c>
      <c r="E366" s="3">
        <v>0</v>
      </c>
      <c r="F366" s="3">
        <v>1</v>
      </c>
      <c r="G366" s="3">
        <v>0</v>
      </c>
      <c r="H366" s="3">
        <v>1.6315789473684199</v>
      </c>
      <c r="I366" s="3">
        <v>1</v>
      </c>
      <c r="J366" s="3">
        <v>1</v>
      </c>
      <c r="K366" s="2"/>
      <c r="L366" s="3">
        <v>0</v>
      </c>
      <c r="M366" s="3">
        <v>1.2140522651411301</v>
      </c>
      <c r="N366" s="3">
        <v>0</v>
      </c>
      <c r="O366" s="3">
        <v>0</v>
      </c>
      <c r="P366" s="3">
        <v>0</v>
      </c>
      <c r="Q366" s="3">
        <v>1.0863035495026401</v>
      </c>
      <c r="R366" s="3">
        <v>0</v>
      </c>
      <c r="S366" s="3">
        <v>0</v>
      </c>
      <c r="T366" s="2"/>
      <c r="U366" s="3">
        <v>0.20692912333955901</v>
      </c>
      <c r="V366" s="3">
        <v>0.42359470077226602</v>
      </c>
      <c r="W366" s="3">
        <v>0.25739282514527101</v>
      </c>
      <c r="X366" s="3">
        <v>4.2939316549752901E-3</v>
      </c>
      <c r="Y366" s="3">
        <v>6.8684818844208198E-2</v>
      </c>
      <c r="Z366" s="3">
        <v>3.9104602448489401E-2</v>
      </c>
    </row>
    <row r="367" spans="1:26">
      <c r="A367" s="2" t="s">
        <v>523</v>
      </c>
      <c r="B367" s="2"/>
      <c r="C367" s="3">
        <v>1</v>
      </c>
      <c r="D367" s="3">
        <v>0</v>
      </c>
      <c r="E367" s="3">
        <v>0</v>
      </c>
      <c r="F367" s="3">
        <v>0</v>
      </c>
      <c r="G367" s="3">
        <v>0</v>
      </c>
      <c r="H367" s="3">
        <v>0</v>
      </c>
      <c r="I367" s="3">
        <v>0</v>
      </c>
      <c r="J367" s="3">
        <v>0</v>
      </c>
      <c r="K367" s="2"/>
      <c r="L367" s="3">
        <v>0</v>
      </c>
      <c r="M367" s="3">
        <v>0</v>
      </c>
      <c r="N367" s="3">
        <v>0</v>
      </c>
      <c r="O367" s="3">
        <v>0</v>
      </c>
      <c r="P367" s="3">
        <v>0</v>
      </c>
      <c r="Q367" s="3">
        <v>0</v>
      </c>
      <c r="R367" s="3">
        <v>0</v>
      </c>
      <c r="S367" s="3">
        <v>0</v>
      </c>
      <c r="T367" s="2"/>
      <c r="U367" s="3">
        <v>8.8824883765043203E-2</v>
      </c>
      <c r="V367" s="3">
        <v>0.31064867670135599</v>
      </c>
      <c r="W367" s="3">
        <v>0.35280431611643698</v>
      </c>
      <c r="X367" s="3">
        <v>1.1513388283089499E-2</v>
      </c>
      <c r="Y367" s="3">
        <v>9.8075603814567494E-2</v>
      </c>
      <c r="Z367" s="3">
        <v>0.13813313192839699</v>
      </c>
    </row>
    <row r="368" spans="1:26">
      <c r="A368" s="2" t="s">
        <v>491</v>
      </c>
      <c r="B368" s="2"/>
      <c r="C368" s="3">
        <v>1</v>
      </c>
      <c r="D368" s="3">
        <v>0</v>
      </c>
      <c r="E368" s="3">
        <v>0</v>
      </c>
      <c r="F368" s="3">
        <v>0</v>
      </c>
      <c r="G368" s="3">
        <v>0</v>
      </c>
      <c r="H368" s="3">
        <v>1</v>
      </c>
      <c r="I368" s="3">
        <v>0</v>
      </c>
      <c r="J368" s="3">
        <v>0</v>
      </c>
      <c r="K368" s="2"/>
      <c r="L368" s="3">
        <v>0</v>
      </c>
      <c r="M368" s="3">
        <v>0</v>
      </c>
      <c r="N368" s="3">
        <v>0</v>
      </c>
      <c r="O368" s="3">
        <v>0</v>
      </c>
      <c r="P368" s="3">
        <v>0</v>
      </c>
      <c r="Q368" s="3">
        <v>0</v>
      </c>
      <c r="R368" s="3">
        <v>0</v>
      </c>
      <c r="S368" s="3">
        <v>0</v>
      </c>
      <c r="T368" s="2"/>
      <c r="U368" s="3">
        <v>5.2463174074097299E-2</v>
      </c>
      <c r="V368" s="3">
        <v>0.74631172606247898</v>
      </c>
      <c r="W368" s="3">
        <v>2.8428707583805699E-2</v>
      </c>
      <c r="X368" s="3">
        <v>4.0530743401114297E-3</v>
      </c>
      <c r="Y368" s="3">
        <v>9.8392353013351794E-2</v>
      </c>
      <c r="Z368" s="3">
        <v>7.0350964725550094E-2</v>
      </c>
    </row>
    <row r="369" spans="1:26">
      <c r="A369" s="2" t="s">
        <v>458</v>
      </c>
      <c r="B369" s="2"/>
      <c r="C369" s="3">
        <v>1</v>
      </c>
      <c r="D369" s="3">
        <v>0</v>
      </c>
      <c r="E369" s="3">
        <v>0</v>
      </c>
      <c r="F369" s="3">
        <v>0</v>
      </c>
      <c r="G369" s="3">
        <v>0</v>
      </c>
      <c r="H369" s="3">
        <v>0</v>
      </c>
      <c r="I369" s="3">
        <v>0</v>
      </c>
      <c r="J369" s="3">
        <v>0</v>
      </c>
      <c r="K369" s="2"/>
      <c r="L369" s="3">
        <v>0</v>
      </c>
      <c r="M369" s="3">
        <v>0</v>
      </c>
      <c r="N369" s="3">
        <v>0</v>
      </c>
      <c r="O369" s="3">
        <v>0</v>
      </c>
      <c r="P369" s="3">
        <v>0</v>
      </c>
      <c r="Q369" s="3">
        <v>0</v>
      </c>
      <c r="R369" s="3">
        <v>0</v>
      </c>
      <c r="S369" s="3">
        <v>0</v>
      </c>
      <c r="T369" s="2"/>
      <c r="U369" s="3">
        <v>0.67051494067664297</v>
      </c>
      <c r="V369" s="3">
        <v>5.2871873539554901E-2</v>
      </c>
      <c r="W369" s="3">
        <v>0.25156863079190001</v>
      </c>
      <c r="X369" s="3">
        <v>1.5038748573660201E-3</v>
      </c>
      <c r="Y369" s="3">
        <v>8.1979794671464597E-3</v>
      </c>
      <c r="Z369" s="3">
        <v>1.5342700261877401E-2</v>
      </c>
    </row>
    <row r="370" spans="1:26">
      <c r="A370" s="2" t="s">
        <v>432</v>
      </c>
      <c r="B370" s="2"/>
      <c r="C370" s="3">
        <v>1</v>
      </c>
      <c r="D370" s="3">
        <v>0</v>
      </c>
      <c r="E370" s="3">
        <v>0</v>
      </c>
      <c r="F370" s="3">
        <v>0</v>
      </c>
      <c r="G370" s="3">
        <v>0</v>
      </c>
      <c r="H370" s="3">
        <v>0</v>
      </c>
      <c r="I370" s="3">
        <v>0</v>
      </c>
      <c r="J370" s="3">
        <v>0</v>
      </c>
      <c r="K370" s="2"/>
      <c r="L370" s="3">
        <v>0</v>
      </c>
      <c r="M370" s="3">
        <v>0</v>
      </c>
      <c r="N370" s="3">
        <v>0</v>
      </c>
      <c r="O370" s="3">
        <v>0</v>
      </c>
      <c r="P370" s="3">
        <v>0</v>
      </c>
      <c r="Q370" s="3">
        <v>0</v>
      </c>
      <c r="R370" s="3">
        <v>0</v>
      </c>
      <c r="S370" s="3">
        <v>0</v>
      </c>
      <c r="T370" s="2"/>
      <c r="U370" s="3">
        <v>0.81282791464107396</v>
      </c>
      <c r="V370" s="3">
        <v>7.7024118849739406E-2</v>
      </c>
      <c r="W370" s="3">
        <v>9.3054050331269803E-2</v>
      </c>
      <c r="X370" s="3">
        <v>1.50768229348731E-3</v>
      </c>
      <c r="Y370" s="3">
        <v>3.3459766144087401E-3</v>
      </c>
      <c r="Z370" s="3">
        <v>1.2240258738407899E-2</v>
      </c>
    </row>
    <row r="371" spans="1:26">
      <c r="A371" s="2" t="s">
        <v>402</v>
      </c>
      <c r="B371" s="2"/>
      <c r="C371" s="3">
        <v>1</v>
      </c>
      <c r="D371" s="3">
        <v>1.5</v>
      </c>
      <c r="E371" s="3">
        <v>0</v>
      </c>
      <c r="F371" s="3">
        <v>0</v>
      </c>
      <c r="G371" s="3">
        <v>0</v>
      </c>
      <c r="H371" s="3">
        <v>0</v>
      </c>
      <c r="I371" s="3">
        <v>0</v>
      </c>
      <c r="J371" s="3">
        <v>0</v>
      </c>
      <c r="K371" s="2"/>
      <c r="L371" s="3">
        <v>0</v>
      </c>
      <c r="M371" s="3">
        <v>0.86602540378443804</v>
      </c>
      <c r="N371" s="3">
        <v>0</v>
      </c>
      <c r="O371" s="3">
        <v>0</v>
      </c>
      <c r="P371" s="3">
        <v>0</v>
      </c>
      <c r="Q371" s="3">
        <v>0</v>
      </c>
      <c r="R371" s="3">
        <v>0</v>
      </c>
      <c r="S371" s="3">
        <v>0</v>
      </c>
      <c r="T371" s="2"/>
      <c r="U371" s="3">
        <v>0.329867362235715</v>
      </c>
      <c r="V371" s="3">
        <v>0.17874712139424501</v>
      </c>
      <c r="W371" s="3">
        <v>0.37640119395590299</v>
      </c>
      <c r="X371" s="3">
        <v>2.6505527111946202E-3</v>
      </c>
      <c r="Y371" s="3">
        <v>5.3325464980199001E-2</v>
      </c>
      <c r="Z371" s="3">
        <v>5.9008304687795103E-2</v>
      </c>
    </row>
    <row r="372" spans="1:26">
      <c r="A372" s="2" t="s">
        <v>517</v>
      </c>
      <c r="B372" s="2" t="s">
        <v>518</v>
      </c>
      <c r="C372" s="3">
        <v>1</v>
      </c>
      <c r="D372" s="3">
        <v>0</v>
      </c>
      <c r="E372" s="3">
        <v>0</v>
      </c>
      <c r="F372" s="3">
        <v>0</v>
      </c>
      <c r="G372" s="3">
        <v>0</v>
      </c>
      <c r="H372" s="3">
        <v>0</v>
      </c>
      <c r="I372" s="3">
        <v>0</v>
      </c>
      <c r="J372" s="3">
        <v>0</v>
      </c>
      <c r="K372" s="2"/>
      <c r="L372" s="3">
        <v>0</v>
      </c>
      <c r="M372" s="3">
        <v>0</v>
      </c>
      <c r="N372" s="3">
        <v>0</v>
      </c>
      <c r="O372" s="3">
        <v>0</v>
      </c>
      <c r="P372" s="3">
        <v>0</v>
      </c>
      <c r="Q372" s="3">
        <v>0</v>
      </c>
      <c r="R372" s="3">
        <v>0</v>
      </c>
      <c r="S372" s="3">
        <v>0</v>
      </c>
      <c r="T372" s="2"/>
      <c r="U372" s="3">
        <v>0.56683658529314895</v>
      </c>
      <c r="V372" s="3">
        <v>0.19925319681415499</v>
      </c>
      <c r="W372" s="3">
        <v>0.21754904329588401</v>
      </c>
      <c r="X372" s="3">
        <v>1.2697769099266399E-3</v>
      </c>
      <c r="Y372" s="3">
        <v>5.9624526369577999E-3</v>
      </c>
      <c r="Z372" s="3">
        <v>9.1289454808100197E-3</v>
      </c>
    </row>
    <row r="373" spans="1:26">
      <c r="A373" s="2" t="s">
        <v>414</v>
      </c>
      <c r="B373" s="2"/>
      <c r="C373" s="3">
        <v>1</v>
      </c>
      <c r="D373" s="3">
        <v>1</v>
      </c>
      <c r="E373" s="3">
        <v>0</v>
      </c>
      <c r="F373" s="3">
        <v>0</v>
      </c>
      <c r="G373" s="3">
        <v>0</v>
      </c>
      <c r="H373" s="3">
        <v>0</v>
      </c>
      <c r="I373" s="3">
        <v>0</v>
      </c>
      <c r="J373" s="3">
        <v>0</v>
      </c>
      <c r="K373" s="2"/>
      <c r="L373" s="3">
        <v>0</v>
      </c>
      <c r="M373" s="3">
        <v>0</v>
      </c>
      <c r="N373" s="3">
        <v>0</v>
      </c>
      <c r="O373" s="3">
        <v>0</v>
      </c>
      <c r="P373" s="3">
        <v>0</v>
      </c>
      <c r="Q373" s="3">
        <v>0</v>
      </c>
      <c r="R373" s="3">
        <v>0</v>
      </c>
      <c r="S373" s="3">
        <v>0</v>
      </c>
      <c r="T373" s="2"/>
      <c r="U373" s="3">
        <v>0.56731520486534504</v>
      </c>
      <c r="V373" s="3">
        <v>8.0336679300791899E-2</v>
      </c>
      <c r="W373" s="3">
        <v>0.33132393600398102</v>
      </c>
      <c r="X373" s="3">
        <v>1.09113804632516E-3</v>
      </c>
      <c r="Y373" s="3">
        <v>6.7630220351044303E-3</v>
      </c>
      <c r="Z373" s="3">
        <v>1.3170020534153601E-2</v>
      </c>
    </row>
    <row r="374" spans="1:26">
      <c r="A374" s="2" t="s">
        <v>428</v>
      </c>
      <c r="B374" s="2"/>
      <c r="C374" s="3">
        <v>1</v>
      </c>
      <c r="D374" s="3">
        <v>31.533333333333299</v>
      </c>
      <c r="E374" s="3">
        <v>0</v>
      </c>
      <c r="F374" s="3">
        <v>0</v>
      </c>
      <c r="G374" s="3">
        <v>0</v>
      </c>
      <c r="H374" s="3">
        <v>0</v>
      </c>
      <c r="I374" s="3">
        <v>20.1666666666666</v>
      </c>
      <c r="J374" s="3">
        <v>23.766666666666602</v>
      </c>
      <c r="K374" s="2"/>
      <c r="L374" s="3">
        <v>0</v>
      </c>
      <c r="M374" s="3">
        <v>1.33499895963338</v>
      </c>
      <c r="N374" s="3">
        <v>0</v>
      </c>
      <c r="O374" s="3">
        <v>0</v>
      </c>
      <c r="P374" s="3">
        <v>0</v>
      </c>
      <c r="Q374" s="3">
        <v>0</v>
      </c>
      <c r="R374" s="3">
        <v>2.1921577396609799</v>
      </c>
      <c r="S374" s="3">
        <v>1.45334862377277</v>
      </c>
      <c r="T374" s="2"/>
      <c r="U374" s="3">
        <v>1.52515475017367E-2</v>
      </c>
      <c r="V374" s="3">
        <v>0.79927374897287395</v>
      </c>
      <c r="W374" s="3">
        <v>3.2775331314062003E-2</v>
      </c>
      <c r="X374" s="3">
        <v>1.82225602959449E-3</v>
      </c>
      <c r="Y374" s="3">
        <v>2.9137835254650999E-2</v>
      </c>
      <c r="Z374" s="3">
        <v>0.121739280177194</v>
      </c>
    </row>
    <row r="375" spans="1:26">
      <c r="A375" s="2" t="s">
        <v>373</v>
      </c>
      <c r="B375" s="2"/>
      <c r="C375" s="3">
        <v>1</v>
      </c>
      <c r="D375" s="3">
        <v>1.1818181818181801</v>
      </c>
      <c r="E375" s="3">
        <v>0</v>
      </c>
      <c r="F375" s="3">
        <v>0</v>
      </c>
      <c r="G375" s="3">
        <v>0</v>
      </c>
      <c r="H375" s="3">
        <v>0</v>
      </c>
      <c r="I375" s="3">
        <v>1</v>
      </c>
      <c r="J375" s="3">
        <v>0</v>
      </c>
      <c r="K375" s="2"/>
      <c r="L375" s="3">
        <v>0</v>
      </c>
      <c r="M375" s="3">
        <v>0.38569460791993498</v>
      </c>
      <c r="N375" s="3">
        <v>0</v>
      </c>
      <c r="O375" s="3">
        <v>0</v>
      </c>
      <c r="P375" s="3">
        <v>0</v>
      </c>
      <c r="Q375" s="3">
        <v>0</v>
      </c>
      <c r="R375" s="3">
        <v>0</v>
      </c>
      <c r="S375" s="3">
        <v>0</v>
      </c>
      <c r="T375" s="2"/>
      <c r="U375" s="3">
        <v>5.0003907685588302E-2</v>
      </c>
      <c r="V375" s="3">
        <v>0.78388025465697797</v>
      </c>
      <c r="W375" s="3">
        <v>5.6692395161716799E-2</v>
      </c>
      <c r="X375" s="3">
        <v>1.9741003180928601E-3</v>
      </c>
      <c r="Y375" s="3">
        <v>1.5860158963654E-2</v>
      </c>
      <c r="Z375" s="3">
        <v>9.1589183121955006E-2</v>
      </c>
    </row>
    <row r="376" spans="1:26">
      <c r="A376" s="2" t="s">
        <v>380</v>
      </c>
      <c r="B376" s="2" t="s">
        <v>381</v>
      </c>
      <c r="C376" s="3">
        <v>1</v>
      </c>
      <c r="D376" s="3">
        <v>0</v>
      </c>
      <c r="E376" s="3">
        <v>0</v>
      </c>
      <c r="F376" s="3">
        <v>0</v>
      </c>
      <c r="G376" s="3">
        <v>1</v>
      </c>
      <c r="H376" s="3">
        <v>0</v>
      </c>
      <c r="I376" s="3">
        <v>0</v>
      </c>
      <c r="J376" s="3">
        <v>0</v>
      </c>
      <c r="K376" s="2"/>
      <c r="L376" s="3">
        <v>0</v>
      </c>
      <c r="M376" s="3">
        <v>0</v>
      </c>
      <c r="N376" s="3">
        <v>0</v>
      </c>
      <c r="O376" s="3">
        <v>0</v>
      </c>
      <c r="P376" s="3">
        <v>0</v>
      </c>
      <c r="Q376" s="3">
        <v>0</v>
      </c>
      <c r="R376" s="3">
        <v>0</v>
      </c>
      <c r="S376" s="3">
        <v>0</v>
      </c>
      <c r="T376" s="2"/>
      <c r="U376" s="3">
        <v>0.15119214033862599</v>
      </c>
      <c r="V376" s="3">
        <v>6.0092989479012503E-2</v>
      </c>
      <c r="W376" s="3">
        <v>0.67528671629610204</v>
      </c>
      <c r="X376" s="3">
        <v>1.1625429893311701E-3</v>
      </c>
      <c r="Y376" s="3">
        <v>4.7175215142561497E-2</v>
      </c>
      <c r="Z376" s="3">
        <v>6.5090395387304698E-2</v>
      </c>
    </row>
    <row r="377" spans="1:26">
      <c r="A377" s="2" t="s">
        <v>351</v>
      </c>
      <c r="B377" s="2"/>
      <c r="C377" s="3">
        <v>1</v>
      </c>
      <c r="D377" s="3">
        <v>0</v>
      </c>
      <c r="E377" s="3">
        <v>0</v>
      </c>
      <c r="F377" s="3">
        <v>0</v>
      </c>
      <c r="G377" s="3">
        <v>1</v>
      </c>
      <c r="H377" s="3">
        <v>1</v>
      </c>
      <c r="I377" s="3">
        <v>0</v>
      </c>
      <c r="J377" s="3">
        <v>0</v>
      </c>
      <c r="K377" s="2"/>
      <c r="L377" s="3">
        <v>0</v>
      </c>
      <c r="M377" s="3">
        <v>0</v>
      </c>
      <c r="N377" s="3">
        <v>0</v>
      </c>
      <c r="O377" s="3">
        <v>0</v>
      </c>
      <c r="P377" s="3">
        <v>0</v>
      </c>
      <c r="Q377" s="3">
        <v>0</v>
      </c>
      <c r="R377" s="3">
        <v>0</v>
      </c>
      <c r="S377" s="3">
        <v>0</v>
      </c>
      <c r="T377" s="2"/>
      <c r="U377" s="3">
        <v>3.0766430241699502E-2</v>
      </c>
      <c r="V377" s="3">
        <v>0.77842516425444697</v>
      </c>
      <c r="W377" s="3">
        <v>0.104423328232021</v>
      </c>
      <c r="X377" s="3">
        <v>9.7224542803467096E-3</v>
      </c>
      <c r="Y377" s="3">
        <v>8.2835223999215401E-3</v>
      </c>
      <c r="Z377" s="3">
        <v>6.8379099964034698E-2</v>
      </c>
    </row>
    <row r="378" spans="1:26">
      <c r="A378" s="2" t="s">
        <v>596</v>
      </c>
      <c r="B378" s="2"/>
      <c r="C378" s="3">
        <v>1</v>
      </c>
      <c r="D378" s="3">
        <v>1</v>
      </c>
      <c r="E378" s="3">
        <v>0</v>
      </c>
      <c r="F378" s="3">
        <v>0</v>
      </c>
      <c r="G378" s="3">
        <v>0</v>
      </c>
      <c r="H378" s="3">
        <v>0</v>
      </c>
      <c r="I378" s="3">
        <v>0</v>
      </c>
      <c r="J378" s="3">
        <v>0</v>
      </c>
      <c r="K378" s="2"/>
      <c r="L378" s="3">
        <v>0</v>
      </c>
      <c r="M378" s="3">
        <v>0</v>
      </c>
      <c r="N378" s="3">
        <v>0</v>
      </c>
      <c r="O378" s="3">
        <v>0</v>
      </c>
      <c r="P378" s="3">
        <v>0</v>
      </c>
      <c r="Q378" s="3">
        <v>0</v>
      </c>
      <c r="R378" s="3">
        <v>0</v>
      </c>
      <c r="S378" s="3">
        <v>0</v>
      </c>
      <c r="T378" s="2"/>
      <c r="U378" s="3">
        <v>0.63499361985194003</v>
      </c>
      <c r="V378" s="3">
        <v>0.18898953964131701</v>
      </c>
      <c r="W378" s="3">
        <v>0.16012745225373801</v>
      </c>
      <c r="X378" s="3">
        <v>1.05265219751984E-3</v>
      </c>
      <c r="Y378" s="3">
        <v>6.1531825762754103E-3</v>
      </c>
      <c r="Z378" s="3">
        <v>8.6835545372894798E-3</v>
      </c>
    </row>
    <row r="379" spans="1:26">
      <c r="A379" s="2" t="s">
        <v>427</v>
      </c>
      <c r="B379" s="2"/>
      <c r="C379" s="3">
        <v>1</v>
      </c>
      <c r="D379" s="3">
        <v>0</v>
      </c>
      <c r="E379" s="3">
        <v>0</v>
      </c>
      <c r="F379" s="3">
        <v>0</v>
      </c>
      <c r="G379" s="3">
        <v>0</v>
      </c>
      <c r="H379" s="3">
        <v>0</v>
      </c>
      <c r="I379" s="3">
        <v>0</v>
      </c>
      <c r="J379" s="3">
        <v>0</v>
      </c>
      <c r="K379" s="2"/>
      <c r="L379" s="3">
        <v>0</v>
      </c>
      <c r="M379" s="3">
        <v>0</v>
      </c>
      <c r="N379" s="3">
        <v>0</v>
      </c>
      <c r="O379" s="3">
        <v>0</v>
      </c>
      <c r="P379" s="3">
        <v>0</v>
      </c>
      <c r="Q379" s="3">
        <v>0</v>
      </c>
      <c r="R379" s="3">
        <v>0</v>
      </c>
      <c r="S379" s="3">
        <v>0</v>
      </c>
      <c r="T379" s="2"/>
      <c r="U379" s="3">
        <v>0.43566533707069599</v>
      </c>
      <c r="V379" s="3">
        <v>0.18435231638057301</v>
      </c>
      <c r="W379" s="3">
        <v>0.32482188856698901</v>
      </c>
      <c r="X379" s="3">
        <v>1.2507147284255701E-3</v>
      </c>
      <c r="Y379" s="3">
        <v>2.9511457187476799E-2</v>
      </c>
      <c r="Z379" s="3">
        <v>2.4398286476522101E-2</v>
      </c>
    </row>
    <row r="380" spans="1:26">
      <c r="A380" s="2" t="s">
        <v>994</v>
      </c>
      <c r="B380" s="2" t="s">
        <v>995</v>
      </c>
      <c r="C380" s="3">
        <v>0</v>
      </c>
      <c r="D380" s="3">
        <v>0</v>
      </c>
      <c r="E380" s="3">
        <v>92.966666666666598</v>
      </c>
      <c r="F380" s="3">
        <v>0</v>
      </c>
      <c r="G380" s="3">
        <v>92.9</v>
      </c>
      <c r="H380" s="3">
        <v>0</v>
      </c>
      <c r="I380" s="3">
        <v>91.566666666666606</v>
      </c>
      <c r="J380" s="3">
        <v>0</v>
      </c>
      <c r="K380" s="2"/>
      <c r="L380" s="3">
        <v>0</v>
      </c>
      <c r="M380" s="3">
        <v>0</v>
      </c>
      <c r="N380" s="3">
        <v>11.172834117726</v>
      </c>
      <c r="O380" s="3">
        <v>0</v>
      </c>
      <c r="P380" s="3">
        <v>8.7648920890866204</v>
      </c>
      <c r="Q380" s="3">
        <v>0</v>
      </c>
      <c r="R380" s="3">
        <v>9.7730354661293504</v>
      </c>
      <c r="S380" s="3">
        <v>0</v>
      </c>
      <c r="T380" s="2"/>
      <c r="U380" s="3">
        <v>2.5857659666883401E-2</v>
      </c>
      <c r="V380" s="3">
        <v>0.69108338789492096</v>
      </c>
      <c r="W380" s="3">
        <v>1.23757827850781E-2</v>
      </c>
      <c r="X380" s="3">
        <v>5.9533392915081399E-3</v>
      </c>
      <c r="Y380" s="3">
        <v>0.16118422049091199</v>
      </c>
      <c r="Z380" s="3">
        <v>0.103545609584591</v>
      </c>
    </row>
    <row r="381" spans="1:26">
      <c r="A381" s="2" t="s">
        <v>996</v>
      </c>
      <c r="B381" s="2" t="s">
        <v>997</v>
      </c>
      <c r="C381" s="3">
        <v>0</v>
      </c>
      <c r="D381" s="3">
        <v>0</v>
      </c>
      <c r="E381" s="3">
        <v>96.3333333333333</v>
      </c>
      <c r="F381" s="3">
        <v>0</v>
      </c>
      <c r="G381" s="3">
        <v>93.6</v>
      </c>
      <c r="H381" s="3">
        <v>0</v>
      </c>
      <c r="I381" s="3">
        <v>95.2</v>
      </c>
      <c r="J381" s="3">
        <v>0</v>
      </c>
      <c r="K381" s="2"/>
      <c r="L381" s="3">
        <v>0</v>
      </c>
      <c r="M381" s="3">
        <v>0</v>
      </c>
      <c r="N381" s="3">
        <v>11.742609969205599</v>
      </c>
      <c r="O381" s="3">
        <v>0</v>
      </c>
      <c r="P381" s="3">
        <v>8.17557337438787</v>
      </c>
      <c r="Q381" s="3">
        <v>0</v>
      </c>
      <c r="R381" s="3">
        <v>9.9545634426293805</v>
      </c>
      <c r="S381" s="3">
        <v>0</v>
      </c>
      <c r="T381" s="2"/>
      <c r="U381" s="3">
        <v>2.42612201054659E-2</v>
      </c>
      <c r="V381" s="3">
        <v>0.39804549927329902</v>
      </c>
      <c r="W381" s="3">
        <v>4.2405533967261801E-2</v>
      </c>
      <c r="X381" s="3">
        <v>3.1067060316415799E-3</v>
      </c>
      <c r="Y381" s="3">
        <v>0.31537801674053001</v>
      </c>
      <c r="Z381" s="3">
        <v>0.21680302442393001</v>
      </c>
    </row>
    <row r="382" spans="1:26">
      <c r="A382" s="2" t="s">
        <v>998</v>
      </c>
      <c r="B382" s="2"/>
      <c r="C382" s="3">
        <v>0</v>
      </c>
      <c r="D382" s="3">
        <v>0</v>
      </c>
      <c r="E382" s="3">
        <v>0</v>
      </c>
      <c r="F382" s="3">
        <v>1.61904761904761</v>
      </c>
      <c r="G382" s="3">
        <v>0</v>
      </c>
      <c r="H382" s="3">
        <v>1.5714285714285701</v>
      </c>
      <c r="I382" s="3">
        <v>0</v>
      </c>
      <c r="J382" s="3">
        <v>1.72727272727272</v>
      </c>
      <c r="K382" s="2"/>
      <c r="L382" s="3">
        <v>0</v>
      </c>
      <c r="M382" s="3">
        <v>0</v>
      </c>
      <c r="N382" s="3">
        <v>0</v>
      </c>
      <c r="O382" s="3">
        <v>0.57538314159974102</v>
      </c>
      <c r="P382" s="3">
        <v>0</v>
      </c>
      <c r="Q382" s="3">
        <v>0.65982887907385801</v>
      </c>
      <c r="R382" s="3">
        <v>0</v>
      </c>
      <c r="S382" s="3">
        <v>0.68634858502461304</v>
      </c>
      <c r="T382" s="2"/>
      <c r="U382" s="3">
        <v>1.7538318395015899E-2</v>
      </c>
      <c r="V382" s="3">
        <v>0.84856468268288399</v>
      </c>
      <c r="W382" s="3">
        <v>5.7318363873758001E-2</v>
      </c>
      <c r="X382" s="3">
        <v>3.1179959364695298E-2</v>
      </c>
      <c r="Y382" s="3">
        <v>3.00253299414339E-3</v>
      </c>
      <c r="Z382" s="3">
        <v>4.2396143457606103E-2</v>
      </c>
    </row>
    <row r="383" spans="1:26">
      <c r="A383" s="2" t="s">
        <v>999</v>
      </c>
      <c r="B383" s="2"/>
      <c r="C383" s="3">
        <v>0</v>
      </c>
      <c r="D383" s="3">
        <v>0</v>
      </c>
      <c r="E383" s="3">
        <v>0</v>
      </c>
      <c r="F383" s="3">
        <v>8.4666666666666597</v>
      </c>
      <c r="G383" s="3">
        <v>0</v>
      </c>
      <c r="H383" s="3">
        <v>10</v>
      </c>
      <c r="I383" s="3">
        <v>0</v>
      </c>
      <c r="J383" s="3">
        <v>10.3666666666666</v>
      </c>
      <c r="K383" s="2"/>
      <c r="L383" s="3">
        <v>0</v>
      </c>
      <c r="M383" s="3">
        <v>0</v>
      </c>
      <c r="N383" s="3">
        <v>0</v>
      </c>
      <c r="O383" s="3">
        <v>2.1406125810669701</v>
      </c>
      <c r="P383" s="3">
        <v>0</v>
      </c>
      <c r="Q383" s="3">
        <v>1.8797162906495499</v>
      </c>
      <c r="R383" s="3">
        <v>0</v>
      </c>
      <c r="S383" s="3">
        <v>1.6829207415152401</v>
      </c>
      <c r="T383" s="2"/>
      <c r="U383" s="3">
        <v>0.45513816755105901</v>
      </c>
      <c r="V383" s="3">
        <v>0.36836994022653902</v>
      </c>
      <c r="W383" s="3">
        <v>9.1888421380483906E-2</v>
      </c>
      <c r="X383" s="3">
        <v>1.39926855813448E-3</v>
      </c>
      <c r="Y383" s="3">
        <v>4.3377768612650802E-2</v>
      </c>
      <c r="Z383" s="3">
        <v>3.9826432897800801E-2</v>
      </c>
    </row>
    <row r="384" spans="1:26">
      <c r="A384" s="2" t="s">
        <v>1000</v>
      </c>
      <c r="B384" s="2"/>
      <c r="C384" s="3">
        <v>0</v>
      </c>
      <c r="D384" s="3">
        <v>0</v>
      </c>
      <c r="E384" s="3">
        <v>4.5999999999999996</v>
      </c>
      <c r="F384" s="3">
        <v>0</v>
      </c>
      <c r="G384" s="3">
        <v>4.5</v>
      </c>
      <c r="H384" s="3">
        <v>0</v>
      </c>
      <c r="I384" s="3">
        <v>13.566666666666601</v>
      </c>
      <c r="J384" s="3">
        <v>0</v>
      </c>
      <c r="K384" s="2"/>
      <c r="L384" s="3">
        <v>0</v>
      </c>
      <c r="M384" s="3">
        <v>0</v>
      </c>
      <c r="N384" s="3">
        <v>1.7048949136725799</v>
      </c>
      <c r="O384" s="3">
        <v>0</v>
      </c>
      <c r="P384" s="3">
        <v>1.7272328544042099</v>
      </c>
      <c r="Q384" s="3">
        <v>0</v>
      </c>
      <c r="R384" s="3">
        <v>1.72594579546661</v>
      </c>
      <c r="S384" s="3">
        <v>0</v>
      </c>
      <c r="T384" s="2"/>
      <c r="U384" s="3">
        <v>0.571960267271442</v>
      </c>
      <c r="V384" s="3">
        <v>0.25356002851434201</v>
      </c>
      <c r="W384" s="3">
        <v>7.9022581238002196E-2</v>
      </c>
      <c r="X384" s="3">
        <v>3.9531442022276697E-4</v>
      </c>
      <c r="Y384" s="3">
        <v>2.4876024226162599E-2</v>
      </c>
      <c r="Z384" s="3">
        <v>7.0185785192875494E-2</v>
      </c>
    </row>
    <row r="385" spans="1:26">
      <c r="A385" s="2" t="s">
        <v>1001</v>
      </c>
      <c r="B385" s="2"/>
      <c r="C385" s="3">
        <v>0</v>
      </c>
      <c r="D385" s="3">
        <v>33.566666666666599</v>
      </c>
      <c r="E385" s="3">
        <v>0</v>
      </c>
      <c r="F385" s="3">
        <v>0</v>
      </c>
      <c r="G385" s="3">
        <v>0</v>
      </c>
      <c r="H385" s="3">
        <v>0</v>
      </c>
      <c r="I385" s="3">
        <v>34.6</v>
      </c>
      <c r="J385" s="3">
        <v>31.566666666666599</v>
      </c>
      <c r="K385" s="2"/>
      <c r="L385" s="3">
        <v>0</v>
      </c>
      <c r="M385" s="3">
        <v>1.4302291968616601</v>
      </c>
      <c r="N385" s="3">
        <v>0</v>
      </c>
      <c r="O385" s="3">
        <v>0</v>
      </c>
      <c r="P385" s="3">
        <v>0</v>
      </c>
      <c r="Q385" s="3">
        <v>0</v>
      </c>
      <c r="R385" s="3">
        <v>1.3316656236958699</v>
      </c>
      <c r="S385" s="3">
        <v>1.2023125864580899</v>
      </c>
      <c r="T385" s="2"/>
      <c r="U385" s="3">
        <v>1.38980931588359E-2</v>
      </c>
      <c r="V385" s="3">
        <v>0.55520389520239499</v>
      </c>
      <c r="W385" s="3">
        <v>3.4838926445961003E-2</v>
      </c>
      <c r="X385" s="3">
        <v>3.74472878176384E-3</v>
      </c>
      <c r="Y385" s="3">
        <v>0.33748995531406201</v>
      </c>
      <c r="Z385" s="3">
        <v>5.4824400659158397E-2</v>
      </c>
    </row>
    <row r="386" spans="1:26">
      <c r="A386" s="2" t="s">
        <v>1002</v>
      </c>
      <c r="B386" s="2" t="s">
        <v>1003</v>
      </c>
      <c r="C386" s="3">
        <v>0</v>
      </c>
      <c r="D386" s="3">
        <v>212.333333333333</v>
      </c>
      <c r="E386" s="3">
        <v>0</v>
      </c>
      <c r="F386" s="3">
        <v>0</v>
      </c>
      <c r="G386" s="3">
        <v>0</v>
      </c>
      <c r="H386" s="3">
        <v>0</v>
      </c>
      <c r="I386" s="3">
        <v>215.166666666666</v>
      </c>
      <c r="J386" s="3">
        <v>216.3</v>
      </c>
      <c r="K386" s="2"/>
      <c r="L386" s="3">
        <v>0</v>
      </c>
      <c r="M386" s="3">
        <v>14.4875425414004</v>
      </c>
      <c r="N386" s="3">
        <v>0</v>
      </c>
      <c r="O386" s="3">
        <v>0</v>
      </c>
      <c r="P386" s="3">
        <v>0</v>
      </c>
      <c r="Q386" s="3">
        <v>0</v>
      </c>
      <c r="R386" s="3">
        <v>17.8476577984028</v>
      </c>
      <c r="S386" s="3">
        <v>14.7403075499348</v>
      </c>
      <c r="T386" s="2"/>
      <c r="U386" s="3">
        <v>2.1924982881499699E-2</v>
      </c>
      <c r="V386" s="3">
        <v>0.55295273132068101</v>
      </c>
      <c r="W386" s="3">
        <v>3.2118497374521299E-2</v>
      </c>
      <c r="X386" s="3">
        <v>2.0891679110756501E-3</v>
      </c>
      <c r="Y386" s="3">
        <v>0.169980066086071</v>
      </c>
      <c r="Z386" s="3">
        <v>0.220934555443276</v>
      </c>
    </row>
    <row r="387" spans="1:26">
      <c r="A387" s="2" t="s">
        <v>1004</v>
      </c>
      <c r="B387" s="2"/>
      <c r="C387" s="3">
        <v>0</v>
      </c>
      <c r="D387" s="3">
        <v>0</v>
      </c>
      <c r="E387" s="3">
        <v>0</v>
      </c>
      <c r="F387" s="3">
        <v>0</v>
      </c>
      <c r="G387" s="3">
        <v>0</v>
      </c>
      <c r="H387" s="3">
        <v>0</v>
      </c>
      <c r="I387" s="3">
        <v>0</v>
      </c>
      <c r="J387" s="3">
        <v>1</v>
      </c>
      <c r="K387" s="2"/>
      <c r="L387" s="3">
        <v>0</v>
      </c>
      <c r="M387" s="3">
        <v>0</v>
      </c>
      <c r="N387" s="3">
        <v>0</v>
      </c>
      <c r="O387" s="3">
        <v>0</v>
      </c>
      <c r="P387" s="3">
        <v>0</v>
      </c>
      <c r="Q387" s="3">
        <v>0</v>
      </c>
      <c r="R387" s="3">
        <v>0</v>
      </c>
      <c r="S387" s="3">
        <v>0</v>
      </c>
      <c r="T387" s="2"/>
      <c r="U387" s="3">
        <v>0.117894691106464</v>
      </c>
      <c r="V387" s="3">
        <v>0.125295701709185</v>
      </c>
      <c r="W387" s="3">
        <v>0.72448409699309302</v>
      </c>
      <c r="X387" s="3">
        <v>8.2131761935128698E-3</v>
      </c>
      <c r="Y387" s="3">
        <v>6.2222657297023197E-3</v>
      </c>
      <c r="Z387" s="3">
        <v>1.78900684348328E-2</v>
      </c>
    </row>
    <row r="388" spans="1:26">
      <c r="A388" s="2" t="s">
        <v>1005</v>
      </c>
      <c r="B388" s="2"/>
      <c r="C388" s="3">
        <v>0</v>
      </c>
      <c r="D388" s="3">
        <v>1</v>
      </c>
      <c r="E388" s="3">
        <v>0</v>
      </c>
      <c r="F388" s="3">
        <v>0</v>
      </c>
      <c r="G388" s="3">
        <v>0</v>
      </c>
      <c r="H388" s="3">
        <v>0</v>
      </c>
      <c r="I388" s="3">
        <v>0</v>
      </c>
      <c r="J388" s="3">
        <v>0</v>
      </c>
      <c r="K388" s="2"/>
      <c r="L388" s="3">
        <v>0</v>
      </c>
      <c r="M388" s="3">
        <v>0</v>
      </c>
      <c r="N388" s="3">
        <v>0</v>
      </c>
      <c r="O388" s="3">
        <v>0</v>
      </c>
      <c r="P388" s="3">
        <v>0</v>
      </c>
      <c r="Q388" s="3">
        <v>0</v>
      </c>
      <c r="R388" s="3">
        <v>0</v>
      </c>
      <c r="S388" s="3">
        <v>0</v>
      </c>
      <c r="T388" s="2"/>
      <c r="U388" s="3">
        <v>0.123452333417691</v>
      </c>
      <c r="V388" s="3">
        <v>0.182530897760804</v>
      </c>
      <c r="W388" s="3">
        <v>0.65553345858117495</v>
      </c>
      <c r="X388" s="3">
        <v>2.6789311227522999E-3</v>
      </c>
      <c r="Y388" s="3">
        <v>9.5649595075515299E-3</v>
      </c>
      <c r="Z388" s="3">
        <v>2.6239419360229398E-2</v>
      </c>
    </row>
    <row r="389" spans="1:26">
      <c r="A389" s="2" t="s">
        <v>478</v>
      </c>
      <c r="B389" s="2"/>
      <c r="C389" s="3">
        <v>0</v>
      </c>
      <c r="D389" s="3">
        <v>1</v>
      </c>
      <c r="E389" s="3">
        <v>0</v>
      </c>
      <c r="F389" s="3">
        <v>0</v>
      </c>
      <c r="G389" s="3">
        <v>0</v>
      </c>
      <c r="H389" s="3">
        <v>0</v>
      </c>
      <c r="I389" s="3">
        <v>0</v>
      </c>
      <c r="J389" s="3">
        <v>0</v>
      </c>
      <c r="K389" s="2"/>
      <c r="L389" s="3">
        <v>0</v>
      </c>
      <c r="M389" s="3">
        <v>0</v>
      </c>
      <c r="N389" s="3">
        <v>0</v>
      </c>
      <c r="O389" s="3">
        <v>0</v>
      </c>
      <c r="P389" s="3">
        <v>0</v>
      </c>
      <c r="Q389" s="3">
        <v>0</v>
      </c>
      <c r="R389" s="3">
        <v>0</v>
      </c>
      <c r="S389" s="3">
        <v>0</v>
      </c>
      <c r="T389" s="2"/>
      <c r="U389" s="3">
        <v>0.187065436838179</v>
      </c>
      <c r="V389" s="3">
        <v>0.107912193765547</v>
      </c>
      <c r="W389" s="3">
        <v>0.67568306938219302</v>
      </c>
      <c r="X389" s="3">
        <v>1.07702063102248E-2</v>
      </c>
      <c r="Y389" s="3">
        <v>4.0187084098934397E-3</v>
      </c>
      <c r="Z389" s="3">
        <v>1.4550384465460199E-2</v>
      </c>
    </row>
    <row r="390" spans="1:26">
      <c r="A390" s="2" t="s">
        <v>1006</v>
      </c>
      <c r="B390" s="2"/>
      <c r="C390" s="3">
        <v>0</v>
      </c>
      <c r="D390" s="3">
        <v>1.8260869565217299</v>
      </c>
      <c r="E390" s="3">
        <v>0</v>
      </c>
      <c r="F390" s="3">
        <v>0</v>
      </c>
      <c r="G390" s="3">
        <v>0</v>
      </c>
      <c r="H390" s="3">
        <v>0</v>
      </c>
      <c r="I390" s="3">
        <v>1.73684210526315</v>
      </c>
      <c r="J390" s="3">
        <v>1</v>
      </c>
      <c r="K390" s="2"/>
      <c r="L390" s="3">
        <v>0</v>
      </c>
      <c r="M390" s="3">
        <v>1.0488989636360699</v>
      </c>
      <c r="N390" s="3">
        <v>0</v>
      </c>
      <c r="O390" s="3">
        <v>0</v>
      </c>
      <c r="P390" s="3">
        <v>0</v>
      </c>
      <c r="Q390" s="3">
        <v>0</v>
      </c>
      <c r="R390" s="3">
        <v>0.78419286451322801</v>
      </c>
      <c r="S390" s="3">
        <v>0</v>
      </c>
      <c r="T390" s="2"/>
      <c r="U390" s="3">
        <v>0.50899611799765099</v>
      </c>
      <c r="V390" s="3">
        <v>0.17132353089239899</v>
      </c>
      <c r="W390" s="3">
        <v>0.190678826539629</v>
      </c>
      <c r="X390" s="3">
        <v>1.69488463497323E-3</v>
      </c>
      <c r="Y390" s="3">
        <v>3.4012303312753199E-2</v>
      </c>
      <c r="Z390" s="3">
        <v>9.3294335665240993E-2</v>
      </c>
    </row>
    <row r="391" spans="1:26">
      <c r="A391" s="2" t="s">
        <v>536</v>
      </c>
      <c r="B391" s="2"/>
      <c r="C391" s="3">
        <v>0</v>
      </c>
      <c r="D391" s="3">
        <v>1.4285714285714199</v>
      </c>
      <c r="E391" s="3">
        <v>0</v>
      </c>
      <c r="F391" s="3">
        <v>0</v>
      </c>
      <c r="G391" s="3">
        <v>0</v>
      </c>
      <c r="H391" s="3">
        <v>0</v>
      </c>
      <c r="I391" s="3">
        <v>0</v>
      </c>
      <c r="J391" s="3">
        <v>0</v>
      </c>
      <c r="K391" s="2"/>
      <c r="L391" s="3">
        <v>0</v>
      </c>
      <c r="M391" s="3">
        <v>0.72843135908468304</v>
      </c>
      <c r="N391" s="3">
        <v>0</v>
      </c>
      <c r="O391" s="3">
        <v>0</v>
      </c>
      <c r="P391" s="3">
        <v>0</v>
      </c>
      <c r="Q391" s="3">
        <v>0</v>
      </c>
      <c r="R391" s="3">
        <v>0</v>
      </c>
      <c r="S391" s="3">
        <v>0</v>
      </c>
      <c r="T391" s="2"/>
      <c r="U391" s="3">
        <v>4.8601906248267601E-2</v>
      </c>
      <c r="V391" s="3">
        <v>0.77649022467917095</v>
      </c>
      <c r="W391" s="3">
        <v>9.76184543823784E-2</v>
      </c>
      <c r="X391" s="3">
        <v>2.8744465922500599E-3</v>
      </c>
      <c r="Y391" s="3">
        <v>4.2092075788419399E-2</v>
      </c>
      <c r="Z391" s="3">
        <v>3.23228937742919E-2</v>
      </c>
    </row>
    <row r="392" spans="1:26">
      <c r="A392" s="2" t="s">
        <v>1007</v>
      </c>
      <c r="B392" s="2"/>
      <c r="C392" s="3">
        <v>0</v>
      </c>
      <c r="D392" s="3">
        <v>0</v>
      </c>
      <c r="E392" s="3">
        <v>0</v>
      </c>
      <c r="F392" s="3">
        <v>1</v>
      </c>
      <c r="G392" s="3">
        <v>0</v>
      </c>
      <c r="H392" s="3">
        <v>0</v>
      </c>
      <c r="I392" s="3">
        <v>0</v>
      </c>
      <c r="J392" s="3">
        <v>0</v>
      </c>
      <c r="K392" s="2"/>
      <c r="L392" s="3">
        <v>0</v>
      </c>
      <c r="M392" s="3">
        <v>0</v>
      </c>
      <c r="N392" s="3">
        <v>0</v>
      </c>
      <c r="O392" s="3">
        <v>0</v>
      </c>
      <c r="P392" s="3">
        <v>0</v>
      </c>
      <c r="Q392" s="3">
        <v>0</v>
      </c>
      <c r="R392" s="3">
        <v>0</v>
      </c>
      <c r="S392" s="3">
        <v>0</v>
      </c>
      <c r="T392" s="2"/>
      <c r="U392" s="3">
        <v>1.44906063652613E-2</v>
      </c>
      <c r="V392" s="3">
        <v>0.56817420106254801</v>
      </c>
      <c r="W392" s="3">
        <v>6.1929263993588599E-2</v>
      </c>
      <c r="X392" s="3">
        <v>8.7480019996528696E-4</v>
      </c>
      <c r="Y392" s="3">
        <v>0.22458148740186001</v>
      </c>
      <c r="Z392" s="3">
        <v>0.12994964084398899</v>
      </c>
    </row>
    <row r="393" spans="1:26">
      <c r="A393" s="2" t="s">
        <v>1008</v>
      </c>
      <c r="B393" s="2" t="s">
        <v>1009</v>
      </c>
      <c r="C393" s="3">
        <v>0</v>
      </c>
      <c r="D393" s="3">
        <v>0</v>
      </c>
      <c r="E393" s="3">
        <v>94.133333333333297</v>
      </c>
      <c r="F393" s="3">
        <v>0</v>
      </c>
      <c r="G393" s="3">
        <v>92.933333333333294</v>
      </c>
      <c r="H393" s="3">
        <v>0</v>
      </c>
      <c r="I393" s="3">
        <v>91.633333333333297</v>
      </c>
      <c r="J393" s="3">
        <v>0</v>
      </c>
      <c r="K393" s="2"/>
      <c r="L393" s="3">
        <v>0</v>
      </c>
      <c r="M393" s="3">
        <v>0</v>
      </c>
      <c r="N393" s="3">
        <v>8.2612885731518197</v>
      </c>
      <c r="O393" s="3">
        <v>0</v>
      </c>
      <c r="P393" s="3">
        <v>10.548090927851399</v>
      </c>
      <c r="Q393" s="3">
        <v>0</v>
      </c>
      <c r="R393" s="3">
        <v>11.6489866035157</v>
      </c>
      <c r="S393" s="3">
        <v>0</v>
      </c>
      <c r="T393" s="2"/>
      <c r="U393" s="3">
        <v>3.2719202620544001E-2</v>
      </c>
      <c r="V393" s="3">
        <v>0.58890663621870198</v>
      </c>
      <c r="W393" s="3">
        <v>3.7628852892935098E-2</v>
      </c>
      <c r="X393" s="3">
        <v>3.4291923892835899E-3</v>
      </c>
      <c r="Y393" s="3">
        <v>0.13386330599962801</v>
      </c>
      <c r="Z393" s="3">
        <v>0.20345281170330101</v>
      </c>
    </row>
    <row r="394" spans="1:26">
      <c r="A394" s="2" t="s">
        <v>1010</v>
      </c>
      <c r="B394" s="2" t="s">
        <v>1011</v>
      </c>
      <c r="C394" s="3">
        <v>0</v>
      </c>
      <c r="D394" s="3">
        <v>0</v>
      </c>
      <c r="E394" s="3">
        <v>92.1</v>
      </c>
      <c r="F394" s="3">
        <v>0</v>
      </c>
      <c r="G394" s="3">
        <v>93.2</v>
      </c>
      <c r="H394" s="3">
        <v>0</v>
      </c>
      <c r="I394" s="3">
        <v>95.133333333333297</v>
      </c>
      <c r="J394" s="3">
        <v>0</v>
      </c>
      <c r="K394" s="2"/>
      <c r="L394" s="3">
        <v>0</v>
      </c>
      <c r="M394" s="3">
        <v>0</v>
      </c>
      <c r="N394" s="3">
        <v>8.8104105087863704</v>
      </c>
      <c r="O394" s="3">
        <v>0</v>
      </c>
      <c r="P394" s="3">
        <v>10.774661634285</v>
      </c>
      <c r="Q394" s="3">
        <v>0</v>
      </c>
      <c r="R394" s="3">
        <v>10.015765350463999</v>
      </c>
      <c r="S394" s="3">
        <v>0</v>
      </c>
      <c r="T394" s="2"/>
      <c r="U394" s="3">
        <v>1.8059596339867999E-2</v>
      </c>
      <c r="V394" s="3">
        <v>0.34500205306387599</v>
      </c>
      <c r="W394" s="3">
        <v>6.4310575395644096E-2</v>
      </c>
      <c r="X394" s="3">
        <v>1.13041426082611E-3</v>
      </c>
      <c r="Y394" s="3">
        <v>0.369994073537464</v>
      </c>
      <c r="Z394" s="3">
        <v>0.20150328528849101</v>
      </c>
    </row>
    <row r="395" spans="1:26">
      <c r="A395" s="2" t="s">
        <v>1012</v>
      </c>
      <c r="B395" s="2" t="s">
        <v>1013</v>
      </c>
      <c r="C395" s="3">
        <v>0</v>
      </c>
      <c r="D395" s="3">
        <v>0</v>
      </c>
      <c r="E395" s="3">
        <v>95.2</v>
      </c>
      <c r="F395" s="3">
        <v>0</v>
      </c>
      <c r="G395" s="3">
        <v>92.4</v>
      </c>
      <c r="H395" s="3">
        <v>0</v>
      </c>
      <c r="I395" s="3">
        <v>93.233333333333306</v>
      </c>
      <c r="J395" s="3">
        <v>0</v>
      </c>
      <c r="K395" s="2"/>
      <c r="L395" s="3">
        <v>0</v>
      </c>
      <c r="M395" s="3">
        <v>0</v>
      </c>
      <c r="N395" s="3">
        <v>8.8483520122864299</v>
      </c>
      <c r="O395" s="3">
        <v>0</v>
      </c>
      <c r="P395" s="3">
        <v>9.0465463023189105</v>
      </c>
      <c r="Q395" s="3">
        <v>0</v>
      </c>
      <c r="R395" s="3">
        <v>10.3495034770863</v>
      </c>
      <c r="S395" s="3">
        <v>0</v>
      </c>
      <c r="T395" s="2"/>
      <c r="U395" s="3">
        <v>1.46130883129727E-2</v>
      </c>
      <c r="V395" s="3">
        <v>0.32107827084289697</v>
      </c>
      <c r="W395" s="3">
        <v>0.141793099164192</v>
      </c>
      <c r="X395" s="3">
        <v>2.2405739824037998E-3</v>
      </c>
      <c r="Y395" s="3">
        <v>0.34968103433153203</v>
      </c>
      <c r="Z395" s="3">
        <v>0.170593930560585</v>
      </c>
    </row>
    <row r="396" spans="1:26">
      <c r="A396" s="2" t="s">
        <v>1014</v>
      </c>
      <c r="B396" s="2" t="s">
        <v>1015</v>
      </c>
      <c r="C396" s="3">
        <v>0</v>
      </c>
      <c r="D396" s="3">
        <v>0</v>
      </c>
      <c r="E396" s="3">
        <v>0</v>
      </c>
      <c r="F396" s="3">
        <v>116.3</v>
      </c>
      <c r="G396" s="3">
        <v>0</v>
      </c>
      <c r="H396" s="3">
        <v>114.966666666666</v>
      </c>
      <c r="I396" s="3">
        <v>0</v>
      </c>
      <c r="J396" s="3">
        <v>114.86666666666601</v>
      </c>
      <c r="K396" s="2"/>
      <c r="L396" s="3">
        <v>0</v>
      </c>
      <c r="M396" s="3">
        <v>0</v>
      </c>
      <c r="N396" s="3">
        <v>0</v>
      </c>
      <c r="O396" s="3">
        <v>12.1110142707647</v>
      </c>
      <c r="P396" s="3">
        <v>0</v>
      </c>
      <c r="Q396" s="3">
        <v>9.7757636814499307</v>
      </c>
      <c r="R396" s="3">
        <v>0</v>
      </c>
      <c r="S396" s="3">
        <v>9.8344067210765402</v>
      </c>
      <c r="T396" s="2"/>
      <c r="U396" s="3">
        <v>4.1585487903705802E-2</v>
      </c>
      <c r="V396" s="3">
        <v>0.46541005587189699</v>
      </c>
      <c r="W396" s="3">
        <v>3.9967826580041999E-2</v>
      </c>
      <c r="X396" s="3">
        <v>8.8011160758683406E-3</v>
      </c>
      <c r="Y396" s="3">
        <v>0.22711318487002999</v>
      </c>
      <c r="Z396" s="3">
        <v>0.21712232810238899</v>
      </c>
    </row>
    <row r="397" spans="1:26">
      <c r="A397" s="2" t="s">
        <v>1016</v>
      </c>
      <c r="B397" s="2" t="s">
        <v>1017</v>
      </c>
      <c r="C397" s="3">
        <v>0</v>
      </c>
      <c r="D397" s="3">
        <v>0</v>
      </c>
      <c r="E397" s="3">
        <v>28.2</v>
      </c>
      <c r="F397" s="3">
        <v>0</v>
      </c>
      <c r="G397" s="3">
        <v>28.033333333333299</v>
      </c>
      <c r="H397" s="3">
        <v>1.3333333333333299</v>
      </c>
      <c r="I397" s="3">
        <v>37.4</v>
      </c>
      <c r="J397" s="3">
        <v>2</v>
      </c>
      <c r="K397" s="2"/>
      <c r="L397" s="3">
        <v>0</v>
      </c>
      <c r="M397" s="3">
        <v>0</v>
      </c>
      <c r="N397" s="3">
        <v>1.5790292376435999</v>
      </c>
      <c r="O397" s="3">
        <v>0</v>
      </c>
      <c r="P397" s="3">
        <v>3.38115693546191</v>
      </c>
      <c r="Q397" s="3">
        <v>0.47140452079103101</v>
      </c>
      <c r="R397" s="3">
        <v>1.58324561160505</v>
      </c>
      <c r="S397" s="3">
        <v>0.69006555934235403</v>
      </c>
      <c r="T397" s="2"/>
      <c r="U397" s="3">
        <v>0.16535019159342801</v>
      </c>
      <c r="V397" s="3">
        <v>9.1288588004657903E-2</v>
      </c>
      <c r="W397" s="3">
        <v>0.68069331320610504</v>
      </c>
      <c r="X397" s="3">
        <v>4.4977247417296098E-3</v>
      </c>
      <c r="Y397" s="3">
        <v>1.7131941881656801E-2</v>
      </c>
      <c r="Z397" s="3">
        <v>4.1038240165436002E-2</v>
      </c>
    </row>
    <row r="398" spans="1:26">
      <c r="A398" s="2" t="s">
        <v>1018</v>
      </c>
      <c r="B398" s="2" t="s">
        <v>1019</v>
      </c>
      <c r="C398" s="3">
        <v>0</v>
      </c>
      <c r="D398" s="3">
        <v>0</v>
      </c>
      <c r="E398" s="3">
        <v>0</v>
      </c>
      <c r="F398" s="3">
        <v>0</v>
      </c>
      <c r="G398" s="3">
        <v>0</v>
      </c>
      <c r="H398" s="3">
        <v>0</v>
      </c>
      <c r="I398" s="3">
        <v>1.61904761904761</v>
      </c>
      <c r="J398" s="3">
        <v>0</v>
      </c>
      <c r="K398" s="2"/>
      <c r="L398" s="3">
        <v>0</v>
      </c>
      <c r="M398" s="3">
        <v>0</v>
      </c>
      <c r="N398" s="3">
        <v>0</v>
      </c>
      <c r="O398" s="3">
        <v>0</v>
      </c>
      <c r="P398" s="3">
        <v>0</v>
      </c>
      <c r="Q398" s="3">
        <v>0</v>
      </c>
      <c r="R398" s="3">
        <v>0.84381167365092102</v>
      </c>
      <c r="S398" s="3">
        <v>0</v>
      </c>
      <c r="T398" s="2"/>
      <c r="U398" s="3">
        <v>0.85081201507145798</v>
      </c>
      <c r="V398" s="3">
        <v>2.22146855243925E-2</v>
      </c>
      <c r="W398" s="3">
        <v>0.11855513777042601</v>
      </c>
      <c r="X398" s="3">
        <v>3.4983466226540202E-3</v>
      </c>
      <c r="Y398" s="3">
        <v>1.4450652447843401E-3</v>
      </c>
      <c r="Z398" s="3">
        <v>3.4747521687256699E-3</v>
      </c>
    </row>
    <row r="399" spans="1:26">
      <c r="A399" s="2" t="s">
        <v>1020</v>
      </c>
      <c r="B399" s="2"/>
      <c r="C399" s="3">
        <v>0</v>
      </c>
      <c r="D399" s="3">
        <v>0</v>
      </c>
      <c r="E399" s="3">
        <v>5.2333333333333298</v>
      </c>
      <c r="F399" s="3">
        <v>1</v>
      </c>
      <c r="G399" s="3">
        <v>7.5333333333333297</v>
      </c>
      <c r="H399" s="3">
        <v>1</v>
      </c>
      <c r="I399" s="3">
        <v>3.93333333333333</v>
      </c>
      <c r="J399" s="3">
        <v>1</v>
      </c>
      <c r="K399" s="2"/>
      <c r="L399" s="3">
        <v>0</v>
      </c>
      <c r="M399" s="3">
        <v>0</v>
      </c>
      <c r="N399" s="3">
        <v>1.72594579546661</v>
      </c>
      <c r="O399" s="3">
        <v>0</v>
      </c>
      <c r="P399" s="3">
        <v>1.9447936194419699</v>
      </c>
      <c r="Q399" s="3">
        <v>0</v>
      </c>
      <c r="R399" s="3">
        <v>1.8427033281447001</v>
      </c>
      <c r="S399" s="3">
        <v>0</v>
      </c>
      <c r="T399" s="2"/>
      <c r="U399" s="3">
        <v>5.3523958794877501E-2</v>
      </c>
      <c r="V399" s="3">
        <v>8.2314378272597799E-2</v>
      </c>
      <c r="W399" s="3">
        <v>0.78786869626353395</v>
      </c>
      <c r="X399" s="3">
        <v>9.6548505181748496E-4</v>
      </c>
      <c r="Y399" s="3">
        <v>2.7703591567198E-2</v>
      </c>
      <c r="Z399" s="3">
        <v>4.7623889435278302E-2</v>
      </c>
    </row>
    <row r="400" spans="1:26">
      <c r="A400" s="2" t="s">
        <v>363</v>
      </c>
      <c r="B400" s="2"/>
      <c r="C400" s="3">
        <v>0</v>
      </c>
      <c r="D400" s="3">
        <v>0</v>
      </c>
      <c r="E400" s="3">
        <v>0</v>
      </c>
      <c r="F400" s="3">
        <v>0</v>
      </c>
      <c r="G400" s="3">
        <v>1</v>
      </c>
      <c r="H400" s="3">
        <v>0</v>
      </c>
      <c r="I400" s="3">
        <v>0</v>
      </c>
      <c r="J400" s="3">
        <v>0</v>
      </c>
      <c r="K400" s="2"/>
      <c r="L400" s="3">
        <v>0</v>
      </c>
      <c r="M400" s="3">
        <v>0</v>
      </c>
      <c r="N400" s="3">
        <v>0</v>
      </c>
      <c r="O400" s="3">
        <v>0</v>
      </c>
      <c r="P400" s="3">
        <v>0</v>
      </c>
      <c r="Q400" s="3">
        <v>0</v>
      </c>
      <c r="R400" s="3">
        <v>0</v>
      </c>
      <c r="S400" s="3">
        <v>0</v>
      </c>
      <c r="T400" s="2"/>
      <c r="U400" s="3">
        <v>1.2484334523542299E-2</v>
      </c>
      <c r="V400" s="3">
        <v>0.90950017291955498</v>
      </c>
      <c r="W400" s="3">
        <v>1.43207418856467E-2</v>
      </c>
      <c r="X400" s="3">
        <v>3.6781113810964499E-3</v>
      </c>
      <c r="Y400" s="3">
        <v>7.4515372790134498E-3</v>
      </c>
      <c r="Z400" s="3">
        <v>5.2565103184366302E-2</v>
      </c>
    </row>
    <row r="401" spans="1:26">
      <c r="A401" s="2" t="s">
        <v>1021</v>
      </c>
      <c r="B401" s="2"/>
      <c r="C401" s="3">
        <v>0</v>
      </c>
      <c r="D401" s="3">
        <v>1</v>
      </c>
      <c r="E401" s="3">
        <v>0</v>
      </c>
      <c r="F401" s="3">
        <v>0</v>
      </c>
      <c r="G401" s="3">
        <v>0</v>
      </c>
      <c r="H401" s="3">
        <v>0</v>
      </c>
      <c r="I401" s="3">
        <v>1</v>
      </c>
      <c r="J401" s="3">
        <v>0</v>
      </c>
      <c r="K401" s="2"/>
      <c r="L401" s="3">
        <v>0</v>
      </c>
      <c r="M401" s="3">
        <v>0</v>
      </c>
      <c r="N401" s="3">
        <v>0</v>
      </c>
      <c r="O401" s="3">
        <v>0</v>
      </c>
      <c r="P401" s="3">
        <v>0</v>
      </c>
      <c r="Q401" s="3">
        <v>0</v>
      </c>
      <c r="R401" s="3">
        <v>0</v>
      </c>
      <c r="S401" s="3">
        <v>0</v>
      </c>
      <c r="T401" s="2"/>
      <c r="U401" s="3">
        <v>1.1090382731986899E-2</v>
      </c>
      <c r="V401" s="3">
        <v>0.87435351000859296</v>
      </c>
      <c r="W401" s="3">
        <v>2.9085719993779801E-2</v>
      </c>
      <c r="X401" s="3">
        <v>2.1201892656663901E-3</v>
      </c>
      <c r="Y401" s="3">
        <v>2.70144215814501E-2</v>
      </c>
      <c r="Z401" s="3">
        <v>5.6335776557923697E-2</v>
      </c>
    </row>
    <row r="402" spans="1:26">
      <c r="A402" s="2" t="s">
        <v>1022</v>
      </c>
      <c r="B402" s="2"/>
      <c r="C402" s="3">
        <v>0</v>
      </c>
      <c r="D402" s="3">
        <v>0</v>
      </c>
      <c r="E402" s="3">
        <v>0</v>
      </c>
      <c r="F402" s="3">
        <v>1.2</v>
      </c>
      <c r="G402" s="3">
        <v>0</v>
      </c>
      <c r="H402" s="3">
        <v>1</v>
      </c>
      <c r="I402" s="3">
        <v>0</v>
      </c>
      <c r="J402" s="3">
        <v>1</v>
      </c>
      <c r="K402" s="2"/>
      <c r="L402" s="3">
        <v>0</v>
      </c>
      <c r="M402" s="3">
        <v>0</v>
      </c>
      <c r="N402" s="3">
        <v>0</v>
      </c>
      <c r="O402" s="3">
        <v>0.4</v>
      </c>
      <c r="P402" s="3">
        <v>0</v>
      </c>
      <c r="Q402" s="3">
        <v>0</v>
      </c>
      <c r="R402" s="3">
        <v>0</v>
      </c>
      <c r="S402" s="3">
        <v>0</v>
      </c>
      <c r="T402" s="2"/>
      <c r="U402" s="3">
        <v>9.3945284378584501E-3</v>
      </c>
      <c r="V402" s="3">
        <v>0.92032703523900194</v>
      </c>
      <c r="W402" s="3">
        <v>1.85709710526499E-2</v>
      </c>
      <c r="X402" s="3">
        <v>1.28420933541302E-2</v>
      </c>
      <c r="Y402" s="3">
        <v>6.7543974882344404E-3</v>
      </c>
      <c r="Z402" s="3">
        <v>3.2110975609995998E-2</v>
      </c>
    </row>
    <row r="403" spans="1:26">
      <c r="A403" s="2" t="s">
        <v>1023</v>
      </c>
      <c r="B403" s="2"/>
      <c r="C403" s="3">
        <v>0</v>
      </c>
      <c r="D403" s="3">
        <v>59.133333333333297</v>
      </c>
      <c r="E403" s="3">
        <v>0</v>
      </c>
      <c r="F403" s="3">
        <v>0</v>
      </c>
      <c r="G403" s="3">
        <v>0</v>
      </c>
      <c r="H403" s="3">
        <v>0</v>
      </c>
      <c r="I403" s="3">
        <v>57.2</v>
      </c>
      <c r="J403" s="3">
        <v>58.633333333333297</v>
      </c>
      <c r="K403" s="2"/>
      <c r="L403" s="3">
        <v>0</v>
      </c>
      <c r="M403" s="3">
        <v>1.38403596613511</v>
      </c>
      <c r="N403" s="3">
        <v>0</v>
      </c>
      <c r="O403" s="3">
        <v>0</v>
      </c>
      <c r="P403" s="3">
        <v>0</v>
      </c>
      <c r="Q403" s="3">
        <v>0</v>
      </c>
      <c r="R403" s="3">
        <v>1.3012814197295399</v>
      </c>
      <c r="S403" s="3">
        <v>1.4715826703096</v>
      </c>
      <c r="T403" s="2"/>
      <c r="U403" s="3">
        <v>1.1113530588380899E-2</v>
      </c>
      <c r="V403" s="3">
        <v>0.76879617732224204</v>
      </c>
      <c r="W403" s="3">
        <v>6.2828322176553597E-2</v>
      </c>
      <c r="X403" s="3">
        <v>1.2012190911658499E-3</v>
      </c>
      <c r="Y403" s="3">
        <v>7.9714597981935101E-2</v>
      </c>
      <c r="Z403" s="3">
        <v>7.6346152354551097E-2</v>
      </c>
    </row>
    <row r="404" spans="1:26">
      <c r="A404" s="2" t="s">
        <v>1024</v>
      </c>
      <c r="B404" s="2"/>
      <c r="C404" s="3">
        <v>0</v>
      </c>
      <c r="D404" s="3">
        <v>1.5</v>
      </c>
      <c r="E404" s="3">
        <v>0</v>
      </c>
      <c r="F404" s="3">
        <v>0</v>
      </c>
      <c r="G404" s="3">
        <v>0</v>
      </c>
      <c r="H404" s="3">
        <v>0</v>
      </c>
      <c r="I404" s="3">
        <v>0</v>
      </c>
      <c r="J404" s="3">
        <v>0</v>
      </c>
      <c r="K404" s="2"/>
      <c r="L404" s="3">
        <v>0</v>
      </c>
      <c r="M404" s="3">
        <v>0.5</v>
      </c>
      <c r="N404" s="3">
        <v>0</v>
      </c>
      <c r="O404" s="3">
        <v>0</v>
      </c>
      <c r="P404" s="3">
        <v>0</v>
      </c>
      <c r="Q404" s="3">
        <v>0</v>
      </c>
      <c r="R404" s="3">
        <v>0</v>
      </c>
      <c r="S404" s="3">
        <v>0</v>
      </c>
      <c r="T404" s="2"/>
      <c r="U404" s="3">
        <v>8.7729768349624395E-3</v>
      </c>
      <c r="V404" s="3">
        <v>0.92617054517854902</v>
      </c>
      <c r="W404" s="3">
        <v>1.06318178931961E-2</v>
      </c>
      <c r="X404" s="3">
        <v>2.3882403021807698E-3</v>
      </c>
      <c r="Y404" s="3">
        <v>2.6697409419969001E-3</v>
      </c>
      <c r="Z404" s="3">
        <v>4.9366679623160603E-2</v>
      </c>
    </row>
    <row r="405" spans="1:26">
      <c r="A405" s="2" t="s">
        <v>1025</v>
      </c>
      <c r="B405" s="2"/>
      <c r="C405" s="3">
        <v>0</v>
      </c>
      <c r="D405" s="3">
        <v>0</v>
      </c>
      <c r="E405" s="3">
        <v>0</v>
      </c>
      <c r="F405" s="3">
        <v>0</v>
      </c>
      <c r="G405" s="3">
        <v>0</v>
      </c>
      <c r="H405" s="3">
        <v>0</v>
      </c>
      <c r="I405" s="3">
        <v>1.0909090909090899</v>
      </c>
      <c r="J405" s="3">
        <v>1.125</v>
      </c>
      <c r="K405" s="2"/>
      <c r="L405" s="3">
        <v>0</v>
      </c>
      <c r="M405" s="3">
        <v>0</v>
      </c>
      <c r="N405" s="3">
        <v>0</v>
      </c>
      <c r="O405" s="3">
        <v>0</v>
      </c>
      <c r="P405" s="3">
        <v>0</v>
      </c>
      <c r="Q405" s="3">
        <v>0</v>
      </c>
      <c r="R405" s="3">
        <v>0.28747978728803403</v>
      </c>
      <c r="S405" s="3">
        <v>0.33071891388307301</v>
      </c>
      <c r="T405" s="2"/>
      <c r="U405" s="3">
        <v>0.70336370580821495</v>
      </c>
      <c r="V405" s="3">
        <v>0.121743838593939</v>
      </c>
      <c r="W405" s="3">
        <v>0.146042492826082</v>
      </c>
      <c r="X405" s="3">
        <v>2.5487088546574102E-3</v>
      </c>
      <c r="Y405" s="3">
        <v>6.1559403557756602E-3</v>
      </c>
      <c r="Z405" s="3">
        <v>2.0145313469044399E-2</v>
      </c>
    </row>
    <row r="406" spans="1:26">
      <c r="A406" s="2" t="s">
        <v>1026</v>
      </c>
      <c r="B406" s="2" t="s">
        <v>1027</v>
      </c>
      <c r="C406" s="3">
        <v>0</v>
      </c>
      <c r="D406" s="3">
        <v>215.23333333333301</v>
      </c>
      <c r="E406" s="3">
        <v>0</v>
      </c>
      <c r="F406" s="3">
        <v>0</v>
      </c>
      <c r="G406" s="3">
        <v>0</v>
      </c>
      <c r="H406" s="3">
        <v>0</v>
      </c>
      <c r="I406" s="3">
        <v>219.63333333333301</v>
      </c>
      <c r="J406" s="3">
        <v>217.6</v>
      </c>
      <c r="K406" s="2"/>
      <c r="L406" s="3">
        <v>0</v>
      </c>
      <c r="M406" s="3">
        <v>15.173844455363099</v>
      </c>
      <c r="N406" s="3">
        <v>0</v>
      </c>
      <c r="O406" s="3">
        <v>0</v>
      </c>
      <c r="P406" s="3">
        <v>0</v>
      </c>
      <c r="Q406" s="3">
        <v>0</v>
      </c>
      <c r="R406" s="3">
        <v>16.686288449568998</v>
      </c>
      <c r="S406" s="3">
        <v>13.8313653218569</v>
      </c>
      <c r="T406" s="2"/>
      <c r="U406" s="3">
        <v>9.0129367185908402E-2</v>
      </c>
      <c r="V406" s="3">
        <v>0.44515914888980401</v>
      </c>
      <c r="W406" s="3">
        <v>0.27177561637181302</v>
      </c>
      <c r="X406" s="3">
        <v>2.18623485388089E-3</v>
      </c>
      <c r="Y406" s="3">
        <v>6.8424200098415697E-2</v>
      </c>
      <c r="Z406" s="3">
        <v>0.12232543296748</v>
      </c>
    </row>
    <row r="407" spans="1:26">
      <c r="A407" s="2" t="s">
        <v>278</v>
      </c>
      <c r="B407" s="2" t="s">
        <v>279</v>
      </c>
      <c r="C407" s="3">
        <v>0</v>
      </c>
      <c r="D407" s="3">
        <v>104.7</v>
      </c>
      <c r="E407" s="3">
        <v>0</v>
      </c>
      <c r="F407" s="3">
        <v>0</v>
      </c>
      <c r="G407" s="3">
        <v>0</v>
      </c>
      <c r="H407" s="3">
        <v>0</v>
      </c>
      <c r="I407" s="3">
        <v>104.266666666666</v>
      </c>
      <c r="J407" s="3">
        <v>105.1</v>
      </c>
      <c r="K407" s="2"/>
      <c r="L407" s="3">
        <v>0</v>
      </c>
      <c r="M407" s="3">
        <v>1.5088627063675</v>
      </c>
      <c r="N407" s="3">
        <v>0</v>
      </c>
      <c r="O407" s="3">
        <v>0</v>
      </c>
      <c r="P407" s="3">
        <v>0</v>
      </c>
      <c r="Q407" s="3">
        <v>0</v>
      </c>
      <c r="R407" s="3">
        <v>1.31487219488773</v>
      </c>
      <c r="S407" s="3">
        <v>1.27410099024109</v>
      </c>
      <c r="T407" s="2"/>
      <c r="U407" s="3">
        <v>8.2716159458832896E-3</v>
      </c>
      <c r="V407" s="3">
        <v>0.93006383229716505</v>
      </c>
      <c r="W407" s="3">
        <v>4.5810941978169503E-3</v>
      </c>
      <c r="X407" s="3">
        <v>2.97182239212185E-3</v>
      </c>
      <c r="Y407" s="3">
        <v>9.1973087355342893E-3</v>
      </c>
      <c r="Z407" s="3">
        <v>4.4914328340592898E-2</v>
      </c>
    </row>
    <row r="408" spans="1:26">
      <c r="A408" s="2" t="s">
        <v>1028</v>
      </c>
      <c r="B408" s="2"/>
      <c r="C408" s="3">
        <v>0</v>
      </c>
      <c r="D408" s="3">
        <v>0</v>
      </c>
      <c r="E408" s="3">
        <v>0</v>
      </c>
      <c r="F408" s="3">
        <v>0</v>
      </c>
      <c r="G408" s="3">
        <v>0</v>
      </c>
      <c r="H408" s="3">
        <v>0</v>
      </c>
      <c r="I408" s="3">
        <v>0</v>
      </c>
      <c r="J408" s="3">
        <v>1.2</v>
      </c>
      <c r="K408" s="2"/>
      <c r="L408" s="3">
        <v>0</v>
      </c>
      <c r="M408" s="3">
        <v>0</v>
      </c>
      <c r="N408" s="3">
        <v>0</v>
      </c>
      <c r="O408" s="3">
        <v>0</v>
      </c>
      <c r="P408" s="3">
        <v>0</v>
      </c>
      <c r="Q408" s="3">
        <v>0</v>
      </c>
      <c r="R408" s="3">
        <v>0</v>
      </c>
      <c r="S408" s="3">
        <v>0.4</v>
      </c>
      <c r="T408" s="2"/>
      <c r="U408" s="3">
        <v>6.4023938971186399E-3</v>
      </c>
      <c r="V408" s="3">
        <v>0.17279582635815799</v>
      </c>
      <c r="W408" s="3">
        <v>8.0231412309951594E-2</v>
      </c>
      <c r="X408" s="3">
        <v>5.5727936645824502E-3</v>
      </c>
      <c r="Y408" s="3">
        <v>0.64571406766105099</v>
      </c>
      <c r="Z408" s="3">
        <v>8.9283507011179694E-2</v>
      </c>
    </row>
    <row r="409" spans="1:26">
      <c r="A409" s="2" t="s">
        <v>1029</v>
      </c>
      <c r="B409" s="2" t="s">
        <v>1030</v>
      </c>
      <c r="C409" s="3">
        <v>0</v>
      </c>
      <c r="D409" s="3">
        <v>0</v>
      </c>
      <c r="E409" s="3">
        <v>0</v>
      </c>
      <c r="F409" s="3">
        <v>114.86666666666601</v>
      </c>
      <c r="G409" s="3">
        <v>0</v>
      </c>
      <c r="H409" s="3">
        <v>114.033333333333</v>
      </c>
      <c r="I409" s="3">
        <v>0</v>
      </c>
      <c r="J409" s="3">
        <v>113.266666666666</v>
      </c>
      <c r="K409" s="2"/>
      <c r="L409" s="3">
        <v>0</v>
      </c>
      <c r="M409" s="3">
        <v>0</v>
      </c>
      <c r="N409" s="3">
        <v>0</v>
      </c>
      <c r="O409" s="3">
        <v>9.6150345235411798</v>
      </c>
      <c r="P409" s="3">
        <v>0</v>
      </c>
      <c r="Q409" s="3">
        <v>10.4705406843305</v>
      </c>
      <c r="R409" s="3">
        <v>0</v>
      </c>
      <c r="S409" s="3">
        <v>12.606700158601701</v>
      </c>
      <c r="T409" s="2"/>
      <c r="U409" s="3">
        <v>5.5000496846193202E-2</v>
      </c>
      <c r="V409" s="3">
        <v>0.57758733678666596</v>
      </c>
      <c r="W409" s="3">
        <v>6.8748168683208294E-2</v>
      </c>
      <c r="X409" s="3">
        <v>5.2302534296820701E-3</v>
      </c>
      <c r="Y409" s="3">
        <v>5.3388822176293198E-2</v>
      </c>
      <c r="Z409" s="3">
        <v>0.240044922743686</v>
      </c>
    </row>
    <row r="410" spans="1:26">
      <c r="A410" s="2" t="s">
        <v>1031</v>
      </c>
      <c r="B410" s="2" t="s">
        <v>1032</v>
      </c>
      <c r="C410" s="3">
        <v>0</v>
      </c>
      <c r="D410" s="3">
        <v>215.86666666666599</v>
      </c>
      <c r="E410" s="3">
        <v>0</v>
      </c>
      <c r="F410" s="3">
        <v>0</v>
      </c>
      <c r="G410" s="3">
        <v>0</v>
      </c>
      <c r="H410" s="3">
        <v>0</v>
      </c>
      <c r="I410" s="3">
        <v>210.53333333333299</v>
      </c>
      <c r="J410" s="3">
        <v>218.933333333333</v>
      </c>
      <c r="K410" s="2"/>
      <c r="L410" s="3">
        <v>0</v>
      </c>
      <c r="M410" s="3">
        <v>13.8653845561127</v>
      </c>
      <c r="N410" s="3">
        <v>0</v>
      </c>
      <c r="O410" s="3">
        <v>0</v>
      </c>
      <c r="P410" s="3">
        <v>0</v>
      </c>
      <c r="Q410" s="3">
        <v>0</v>
      </c>
      <c r="R410" s="3">
        <v>12.2739109043893</v>
      </c>
      <c r="S410" s="3">
        <v>13.887484373428499</v>
      </c>
      <c r="T410" s="2"/>
      <c r="U410" s="3">
        <v>0.103885544201879</v>
      </c>
      <c r="V410" s="3">
        <v>0.37648892031810599</v>
      </c>
      <c r="W410" s="3">
        <v>0.34221540043965898</v>
      </c>
      <c r="X410" s="3">
        <v>6.9035260508971703E-3</v>
      </c>
      <c r="Y410" s="3">
        <v>5.6822034119816497E-2</v>
      </c>
      <c r="Z410" s="3">
        <v>0.11368457676594999</v>
      </c>
    </row>
    <row r="411" spans="1:26">
      <c r="A411" s="2" t="s">
        <v>1033</v>
      </c>
      <c r="B411" s="2" t="s">
        <v>1034</v>
      </c>
      <c r="C411" s="3">
        <v>0</v>
      </c>
      <c r="D411" s="3">
        <v>0</v>
      </c>
      <c r="E411" s="3">
        <v>93.433333333333294</v>
      </c>
      <c r="F411" s="3">
        <v>0</v>
      </c>
      <c r="G411" s="3">
        <v>94.5</v>
      </c>
      <c r="H411" s="3">
        <v>0</v>
      </c>
      <c r="I411" s="3">
        <v>91.4</v>
      </c>
      <c r="J411" s="3">
        <v>0</v>
      </c>
      <c r="K411" s="2"/>
      <c r="L411" s="3">
        <v>0</v>
      </c>
      <c r="M411" s="3">
        <v>0</v>
      </c>
      <c r="N411" s="3">
        <v>8.1104185396863997</v>
      </c>
      <c r="O411" s="3">
        <v>0</v>
      </c>
      <c r="P411" s="3">
        <v>6.0207972893961399</v>
      </c>
      <c r="Q411" s="3">
        <v>0</v>
      </c>
      <c r="R411" s="3">
        <v>9.1454906921389405</v>
      </c>
      <c r="S411" s="3">
        <v>0</v>
      </c>
      <c r="T411" s="2"/>
      <c r="U411" s="3">
        <v>1.8850372718146401E-2</v>
      </c>
      <c r="V411" s="3">
        <v>0.34930707144372702</v>
      </c>
      <c r="W411" s="3">
        <v>0.193600177702064</v>
      </c>
      <c r="X411" s="3">
        <v>4.4581199094921402E-4</v>
      </c>
      <c r="Y411" s="3">
        <v>0.30617449038107603</v>
      </c>
      <c r="Z411" s="3">
        <v>0.13162207659397801</v>
      </c>
    </row>
    <row r="412" spans="1:26">
      <c r="A412" s="2" t="s">
        <v>1035</v>
      </c>
      <c r="B412" s="2" t="s">
        <v>1036</v>
      </c>
      <c r="C412" s="3">
        <v>0</v>
      </c>
      <c r="D412" s="3">
        <v>214.63333333333301</v>
      </c>
      <c r="E412" s="3">
        <v>0</v>
      </c>
      <c r="F412" s="3">
        <v>0</v>
      </c>
      <c r="G412" s="3">
        <v>0</v>
      </c>
      <c r="H412" s="3">
        <v>0</v>
      </c>
      <c r="I412" s="3">
        <v>213.666666666666</v>
      </c>
      <c r="J412" s="3">
        <v>214.86666666666599</v>
      </c>
      <c r="K412" s="2"/>
      <c r="L412" s="3">
        <v>0</v>
      </c>
      <c r="M412" s="3">
        <v>14.046312287888499</v>
      </c>
      <c r="N412" s="3">
        <v>0</v>
      </c>
      <c r="O412" s="3">
        <v>0</v>
      </c>
      <c r="P412" s="3">
        <v>0</v>
      </c>
      <c r="Q412" s="3">
        <v>0</v>
      </c>
      <c r="R412" s="3">
        <v>15.6872205597068</v>
      </c>
      <c r="S412" s="3">
        <v>13.992220060527201</v>
      </c>
      <c r="T412" s="2"/>
      <c r="U412" s="3">
        <v>1.40111627131754E-2</v>
      </c>
      <c r="V412" s="3">
        <v>0.50493578499811198</v>
      </c>
      <c r="W412" s="3">
        <v>3.89314916193075E-2</v>
      </c>
      <c r="X412" s="3">
        <v>1.2139035597918599E-2</v>
      </c>
      <c r="Y412" s="3">
        <v>0.265942352288767</v>
      </c>
      <c r="Z412" s="3">
        <v>0.164040173122804</v>
      </c>
    </row>
    <row r="413" spans="1:26">
      <c r="A413" s="2" t="s">
        <v>1037</v>
      </c>
      <c r="B413" s="2"/>
      <c r="C413" s="3">
        <v>0</v>
      </c>
      <c r="D413" s="3">
        <v>10.9</v>
      </c>
      <c r="E413" s="3">
        <v>0</v>
      </c>
      <c r="F413" s="3">
        <v>0</v>
      </c>
      <c r="G413" s="3">
        <v>0</v>
      </c>
      <c r="H413" s="3">
        <v>0</v>
      </c>
      <c r="I413" s="3">
        <v>11.966666666666599</v>
      </c>
      <c r="J413" s="3">
        <v>11.5</v>
      </c>
      <c r="K413" s="2"/>
      <c r="L413" s="3">
        <v>0</v>
      </c>
      <c r="M413" s="3">
        <v>1.13578166916005</v>
      </c>
      <c r="N413" s="3">
        <v>0</v>
      </c>
      <c r="O413" s="3">
        <v>0</v>
      </c>
      <c r="P413" s="3">
        <v>0</v>
      </c>
      <c r="Q413" s="3">
        <v>0</v>
      </c>
      <c r="R413" s="3">
        <v>1.32874209519964</v>
      </c>
      <c r="S413" s="3">
        <v>1.0567244989431499</v>
      </c>
      <c r="T413" s="2"/>
      <c r="U413" s="3">
        <v>6.6193359019325798E-2</v>
      </c>
      <c r="V413" s="3">
        <v>0.15280902743705299</v>
      </c>
      <c r="W413" s="3">
        <v>0.742390883988025</v>
      </c>
      <c r="X413" s="3">
        <v>6.7880120999993998E-3</v>
      </c>
      <c r="Y413" s="3">
        <v>7.7030380189144097E-3</v>
      </c>
      <c r="Z413" s="3">
        <v>2.4115680381586999E-2</v>
      </c>
    </row>
    <row r="414" spans="1:26">
      <c r="A414" s="2" t="s">
        <v>1038</v>
      </c>
      <c r="B414" s="2" t="s">
        <v>1039</v>
      </c>
      <c r="C414" s="3">
        <v>0</v>
      </c>
      <c r="D414" s="3">
        <v>217.53333333333299</v>
      </c>
      <c r="E414" s="3">
        <v>0</v>
      </c>
      <c r="F414" s="3">
        <v>0</v>
      </c>
      <c r="G414" s="3">
        <v>0</v>
      </c>
      <c r="H414" s="3">
        <v>0</v>
      </c>
      <c r="I414" s="3">
        <v>214.06666666666601</v>
      </c>
      <c r="J414" s="3">
        <v>215.03333333333299</v>
      </c>
      <c r="K414" s="2"/>
      <c r="L414" s="3">
        <v>0</v>
      </c>
      <c r="M414" s="3">
        <v>13.8365056603496</v>
      </c>
      <c r="N414" s="3">
        <v>0</v>
      </c>
      <c r="O414" s="3">
        <v>0</v>
      </c>
      <c r="P414" s="3">
        <v>0</v>
      </c>
      <c r="Q414" s="3">
        <v>0</v>
      </c>
      <c r="R414" s="3">
        <v>13.0023929421557</v>
      </c>
      <c r="S414" s="3">
        <v>11.867275265292401</v>
      </c>
      <c r="T414" s="2"/>
      <c r="U414" s="3">
        <v>2.1650943955592701E-2</v>
      </c>
      <c r="V414" s="3">
        <v>0.43586348711105</v>
      </c>
      <c r="W414" s="3">
        <v>2.4959177214309201E-2</v>
      </c>
      <c r="X414" s="3">
        <v>1.9330105361332101E-3</v>
      </c>
      <c r="Y414" s="3">
        <v>0.28668993881182198</v>
      </c>
      <c r="Z414" s="3">
        <v>0.22890344335726501</v>
      </c>
    </row>
    <row r="415" spans="1:26">
      <c r="A415" s="2" t="s">
        <v>567</v>
      </c>
      <c r="B415" s="2"/>
      <c r="C415" s="3">
        <v>0</v>
      </c>
      <c r="D415" s="3">
        <v>1</v>
      </c>
      <c r="E415" s="3">
        <v>0</v>
      </c>
      <c r="F415" s="3">
        <v>0</v>
      </c>
      <c r="G415" s="3">
        <v>0</v>
      </c>
      <c r="H415" s="3">
        <v>0</v>
      </c>
      <c r="I415" s="3">
        <v>0</v>
      </c>
      <c r="J415" s="3">
        <v>0</v>
      </c>
      <c r="K415" s="2"/>
      <c r="L415" s="3">
        <v>0</v>
      </c>
      <c r="M415" s="3">
        <v>0</v>
      </c>
      <c r="N415" s="3">
        <v>0</v>
      </c>
      <c r="O415" s="3">
        <v>0</v>
      </c>
      <c r="P415" s="3">
        <v>0</v>
      </c>
      <c r="Q415" s="3">
        <v>0</v>
      </c>
      <c r="R415" s="3">
        <v>0</v>
      </c>
      <c r="S415" s="3">
        <v>0</v>
      </c>
      <c r="T415" s="2"/>
      <c r="U415" s="3">
        <v>0.78077859201173805</v>
      </c>
      <c r="V415" s="3">
        <v>9.8521755644670403E-2</v>
      </c>
      <c r="W415" s="3">
        <v>9.0159347239395296E-2</v>
      </c>
      <c r="X415" s="3">
        <v>1.8200132066432E-2</v>
      </c>
      <c r="Y415" s="3">
        <v>3.0003729568850502E-3</v>
      </c>
      <c r="Z415" s="3">
        <v>9.33980078255673E-3</v>
      </c>
    </row>
    <row r="416" spans="1:26">
      <c r="A416" s="2" t="s">
        <v>1040</v>
      </c>
      <c r="B416" s="2"/>
      <c r="C416" s="3">
        <v>0</v>
      </c>
      <c r="D416" s="3">
        <v>0</v>
      </c>
      <c r="E416" s="3">
        <v>14.9</v>
      </c>
      <c r="F416" s="3">
        <v>0</v>
      </c>
      <c r="G416" s="3">
        <v>13.2666666666666</v>
      </c>
      <c r="H416" s="3">
        <v>0</v>
      </c>
      <c r="I416" s="3">
        <v>16.733333333333299</v>
      </c>
      <c r="J416" s="3">
        <v>0</v>
      </c>
      <c r="K416" s="2"/>
      <c r="L416" s="3">
        <v>0</v>
      </c>
      <c r="M416" s="3">
        <v>0</v>
      </c>
      <c r="N416" s="3">
        <v>1.64012194668567</v>
      </c>
      <c r="O416" s="3">
        <v>0</v>
      </c>
      <c r="P416" s="3">
        <v>1.8427033281447001</v>
      </c>
      <c r="Q416" s="3">
        <v>0</v>
      </c>
      <c r="R416" s="3">
        <v>1.56914697279197</v>
      </c>
      <c r="S416" s="3">
        <v>0</v>
      </c>
      <c r="T416" s="2"/>
      <c r="U416" s="3">
        <v>8.2900362610154599E-3</v>
      </c>
      <c r="V416" s="3">
        <v>0.82011800750058805</v>
      </c>
      <c r="W416" s="3">
        <v>0.12484883536572</v>
      </c>
      <c r="X416" s="3">
        <v>2.0944118040311698E-3</v>
      </c>
      <c r="Y416" s="3">
        <v>1.7570560642108098E-2</v>
      </c>
      <c r="Z416" s="3">
        <v>2.7078148359145699E-2</v>
      </c>
    </row>
    <row r="417" spans="1:26">
      <c r="A417" s="2" t="s">
        <v>1041</v>
      </c>
      <c r="B417" s="2" t="s">
        <v>1042</v>
      </c>
      <c r="C417" s="3">
        <v>0</v>
      </c>
      <c r="D417" s="3">
        <v>0</v>
      </c>
      <c r="E417" s="3">
        <v>0</v>
      </c>
      <c r="F417" s="3">
        <v>114</v>
      </c>
      <c r="G417" s="3">
        <v>0</v>
      </c>
      <c r="H417" s="3">
        <v>113.1</v>
      </c>
      <c r="I417" s="3">
        <v>0</v>
      </c>
      <c r="J417" s="3">
        <v>111.23333333333299</v>
      </c>
      <c r="K417" s="2"/>
      <c r="L417" s="3">
        <v>0</v>
      </c>
      <c r="M417" s="3">
        <v>0</v>
      </c>
      <c r="N417" s="3">
        <v>0</v>
      </c>
      <c r="O417" s="3">
        <v>9.6090235369330497</v>
      </c>
      <c r="P417" s="3">
        <v>0</v>
      </c>
      <c r="Q417" s="3">
        <v>8.2192862626061807</v>
      </c>
      <c r="R417" s="3">
        <v>0</v>
      </c>
      <c r="S417" s="3">
        <v>9.3832593247525402</v>
      </c>
      <c r="T417" s="2"/>
      <c r="U417" s="3">
        <v>4.7540952806373202E-2</v>
      </c>
      <c r="V417" s="3">
        <v>0.64711042847765998</v>
      </c>
      <c r="W417" s="3">
        <v>7.2624468009082094E-2</v>
      </c>
      <c r="X417" s="3">
        <v>5.7753677429487303E-3</v>
      </c>
      <c r="Y417" s="3">
        <v>3.8706171348832301E-2</v>
      </c>
      <c r="Z417" s="3">
        <v>0.18824261179337801</v>
      </c>
    </row>
    <row r="418" spans="1:26">
      <c r="A418" s="2" t="s">
        <v>1043</v>
      </c>
      <c r="B418" s="2" t="s">
        <v>1044</v>
      </c>
      <c r="C418" s="3">
        <v>0</v>
      </c>
      <c r="D418" s="3">
        <v>0</v>
      </c>
      <c r="E418" s="3">
        <v>0</v>
      </c>
      <c r="F418" s="3">
        <v>115.7</v>
      </c>
      <c r="G418" s="3">
        <v>0</v>
      </c>
      <c r="H418" s="3">
        <v>115.06666666666599</v>
      </c>
      <c r="I418" s="3">
        <v>0</v>
      </c>
      <c r="J418" s="3">
        <v>109.933333333333</v>
      </c>
      <c r="K418" s="2"/>
      <c r="L418" s="3">
        <v>0</v>
      </c>
      <c r="M418" s="3">
        <v>0</v>
      </c>
      <c r="N418" s="3">
        <v>0</v>
      </c>
      <c r="O418" s="3">
        <v>8.3831179561465401</v>
      </c>
      <c r="P418" s="3">
        <v>0</v>
      </c>
      <c r="Q418" s="3">
        <v>11.749988179662999</v>
      </c>
      <c r="R418" s="3">
        <v>0</v>
      </c>
      <c r="S418" s="3">
        <v>9.20482965018304</v>
      </c>
      <c r="T418" s="2"/>
      <c r="U418" s="3">
        <v>3.0225021678425602E-2</v>
      </c>
      <c r="V418" s="3">
        <v>0.70674674808697402</v>
      </c>
      <c r="W418" s="3">
        <v>4.7336571268933599E-2</v>
      </c>
      <c r="X418" s="3">
        <v>4.0031267548090504E-3</v>
      </c>
      <c r="Y418" s="3">
        <v>4.7546906939409703E-2</v>
      </c>
      <c r="Z418" s="3">
        <v>0.16414162682515901</v>
      </c>
    </row>
    <row r="419" spans="1:26">
      <c r="A419" s="2" t="s">
        <v>1045</v>
      </c>
      <c r="B419" s="2" t="s">
        <v>1046</v>
      </c>
      <c r="C419" s="3">
        <v>0</v>
      </c>
      <c r="D419" s="3">
        <v>0</v>
      </c>
      <c r="E419" s="3">
        <v>96</v>
      </c>
      <c r="F419" s="3">
        <v>0</v>
      </c>
      <c r="G419" s="3">
        <v>90.133333333333297</v>
      </c>
      <c r="H419" s="3">
        <v>0</v>
      </c>
      <c r="I419" s="3">
        <v>95.8</v>
      </c>
      <c r="J419" s="3">
        <v>0</v>
      </c>
      <c r="K419" s="2"/>
      <c r="L419" s="3">
        <v>0</v>
      </c>
      <c r="M419" s="3">
        <v>0</v>
      </c>
      <c r="N419" s="3">
        <v>9.5533589206449605</v>
      </c>
      <c r="O419" s="3">
        <v>0</v>
      </c>
      <c r="P419" s="3">
        <v>6.8202313417915299</v>
      </c>
      <c r="Q419" s="3">
        <v>0</v>
      </c>
      <c r="R419" s="3">
        <v>9.5861010496099599</v>
      </c>
      <c r="S419" s="3">
        <v>0</v>
      </c>
      <c r="T419" s="2"/>
      <c r="U419" s="3">
        <v>2.31259578332857E-2</v>
      </c>
      <c r="V419" s="3">
        <v>0.30346446417088602</v>
      </c>
      <c r="W419" s="3">
        <v>4.4973105021727702E-2</v>
      </c>
      <c r="X419" s="3">
        <v>1.20417670066421E-2</v>
      </c>
      <c r="Y419" s="3">
        <v>0.43543633535993398</v>
      </c>
      <c r="Z419" s="3">
        <v>0.18095836883233199</v>
      </c>
    </row>
    <row r="420" spans="1:26">
      <c r="A420" s="2" t="s">
        <v>1047</v>
      </c>
      <c r="B420" s="2"/>
      <c r="C420" s="3">
        <v>0</v>
      </c>
      <c r="D420" s="3">
        <v>0</v>
      </c>
      <c r="E420" s="3">
        <v>0</v>
      </c>
      <c r="F420" s="3">
        <v>0</v>
      </c>
      <c r="G420" s="3">
        <v>0</v>
      </c>
      <c r="H420" s="3">
        <v>0</v>
      </c>
      <c r="I420" s="3">
        <v>1.44444444444444</v>
      </c>
      <c r="J420" s="3">
        <v>0</v>
      </c>
      <c r="K420" s="2"/>
      <c r="L420" s="3">
        <v>0</v>
      </c>
      <c r="M420" s="3">
        <v>0</v>
      </c>
      <c r="N420" s="3">
        <v>0</v>
      </c>
      <c r="O420" s="3">
        <v>0</v>
      </c>
      <c r="P420" s="3">
        <v>0</v>
      </c>
      <c r="Q420" s="3">
        <v>0</v>
      </c>
      <c r="R420" s="3">
        <v>0.49690399499995302</v>
      </c>
      <c r="S420" s="3">
        <v>0</v>
      </c>
      <c r="T420" s="2"/>
      <c r="U420" s="3">
        <v>7.0870489814008801E-3</v>
      </c>
      <c r="V420" s="3">
        <v>0.14838212524897099</v>
      </c>
      <c r="W420" s="3">
        <v>1.3172307151263701E-2</v>
      </c>
      <c r="X420" s="3">
        <v>5.9077600430744101E-3</v>
      </c>
      <c r="Y420" s="3">
        <v>0.79543798651565201</v>
      </c>
      <c r="Z420" s="3">
        <v>3.00127725024893E-2</v>
      </c>
    </row>
    <row r="421" spans="1:26">
      <c r="A421" s="2" t="s">
        <v>1048</v>
      </c>
      <c r="B421" s="2"/>
      <c r="C421" s="3">
        <v>0</v>
      </c>
      <c r="D421" s="3">
        <v>20.466666666666601</v>
      </c>
      <c r="E421" s="3">
        <v>0</v>
      </c>
      <c r="F421" s="3">
        <v>0</v>
      </c>
      <c r="G421" s="3">
        <v>0</v>
      </c>
      <c r="H421" s="3">
        <v>0</v>
      </c>
      <c r="I421" s="3">
        <v>20.7</v>
      </c>
      <c r="J421" s="3">
        <v>23.533333333333299</v>
      </c>
      <c r="K421" s="2"/>
      <c r="L421" s="3">
        <v>0</v>
      </c>
      <c r="M421" s="3">
        <v>1.40791413879619</v>
      </c>
      <c r="N421" s="3">
        <v>0</v>
      </c>
      <c r="O421" s="3">
        <v>0</v>
      </c>
      <c r="P421" s="3">
        <v>0</v>
      </c>
      <c r="Q421" s="3">
        <v>0</v>
      </c>
      <c r="R421" s="3">
        <v>1.1590225767142399</v>
      </c>
      <c r="S421" s="3">
        <v>1.05619863451699</v>
      </c>
      <c r="T421" s="2"/>
      <c r="U421" s="3">
        <v>2.2985722521824199E-2</v>
      </c>
      <c r="V421" s="3">
        <v>0.84311138102306205</v>
      </c>
      <c r="W421" s="3">
        <v>2.4442464229762598E-2</v>
      </c>
      <c r="X421" s="3">
        <v>1.0173134061558E-2</v>
      </c>
      <c r="Y421" s="3">
        <v>4.0248204160901899E-2</v>
      </c>
      <c r="Z421" s="3">
        <v>5.9039093875062502E-2</v>
      </c>
    </row>
    <row r="422" spans="1:26">
      <c r="A422" s="2" t="s">
        <v>1049</v>
      </c>
      <c r="B422" s="2"/>
      <c r="C422" s="3">
        <v>0</v>
      </c>
      <c r="D422" s="3">
        <v>20</v>
      </c>
      <c r="E422" s="3">
        <v>0</v>
      </c>
      <c r="F422" s="3">
        <v>0</v>
      </c>
      <c r="G422" s="3">
        <v>0</v>
      </c>
      <c r="H422" s="3">
        <v>0</v>
      </c>
      <c r="I422" s="3">
        <v>18.8333333333333</v>
      </c>
      <c r="J422" s="3">
        <v>19.633333333333301</v>
      </c>
      <c r="K422" s="2"/>
      <c r="L422" s="3">
        <v>0</v>
      </c>
      <c r="M422" s="3">
        <v>0.85634883857767496</v>
      </c>
      <c r="N422" s="3">
        <v>0</v>
      </c>
      <c r="O422" s="3">
        <v>0</v>
      </c>
      <c r="P422" s="3">
        <v>0</v>
      </c>
      <c r="Q422" s="3">
        <v>0</v>
      </c>
      <c r="R422" s="3">
        <v>0.85958646388184101</v>
      </c>
      <c r="S422" s="3">
        <v>0.60461190490723404</v>
      </c>
      <c r="T422" s="2"/>
      <c r="U422" s="3">
        <v>0.103522750204379</v>
      </c>
      <c r="V422" s="3">
        <v>8.9859667125509204E-2</v>
      </c>
      <c r="W422" s="3">
        <v>0.75589542734219295</v>
      </c>
      <c r="X422" s="3">
        <v>3.1740126554689798E-3</v>
      </c>
      <c r="Y422" s="3">
        <v>7.6197744762641498E-3</v>
      </c>
      <c r="Z422" s="3">
        <v>3.9928368400124301E-2</v>
      </c>
    </row>
    <row r="423" spans="1:26">
      <c r="A423" s="2" t="s">
        <v>1050</v>
      </c>
      <c r="B423" s="2"/>
      <c r="C423" s="3">
        <v>0</v>
      </c>
      <c r="D423" s="3">
        <v>0</v>
      </c>
      <c r="E423" s="3">
        <v>106.466666666666</v>
      </c>
      <c r="F423" s="3">
        <v>113.666666666666</v>
      </c>
      <c r="G423" s="3">
        <v>101.266666666666</v>
      </c>
      <c r="H423" s="3">
        <v>109.166666666666</v>
      </c>
      <c r="I423" s="3">
        <v>91.6666666666666</v>
      </c>
      <c r="J423" s="3">
        <v>100.133333333333</v>
      </c>
      <c r="K423" s="2"/>
      <c r="L423" s="3">
        <v>0</v>
      </c>
      <c r="M423" s="3">
        <v>0</v>
      </c>
      <c r="N423" s="3">
        <v>2.2320892057044199</v>
      </c>
      <c r="O423" s="3">
        <v>2.2852182001336798</v>
      </c>
      <c r="P423" s="3">
        <v>2.7560035478125799</v>
      </c>
      <c r="Q423" s="3">
        <v>2.1921577396609799</v>
      </c>
      <c r="R423" s="3">
        <v>3.0037014202850099</v>
      </c>
      <c r="S423" s="3">
        <v>2.7896634603876902</v>
      </c>
      <c r="T423" s="2"/>
      <c r="U423" s="3">
        <v>0.54931008305179096</v>
      </c>
      <c r="V423" s="3">
        <v>0.23675153845188199</v>
      </c>
      <c r="W423" s="3">
        <v>7.9000607976272494E-2</v>
      </c>
      <c r="X423" s="3">
        <v>2.17604756438998E-3</v>
      </c>
      <c r="Y423" s="3">
        <v>3.9012126373844901E-2</v>
      </c>
      <c r="Z423" s="3">
        <v>9.3749596829331303E-2</v>
      </c>
    </row>
    <row r="424" spans="1:26">
      <c r="A424" s="2" t="s">
        <v>1051</v>
      </c>
      <c r="B424" s="2"/>
      <c r="C424" s="3">
        <v>0</v>
      </c>
      <c r="D424" s="3">
        <v>0</v>
      </c>
      <c r="E424" s="3">
        <v>3.6333333333333302</v>
      </c>
      <c r="F424" s="3">
        <v>1.4615384615384599</v>
      </c>
      <c r="G424" s="3">
        <v>1</v>
      </c>
      <c r="H424" s="3">
        <v>1</v>
      </c>
      <c r="I424" s="3">
        <v>0</v>
      </c>
      <c r="J424" s="3">
        <v>0</v>
      </c>
      <c r="K424" s="2"/>
      <c r="L424" s="3">
        <v>0</v>
      </c>
      <c r="M424" s="3">
        <v>0</v>
      </c>
      <c r="N424" s="3">
        <v>1.51620872207255</v>
      </c>
      <c r="O424" s="3">
        <v>0.79569849482989197</v>
      </c>
      <c r="P424" s="3">
        <v>0</v>
      </c>
      <c r="Q424" s="3">
        <v>0</v>
      </c>
      <c r="R424" s="3">
        <v>0</v>
      </c>
      <c r="S424" s="3">
        <v>0</v>
      </c>
      <c r="T424" s="2"/>
      <c r="U424" s="3">
        <v>9.4078933286472793E-2</v>
      </c>
      <c r="V424" s="3">
        <v>9.6394195342973596E-2</v>
      </c>
      <c r="W424" s="3">
        <v>0.78601520699619998</v>
      </c>
      <c r="X424" s="3">
        <v>1.96400710475434E-3</v>
      </c>
      <c r="Y424" s="3">
        <v>6.2941090199001197E-3</v>
      </c>
      <c r="Z424" s="3">
        <v>1.52535480703524E-2</v>
      </c>
    </row>
    <row r="425" spans="1:26">
      <c r="A425" s="2" t="s">
        <v>1052</v>
      </c>
      <c r="B425" s="2"/>
      <c r="C425" s="3">
        <v>0</v>
      </c>
      <c r="D425" s="3">
        <v>0</v>
      </c>
      <c r="E425" s="3">
        <v>0</v>
      </c>
      <c r="F425" s="3">
        <v>1</v>
      </c>
      <c r="G425" s="3">
        <v>0</v>
      </c>
      <c r="H425" s="3">
        <v>0</v>
      </c>
      <c r="I425" s="3">
        <v>0</v>
      </c>
      <c r="J425" s="3">
        <v>0</v>
      </c>
      <c r="K425" s="2"/>
      <c r="L425" s="3">
        <v>0</v>
      </c>
      <c r="M425" s="3">
        <v>0</v>
      </c>
      <c r="N425" s="3">
        <v>0</v>
      </c>
      <c r="O425" s="3">
        <v>0</v>
      </c>
      <c r="P425" s="3">
        <v>0</v>
      </c>
      <c r="Q425" s="3">
        <v>0</v>
      </c>
      <c r="R425" s="3">
        <v>0</v>
      </c>
      <c r="S425" s="3">
        <v>0</v>
      </c>
      <c r="T425" s="2"/>
      <c r="U425" s="3">
        <v>2.7911939933337501E-2</v>
      </c>
      <c r="V425" s="3">
        <v>0.50161302246369799</v>
      </c>
      <c r="W425" s="3">
        <v>9.8864182012177795E-2</v>
      </c>
      <c r="X425" s="3">
        <v>9.9440078116299203E-4</v>
      </c>
      <c r="Y425" s="3">
        <v>0.2033353011472</v>
      </c>
      <c r="Z425" s="3">
        <v>0.167281152848198</v>
      </c>
    </row>
    <row r="426" spans="1:26">
      <c r="A426" s="2" t="s">
        <v>1053</v>
      </c>
      <c r="B426" s="2" t="s">
        <v>1054</v>
      </c>
      <c r="C426" s="3">
        <v>0</v>
      </c>
      <c r="D426" s="3">
        <v>0</v>
      </c>
      <c r="E426" s="3">
        <v>1.55555555555555</v>
      </c>
      <c r="F426" s="3">
        <v>1</v>
      </c>
      <c r="G426" s="3">
        <v>1.4166666666666601</v>
      </c>
      <c r="H426" s="3">
        <v>1</v>
      </c>
      <c r="I426" s="3">
        <v>0</v>
      </c>
      <c r="J426" s="3">
        <v>0</v>
      </c>
      <c r="K426" s="2"/>
      <c r="L426" s="3">
        <v>0</v>
      </c>
      <c r="M426" s="3">
        <v>0</v>
      </c>
      <c r="N426" s="3">
        <v>0.76173940004455998</v>
      </c>
      <c r="O426" s="3">
        <v>0</v>
      </c>
      <c r="P426" s="3">
        <v>0.862006702732383</v>
      </c>
      <c r="Q426" s="3">
        <v>0</v>
      </c>
      <c r="R426" s="3">
        <v>0</v>
      </c>
      <c r="S426" s="3">
        <v>0</v>
      </c>
      <c r="T426" s="2"/>
      <c r="U426" s="3">
        <v>2.2021163252038099E-2</v>
      </c>
      <c r="V426" s="3">
        <v>0.28037996447407099</v>
      </c>
      <c r="W426" s="3">
        <v>0.36841171795570798</v>
      </c>
      <c r="X426" s="3">
        <v>1.0231764172236701E-3</v>
      </c>
      <c r="Y426" s="3">
        <v>0.29295727603690902</v>
      </c>
      <c r="Z426" s="3">
        <v>3.5206702818863997E-2</v>
      </c>
    </row>
    <row r="427" spans="1:26">
      <c r="A427" s="2" t="s">
        <v>570</v>
      </c>
      <c r="B427" s="2"/>
      <c r="C427" s="3">
        <v>0</v>
      </c>
      <c r="D427" s="3">
        <v>0</v>
      </c>
      <c r="E427" s="3">
        <v>0</v>
      </c>
      <c r="F427" s="3">
        <v>0</v>
      </c>
      <c r="G427" s="3">
        <v>1</v>
      </c>
      <c r="H427" s="3">
        <v>0</v>
      </c>
      <c r="I427" s="3">
        <v>0</v>
      </c>
      <c r="J427" s="3">
        <v>0</v>
      </c>
      <c r="K427" s="2"/>
      <c r="L427" s="3">
        <v>0</v>
      </c>
      <c r="M427" s="3">
        <v>0</v>
      </c>
      <c r="N427" s="3">
        <v>0</v>
      </c>
      <c r="O427" s="3">
        <v>0</v>
      </c>
      <c r="P427" s="3">
        <v>0</v>
      </c>
      <c r="Q427" s="3">
        <v>0</v>
      </c>
      <c r="R427" s="3">
        <v>0</v>
      </c>
      <c r="S427" s="3">
        <v>0</v>
      </c>
      <c r="T427" s="2"/>
      <c r="U427" s="3">
        <v>0.123825908487152</v>
      </c>
      <c r="V427" s="3">
        <v>6.9335159568758797E-2</v>
      </c>
      <c r="W427" s="3">
        <v>0.76973933619984003</v>
      </c>
      <c r="X427" s="3">
        <v>3.0441041742057199E-3</v>
      </c>
      <c r="Y427" s="3">
        <v>8.9923973000770405E-3</v>
      </c>
      <c r="Z427" s="3">
        <v>2.5063095315113901E-2</v>
      </c>
    </row>
    <row r="428" spans="1:26">
      <c r="A428" s="2" t="s">
        <v>1055</v>
      </c>
      <c r="B428" s="2"/>
      <c r="C428" s="3">
        <v>0</v>
      </c>
      <c r="D428" s="3">
        <v>1.3076923076922999</v>
      </c>
      <c r="E428" s="3">
        <v>0</v>
      </c>
      <c r="F428" s="3">
        <v>0</v>
      </c>
      <c r="G428" s="3">
        <v>0</v>
      </c>
      <c r="H428" s="3">
        <v>0</v>
      </c>
      <c r="I428" s="3">
        <v>0</v>
      </c>
      <c r="J428" s="3">
        <v>0</v>
      </c>
      <c r="K428" s="2"/>
      <c r="L428" s="3">
        <v>0</v>
      </c>
      <c r="M428" s="3">
        <v>0.46153846153846101</v>
      </c>
      <c r="N428" s="3">
        <v>0</v>
      </c>
      <c r="O428" s="3">
        <v>0</v>
      </c>
      <c r="P428" s="3">
        <v>0</v>
      </c>
      <c r="Q428" s="3">
        <v>0</v>
      </c>
      <c r="R428" s="3">
        <v>0</v>
      </c>
      <c r="S428" s="3">
        <v>0</v>
      </c>
      <c r="T428" s="2"/>
      <c r="U428" s="3">
        <v>0.32740094731795499</v>
      </c>
      <c r="V428" s="3">
        <v>8.7734465167210202E-2</v>
      </c>
      <c r="W428" s="3">
        <v>0.51590053065411501</v>
      </c>
      <c r="X428" s="3">
        <v>3.04227026325751E-4</v>
      </c>
      <c r="Y428" s="3">
        <v>3.2786223700409699E-2</v>
      </c>
      <c r="Z428" s="3">
        <v>3.5873606337991998E-2</v>
      </c>
    </row>
    <row r="429" spans="1:26">
      <c r="A429" s="2" t="s">
        <v>1056</v>
      </c>
      <c r="B429" s="2" t="s">
        <v>1057</v>
      </c>
      <c r="C429" s="3">
        <v>0</v>
      </c>
      <c r="D429" s="3">
        <v>0</v>
      </c>
      <c r="E429" s="3">
        <v>0</v>
      </c>
      <c r="F429" s="3">
        <v>116.466666666666</v>
      </c>
      <c r="G429" s="3">
        <v>0</v>
      </c>
      <c r="H429" s="3">
        <v>115.7</v>
      </c>
      <c r="I429" s="3">
        <v>0</v>
      </c>
      <c r="J429" s="3">
        <v>114.933333333333</v>
      </c>
      <c r="K429" s="2"/>
      <c r="L429" s="3">
        <v>0</v>
      </c>
      <c r="M429" s="3">
        <v>0</v>
      </c>
      <c r="N429" s="3">
        <v>0</v>
      </c>
      <c r="O429" s="3">
        <v>9.0911434313230792</v>
      </c>
      <c r="P429" s="3">
        <v>0</v>
      </c>
      <c r="Q429" s="3">
        <v>12.3670260504833</v>
      </c>
      <c r="R429" s="3">
        <v>0</v>
      </c>
      <c r="S429" s="3">
        <v>9.8756715664752992</v>
      </c>
      <c r="T429" s="2"/>
      <c r="U429" s="3">
        <v>3.6580100598095897E-2</v>
      </c>
      <c r="V429" s="3">
        <v>0.70130621767968904</v>
      </c>
      <c r="W429" s="3">
        <v>4.3920404892725598E-2</v>
      </c>
      <c r="X429" s="3">
        <v>3.65615043754969E-3</v>
      </c>
      <c r="Y429" s="3">
        <v>3.6291935186517001E-2</v>
      </c>
      <c r="Z429" s="3">
        <v>0.17824519236154199</v>
      </c>
    </row>
    <row r="430" spans="1:26">
      <c r="A430" s="2" t="s">
        <v>1058</v>
      </c>
      <c r="B430" s="2" t="s">
        <v>1059</v>
      </c>
      <c r="C430" s="3">
        <v>0</v>
      </c>
      <c r="D430" s="3">
        <v>0</v>
      </c>
      <c r="E430" s="3">
        <v>0</v>
      </c>
      <c r="F430" s="3">
        <v>109</v>
      </c>
      <c r="G430" s="3">
        <v>0</v>
      </c>
      <c r="H430" s="3">
        <v>112.9</v>
      </c>
      <c r="I430" s="3">
        <v>0</v>
      </c>
      <c r="J430" s="3">
        <v>114.4</v>
      </c>
      <c r="K430" s="2"/>
      <c r="L430" s="3">
        <v>0</v>
      </c>
      <c r="M430" s="3">
        <v>0</v>
      </c>
      <c r="N430" s="3">
        <v>0</v>
      </c>
      <c r="O430" s="3">
        <v>9.7022334198540694</v>
      </c>
      <c r="P430" s="3">
        <v>0</v>
      </c>
      <c r="Q430" s="3">
        <v>11.1992559276647</v>
      </c>
      <c r="R430" s="3">
        <v>0</v>
      </c>
      <c r="S430" s="3">
        <v>9.4678403028356897</v>
      </c>
      <c r="T430" s="2"/>
      <c r="U430" s="3">
        <v>1.8281273152571401E-2</v>
      </c>
      <c r="V430" s="3">
        <v>0.77782644211928498</v>
      </c>
      <c r="W430" s="3">
        <v>2.2866536750561699E-2</v>
      </c>
      <c r="X430" s="3">
        <v>1.7473027184176E-3</v>
      </c>
      <c r="Y430" s="3">
        <v>8.3797763876101605E-2</v>
      </c>
      <c r="Z430" s="3">
        <v>9.54806826978018E-2</v>
      </c>
    </row>
    <row r="431" spans="1:26">
      <c r="A431" s="2" t="s">
        <v>1060</v>
      </c>
      <c r="B431" s="2"/>
      <c r="C431" s="3">
        <v>0</v>
      </c>
      <c r="D431" s="3">
        <v>0</v>
      </c>
      <c r="E431" s="3">
        <v>1</v>
      </c>
      <c r="F431" s="3">
        <v>0</v>
      </c>
      <c r="G431" s="3">
        <v>0</v>
      </c>
      <c r="H431" s="3">
        <v>0</v>
      </c>
      <c r="I431" s="3">
        <v>0</v>
      </c>
      <c r="J431" s="3">
        <v>0</v>
      </c>
      <c r="K431" s="2"/>
      <c r="L431" s="3">
        <v>0</v>
      </c>
      <c r="M431" s="3">
        <v>0</v>
      </c>
      <c r="N431" s="3">
        <v>0</v>
      </c>
      <c r="O431" s="3">
        <v>0</v>
      </c>
      <c r="P431" s="3">
        <v>0</v>
      </c>
      <c r="Q431" s="3">
        <v>0</v>
      </c>
      <c r="R431" s="3">
        <v>0</v>
      </c>
      <c r="S431" s="3">
        <v>0</v>
      </c>
      <c r="T431" s="2"/>
      <c r="U431" s="3">
        <v>1.3454130893781399E-2</v>
      </c>
      <c r="V431" s="3">
        <v>0.71742261520259498</v>
      </c>
      <c r="W431" s="3">
        <v>9.1168177782299294E-3</v>
      </c>
      <c r="X431" s="3">
        <v>1.3459876366665199E-3</v>
      </c>
      <c r="Y431" s="3">
        <v>0.21453295036040601</v>
      </c>
      <c r="Z431" s="3">
        <v>4.41274973273292E-2</v>
      </c>
    </row>
    <row r="432" spans="1:26">
      <c r="A432" s="2" t="s">
        <v>1061</v>
      </c>
      <c r="B432" s="2"/>
      <c r="C432" s="3">
        <v>0</v>
      </c>
      <c r="D432" s="3">
        <v>0</v>
      </c>
      <c r="E432" s="3">
        <v>0</v>
      </c>
      <c r="F432" s="3">
        <v>0</v>
      </c>
      <c r="G432" s="3">
        <v>0</v>
      </c>
      <c r="H432" s="3">
        <v>0</v>
      </c>
      <c r="I432" s="3">
        <v>1</v>
      </c>
      <c r="J432" s="3">
        <v>0</v>
      </c>
      <c r="K432" s="2"/>
      <c r="L432" s="3">
        <v>0</v>
      </c>
      <c r="M432" s="3">
        <v>0</v>
      </c>
      <c r="N432" s="3">
        <v>0</v>
      </c>
      <c r="O432" s="3">
        <v>0</v>
      </c>
      <c r="P432" s="3">
        <v>0</v>
      </c>
      <c r="Q432" s="3">
        <v>0</v>
      </c>
      <c r="R432" s="3">
        <v>0</v>
      </c>
      <c r="S432" s="3">
        <v>0</v>
      </c>
      <c r="T432" s="2"/>
      <c r="U432" s="3">
        <v>0.65537992004762202</v>
      </c>
      <c r="V432" s="3">
        <v>0.17690221341792101</v>
      </c>
      <c r="W432" s="3">
        <v>0.14090219412331101</v>
      </c>
      <c r="X432" s="3">
        <v>1.4562623873521699E-3</v>
      </c>
      <c r="Y432" s="3">
        <v>5.3012603660041301E-3</v>
      </c>
      <c r="Z432" s="3">
        <v>2.00581510381341E-2</v>
      </c>
    </row>
    <row r="433" spans="1:26">
      <c r="A433" s="2" t="s">
        <v>1062</v>
      </c>
      <c r="B433" s="2"/>
      <c r="C433" s="3">
        <v>0</v>
      </c>
      <c r="D433" s="3">
        <v>29.6666666666666</v>
      </c>
      <c r="E433" s="3">
        <v>0</v>
      </c>
      <c r="F433" s="3">
        <v>0</v>
      </c>
      <c r="G433" s="3">
        <v>0</v>
      </c>
      <c r="H433" s="3">
        <v>0</v>
      </c>
      <c r="I433" s="3">
        <v>25.8</v>
      </c>
      <c r="J433" s="3">
        <v>26.7</v>
      </c>
      <c r="K433" s="2"/>
      <c r="L433" s="3">
        <v>0</v>
      </c>
      <c r="M433" s="3">
        <v>1.1055415967851301</v>
      </c>
      <c r="N433" s="3">
        <v>0</v>
      </c>
      <c r="O433" s="3">
        <v>0</v>
      </c>
      <c r="P433" s="3">
        <v>0</v>
      </c>
      <c r="Q433" s="3">
        <v>0</v>
      </c>
      <c r="R433" s="3">
        <v>0.83266639978645296</v>
      </c>
      <c r="S433" s="3">
        <v>0.78102496759066498</v>
      </c>
      <c r="T433" s="2"/>
      <c r="U433" s="3">
        <v>6.7571071459535004E-2</v>
      </c>
      <c r="V433" s="3">
        <v>0.10467361080746</v>
      </c>
      <c r="W433" s="3">
        <v>0.77719475633602497</v>
      </c>
      <c r="X433" s="3">
        <v>2.49136434329907E-3</v>
      </c>
      <c r="Y433" s="3">
        <v>1.8475403745266399E-2</v>
      </c>
      <c r="Z433" s="3">
        <v>2.95937930188588E-2</v>
      </c>
    </row>
    <row r="434" spans="1:26">
      <c r="A434" s="2" t="s">
        <v>1063</v>
      </c>
      <c r="B434" s="2" t="s">
        <v>1064</v>
      </c>
      <c r="C434" s="3">
        <v>0</v>
      </c>
      <c r="D434" s="3">
        <v>215.5</v>
      </c>
      <c r="E434" s="3">
        <v>0</v>
      </c>
      <c r="F434" s="3">
        <v>0</v>
      </c>
      <c r="G434" s="3">
        <v>0</v>
      </c>
      <c r="H434" s="3">
        <v>0</v>
      </c>
      <c r="I434" s="3">
        <v>213.433333333333</v>
      </c>
      <c r="J434" s="3">
        <v>215.73333333333301</v>
      </c>
      <c r="K434" s="2"/>
      <c r="L434" s="3">
        <v>0</v>
      </c>
      <c r="M434" s="3">
        <v>13.7882800474412</v>
      </c>
      <c r="N434" s="3">
        <v>0</v>
      </c>
      <c r="O434" s="3">
        <v>0</v>
      </c>
      <c r="P434" s="3">
        <v>0</v>
      </c>
      <c r="Q434" s="3">
        <v>0</v>
      </c>
      <c r="R434" s="3">
        <v>14.2867848805188</v>
      </c>
      <c r="S434" s="3">
        <v>11.994257885430899</v>
      </c>
      <c r="T434" s="2"/>
      <c r="U434" s="3">
        <v>2.8075512725629099E-2</v>
      </c>
      <c r="V434" s="3">
        <v>0.42453779475852699</v>
      </c>
      <c r="W434" s="3">
        <v>3.0228976288837198E-2</v>
      </c>
      <c r="X434" s="3">
        <v>2.1514756906311E-3</v>
      </c>
      <c r="Y434" s="3">
        <v>0.31258277605797702</v>
      </c>
      <c r="Z434" s="3">
        <v>0.20242346345135501</v>
      </c>
    </row>
    <row r="435" spans="1:26">
      <c r="A435" s="2" t="s">
        <v>1065</v>
      </c>
      <c r="B435" s="2"/>
      <c r="C435" s="3">
        <v>0</v>
      </c>
      <c r="D435" s="3">
        <v>31</v>
      </c>
      <c r="E435" s="3">
        <v>0</v>
      </c>
      <c r="F435" s="3">
        <v>0</v>
      </c>
      <c r="G435" s="3">
        <v>0</v>
      </c>
      <c r="H435" s="3">
        <v>0</v>
      </c>
      <c r="I435" s="3">
        <v>31.3333333333333</v>
      </c>
      <c r="J435" s="3">
        <v>34.533333333333303</v>
      </c>
      <c r="K435" s="2"/>
      <c r="L435" s="3">
        <v>0</v>
      </c>
      <c r="M435" s="3">
        <v>1.23827837473378</v>
      </c>
      <c r="N435" s="3">
        <v>0</v>
      </c>
      <c r="O435" s="3">
        <v>0</v>
      </c>
      <c r="P435" s="3">
        <v>0</v>
      </c>
      <c r="Q435" s="3">
        <v>0</v>
      </c>
      <c r="R435" s="3">
        <v>1.2995725793078601</v>
      </c>
      <c r="S435" s="3">
        <v>1.2840906856172101</v>
      </c>
      <c r="T435" s="2"/>
      <c r="U435" s="3">
        <v>1.1650347243022901E-2</v>
      </c>
      <c r="V435" s="3">
        <v>0.80563453684280695</v>
      </c>
      <c r="W435" s="3">
        <v>4.9299289594925598E-2</v>
      </c>
      <c r="X435" s="3">
        <v>1.24007894655095E-2</v>
      </c>
      <c r="Y435" s="3">
        <v>4.5727321299847301E-2</v>
      </c>
      <c r="Z435" s="3">
        <v>7.5287715123866394E-2</v>
      </c>
    </row>
    <row r="436" spans="1:26">
      <c r="A436" s="2" t="s">
        <v>1066</v>
      </c>
      <c r="B436" s="2"/>
      <c r="C436" s="3">
        <v>0</v>
      </c>
      <c r="D436" s="3">
        <v>0</v>
      </c>
      <c r="E436" s="3">
        <v>0</v>
      </c>
      <c r="F436" s="3">
        <v>1</v>
      </c>
      <c r="G436" s="3">
        <v>0</v>
      </c>
      <c r="H436" s="3">
        <v>1</v>
      </c>
      <c r="I436" s="3">
        <v>0</v>
      </c>
      <c r="J436" s="3">
        <v>1</v>
      </c>
      <c r="K436" s="2"/>
      <c r="L436" s="3">
        <v>0</v>
      </c>
      <c r="M436" s="3">
        <v>0</v>
      </c>
      <c r="N436" s="3">
        <v>0</v>
      </c>
      <c r="O436" s="3">
        <v>0</v>
      </c>
      <c r="P436" s="3">
        <v>0</v>
      </c>
      <c r="Q436" s="3">
        <v>0</v>
      </c>
      <c r="R436" s="3">
        <v>0</v>
      </c>
      <c r="S436" s="3">
        <v>0</v>
      </c>
      <c r="T436" s="2"/>
      <c r="U436" s="3">
        <v>1.57634783484881E-2</v>
      </c>
      <c r="V436" s="3">
        <v>0.93829569800810597</v>
      </c>
      <c r="W436" s="3">
        <v>8.9612655619391093E-3</v>
      </c>
      <c r="X436" s="3">
        <v>1.7312469571223298E-2</v>
      </c>
      <c r="Y436" s="3">
        <v>2.3661844808647802E-3</v>
      </c>
      <c r="Z436" s="3">
        <v>1.7300905306523399E-2</v>
      </c>
    </row>
    <row r="437" spans="1:26">
      <c r="A437" s="2" t="s">
        <v>1067</v>
      </c>
      <c r="B437" s="2"/>
      <c r="C437" s="3">
        <v>0</v>
      </c>
      <c r="D437" s="3">
        <v>1</v>
      </c>
      <c r="E437" s="3">
        <v>0</v>
      </c>
      <c r="F437" s="3">
        <v>1.4615384615384599</v>
      </c>
      <c r="G437" s="3">
        <v>1</v>
      </c>
      <c r="H437" s="3">
        <v>1.1666666666666601</v>
      </c>
      <c r="I437" s="3">
        <v>7.6</v>
      </c>
      <c r="J437" s="3">
        <v>8.9666666666666597</v>
      </c>
      <c r="K437" s="2"/>
      <c r="L437" s="3">
        <v>0</v>
      </c>
      <c r="M437" s="3">
        <v>0</v>
      </c>
      <c r="N437" s="3">
        <v>0</v>
      </c>
      <c r="O437" s="3">
        <v>0.63432394240271694</v>
      </c>
      <c r="P437" s="3">
        <v>0</v>
      </c>
      <c r="Q437" s="3">
        <v>0.37267799624996401</v>
      </c>
      <c r="R437" s="3">
        <v>2.1694853460363901</v>
      </c>
      <c r="S437" s="3">
        <v>1.9576062480034599</v>
      </c>
      <c r="T437" s="2"/>
      <c r="U437" s="3">
        <v>1.33998261782269E-2</v>
      </c>
      <c r="V437" s="3">
        <v>0.818661311219958</v>
      </c>
      <c r="W437" s="3">
        <v>1.22894116352338E-2</v>
      </c>
      <c r="X437" s="3">
        <v>1.7115703433204701E-3</v>
      </c>
      <c r="Y437" s="3">
        <v>7.1834832782567998E-2</v>
      </c>
      <c r="Z437" s="3">
        <v>8.2103048427157405E-2</v>
      </c>
    </row>
    <row r="438" spans="1:26">
      <c r="A438" s="2" t="s">
        <v>1068</v>
      </c>
      <c r="B438" s="2"/>
      <c r="C438" s="3">
        <v>0</v>
      </c>
      <c r="D438" s="3">
        <v>2</v>
      </c>
      <c r="E438" s="3">
        <v>0</v>
      </c>
      <c r="F438" s="3">
        <v>0</v>
      </c>
      <c r="G438" s="3">
        <v>0</v>
      </c>
      <c r="H438" s="3">
        <v>0</v>
      </c>
      <c r="I438" s="3">
        <v>1.75</v>
      </c>
      <c r="J438" s="3">
        <v>1.8518518518518501</v>
      </c>
      <c r="K438" s="2"/>
      <c r="L438" s="3">
        <v>0</v>
      </c>
      <c r="M438" s="3">
        <v>0.91986621100779897</v>
      </c>
      <c r="N438" s="3">
        <v>0</v>
      </c>
      <c r="O438" s="3">
        <v>0</v>
      </c>
      <c r="P438" s="3">
        <v>0</v>
      </c>
      <c r="Q438" s="3">
        <v>0</v>
      </c>
      <c r="R438" s="3">
        <v>0.62249497989943603</v>
      </c>
      <c r="S438" s="3">
        <v>0.84781652905626603</v>
      </c>
      <c r="T438" s="2"/>
      <c r="U438" s="3">
        <v>7.6933656565345801E-2</v>
      </c>
      <c r="V438" s="3">
        <v>0.15851190598158599</v>
      </c>
      <c r="W438" s="3">
        <v>0.71973503999169297</v>
      </c>
      <c r="X438" s="3">
        <v>5.2419846693400199E-3</v>
      </c>
      <c r="Y438" s="3">
        <v>1.5599759120348E-2</v>
      </c>
      <c r="Z438" s="3">
        <v>2.3977653898860401E-2</v>
      </c>
    </row>
    <row r="439" spans="1:26">
      <c r="A439" s="2" t="s">
        <v>1069</v>
      </c>
      <c r="B439" s="2" t="s">
        <v>1070</v>
      </c>
      <c r="C439" s="3">
        <v>0</v>
      </c>
      <c r="D439" s="3">
        <v>0</v>
      </c>
      <c r="E439" s="3">
        <v>93.6</v>
      </c>
      <c r="F439" s="3">
        <v>0</v>
      </c>
      <c r="G439" s="3">
        <v>93.4</v>
      </c>
      <c r="H439" s="3">
        <v>0</v>
      </c>
      <c r="I439" s="3">
        <v>93.966666666666598</v>
      </c>
      <c r="J439" s="3">
        <v>0</v>
      </c>
      <c r="K439" s="2"/>
      <c r="L439" s="3">
        <v>0</v>
      </c>
      <c r="M439" s="3">
        <v>0</v>
      </c>
      <c r="N439" s="3">
        <v>7.7485482511242001</v>
      </c>
      <c r="O439" s="3">
        <v>0</v>
      </c>
      <c r="P439" s="3">
        <v>6.7409198185410801</v>
      </c>
      <c r="Q439" s="3">
        <v>0</v>
      </c>
      <c r="R439" s="3">
        <v>7.6397353066422102</v>
      </c>
      <c r="S439" s="3">
        <v>0</v>
      </c>
      <c r="T439" s="2"/>
      <c r="U439" s="3">
        <v>3.0063740080075899E-2</v>
      </c>
      <c r="V439" s="3">
        <v>0.556301450161788</v>
      </c>
      <c r="W439" s="3">
        <v>3.00279599656194E-2</v>
      </c>
      <c r="X439" s="3">
        <v>5.8494879284934102E-3</v>
      </c>
      <c r="Y439" s="3">
        <v>0.23318978438302901</v>
      </c>
      <c r="Z439" s="3">
        <v>0.14456757672561099</v>
      </c>
    </row>
    <row r="440" spans="1:26">
      <c r="A440" s="2" t="s">
        <v>479</v>
      </c>
      <c r="B440" s="2"/>
      <c r="C440" s="3">
        <v>0</v>
      </c>
      <c r="D440" s="3">
        <v>1</v>
      </c>
      <c r="E440" s="3">
        <v>0</v>
      </c>
      <c r="F440" s="3">
        <v>0</v>
      </c>
      <c r="G440" s="3">
        <v>0</v>
      </c>
      <c r="H440" s="3">
        <v>0</v>
      </c>
      <c r="I440" s="3">
        <v>0</v>
      </c>
      <c r="J440" s="3">
        <v>0</v>
      </c>
      <c r="K440" s="2"/>
      <c r="L440" s="3">
        <v>0</v>
      </c>
      <c r="M440" s="3">
        <v>0</v>
      </c>
      <c r="N440" s="3">
        <v>0</v>
      </c>
      <c r="O440" s="3">
        <v>0</v>
      </c>
      <c r="P440" s="3">
        <v>0</v>
      </c>
      <c r="Q440" s="3">
        <v>0</v>
      </c>
      <c r="R440" s="3">
        <v>0</v>
      </c>
      <c r="S440" s="3">
        <v>0</v>
      </c>
      <c r="T440" s="2"/>
      <c r="U440" s="3">
        <v>0.163314831254214</v>
      </c>
      <c r="V440" s="3">
        <v>0.113892500731652</v>
      </c>
      <c r="W440" s="3">
        <v>0.70040718368303201</v>
      </c>
      <c r="X440" s="3">
        <v>5.1970984660974096E-3</v>
      </c>
      <c r="Y440" s="3">
        <v>4.3883320269039201E-3</v>
      </c>
      <c r="Z440" s="3">
        <v>1.2800053107395E-2</v>
      </c>
    </row>
    <row r="441" spans="1:26">
      <c r="A441" s="2" t="s">
        <v>1071</v>
      </c>
      <c r="B441" s="2"/>
      <c r="C441" s="3">
        <v>0</v>
      </c>
      <c r="D441" s="3">
        <v>0</v>
      </c>
      <c r="E441" s="3">
        <v>0</v>
      </c>
      <c r="F441" s="3">
        <v>0</v>
      </c>
      <c r="G441" s="3">
        <v>0</v>
      </c>
      <c r="H441" s="3">
        <v>0</v>
      </c>
      <c r="I441" s="3">
        <v>1.0909090909090899</v>
      </c>
      <c r="J441" s="3">
        <v>1.125</v>
      </c>
      <c r="K441" s="2"/>
      <c r="L441" s="3">
        <v>0</v>
      </c>
      <c r="M441" s="3">
        <v>0</v>
      </c>
      <c r="N441" s="3">
        <v>0</v>
      </c>
      <c r="O441" s="3">
        <v>0</v>
      </c>
      <c r="P441" s="3">
        <v>0</v>
      </c>
      <c r="Q441" s="3">
        <v>0</v>
      </c>
      <c r="R441" s="3">
        <v>0.28747978728803403</v>
      </c>
      <c r="S441" s="3">
        <v>0.33071891388307301</v>
      </c>
      <c r="T441" s="2"/>
      <c r="U441" s="3">
        <v>2.5616126930368601E-2</v>
      </c>
      <c r="V441" s="3">
        <v>0.81010842616953704</v>
      </c>
      <c r="W441" s="3">
        <v>8.4750494905563703E-2</v>
      </c>
      <c r="X441" s="3">
        <v>7.9890917193188894E-3</v>
      </c>
      <c r="Y441" s="3">
        <v>5.8485413583854199E-3</v>
      </c>
      <c r="Z441" s="3">
        <v>6.5687319429897806E-2</v>
      </c>
    </row>
    <row r="442" spans="1:26">
      <c r="A442" s="2" t="s">
        <v>1072</v>
      </c>
      <c r="B442" s="2" t="s">
        <v>1073</v>
      </c>
      <c r="C442" s="3">
        <v>0</v>
      </c>
      <c r="D442" s="3">
        <v>30.3</v>
      </c>
      <c r="E442" s="3">
        <v>0</v>
      </c>
      <c r="F442" s="3">
        <v>0</v>
      </c>
      <c r="G442" s="3">
        <v>0</v>
      </c>
      <c r="H442" s="3">
        <v>0</v>
      </c>
      <c r="I442" s="3">
        <v>26.233333333333299</v>
      </c>
      <c r="J442" s="3">
        <v>27</v>
      </c>
      <c r="K442" s="2"/>
      <c r="L442" s="3">
        <v>0</v>
      </c>
      <c r="M442" s="3">
        <v>1.0376254944182199</v>
      </c>
      <c r="N442" s="3">
        <v>0</v>
      </c>
      <c r="O442" s="3">
        <v>0</v>
      </c>
      <c r="P442" s="3">
        <v>0</v>
      </c>
      <c r="Q442" s="3">
        <v>0</v>
      </c>
      <c r="R442" s="3">
        <v>0.88254681965824799</v>
      </c>
      <c r="S442" s="3">
        <v>0.73029674334022099</v>
      </c>
      <c r="T442" s="2"/>
      <c r="U442" s="3">
        <v>2.70360837515678E-2</v>
      </c>
      <c r="V442" s="3">
        <v>0.73045962439133505</v>
      </c>
      <c r="W442" s="3">
        <v>1.9883702812757101E-2</v>
      </c>
      <c r="X442" s="3">
        <v>3.3110419991382099E-3</v>
      </c>
      <c r="Y442" s="3">
        <v>0.11941196991757801</v>
      </c>
      <c r="Z442" s="3">
        <v>9.9897577825528994E-2</v>
      </c>
    </row>
    <row r="443" spans="1:26">
      <c r="A443" s="2" t="s">
        <v>1074</v>
      </c>
      <c r="B443" s="2" t="s">
        <v>1075</v>
      </c>
      <c r="C443" s="3">
        <v>0</v>
      </c>
      <c r="D443" s="3">
        <v>216.1</v>
      </c>
      <c r="E443" s="3">
        <v>0</v>
      </c>
      <c r="F443" s="3">
        <v>0</v>
      </c>
      <c r="G443" s="3">
        <v>0</v>
      </c>
      <c r="H443" s="3">
        <v>0</v>
      </c>
      <c r="I443" s="3">
        <v>215.8</v>
      </c>
      <c r="J443" s="3">
        <v>220.23333333333301</v>
      </c>
      <c r="K443" s="2"/>
      <c r="L443" s="3">
        <v>0</v>
      </c>
      <c r="M443" s="3">
        <v>11.394004271252999</v>
      </c>
      <c r="N443" s="3">
        <v>0</v>
      </c>
      <c r="O443" s="3">
        <v>0</v>
      </c>
      <c r="P443" s="3">
        <v>0</v>
      </c>
      <c r="Q443" s="3">
        <v>0</v>
      </c>
      <c r="R443" s="3">
        <v>15.2717604311574</v>
      </c>
      <c r="S443" s="3">
        <v>15.715561997233401</v>
      </c>
      <c r="T443" s="2"/>
      <c r="U443" s="3">
        <v>2.7853477715942699E-2</v>
      </c>
      <c r="V443" s="3">
        <v>0.587886211759166</v>
      </c>
      <c r="W443" s="3">
        <v>3.5159926010576298E-2</v>
      </c>
      <c r="X443" s="3">
        <v>9.1298034073090707E-3</v>
      </c>
      <c r="Y443" s="3">
        <v>0.14794976237113</v>
      </c>
      <c r="Z443" s="3">
        <v>0.19202081723636999</v>
      </c>
    </row>
    <row r="444" spans="1:26">
      <c r="A444" s="2" t="s">
        <v>476</v>
      </c>
      <c r="B444" s="2"/>
      <c r="C444" s="3">
        <v>0</v>
      </c>
      <c r="D444" s="3">
        <v>1</v>
      </c>
      <c r="E444" s="3">
        <v>0</v>
      </c>
      <c r="F444" s="3">
        <v>0</v>
      </c>
      <c r="G444" s="3">
        <v>0</v>
      </c>
      <c r="H444" s="3">
        <v>0</v>
      </c>
      <c r="I444" s="3">
        <v>0</v>
      </c>
      <c r="J444" s="3">
        <v>0</v>
      </c>
      <c r="K444" s="2"/>
      <c r="L444" s="3">
        <v>0</v>
      </c>
      <c r="M444" s="3">
        <v>0</v>
      </c>
      <c r="N444" s="3">
        <v>0</v>
      </c>
      <c r="O444" s="3">
        <v>0</v>
      </c>
      <c r="P444" s="3">
        <v>0</v>
      </c>
      <c r="Q444" s="3">
        <v>0</v>
      </c>
      <c r="R444" s="3">
        <v>0</v>
      </c>
      <c r="S444" s="3">
        <v>0</v>
      </c>
      <c r="T444" s="2"/>
      <c r="U444" s="3">
        <v>0.89084859132843996</v>
      </c>
      <c r="V444" s="3">
        <v>5.0885453387092203E-2</v>
      </c>
      <c r="W444" s="3">
        <v>4.0485796712807498E-2</v>
      </c>
      <c r="X444" s="3">
        <v>1.45765251305715E-2</v>
      </c>
      <c r="Y444" s="3">
        <v>8.1789920543989E-4</v>
      </c>
      <c r="Z444" s="3">
        <v>2.3857348407088702E-3</v>
      </c>
    </row>
    <row r="445" spans="1:26">
      <c r="A445" s="2" t="s">
        <v>1076</v>
      </c>
      <c r="B445" s="2"/>
      <c r="C445" s="3">
        <v>0</v>
      </c>
      <c r="D445" s="3">
        <v>0</v>
      </c>
      <c r="E445" s="3">
        <v>0</v>
      </c>
      <c r="F445" s="3">
        <v>0</v>
      </c>
      <c r="G445" s="3">
        <v>0</v>
      </c>
      <c r="H445" s="3">
        <v>0</v>
      </c>
      <c r="I445" s="3">
        <v>1</v>
      </c>
      <c r="J445" s="3">
        <v>0</v>
      </c>
      <c r="K445" s="2"/>
      <c r="L445" s="3">
        <v>0</v>
      </c>
      <c r="M445" s="3">
        <v>0</v>
      </c>
      <c r="N445" s="3">
        <v>0</v>
      </c>
      <c r="O445" s="3">
        <v>0</v>
      </c>
      <c r="P445" s="3">
        <v>0</v>
      </c>
      <c r="Q445" s="3">
        <v>0</v>
      </c>
      <c r="R445" s="3">
        <v>0</v>
      </c>
      <c r="S445" s="3">
        <v>0</v>
      </c>
      <c r="T445" s="2"/>
      <c r="U445" s="3">
        <v>0.23158350344813999</v>
      </c>
      <c r="V445" s="3">
        <v>0.338436657263264</v>
      </c>
      <c r="W445" s="3">
        <v>0.24843489534663701</v>
      </c>
      <c r="X445" s="3">
        <v>1.3852493060809301E-2</v>
      </c>
      <c r="Y445" s="3">
        <v>0.10406998487789</v>
      </c>
      <c r="Z445" s="3">
        <v>6.3622462972246704E-2</v>
      </c>
    </row>
    <row r="446" spans="1:26">
      <c r="A446" s="2" t="s">
        <v>1077</v>
      </c>
      <c r="B446" s="2" t="s">
        <v>1078</v>
      </c>
      <c r="C446" s="3">
        <v>0</v>
      </c>
      <c r="D446" s="3">
        <v>0</v>
      </c>
      <c r="E446" s="3">
        <v>94.1666666666666</v>
      </c>
      <c r="F446" s="3">
        <v>0</v>
      </c>
      <c r="G446" s="3">
        <v>92.9</v>
      </c>
      <c r="H446" s="3">
        <v>0</v>
      </c>
      <c r="I446" s="3">
        <v>92.633333333333297</v>
      </c>
      <c r="J446" s="3">
        <v>0</v>
      </c>
      <c r="K446" s="2"/>
      <c r="L446" s="3">
        <v>0</v>
      </c>
      <c r="M446" s="3">
        <v>0</v>
      </c>
      <c r="N446" s="3">
        <v>10.1688522240986</v>
      </c>
      <c r="O446" s="3">
        <v>0</v>
      </c>
      <c r="P446" s="3">
        <v>10.520931517693599</v>
      </c>
      <c r="Q446" s="3">
        <v>0</v>
      </c>
      <c r="R446" s="3">
        <v>7.5563806738999597</v>
      </c>
      <c r="S446" s="3">
        <v>0</v>
      </c>
      <c r="T446" s="2"/>
      <c r="U446" s="3">
        <v>1.47012455704156E-2</v>
      </c>
      <c r="V446" s="3">
        <v>0.30349201344580801</v>
      </c>
      <c r="W446" s="3">
        <v>0.108551014792475</v>
      </c>
      <c r="X446" s="3">
        <v>1.3624056622826401E-3</v>
      </c>
      <c r="Y446" s="3">
        <v>0.41492326648061001</v>
      </c>
      <c r="Z446" s="3">
        <v>0.15697005397108901</v>
      </c>
    </row>
    <row r="447" spans="1:26">
      <c r="A447" s="2" t="s">
        <v>306</v>
      </c>
      <c r="B447" s="2"/>
      <c r="C447" s="3">
        <v>0</v>
      </c>
      <c r="D447" s="3">
        <v>1.88</v>
      </c>
      <c r="E447" s="3">
        <v>0</v>
      </c>
      <c r="F447" s="3">
        <v>0</v>
      </c>
      <c r="G447" s="3">
        <v>0</v>
      </c>
      <c r="H447" s="3">
        <v>0</v>
      </c>
      <c r="I447" s="3">
        <v>1</v>
      </c>
      <c r="J447" s="3">
        <v>0</v>
      </c>
      <c r="K447" s="2"/>
      <c r="L447" s="3">
        <v>0</v>
      </c>
      <c r="M447" s="3">
        <v>0.95163018026962498</v>
      </c>
      <c r="N447" s="3">
        <v>0</v>
      </c>
      <c r="O447" s="3">
        <v>0</v>
      </c>
      <c r="P447" s="3">
        <v>0</v>
      </c>
      <c r="Q447" s="3">
        <v>0</v>
      </c>
      <c r="R447" s="3">
        <v>0</v>
      </c>
      <c r="S447" s="3">
        <v>0</v>
      </c>
      <c r="T447" s="2"/>
      <c r="U447" s="3">
        <v>8.4457452134839607E-3</v>
      </c>
      <c r="V447" s="3">
        <v>0.90797565375515199</v>
      </c>
      <c r="W447" s="3">
        <v>6.7389706961634398E-3</v>
      </c>
      <c r="X447" s="3">
        <v>3.2222840429303699E-3</v>
      </c>
      <c r="Y447" s="3">
        <v>1.9953470346865999E-2</v>
      </c>
      <c r="Z447" s="3">
        <v>5.3663876158170899E-2</v>
      </c>
    </row>
    <row r="448" spans="1:26">
      <c r="A448" s="2" t="s">
        <v>1079</v>
      </c>
      <c r="B448" s="2"/>
      <c r="C448" s="3">
        <v>0</v>
      </c>
      <c r="D448" s="3">
        <v>30.133333333333301</v>
      </c>
      <c r="E448" s="3">
        <v>0</v>
      </c>
      <c r="F448" s="3">
        <v>0</v>
      </c>
      <c r="G448" s="3">
        <v>0</v>
      </c>
      <c r="H448" s="3">
        <v>0</v>
      </c>
      <c r="I448" s="3">
        <v>26.1</v>
      </c>
      <c r="J448" s="3">
        <v>26.933333333333302</v>
      </c>
      <c r="K448" s="2"/>
      <c r="L448" s="3">
        <v>0</v>
      </c>
      <c r="M448" s="3">
        <v>0.92135166407235003</v>
      </c>
      <c r="N448" s="3">
        <v>0</v>
      </c>
      <c r="O448" s="3">
        <v>0</v>
      </c>
      <c r="P448" s="3">
        <v>0</v>
      </c>
      <c r="Q448" s="3">
        <v>0</v>
      </c>
      <c r="R448" s="3">
        <v>0.78951461882180096</v>
      </c>
      <c r="S448" s="3">
        <v>0.77172246018601498</v>
      </c>
      <c r="T448" s="2"/>
      <c r="U448" s="3">
        <v>1.8670238122993701E-2</v>
      </c>
      <c r="V448" s="3">
        <v>0.33375355656984801</v>
      </c>
      <c r="W448" s="3">
        <v>4.8290877253029503E-2</v>
      </c>
      <c r="X448" s="3">
        <v>4.68752536533701E-4</v>
      </c>
      <c r="Y448" s="3">
        <v>0.53120451594585505</v>
      </c>
      <c r="Z448" s="3">
        <v>6.7612058136305594E-2</v>
      </c>
    </row>
    <row r="449" spans="1:26">
      <c r="A449" s="2" t="s">
        <v>1080</v>
      </c>
      <c r="B449" s="2" t="s">
        <v>1081</v>
      </c>
      <c r="C449" s="3">
        <v>0</v>
      </c>
      <c r="D449" s="3">
        <v>0</v>
      </c>
      <c r="E449" s="3">
        <v>93.433333333333294</v>
      </c>
      <c r="F449" s="3">
        <v>0</v>
      </c>
      <c r="G449" s="3">
        <v>89.966666666666598</v>
      </c>
      <c r="H449" s="3">
        <v>0</v>
      </c>
      <c r="I449" s="3">
        <v>92.433333333333294</v>
      </c>
      <c r="J449" s="3">
        <v>0</v>
      </c>
      <c r="K449" s="2"/>
      <c r="L449" s="3">
        <v>0</v>
      </c>
      <c r="M449" s="3">
        <v>0</v>
      </c>
      <c r="N449" s="3">
        <v>10.355943006581001</v>
      </c>
      <c r="O449" s="3">
        <v>0</v>
      </c>
      <c r="P449" s="3">
        <v>8.0352694762251407</v>
      </c>
      <c r="Q449" s="3">
        <v>0</v>
      </c>
      <c r="R449" s="3">
        <v>11.797410261955299</v>
      </c>
      <c r="S449" s="3">
        <v>0</v>
      </c>
      <c r="T449" s="2"/>
      <c r="U449" s="3">
        <v>2.56440969573552E-2</v>
      </c>
      <c r="V449" s="3">
        <v>0.41106904048481502</v>
      </c>
      <c r="W449" s="3">
        <v>6.6057304913520604E-2</v>
      </c>
      <c r="X449" s="3">
        <v>5.5522949518614301E-3</v>
      </c>
      <c r="Y449" s="3">
        <v>0.25498850980758098</v>
      </c>
      <c r="Z449" s="3">
        <v>0.23668875102885001</v>
      </c>
    </row>
    <row r="450" spans="1:26">
      <c r="A450" s="2" t="s">
        <v>1082</v>
      </c>
      <c r="B450" s="2" t="s">
        <v>1083</v>
      </c>
      <c r="C450" s="3">
        <v>0</v>
      </c>
      <c r="D450" s="3">
        <v>0</v>
      </c>
      <c r="E450" s="3">
        <v>92</v>
      </c>
      <c r="F450" s="3">
        <v>0</v>
      </c>
      <c r="G450" s="3">
        <v>95.033333333333303</v>
      </c>
      <c r="H450" s="3">
        <v>0</v>
      </c>
      <c r="I450" s="3">
        <v>94.1</v>
      </c>
      <c r="J450" s="3">
        <v>0</v>
      </c>
      <c r="K450" s="2"/>
      <c r="L450" s="3">
        <v>0</v>
      </c>
      <c r="M450" s="3">
        <v>0</v>
      </c>
      <c r="N450" s="3">
        <v>10.554619841567</v>
      </c>
      <c r="O450" s="3">
        <v>0</v>
      </c>
      <c r="P450" s="3">
        <v>8.9460730056389597</v>
      </c>
      <c r="Q450" s="3">
        <v>0</v>
      </c>
      <c r="R450" s="3">
        <v>9.4175368329515905</v>
      </c>
      <c r="S450" s="3">
        <v>0</v>
      </c>
      <c r="T450" s="2"/>
      <c r="U450" s="3">
        <v>1.40780611546109E-2</v>
      </c>
      <c r="V450" s="3">
        <v>0.38598811662403898</v>
      </c>
      <c r="W450" s="3">
        <v>0.10284028223993701</v>
      </c>
      <c r="X450" s="3">
        <v>2.1430731376485901E-3</v>
      </c>
      <c r="Y450" s="3">
        <v>0.35350640534933497</v>
      </c>
      <c r="Z450" s="3">
        <v>0.14144406010074601</v>
      </c>
    </row>
    <row r="451" spans="1:26">
      <c r="A451" s="2" t="s">
        <v>1084</v>
      </c>
      <c r="B451" s="2" t="s">
        <v>1085</v>
      </c>
      <c r="C451" s="3">
        <v>0</v>
      </c>
      <c r="D451" s="3">
        <v>0</v>
      </c>
      <c r="E451" s="3">
        <v>0</v>
      </c>
      <c r="F451" s="3">
        <v>115</v>
      </c>
      <c r="G451" s="3">
        <v>0</v>
      </c>
      <c r="H451" s="3">
        <v>113.466666666666</v>
      </c>
      <c r="I451" s="3">
        <v>0</v>
      </c>
      <c r="J451" s="3">
        <v>114.166666666666</v>
      </c>
      <c r="K451" s="2"/>
      <c r="L451" s="3">
        <v>0</v>
      </c>
      <c r="M451" s="3">
        <v>0</v>
      </c>
      <c r="N451" s="3">
        <v>0</v>
      </c>
      <c r="O451" s="3">
        <v>9.4727679868839392</v>
      </c>
      <c r="P451" s="3">
        <v>0</v>
      </c>
      <c r="Q451" s="3">
        <v>9.2113456611338194</v>
      </c>
      <c r="R451" s="3">
        <v>0</v>
      </c>
      <c r="S451" s="3">
        <v>11.254875486748899</v>
      </c>
      <c r="T451" s="2"/>
      <c r="U451" s="3">
        <v>0.14435546683490399</v>
      </c>
      <c r="V451" s="3">
        <v>0.27312842775526203</v>
      </c>
      <c r="W451" s="3">
        <v>0.49803165374255098</v>
      </c>
      <c r="X451" s="3">
        <v>1.39579481654393E-3</v>
      </c>
      <c r="Y451" s="3">
        <v>2.7453178256607601E-2</v>
      </c>
      <c r="Z451" s="3">
        <v>5.5635479511931603E-2</v>
      </c>
    </row>
    <row r="452" spans="1:26">
      <c r="A452" s="2" t="s">
        <v>1086</v>
      </c>
      <c r="B452" s="2" t="s">
        <v>1087</v>
      </c>
      <c r="C452" s="3">
        <v>0</v>
      </c>
      <c r="D452" s="3">
        <v>0</v>
      </c>
      <c r="E452" s="3">
        <v>1</v>
      </c>
      <c r="F452" s="3">
        <v>0</v>
      </c>
      <c r="G452" s="3">
        <v>3</v>
      </c>
      <c r="H452" s="3">
        <v>0</v>
      </c>
      <c r="I452" s="3">
        <v>0</v>
      </c>
      <c r="J452" s="3">
        <v>0</v>
      </c>
      <c r="K452" s="2"/>
      <c r="L452" s="3">
        <v>0</v>
      </c>
      <c r="M452" s="3">
        <v>0</v>
      </c>
      <c r="N452" s="3">
        <v>0</v>
      </c>
      <c r="O452" s="3">
        <v>0</v>
      </c>
      <c r="P452" s="3">
        <v>0</v>
      </c>
      <c r="Q452" s="3">
        <v>0</v>
      </c>
      <c r="R452" s="3">
        <v>0</v>
      </c>
      <c r="S452" s="3">
        <v>0</v>
      </c>
      <c r="T452" s="2"/>
      <c r="U452" s="3">
        <v>2.0317985842105701E-2</v>
      </c>
      <c r="V452" s="3">
        <v>0.33359905281209201</v>
      </c>
      <c r="W452" s="3">
        <v>0.27604528978241399</v>
      </c>
      <c r="X452" s="3">
        <v>1.5268042207539801E-3</v>
      </c>
      <c r="Y452" s="3">
        <v>0.327926583715897</v>
      </c>
      <c r="Z452" s="3">
        <v>4.05842848298048E-2</v>
      </c>
    </row>
    <row r="453" spans="1:26">
      <c r="A453" s="2" t="s">
        <v>1088</v>
      </c>
      <c r="B453" s="2"/>
      <c r="C453" s="3">
        <v>0</v>
      </c>
      <c r="D453" s="3">
        <v>40.9</v>
      </c>
      <c r="E453" s="3">
        <v>0</v>
      </c>
      <c r="F453" s="3">
        <v>0</v>
      </c>
      <c r="G453" s="3">
        <v>0</v>
      </c>
      <c r="H453" s="3">
        <v>0</v>
      </c>
      <c r="I453" s="3">
        <v>39.6</v>
      </c>
      <c r="J453" s="3">
        <v>39.8333333333333</v>
      </c>
      <c r="K453" s="2"/>
      <c r="L453" s="3">
        <v>0</v>
      </c>
      <c r="M453" s="3">
        <v>1.24766448481419</v>
      </c>
      <c r="N453" s="3">
        <v>0</v>
      </c>
      <c r="O453" s="3">
        <v>0</v>
      </c>
      <c r="P453" s="3">
        <v>0</v>
      </c>
      <c r="Q453" s="3">
        <v>0</v>
      </c>
      <c r="R453" s="3">
        <v>0.91651513899116799</v>
      </c>
      <c r="S453" s="3">
        <v>0.85958646388184101</v>
      </c>
      <c r="T453" s="2"/>
      <c r="U453" s="3">
        <v>0.239602555605649</v>
      </c>
      <c r="V453" s="3">
        <v>7.7824939349326397E-2</v>
      </c>
      <c r="W453" s="3">
        <v>0.60687822166004002</v>
      </c>
      <c r="X453" s="3">
        <v>6.5070823323773896E-2</v>
      </c>
      <c r="Y453" s="3">
        <v>2.1401443044954099E-3</v>
      </c>
      <c r="Z453" s="3">
        <v>8.4833161267602007E-3</v>
      </c>
    </row>
    <row r="454" spans="1:26">
      <c r="A454" s="2" t="s">
        <v>1089</v>
      </c>
      <c r="B454" s="2" t="s">
        <v>1090</v>
      </c>
      <c r="C454" s="3">
        <v>0</v>
      </c>
      <c r="D454" s="3">
        <v>67.3</v>
      </c>
      <c r="E454" s="3">
        <v>0</v>
      </c>
      <c r="F454" s="3">
        <v>0</v>
      </c>
      <c r="G454" s="3">
        <v>0</v>
      </c>
      <c r="H454" s="3">
        <v>0</v>
      </c>
      <c r="I454" s="3">
        <v>66.733333333333306</v>
      </c>
      <c r="J454" s="3">
        <v>66.066666666666606</v>
      </c>
      <c r="K454" s="2"/>
      <c r="L454" s="3">
        <v>0</v>
      </c>
      <c r="M454" s="3">
        <v>0.78102496759066498</v>
      </c>
      <c r="N454" s="3">
        <v>0</v>
      </c>
      <c r="O454" s="3">
        <v>0</v>
      </c>
      <c r="P454" s="3">
        <v>0</v>
      </c>
      <c r="Q454" s="3">
        <v>0</v>
      </c>
      <c r="R454" s="3">
        <v>1.0306416555826801</v>
      </c>
      <c r="S454" s="3">
        <v>0.81377037438224697</v>
      </c>
      <c r="T454" s="2"/>
      <c r="U454" s="3">
        <v>2.6005837410272799E-2</v>
      </c>
      <c r="V454" s="3">
        <v>0.75699059840118299</v>
      </c>
      <c r="W454" s="3">
        <v>2.0795825225575399E-2</v>
      </c>
      <c r="X454" s="3">
        <v>1.27635144471743E-3</v>
      </c>
      <c r="Y454" s="3">
        <v>0.101375009649676</v>
      </c>
      <c r="Z454" s="3">
        <v>9.3556377368676502E-2</v>
      </c>
    </row>
    <row r="455" spans="1:26">
      <c r="A455" s="2" t="s">
        <v>1091</v>
      </c>
      <c r="B455" s="2" t="s">
        <v>1092</v>
      </c>
      <c r="C455" s="3">
        <v>0</v>
      </c>
      <c r="D455" s="3">
        <v>11.066666666666601</v>
      </c>
      <c r="E455" s="3">
        <v>0</v>
      </c>
      <c r="F455" s="3">
        <v>0</v>
      </c>
      <c r="G455" s="3">
        <v>0</v>
      </c>
      <c r="H455" s="3">
        <v>0</v>
      </c>
      <c r="I455" s="3">
        <v>11.566666666666601</v>
      </c>
      <c r="J455" s="3">
        <v>11.5</v>
      </c>
      <c r="K455" s="2"/>
      <c r="L455" s="3">
        <v>0</v>
      </c>
      <c r="M455" s="3">
        <v>1.4817407180595199</v>
      </c>
      <c r="N455" s="3">
        <v>0</v>
      </c>
      <c r="O455" s="3">
        <v>0</v>
      </c>
      <c r="P455" s="3">
        <v>0</v>
      </c>
      <c r="Q455" s="3">
        <v>0</v>
      </c>
      <c r="R455" s="3">
        <v>1.3085190950926999</v>
      </c>
      <c r="S455" s="3">
        <v>1.5652475842498501</v>
      </c>
      <c r="T455" s="2"/>
      <c r="U455" s="3">
        <v>1.4658115666865E-2</v>
      </c>
      <c r="V455" s="3">
        <v>5.5031294532362399E-2</v>
      </c>
      <c r="W455" s="3">
        <v>0.19603850578786</v>
      </c>
      <c r="X455" s="3">
        <v>5.2249920961633205E-4</v>
      </c>
      <c r="Y455" s="3">
        <v>0.28324946341110802</v>
      </c>
      <c r="Z455" s="3">
        <v>0.45050012188542699</v>
      </c>
    </row>
    <row r="456" spans="1:26">
      <c r="A456" s="2" t="s">
        <v>572</v>
      </c>
      <c r="B456" s="2"/>
      <c r="C456" s="3">
        <v>0</v>
      </c>
      <c r="D456" s="3">
        <v>1</v>
      </c>
      <c r="E456" s="3">
        <v>0</v>
      </c>
      <c r="F456" s="3">
        <v>0</v>
      </c>
      <c r="G456" s="3">
        <v>0</v>
      </c>
      <c r="H456" s="3">
        <v>0</v>
      </c>
      <c r="I456" s="3">
        <v>0</v>
      </c>
      <c r="J456" s="3">
        <v>0</v>
      </c>
      <c r="K456" s="2"/>
      <c r="L456" s="3">
        <v>0</v>
      </c>
      <c r="M456" s="3">
        <v>0</v>
      </c>
      <c r="N456" s="3">
        <v>0</v>
      </c>
      <c r="O456" s="3">
        <v>0</v>
      </c>
      <c r="P456" s="3">
        <v>0</v>
      </c>
      <c r="Q456" s="3">
        <v>0</v>
      </c>
      <c r="R456" s="3">
        <v>0</v>
      </c>
      <c r="S456" s="3">
        <v>0</v>
      </c>
      <c r="T456" s="2"/>
      <c r="U456" s="3">
        <v>4.76933665249885E-3</v>
      </c>
      <c r="V456" s="3">
        <v>0.96681852905868304</v>
      </c>
      <c r="W456" s="3">
        <v>4.3935109714716399E-3</v>
      </c>
      <c r="X456" s="3">
        <v>8.6166698315663804E-3</v>
      </c>
      <c r="Y456" s="3">
        <v>2.2148604954641202E-3</v>
      </c>
      <c r="Z456" s="3">
        <v>1.31870943860095E-2</v>
      </c>
    </row>
    <row r="457" spans="1:26">
      <c r="A457" s="2" t="s">
        <v>1093</v>
      </c>
      <c r="B457" s="2"/>
      <c r="C457" s="3">
        <v>0</v>
      </c>
      <c r="D457" s="3">
        <v>41.3333333333333</v>
      </c>
      <c r="E457" s="3">
        <v>0</v>
      </c>
      <c r="F457" s="3">
        <v>0</v>
      </c>
      <c r="G457" s="3">
        <v>0</v>
      </c>
      <c r="H457" s="3">
        <v>0</v>
      </c>
      <c r="I457" s="3">
        <v>41.266666666666602</v>
      </c>
      <c r="J457" s="3">
        <v>47.1</v>
      </c>
      <c r="K457" s="2"/>
      <c r="L457" s="3">
        <v>0</v>
      </c>
      <c r="M457" s="3">
        <v>1.0434983894998999</v>
      </c>
      <c r="N457" s="3">
        <v>0</v>
      </c>
      <c r="O457" s="3">
        <v>0</v>
      </c>
      <c r="P457" s="3">
        <v>0</v>
      </c>
      <c r="Q457" s="3">
        <v>0</v>
      </c>
      <c r="R457" s="3">
        <v>0.96378881965339702</v>
      </c>
      <c r="S457" s="3">
        <v>1.55670592384474</v>
      </c>
      <c r="T457" s="2"/>
      <c r="U457" s="3">
        <v>7.0036306958759995E-2</v>
      </c>
      <c r="V457" s="3">
        <v>8.8251636258848104E-2</v>
      </c>
      <c r="W457" s="3">
        <v>0.79974149554545604</v>
      </c>
      <c r="X457" s="3">
        <v>4.2550642700475202E-3</v>
      </c>
      <c r="Y457" s="3">
        <v>1.1696641371752199E-2</v>
      </c>
      <c r="Z457" s="3">
        <v>2.6018856798124601E-2</v>
      </c>
    </row>
    <row r="458" spans="1:26">
      <c r="A458" s="2" t="s">
        <v>574</v>
      </c>
      <c r="B458" s="2"/>
      <c r="C458" s="3">
        <v>0</v>
      </c>
      <c r="D458" s="3">
        <v>2.7333333333333298</v>
      </c>
      <c r="E458" s="3">
        <v>0</v>
      </c>
      <c r="F458" s="3">
        <v>0</v>
      </c>
      <c r="G458" s="3">
        <v>0</v>
      </c>
      <c r="H458" s="3">
        <v>0</v>
      </c>
      <c r="I458" s="3">
        <v>1.21428571428571</v>
      </c>
      <c r="J458" s="3">
        <v>1.1111111111111101</v>
      </c>
      <c r="K458" s="2"/>
      <c r="L458" s="3">
        <v>0</v>
      </c>
      <c r="M458" s="3">
        <v>1.28927197372091</v>
      </c>
      <c r="N458" s="3">
        <v>0</v>
      </c>
      <c r="O458" s="3">
        <v>0</v>
      </c>
      <c r="P458" s="3">
        <v>0</v>
      </c>
      <c r="Q458" s="3">
        <v>0</v>
      </c>
      <c r="R458" s="3">
        <v>0.41032590332414398</v>
      </c>
      <c r="S458" s="3">
        <v>0.31426968052735399</v>
      </c>
      <c r="T458" s="2"/>
      <c r="U458" s="3">
        <v>0.71321029243130196</v>
      </c>
      <c r="V458" s="3">
        <v>0.13189282333080199</v>
      </c>
      <c r="W458" s="3">
        <v>0.13832827560206101</v>
      </c>
      <c r="X458" s="3">
        <v>1.8776247781325001E-3</v>
      </c>
      <c r="Y458" s="3">
        <v>4.1185484706248703E-3</v>
      </c>
      <c r="Z458" s="3">
        <v>1.05724361022781E-2</v>
      </c>
    </row>
    <row r="459" spans="1:26">
      <c r="A459" s="2" t="s">
        <v>1094</v>
      </c>
      <c r="B459" s="2"/>
      <c r="C459" s="3">
        <v>0</v>
      </c>
      <c r="D459" s="3">
        <v>0</v>
      </c>
      <c r="E459" s="3">
        <v>0</v>
      </c>
      <c r="F459" s="3">
        <v>1.4615384615384599</v>
      </c>
      <c r="G459" s="3">
        <v>1</v>
      </c>
      <c r="H459" s="3">
        <v>1.2</v>
      </c>
      <c r="I459" s="3">
        <v>2.3214285714285698</v>
      </c>
      <c r="J459" s="3">
        <v>6.0666666666666602</v>
      </c>
      <c r="K459" s="2"/>
      <c r="L459" s="3">
        <v>0</v>
      </c>
      <c r="M459" s="3">
        <v>0</v>
      </c>
      <c r="N459" s="3">
        <v>0</v>
      </c>
      <c r="O459" s="3">
        <v>0.63432394240271694</v>
      </c>
      <c r="P459" s="3">
        <v>0</v>
      </c>
      <c r="Q459" s="3">
        <v>0.4</v>
      </c>
      <c r="R459" s="3">
        <v>1.31076780739304</v>
      </c>
      <c r="S459" s="3">
        <v>2.2201101073795599</v>
      </c>
      <c r="T459" s="2"/>
      <c r="U459" s="3">
        <v>0.75359618435710196</v>
      </c>
      <c r="V459" s="3">
        <v>0.11797515043936101</v>
      </c>
      <c r="W459" s="3">
        <v>0.11614630883478801</v>
      </c>
      <c r="X459" s="3">
        <v>1.43619101335437E-3</v>
      </c>
      <c r="Y459" s="3">
        <v>3.4306248940857002E-3</v>
      </c>
      <c r="Z459" s="3">
        <v>7.4155419170454E-3</v>
      </c>
    </row>
    <row r="460" spans="1:26">
      <c r="A460" s="2" t="s">
        <v>1095</v>
      </c>
      <c r="B460" s="2" t="s">
        <v>1096</v>
      </c>
      <c r="C460" s="3">
        <v>0</v>
      </c>
      <c r="D460" s="3">
        <v>29.4</v>
      </c>
      <c r="E460" s="3">
        <v>0</v>
      </c>
      <c r="F460" s="3">
        <v>0</v>
      </c>
      <c r="G460" s="3">
        <v>0</v>
      </c>
      <c r="H460" s="3">
        <v>0</v>
      </c>
      <c r="I460" s="3">
        <v>39.233333333333299</v>
      </c>
      <c r="J460" s="3">
        <v>24.066666666666599</v>
      </c>
      <c r="K460" s="2"/>
      <c r="L460" s="3">
        <v>0</v>
      </c>
      <c r="M460" s="3">
        <v>0.87939373055152803</v>
      </c>
      <c r="N460" s="3">
        <v>0</v>
      </c>
      <c r="O460" s="3">
        <v>0</v>
      </c>
      <c r="P460" s="3">
        <v>0</v>
      </c>
      <c r="Q460" s="3">
        <v>0</v>
      </c>
      <c r="R460" s="3">
        <v>0.88254681965824799</v>
      </c>
      <c r="S460" s="3">
        <v>1.2092238098144701</v>
      </c>
      <c r="T460" s="2"/>
      <c r="U460" s="3">
        <v>0.88461277942598104</v>
      </c>
      <c r="V460" s="3">
        <v>5.4135484855734502E-2</v>
      </c>
      <c r="W460" s="3">
        <v>4.7379998742418397E-2</v>
      </c>
      <c r="X460" s="3">
        <v>1.14308698434235E-3</v>
      </c>
      <c r="Y460" s="3">
        <v>3.1332859103304898E-3</v>
      </c>
      <c r="Z460" s="3">
        <v>9.5953658167045007E-3</v>
      </c>
    </row>
    <row r="461" spans="1:26">
      <c r="A461" s="2" t="s">
        <v>1097</v>
      </c>
      <c r="B461" s="2"/>
      <c r="C461" s="3">
        <v>0</v>
      </c>
      <c r="D461" s="3">
        <v>121.56666666666599</v>
      </c>
      <c r="E461" s="3">
        <v>0</v>
      </c>
      <c r="F461" s="3">
        <v>7.6</v>
      </c>
      <c r="G461" s="3">
        <v>0</v>
      </c>
      <c r="H461" s="3">
        <v>11.8</v>
      </c>
      <c r="I461" s="3">
        <v>121.6</v>
      </c>
      <c r="J461" s="3">
        <v>128.56666666666601</v>
      </c>
      <c r="K461" s="2"/>
      <c r="L461" s="3">
        <v>0</v>
      </c>
      <c r="M461" s="3">
        <v>1.92671280221579</v>
      </c>
      <c r="N461" s="3">
        <v>0</v>
      </c>
      <c r="O461" s="3">
        <v>1.9933221850301399</v>
      </c>
      <c r="P461" s="3">
        <v>0</v>
      </c>
      <c r="Q461" s="3">
        <v>1.66132477258361</v>
      </c>
      <c r="R461" s="3">
        <v>2.1847959477565202</v>
      </c>
      <c r="S461" s="3">
        <v>2.31924317157319</v>
      </c>
      <c r="T461" s="2"/>
      <c r="U461" s="3">
        <v>1.5844790135989498E-2</v>
      </c>
      <c r="V461" s="3">
        <v>0.95751303564622803</v>
      </c>
      <c r="W461" s="3">
        <v>4.3419600772361903E-3</v>
      </c>
      <c r="X461" s="3">
        <v>6.5395265378389604E-3</v>
      </c>
      <c r="Y461" s="3">
        <v>2.5862216499600199E-3</v>
      </c>
      <c r="Z461" s="3">
        <v>1.31744683773133E-2</v>
      </c>
    </row>
    <row r="462" spans="1:26">
      <c r="A462" s="2" t="s">
        <v>1098</v>
      </c>
      <c r="B462" s="2"/>
      <c r="C462" s="3">
        <v>0</v>
      </c>
      <c r="D462" s="3">
        <v>0</v>
      </c>
      <c r="E462" s="3">
        <v>0</v>
      </c>
      <c r="F462" s="3">
        <v>1.1666666666666601</v>
      </c>
      <c r="G462" s="3">
        <v>0</v>
      </c>
      <c r="H462" s="3">
        <v>1.3</v>
      </c>
      <c r="I462" s="3">
        <v>0</v>
      </c>
      <c r="J462" s="3">
        <v>8.1999999999999993</v>
      </c>
      <c r="K462" s="2"/>
      <c r="L462" s="3">
        <v>0</v>
      </c>
      <c r="M462" s="3">
        <v>0</v>
      </c>
      <c r="N462" s="3">
        <v>0</v>
      </c>
      <c r="O462" s="3">
        <v>0.37267799624996401</v>
      </c>
      <c r="P462" s="3">
        <v>0</v>
      </c>
      <c r="Q462" s="3">
        <v>0.45825756949558299</v>
      </c>
      <c r="R462" s="3">
        <v>0</v>
      </c>
      <c r="S462" s="3">
        <v>1.4</v>
      </c>
      <c r="T462" s="2"/>
      <c r="U462" s="3">
        <v>0.37703249812520601</v>
      </c>
      <c r="V462" s="3">
        <v>2.7753191665454501E-2</v>
      </c>
      <c r="W462" s="3">
        <v>0.57753311946407804</v>
      </c>
      <c r="X462" s="3">
        <v>8.6946918935948501E-4</v>
      </c>
      <c r="Y462" s="3">
        <v>3.5560280200406399E-3</v>
      </c>
      <c r="Z462" s="3">
        <v>1.3255693409482299E-2</v>
      </c>
    </row>
    <row r="463" spans="1:26">
      <c r="A463" s="2" t="s">
        <v>1099</v>
      </c>
      <c r="B463" s="2"/>
      <c r="C463" s="3">
        <v>0</v>
      </c>
      <c r="D463" s="3">
        <v>0</v>
      </c>
      <c r="E463" s="3">
        <v>105.36666666666601</v>
      </c>
      <c r="F463" s="3">
        <v>119.433333333333</v>
      </c>
      <c r="G463" s="3">
        <v>97.7</v>
      </c>
      <c r="H463" s="3">
        <v>113.7</v>
      </c>
      <c r="I463" s="3">
        <v>87.133333333333297</v>
      </c>
      <c r="J463" s="3">
        <v>104.9</v>
      </c>
      <c r="K463" s="2"/>
      <c r="L463" s="3">
        <v>0</v>
      </c>
      <c r="M463" s="3">
        <v>0</v>
      </c>
      <c r="N463" s="3">
        <v>1.9913702708325101</v>
      </c>
      <c r="O463" s="3">
        <v>2.2313423961572698</v>
      </c>
      <c r="P463" s="3">
        <v>2.9</v>
      </c>
      <c r="Q463" s="3">
        <v>2.4241837114102198</v>
      </c>
      <c r="R463" s="3">
        <v>2.5785439474418199</v>
      </c>
      <c r="S463" s="3">
        <v>2.8089143810376198</v>
      </c>
      <c r="T463" s="2"/>
      <c r="U463" s="3">
        <v>0.53919911959551603</v>
      </c>
      <c r="V463" s="3">
        <v>0.23746049034811101</v>
      </c>
      <c r="W463" s="3">
        <v>7.4105424139300199E-2</v>
      </c>
      <c r="X463" s="3">
        <v>2.0467487129766401E-3</v>
      </c>
      <c r="Y463" s="3">
        <v>4.4869022951098902E-2</v>
      </c>
      <c r="Z463" s="3">
        <v>0.10231919468324401</v>
      </c>
    </row>
    <row r="464" spans="1:26">
      <c r="A464" s="2" t="s">
        <v>1100</v>
      </c>
      <c r="B464" s="2"/>
      <c r="C464" s="3">
        <v>0</v>
      </c>
      <c r="D464" s="3">
        <v>38.700000000000003</v>
      </c>
      <c r="E464" s="3">
        <v>0</v>
      </c>
      <c r="F464" s="3">
        <v>1</v>
      </c>
      <c r="G464" s="3">
        <v>0</v>
      </c>
      <c r="H464" s="3">
        <v>1</v>
      </c>
      <c r="I464" s="3">
        <v>39.6666666666666</v>
      </c>
      <c r="J464" s="3">
        <v>43.533333333333303</v>
      </c>
      <c r="K464" s="2"/>
      <c r="L464" s="3">
        <v>0</v>
      </c>
      <c r="M464" s="3">
        <v>0.97125348562223102</v>
      </c>
      <c r="N464" s="3">
        <v>0</v>
      </c>
      <c r="O464" s="3">
        <v>0</v>
      </c>
      <c r="P464" s="3">
        <v>0</v>
      </c>
      <c r="Q464" s="3">
        <v>0</v>
      </c>
      <c r="R464" s="3">
        <v>0.86922698736035298</v>
      </c>
      <c r="S464" s="3">
        <v>1.0873004286866701</v>
      </c>
      <c r="T464" s="2"/>
      <c r="U464" s="3">
        <v>0.723503546100288</v>
      </c>
      <c r="V464" s="3">
        <v>0.123930009735105</v>
      </c>
      <c r="W464" s="3">
        <v>0.114480469233811</v>
      </c>
      <c r="X464" s="3">
        <v>2.09664908850229E-3</v>
      </c>
      <c r="Y464" s="3">
        <v>7.9905031613560808E-3</v>
      </c>
      <c r="Z464" s="3">
        <v>2.7998824171121501E-2</v>
      </c>
    </row>
    <row r="465" spans="1:26">
      <c r="A465" s="2" t="s">
        <v>1101</v>
      </c>
      <c r="B465" s="2" t="s">
        <v>1102</v>
      </c>
      <c r="C465" s="3">
        <v>0</v>
      </c>
      <c r="D465" s="3">
        <v>0</v>
      </c>
      <c r="E465" s="3">
        <v>96.466666666666598</v>
      </c>
      <c r="F465" s="3">
        <v>0</v>
      </c>
      <c r="G465" s="3">
        <v>93.466666666666598</v>
      </c>
      <c r="H465" s="3">
        <v>0</v>
      </c>
      <c r="I465" s="3">
        <v>96.533333333333303</v>
      </c>
      <c r="J465" s="3">
        <v>0</v>
      </c>
      <c r="K465" s="2"/>
      <c r="L465" s="3">
        <v>0</v>
      </c>
      <c r="M465" s="3">
        <v>0</v>
      </c>
      <c r="N465" s="3">
        <v>8.9581744171950994</v>
      </c>
      <c r="O465" s="3">
        <v>0</v>
      </c>
      <c r="P465" s="3">
        <v>10.806582356241099</v>
      </c>
      <c r="Q465" s="3">
        <v>0</v>
      </c>
      <c r="R465" s="3">
        <v>8.4606277676199699</v>
      </c>
      <c r="S465" s="3">
        <v>0</v>
      </c>
      <c r="T465" s="2"/>
      <c r="U465" s="3">
        <v>3.4981375643577603E-2</v>
      </c>
      <c r="V465" s="3">
        <v>0.51818376657744003</v>
      </c>
      <c r="W465" s="3">
        <v>3.8955635525800503E-2</v>
      </c>
      <c r="X465" s="3">
        <v>2.7982828130949898E-3</v>
      </c>
      <c r="Y465" s="3">
        <v>0.21546676699703099</v>
      </c>
      <c r="Z465" s="3">
        <v>0.18961417092300201</v>
      </c>
    </row>
    <row r="466" spans="1:26">
      <c r="A466" s="2" t="s">
        <v>1103</v>
      </c>
      <c r="B466" s="2" t="s">
        <v>1104</v>
      </c>
      <c r="C466" s="3">
        <v>0</v>
      </c>
      <c r="D466" s="3">
        <v>0</v>
      </c>
      <c r="E466" s="3">
        <v>13.1666666666666</v>
      </c>
      <c r="F466" s="3">
        <v>0</v>
      </c>
      <c r="G466" s="3">
        <v>15.4</v>
      </c>
      <c r="H466" s="3">
        <v>0</v>
      </c>
      <c r="I466" s="3">
        <v>17.8666666666666</v>
      </c>
      <c r="J466" s="3">
        <v>0</v>
      </c>
      <c r="K466" s="2"/>
      <c r="L466" s="3">
        <v>0</v>
      </c>
      <c r="M466" s="3">
        <v>0</v>
      </c>
      <c r="N466" s="3">
        <v>1.5509853498842401</v>
      </c>
      <c r="O466" s="3">
        <v>0</v>
      </c>
      <c r="P466" s="3">
        <v>1.47422295916639</v>
      </c>
      <c r="Q466" s="3">
        <v>0</v>
      </c>
      <c r="R466" s="3">
        <v>1.70749979664875</v>
      </c>
      <c r="S466" s="3">
        <v>0</v>
      </c>
      <c r="T466" s="2"/>
      <c r="U466" s="3">
        <v>2.1253558936805399E-2</v>
      </c>
      <c r="V466" s="3">
        <v>0.75579653254791901</v>
      </c>
      <c r="W466" s="3">
        <v>6.5783772198334395E-2</v>
      </c>
      <c r="X466" s="3">
        <v>1.0607247754102401E-2</v>
      </c>
      <c r="Y466" s="3">
        <v>6.37603150899506E-2</v>
      </c>
      <c r="Z466" s="3">
        <v>8.2798572611209598E-2</v>
      </c>
    </row>
    <row r="467" spans="1:26">
      <c r="A467" s="2" t="s">
        <v>1105</v>
      </c>
      <c r="B467" s="2" t="s">
        <v>1106</v>
      </c>
      <c r="C467" s="3">
        <v>0</v>
      </c>
      <c r="D467" s="3">
        <v>0</v>
      </c>
      <c r="E467" s="3">
        <v>0</v>
      </c>
      <c r="F467" s="3">
        <v>78.866666666666603</v>
      </c>
      <c r="G467" s="3">
        <v>0</v>
      </c>
      <c r="H467" s="3">
        <v>79.633333333333297</v>
      </c>
      <c r="I467" s="3">
        <v>0</v>
      </c>
      <c r="J467" s="3">
        <v>81</v>
      </c>
      <c r="K467" s="2"/>
      <c r="L467" s="3">
        <v>0</v>
      </c>
      <c r="M467" s="3">
        <v>0</v>
      </c>
      <c r="N467" s="3">
        <v>0</v>
      </c>
      <c r="O467" s="3">
        <v>1.60692943909252</v>
      </c>
      <c r="P467" s="3">
        <v>0</v>
      </c>
      <c r="Q467" s="3">
        <v>1.70261237188295</v>
      </c>
      <c r="R467" s="3">
        <v>0</v>
      </c>
      <c r="S467" s="3">
        <v>1.80739222823012</v>
      </c>
      <c r="T467" s="2"/>
      <c r="U467" s="3">
        <v>0.14256449694088799</v>
      </c>
      <c r="V467" s="3">
        <v>9.2167716602347197E-2</v>
      </c>
      <c r="W467" s="3">
        <v>0.74628445452299996</v>
      </c>
      <c r="X467" s="3">
        <v>4.5740579957642101E-3</v>
      </c>
      <c r="Y467" s="3">
        <v>4.4651149510052703E-3</v>
      </c>
      <c r="Z467" s="3">
        <v>9.9441581879578002E-3</v>
      </c>
    </row>
    <row r="468" spans="1:26">
      <c r="A468" s="2" t="s">
        <v>1107</v>
      </c>
      <c r="B468" s="2"/>
      <c r="C468" s="3">
        <v>0</v>
      </c>
      <c r="D468" s="3">
        <v>1</v>
      </c>
      <c r="E468" s="3">
        <v>0</v>
      </c>
      <c r="F468" s="3">
        <v>0</v>
      </c>
      <c r="G468" s="3">
        <v>0</v>
      </c>
      <c r="H468" s="3">
        <v>0</v>
      </c>
      <c r="I468" s="3">
        <v>0</v>
      </c>
      <c r="J468" s="3">
        <v>0</v>
      </c>
      <c r="K468" s="2"/>
      <c r="L468" s="3">
        <v>0</v>
      </c>
      <c r="M468" s="3">
        <v>0</v>
      </c>
      <c r="N468" s="3">
        <v>0</v>
      </c>
      <c r="O468" s="3">
        <v>0</v>
      </c>
      <c r="P468" s="3">
        <v>0</v>
      </c>
      <c r="Q468" s="3">
        <v>0</v>
      </c>
      <c r="R468" s="3">
        <v>0</v>
      </c>
      <c r="S468" s="3">
        <v>0</v>
      </c>
      <c r="T468" s="2"/>
      <c r="U468" s="3">
        <v>0.16238527318073001</v>
      </c>
      <c r="V468" s="3">
        <v>0.562578672361434</v>
      </c>
      <c r="W468" s="3">
        <v>0.168583533632892</v>
      </c>
      <c r="X468" s="3">
        <v>8.79374410052766E-3</v>
      </c>
      <c r="Y468" s="3">
        <v>4.6320229437368299E-2</v>
      </c>
      <c r="Z468" s="3">
        <v>5.13385479088199E-2</v>
      </c>
    </row>
    <row r="469" spans="1:26">
      <c r="A469" s="2" t="s">
        <v>438</v>
      </c>
      <c r="B469" s="2"/>
      <c r="C469" s="3">
        <v>0</v>
      </c>
      <c r="D469" s="3">
        <v>26.233333333333299</v>
      </c>
      <c r="E469" s="3">
        <v>0</v>
      </c>
      <c r="F469" s="3">
        <v>0</v>
      </c>
      <c r="G469" s="3">
        <v>0</v>
      </c>
      <c r="H469" s="3">
        <v>0</v>
      </c>
      <c r="I469" s="3">
        <v>30.4</v>
      </c>
      <c r="J469" s="3">
        <v>8.1</v>
      </c>
      <c r="K469" s="2"/>
      <c r="L469" s="3">
        <v>0</v>
      </c>
      <c r="M469" s="3">
        <v>1.60589192939278</v>
      </c>
      <c r="N469" s="3">
        <v>0</v>
      </c>
      <c r="O469" s="3">
        <v>0</v>
      </c>
      <c r="P469" s="3">
        <v>0</v>
      </c>
      <c r="Q469" s="3">
        <v>0</v>
      </c>
      <c r="R469" s="3">
        <v>1.5187714333192599</v>
      </c>
      <c r="S469" s="3">
        <v>1.7387735140993299</v>
      </c>
      <c r="T469" s="2"/>
      <c r="U469" s="3">
        <v>2.74081168146698E-2</v>
      </c>
      <c r="V469" s="3">
        <v>0.67526676642192296</v>
      </c>
      <c r="W469" s="3">
        <v>8.4461569119473806E-2</v>
      </c>
      <c r="X469" s="3">
        <v>3.9902656315526901E-3</v>
      </c>
      <c r="Y469" s="3">
        <v>4.8722560787199498E-2</v>
      </c>
      <c r="Z469" s="3">
        <v>0.160150719283562</v>
      </c>
    </row>
    <row r="470" spans="1:26">
      <c r="A470" s="2" t="s">
        <v>395</v>
      </c>
      <c r="B470" s="2"/>
      <c r="C470" s="3">
        <v>0</v>
      </c>
      <c r="D470" s="3">
        <v>1</v>
      </c>
      <c r="E470" s="3">
        <v>0</v>
      </c>
      <c r="F470" s="3">
        <v>0</v>
      </c>
      <c r="G470" s="3">
        <v>0</v>
      </c>
      <c r="H470" s="3">
        <v>0</v>
      </c>
      <c r="I470" s="3">
        <v>1</v>
      </c>
      <c r="J470" s="3">
        <v>0</v>
      </c>
      <c r="K470" s="2"/>
      <c r="L470" s="3">
        <v>0</v>
      </c>
      <c r="M470" s="3">
        <v>0</v>
      </c>
      <c r="N470" s="3">
        <v>0</v>
      </c>
      <c r="O470" s="3">
        <v>0</v>
      </c>
      <c r="P470" s="3">
        <v>0</v>
      </c>
      <c r="Q470" s="3">
        <v>0</v>
      </c>
      <c r="R470" s="3">
        <v>0</v>
      </c>
      <c r="S470" s="3">
        <v>0</v>
      </c>
      <c r="T470" s="2"/>
      <c r="U470" s="3">
        <v>1.54128595384926E-2</v>
      </c>
      <c r="V470" s="3">
        <v>0.63666553487953104</v>
      </c>
      <c r="W470" s="3">
        <v>3.00119799700161E-2</v>
      </c>
      <c r="X470" s="3">
        <v>3.8332100729838899E-3</v>
      </c>
      <c r="Y470" s="3">
        <v>0.19948790118114801</v>
      </c>
      <c r="Z470" s="3">
        <v>0.114588514539986</v>
      </c>
    </row>
    <row r="471" spans="1:26">
      <c r="A471" s="2" t="s">
        <v>1108</v>
      </c>
      <c r="B471" s="2" t="s">
        <v>1109</v>
      </c>
      <c r="C471" s="3">
        <v>0</v>
      </c>
      <c r="D471" s="3">
        <v>0</v>
      </c>
      <c r="E471" s="3">
        <v>0</v>
      </c>
      <c r="F471" s="3">
        <v>113.1</v>
      </c>
      <c r="G471" s="3">
        <v>0</v>
      </c>
      <c r="H471" s="3">
        <v>117.333333333333</v>
      </c>
      <c r="I471" s="3">
        <v>0</v>
      </c>
      <c r="J471" s="3">
        <v>114.933333333333</v>
      </c>
      <c r="K471" s="2"/>
      <c r="L471" s="3">
        <v>0</v>
      </c>
      <c r="M471" s="3">
        <v>0</v>
      </c>
      <c r="N471" s="3">
        <v>0</v>
      </c>
      <c r="O471" s="3">
        <v>9.4599154330258095</v>
      </c>
      <c r="P471" s="3">
        <v>0</v>
      </c>
      <c r="Q471" s="3">
        <v>11.7284080571727</v>
      </c>
      <c r="R471" s="3">
        <v>0</v>
      </c>
      <c r="S471" s="3">
        <v>9.7328767016174993</v>
      </c>
      <c r="T471" s="2"/>
      <c r="U471" s="3">
        <v>3.7794939830633E-2</v>
      </c>
      <c r="V471" s="3">
        <v>0.61002565234306305</v>
      </c>
      <c r="W471" s="3">
        <v>3.5695905724280899E-2</v>
      </c>
      <c r="X471" s="3">
        <v>5.8607129123843501E-3</v>
      </c>
      <c r="Y471" s="3">
        <v>0.10145607602524601</v>
      </c>
      <c r="Z471" s="3">
        <v>0.20916671365886999</v>
      </c>
    </row>
    <row r="472" spans="1:26">
      <c r="A472" s="2" t="s">
        <v>1110</v>
      </c>
      <c r="B472" s="2"/>
      <c r="C472" s="3">
        <v>0</v>
      </c>
      <c r="D472" s="3">
        <v>0</v>
      </c>
      <c r="E472" s="3">
        <v>0</v>
      </c>
      <c r="F472" s="3">
        <v>0</v>
      </c>
      <c r="G472" s="3">
        <v>0</v>
      </c>
      <c r="H472" s="3">
        <v>0</v>
      </c>
      <c r="I472" s="3">
        <v>1</v>
      </c>
      <c r="J472" s="3">
        <v>0</v>
      </c>
      <c r="K472" s="2"/>
      <c r="L472" s="3">
        <v>0</v>
      </c>
      <c r="M472" s="3">
        <v>0</v>
      </c>
      <c r="N472" s="3">
        <v>0</v>
      </c>
      <c r="O472" s="3">
        <v>0</v>
      </c>
      <c r="P472" s="3">
        <v>0</v>
      </c>
      <c r="Q472" s="3">
        <v>0</v>
      </c>
      <c r="R472" s="3">
        <v>0</v>
      </c>
      <c r="S472" s="3">
        <v>0</v>
      </c>
      <c r="T472" s="2"/>
      <c r="U472" s="3">
        <v>7.6680514779747799E-2</v>
      </c>
      <c r="V472" s="3">
        <v>8.9901911798485695E-2</v>
      </c>
      <c r="W472" s="3">
        <v>0.78275169720163096</v>
      </c>
      <c r="X472" s="3">
        <v>2.1991050029202199E-3</v>
      </c>
      <c r="Y472" s="3">
        <v>1.5788185849734099E-2</v>
      </c>
      <c r="Z472" s="3">
        <v>3.2678584664620001E-2</v>
      </c>
    </row>
    <row r="473" spans="1:26">
      <c r="A473" s="2" t="s">
        <v>1111</v>
      </c>
      <c r="B473" s="2"/>
      <c r="C473" s="3">
        <v>0</v>
      </c>
      <c r="D473" s="3">
        <v>0</v>
      </c>
      <c r="E473" s="3">
        <v>1.1000000000000001</v>
      </c>
      <c r="F473" s="3">
        <v>0</v>
      </c>
      <c r="G473" s="3">
        <v>1.1428571428571399</v>
      </c>
      <c r="H473" s="3">
        <v>0</v>
      </c>
      <c r="I473" s="3">
        <v>1</v>
      </c>
      <c r="J473" s="3">
        <v>0</v>
      </c>
      <c r="K473" s="2"/>
      <c r="L473" s="3">
        <v>0</v>
      </c>
      <c r="M473" s="3">
        <v>0</v>
      </c>
      <c r="N473" s="3">
        <v>0.3</v>
      </c>
      <c r="O473" s="3">
        <v>0</v>
      </c>
      <c r="P473" s="3">
        <v>0.34992710611188199</v>
      </c>
      <c r="Q473" s="3">
        <v>0</v>
      </c>
      <c r="R473" s="3">
        <v>0</v>
      </c>
      <c r="S473" s="3">
        <v>0</v>
      </c>
      <c r="T473" s="2"/>
      <c r="U473" s="3">
        <v>5.3748254225859E-2</v>
      </c>
      <c r="V473" s="3">
        <v>7.8268422951346006E-2</v>
      </c>
      <c r="W473" s="3">
        <v>0.79389301415635505</v>
      </c>
      <c r="X473" s="3">
        <v>8.51454090047859E-4</v>
      </c>
      <c r="Y473" s="3">
        <v>2.9701212206469998E-2</v>
      </c>
      <c r="Z473" s="3">
        <v>4.3537642329731799E-2</v>
      </c>
    </row>
    <row r="474" spans="1:26">
      <c r="A474" s="2" t="s">
        <v>1112</v>
      </c>
      <c r="B474" s="2" t="s">
        <v>1113</v>
      </c>
      <c r="C474" s="3">
        <v>0</v>
      </c>
      <c r="D474" s="3">
        <v>0</v>
      </c>
      <c r="E474" s="3">
        <v>93.4</v>
      </c>
      <c r="F474" s="3">
        <v>0</v>
      </c>
      <c r="G474" s="3">
        <v>93.4</v>
      </c>
      <c r="H474" s="3">
        <v>0</v>
      </c>
      <c r="I474" s="3">
        <v>93.3333333333333</v>
      </c>
      <c r="J474" s="3">
        <v>0</v>
      </c>
      <c r="K474" s="2"/>
      <c r="L474" s="3">
        <v>0</v>
      </c>
      <c r="M474" s="3">
        <v>0</v>
      </c>
      <c r="N474" s="3">
        <v>9.3080610225760694</v>
      </c>
      <c r="O474" s="3">
        <v>0</v>
      </c>
      <c r="P474" s="3">
        <v>7.8680789692698596</v>
      </c>
      <c r="Q474" s="3">
        <v>0</v>
      </c>
      <c r="R474" s="3">
        <v>7.4624988367763798</v>
      </c>
      <c r="S474" s="3">
        <v>0</v>
      </c>
      <c r="T474" s="2"/>
      <c r="U474" s="3">
        <v>1.88948370459824E-2</v>
      </c>
      <c r="V474" s="3">
        <v>0.35515629218249201</v>
      </c>
      <c r="W474" s="3">
        <v>0.111313942602072</v>
      </c>
      <c r="X474" s="3">
        <v>7.2766052628016103E-4</v>
      </c>
      <c r="Y474" s="3">
        <v>0.373693469424495</v>
      </c>
      <c r="Z474" s="3">
        <v>0.140213800465357</v>
      </c>
    </row>
    <row r="475" spans="1:26">
      <c r="A475" s="2" t="s">
        <v>1114</v>
      </c>
      <c r="B475" s="2"/>
      <c r="C475" s="3">
        <v>0</v>
      </c>
      <c r="D475" s="3">
        <v>1</v>
      </c>
      <c r="E475" s="3">
        <v>0</v>
      </c>
      <c r="F475" s="3">
        <v>0</v>
      </c>
      <c r="G475" s="3">
        <v>0</v>
      </c>
      <c r="H475" s="3">
        <v>0</v>
      </c>
      <c r="I475" s="3">
        <v>0</v>
      </c>
      <c r="J475" s="3">
        <v>0</v>
      </c>
      <c r="K475" s="2"/>
      <c r="L475" s="3">
        <v>0</v>
      </c>
      <c r="M475" s="3">
        <v>0</v>
      </c>
      <c r="N475" s="3">
        <v>0</v>
      </c>
      <c r="O475" s="3">
        <v>0</v>
      </c>
      <c r="P475" s="3">
        <v>0</v>
      </c>
      <c r="Q475" s="3">
        <v>0</v>
      </c>
      <c r="R475" s="3">
        <v>0</v>
      </c>
      <c r="S475" s="3">
        <v>0</v>
      </c>
      <c r="T475" s="2"/>
      <c r="U475" s="3">
        <v>0.65533270647046804</v>
      </c>
      <c r="V475" s="3">
        <v>9.6797732071455395E-2</v>
      </c>
      <c r="W475" s="3">
        <v>0.22811962404798</v>
      </c>
      <c r="X475" s="3">
        <v>1.20333197896748E-3</v>
      </c>
      <c r="Y475" s="3">
        <v>5.72410313526383E-3</v>
      </c>
      <c r="Z475" s="3">
        <v>1.2822503731069501E-2</v>
      </c>
    </row>
    <row r="476" spans="1:26">
      <c r="A476" s="2" t="s">
        <v>466</v>
      </c>
      <c r="B476" s="2"/>
      <c r="C476" s="3">
        <v>0</v>
      </c>
      <c r="D476" s="3">
        <v>0</v>
      </c>
      <c r="E476" s="3">
        <v>1.4285714285714199</v>
      </c>
      <c r="F476" s="3">
        <v>0</v>
      </c>
      <c r="G476" s="3">
        <v>6.9666666666666597</v>
      </c>
      <c r="H476" s="3">
        <v>0</v>
      </c>
      <c r="I476" s="3">
        <v>1.3529411764705801</v>
      </c>
      <c r="J476" s="3">
        <v>0</v>
      </c>
      <c r="K476" s="2"/>
      <c r="L476" s="3">
        <v>0</v>
      </c>
      <c r="M476" s="3">
        <v>0</v>
      </c>
      <c r="N476" s="3">
        <v>0.62269984907723896</v>
      </c>
      <c r="O476" s="3">
        <v>0</v>
      </c>
      <c r="P476" s="3">
        <v>1.79783820802157</v>
      </c>
      <c r="Q476" s="3">
        <v>0</v>
      </c>
      <c r="R476" s="3">
        <v>0.68093158251707198</v>
      </c>
      <c r="S476" s="3">
        <v>0</v>
      </c>
      <c r="T476" s="2"/>
      <c r="U476" s="3">
        <v>0.67335494842051702</v>
      </c>
      <c r="V476" s="3">
        <v>7.7283360735839898E-2</v>
      </c>
      <c r="W476" s="3">
        <v>0.20899559357744901</v>
      </c>
      <c r="X476" s="3">
        <v>1.12625168628772E-3</v>
      </c>
      <c r="Y476" s="3">
        <v>1.2117111214665899E-2</v>
      </c>
      <c r="Z476" s="3">
        <v>2.71227354212214E-2</v>
      </c>
    </row>
    <row r="477" spans="1:26">
      <c r="A477" s="2" t="s">
        <v>1115</v>
      </c>
      <c r="B477" s="2"/>
      <c r="C477" s="3">
        <v>0</v>
      </c>
      <c r="D477" s="3">
        <v>0</v>
      </c>
      <c r="E477" s="3">
        <v>0</v>
      </c>
      <c r="F477" s="3">
        <v>82.233333333333306</v>
      </c>
      <c r="G477" s="3">
        <v>0</v>
      </c>
      <c r="H477" s="3">
        <v>82.7</v>
      </c>
      <c r="I477" s="3">
        <v>0</v>
      </c>
      <c r="J477" s="3">
        <v>82.633333333333297</v>
      </c>
      <c r="K477" s="2"/>
      <c r="L477" s="3">
        <v>0</v>
      </c>
      <c r="M477" s="3">
        <v>0</v>
      </c>
      <c r="N477" s="3">
        <v>0</v>
      </c>
      <c r="O477" s="3">
        <v>1.72594579546661</v>
      </c>
      <c r="P477" s="3">
        <v>0</v>
      </c>
      <c r="Q477" s="3">
        <v>2.0190756961210399</v>
      </c>
      <c r="R477" s="3">
        <v>0</v>
      </c>
      <c r="S477" s="3">
        <v>2.3872345693058499</v>
      </c>
      <c r="T477" s="2"/>
      <c r="U477" s="3">
        <v>0.11412951456569299</v>
      </c>
      <c r="V477" s="3">
        <v>0.23250601175212099</v>
      </c>
      <c r="W477" s="3">
        <v>0.59523841308381797</v>
      </c>
      <c r="X477" s="3">
        <v>2.4126856334923301E-3</v>
      </c>
      <c r="Y477" s="3">
        <v>1.08771291045215E-2</v>
      </c>
      <c r="Z477" s="3">
        <v>4.48362457785823E-2</v>
      </c>
    </row>
    <row r="478" spans="1:26">
      <c r="A478" s="2" t="s">
        <v>575</v>
      </c>
      <c r="B478" s="2"/>
      <c r="C478" s="3">
        <v>0</v>
      </c>
      <c r="D478" s="3">
        <v>1</v>
      </c>
      <c r="E478" s="3">
        <v>0</v>
      </c>
      <c r="F478" s="3">
        <v>0</v>
      </c>
      <c r="G478" s="3">
        <v>0</v>
      </c>
      <c r="H478" s="3">
        <v>0</v>
      </c>
      <c r="I478" s="3">
        <v>0</v>
      </c>
      <c r="J478" s="3">
        <v>0</v>
      </c>
      <c r="K478" s="2"/>
      <c r="L478" s="3">
        <v>0</v>
      </c>
      <c r="M478" s="3">
        <v>0</v>
      </c>
      <c r="N478" s="3">
        <v>0</v>
      </c>
      <c r="O478" s="3">
        <v>0</v>
      </c>
      <c r="P478" s="3">
        <v>0</v>
      </c>
      <c r="Q478" s="3">
        <v>0</v>
      </c>
      <c r="R478" s="3">
        <v>0</v>
      </c>
      <c r="S478" s="3">
        <v>0</v>
      </c>
      <c r="T478" s="2"/>
      <c r="U478" s="3">
        <v>9.3800868030770607E-3</v>
      </c>
      <c r="V478" s="3">
        <v>0.93217904282026498</v>
      </c>
      <c r="W478" s="3">
        <v>1.2842140249999899E-2</v>
      </c>
      <c r="X478" s="3">
        <v>2.4371799986390701E-3</v>
      </c>
      <c r="Y478" s="3">
        <v>3.5743786446255201E-3</v>
      </c>
      <c r="Z478" s="3">
        <v>3.9587170738327897E-2</v>
      </c>
    </row>
    <row r="479" spans="1:26">
      <c r="A479" s="2" t="s">
        <v>514</v>
      </c>
      <c r="B479" s="2"/>
      <c r="C479" s="3">
        <v>0</v>
      </c>
      <c r="D479" s="3">
        <v>1</v>
      </c>
      <c r="E479" s="3">
        <v>0</v>
      </c>
      <c r="F479" s="3">
        <v>0</v>
      </c>
      <c r="G479" s="3">
        <v>0</v>
      </c>
      <c r="H479" s="3">
        <v>0</v>
      </c>
      <c r="I479" s="3">
        <v>0</v>
      </c>
      <c r="J479" s="3">
        <v>0</v>
      </c>
      <c r="K479" s="2"/>
      <c r="L479" s="3">
        <v>0</v>
      </c>
      <c r="M479" s="3">
        <v>0</v>
      </c>
      <c r="N479" s="3">
        <v>0</v>
      </c>
      <c r="O479" s="3">
        <v>0</v>
      </c>
      <c r="P479" s="3">
        <v>0</v>
      </c>
      <c r="Q479" s="3">
        <v>0</v>
      </c>
      <c r="R479" s="3">
        <v>0</v>
      </c>
      <c r="S479" s="3">
        <v>0</v>
      </c>
      <c r="T479" s="2"/>
      <c r="U479" s="3">
        <v>0.39189629360622702</v>
      </c>
      <c r="V479" s="3">
        <v>0.35804234149841901</v>
      </c>
      <c r="W479" s="3">
        <v>0.22374933770844399</v>
      </c>
      <c r="X479" s="3">
        <v>2.5794754721453501E-3</v>
      </c>
      <c r="Y479" s="3">
        <v>9.1471179234838707E-3</v>
      </c>
      <c r="Z479" s="3">
        <v>1.45854321486614E-2</v>
      </c>
    </row>
    <row r="480" spans="1:26">
      <c r="A480" s="2" t="s">
        <v>1116</v>
      </c>
      <c r="B480" s="2" t="s">
        <v>1117</v>
      </c>
      <c r="C480" s="3">
        <v>0</v>
      </c>
      <c r="D480" s="3">
        <v>0</v>
      </c>
      <c r="E480" s="3">
        <v>95.6</v>
      </c>
      <c r="F480" s="3">
        <v>0</v>
      </c>
      <c r="G480" s="3">
        <v>93.766666666666595</v>
      </c>
      <c r="H480" s="3">
        <v>0</v>
      </c>
      <c r="I480" s="3">
        <v>91.266666666666595</v>
      </c>
      <c r="J480" s="3">
        <v>0</v>
      </c>
      <c r="K480" s="2"/>
      <c r="L480" s="3">
        <v>0</v>
      </c>
      <c r="M480" s="3">
        <v>0</v>
      </c>
      <c r="N480" s="3">
        <v>8.9911067171955992</v>
      </c>
      <c r="O480" s="3">
        <v>0</v>
      </c>
      <c r="P480" s="3">
        <v>8.73187010642941</v>
      </c>
      <c r="Q480" s="3">
        <v>0</v>
      </c>
      <c r="R480" s="3">
        <v>8.3703179283837308</v>
      </c>
      <c r="S480" s="3">
        <v>0</v>
      </c>
      <c r="T480" s="2"/>
      <c r="U480" s="3">
        <v>2.06803651541047E-2</v>
      </c>
      <c r="V480" s="3">
        <v>0.37640236887553602</v>
      </c>
      <c r="W480" s="3">
        <v>6.4872617433373095E-2</v>
      </c>
      <c r="X480" s="3">
        <v>1.71220461812574E-3</v>
      </c>
      <c r="Y480" s="3">
        <v>0.30067438072719199</v>
      </c>
      <c r="Z480" s="3">
        <v>0.23565806089756</v>
      </c>
    </row>
    <row r="481" spans="1:26">
      <c r="A481" s="2" t="s">
        <v>1118</v>
      </c>
      <c r="B481" s="2"/>
      <c r="C481" s="3">
        <v>0</v>
      </c>
      <c r="D481" s="3">
        <v>30.433333333333302</v>
      </c>
      <c r="E481" s="3">
        <v>0</v>
      </c>
      <c r="F481" s="3">
        <v>0</v>
      </c>
      <c r="G481" s="3">
        <v>0</v>
      </c>
      <c r="H481" s="3">
        <v>0</v>
      </c>
      <c r="I481" s="3">
        <v>26.3333333333333</v>
      </c>
      <c r="J481" s="3">
        <v>27.133333333333301</v>
      </c>
      <c r="K481" s="2"/>
      <c r="L481" s="3">
        <v>0</v>
      </c>
      <c r="M481" s="3">
        <v>1.0546194679704199</v>
      </c>
      <c r="N481" s="3">
        <v>0</v>
      </c>
      <c r="O481" s="3">
        <v>0</v>
      </c>
      <c r="P481" s="3">
        <v>0</v>
      </c>
      <c r="Q481" s="3">
        <v>0</v>
      </c>
      <c r="R481" s="3">
        <v>1.0110500592068701</v>
      </c>
      <c r="S481" s="3">
        <v>0.71802197428460002</v>
      </c>
      <c r="T481" s="2"/>
      <c r="U481" s="3">
        <v>1.46430305412916E-2</v>
      </c>
      <c r="V481" s="3">
        <v>0.84433600145121501</v>
      </c>
      <c r="W481" s="3">
        <v>2.2572914833432999E-2</v>
      </c>
      <c r="X481" s="3">
        <v>1.83041341675262E-3</v>
      </c>
      <c r="Y481" s="3">
        <v>3.0305657838704699E-2</v>
      </c>
      <c r="Z481" s="3">
        <v>8.6311981191487405E-2</v>
      </c>
    </row>
    <row r="482" spans="1:26">
      <c r="A482" s="2" t="s">
        <v>1119</v>
      </c>
      <c r="B482" s="2" t="s">
        <v>1120</v>
      </c>
      <c r="C482" s="3">
        <v>0</v>
      </c>
      <c r="D482" s="3">
        <v>220.36666666666599</v>
      </c>
      <c r="E482" s="3">
        <v>0</v>
      </c>
      <c r="F482" s="3">
        <v>0</v>
      </c>
      <c r="G482" s="3">
        <v>0</v>
      </c>
      <c r="H482" s="3">
        <v>0</v>
      </c>
      <c r="I482" s="3">
        <v>211.03333333333299</v>
      </c>
      <c r="J482" s="3">
        <v>214.266666666666</v>
      </c>
      <c r="K482" s="2"/>
      <c r="L482" s="3">
        <v>0</v>
      </c>
      <c r="M482" s="3">
        <v>15.516621911858101</v>
      </c>
      <c r="N482" s="3">
        <v>0</v>
      </c>
      <c r="O482" s="3">
        <v>0</v>
      </c>
      <c r="P482" s="3">
        <v>0</v>
      </c>
      <c r="Q482" s="3">
        <v>0</v>
      </c>
      <c r="R482" s="3">
        <v>13.982091720800801</v>
      </c>
      <c r="S482" s="3">
        <v>14.1960870978199</v>
      </c>
      <c r="T482" s="2"/>
      <c r="U482" s="3">
        <v>0.110501192715538</v>
      </c>
      <c r="V482" s="3">
        <v>0.38286429330656901</v>
      </c>
      <c r="W482" s="3">
        <v>0.32253002118313101</v>
      </c>
      <c r="X482" s="3">
        <v>5.4024884205174104E-3</v>
      </c>
      <c r="Y482" s="3">
        <v>6.8374609764327299E-2</v>
      </c>
      <c r="Z482" s="3">
        <v>0.110327395560346</v>
      </c>
    </row>
    <row r="483" spans="1:26">
      <c r="A483" s="2" t="s">
        <v>1121</v>
      </c>
      <c r="B483" s="2"/>
      <c r="C483" s="3">
        <v>0</v>
      </c>
      <c r="D483" s="3">
        <v>0</v>
      </c>
      <c r="E483" s="3">
        <v>11.9333333333333</v>
      </c>
      <c r="F483" s="3">
        <v>0</v>
      </c>
      <c r="G483" s="3">
        <v>15.966666666666599</v>
      </c>
      <c r="H483" s="3">
        <v>0</v>
      </c>
      <c r="I483" s="3">
        <v>18.433333333333302</v>
      </c>
      <c r="J483" s="3">
        <v>0</v>
      </c>
      <c r="K483" s="2"/>
      <c r="L483" s="3">
        <v>0</v>
      </c>
      <c r="M483" s="3">
        <v>0</v>
      </c>
      <c r="N483" s="3">
        <v>1.8607047649270401</v>
      </c>
      <c r="O483" s="3">
        <v>0</v>
      </c>
      <c r="P483" s="3">
        <v>2.0080393975772002</v>
      </c>
      <c r="Q483" s="3">
        <v>0</v>
      </c>
      <c r="R483" s="3">
        <v>1.45334862377277</v>
      </c>
      <c r="S483" s="3">
        <v>0</v>
      </c>
      <c r="T483" s="2"/>
      <c r="U483" s="3">
        <v>0.41268605535196401</v>
      </c>
      <c r="V483" s="3">
        <v>0.28538380092818899</v>
      </c>
      <c r="W483" s="3">
        <v>0.26250788048451301</v>
      </c>
      <c r="X483" s="3">
        <v>6.8495539019981597E-3</v>
      </c>
      <c r="Y483" s="3">
        <v>1.5439725613575201E-2</v>
      </c>
      <c r="Z483" s="3">
        <v>1.71329828336521E-2</v>
      </c>
    </row>
    <row r="484" spans="1:26">
      <c r="A484" s="2" t="s">
        <v>1122</v>
      </c>
      <c r="B484" s="2" t="s">
        <v>1123</v>
      </c>
      <c r="C484" s="3">
        <v>0</v>
      </c>
      <c r="D484" s="3">
        <v>40.866666666666603</v>
      </c>
      <c r="E484" s="3">
        <v>1</v>
      </c>
      <c r="F484" s="3">
        <v>0</v>
      </c>
      <c r="G484" s="3">
        <v>0</v>
      </c>
      <c r="H484" s="3">
        <v>0</v>
      </c>
      <c r="I484" s="3">
        <v>53.1</v>
      </c>
      <c r="J484" s="3">
        <v>23.8666666666666</v>
      </c>
      <c r="K484" s="2"/>
      <c r="L484" s="3">
        <v>0</v>
      </c>
      <c r="M484" s="3">
        <v>1.05619863451699</v>
      </c>
      <c r="N484" s="3">
        <v>0</v>
      </c>
      <c r="O484" s="3">
        <v>0</v>
      </c>
      <c r="P484" s="3">
        <v>0</v>
      </c>
      <c r="Q484" s="3">
        <v>0</v>
      </c>
      <c r="R484" s="3">
        <v>1.01159939369956</v>
      </c>
      <c r="S484" s="3">
        <v>1.8571184369578799</v>
      </c>
      <c r="T484" s="2"/>
      <c r="U484" s="3">
        <v>0.85781160757563002</v>
      </c>
      <c r="V484" s="3">
        <v>4.9234521097677002E-2</v>
      </c>
      <c r="W484" s="3">
        <v>7.55489401649969E-2</v>
      </c>
      <c r="X484" s="3">
        <v>1.68531647745314E-3</v>
      </c>
      <c r="Y484" s="3">
        <v>4.6968608456873203E-3</v>
      </c>
      <c r="Z484" s="3">
        <v>1.10227550608214E-2</v>
      </c>
    </row>
    <row r="485" spans="1:26">
      <c r="A485" s="2" t="s">
        <v>1124</v>
      </c>
      <c r="B485" s="2"/>
      <c r="C485" s="3">
        <v>0</v>
      </c>
      <c r="D485" s="3">
        <v>13.4333333333333</v>
      </c>
      <c r="E485" s="3">
        <v>0</v>
      </c>
      <c r="F485" s="3">
        <v>0</v>
      </c>
      <c r="G485" s="3">
        <v>0</v>
      </c>
      <c r="H485" s="3">
        <v>0</v>
      </c>
      <c r="I485" s="3">
        <v>13.466666666666599</v>
      </c>
      <c r="J485" s="3">
        <v>16.100000000000001</v>
      </c>
      <c r="K485" s="2"/>
      <c r="L485" s="3">
        <v>0</v>
      </c>
      <c r="M485" s="3">
        <v>1.08576649832682</v>
      </c>
      <c r="N485" s="3">
        <v>0</v>
      </c>
      <c r="O485" s="3">
        <v>0</v>
      </c>
      <c r="P485" s="3">
        <v>0</v>
      </c>
      <c r="Q485" s="3">
        <v>0</v>
      </c>
      <c r="R485" s="3">
        <v>1.40791413879619</v>
      </c>
      <c r="S485" s="3">
        <v>1.0754843869934401</v>
      </c>
      <c r="T485" s="2"/>
      <c r="U485" s="3">
        <v>6.4736882509191601E-2</v>
      </c>
      <c r="V485" s="3">
        <v>3.98310225861008E-2</v>
      </c>
      <c r="W485" s="3">
        <v>0.87749150249735397</v>
      </c>
      <c r="X485" s="3">
        <v>1.6086374815916799E-3</v>
      </c>
      <c r="Y485" s="3">
        <v>4.8718148151399897E-3</v>
      </c>
      <c r="Z485" s="3">
        <v>1.1460142045578299E-2</v>
      </c>
    </row>
    <row r="486" spans="1:26">
      <c r="A486" s="2" t="s">
        <v>1125</v>
      </c>
      <c r="B486" s="2" t="s">
        <v>1126</v>
      </c>
      <c r="C486" s="3">
        <v>0</v>
      </c>
      <c r="D486" s="3">
        <v>214.8</v>
      </c>
      <c r="E486" s="3">
        <v>0</v>
      </c>
      <c r="F486" s="3">
        <v>0</v>
      </c>
      <c r="G486" s="3">
        <v>0</v>
      </c>
      <c r="H486" s="3">
        <v>0</v>
      </c>
      <c r="I486" s="3">
        <v>217.6</v>
      </c>
      <c r="J486" s="3">
        <v>219.56666666666601</v>
      </c>
      <c r="K486" s="2"/>
      <c r="L486" s="3">
        <v>0</v>
      </c>
      <c r="M486" s="3">
        <v>10.653324989567</v>
      </c>
      <c r="N486" s="3">
        <v>0</v>
      </c>
      <c r="O486" s="3">
        <v>0</v>
      </c>
      <c r="P486" s="3">
        <v>0</v>
      </c>
      <c r="Q486" s="3">
        <v>0</v>
      </c>
      <c r="R486" s="3">
        <v>14.4628259110497</v>
      </c>
      <c r="S486" s="3">
        <v>11.7521156487767</v>
      </c>
      <c r="T486" s="2"/>
      <c r="U486" s="3">
        <v>2.4075634501101E-2</v>
      </c>
      <c r="V486" s="3">
        <v>0.49878243590843802</v>
      </c>
      <c r="W486" s="3">
        <v>2.63545615509343E-2</v>
      </c>
      <c r="X486" s="3">
        <v>8.1742945605997892E-3</v>
      </c>
      <c r="Y486" s="3">
        <v>0.24279472656277201</v>
      </c>
      <c r="Z486" s="3">
        <v>0.199818347753594</v>
      </c>
    </row>
    <row r="487" spans="1:26">
      <c r="A487" s="2" t="s">
        <v>1127</v>
      </c>
      <c r="B487" s="2"/>
      <c r="C487" s="3">
        <v>0</v>
      </c>
      <c r="D487" s="3">
        <v>0</v>
      </c>
      <c r="E487" s="3">
        <v>11.6666666666666</v>
      </c>
      <c r="F487" s="3">
        <v>0</v>
      </c>
      <c r="G487" s="3">
        <v>1</v>
      </c>
      <c r="H487" s="3">
        <v>0</v>
      </c>
      <c r="I487" s="3">
        <v>1</v>
      </c>
      <c r="J487" s="3">
        <v>0</v>
      </c>
      <c r="K487" s="2"/>
      <c r="L487" s="3">
        <v>0</v>
      </c>
      <c r="M487" s="3">
        <v>0</v>
      </c>
      <c r="N487" s="3">
        <v>1.53478192442951</v>
      </c>
      <c r="O487" s="3">
        <v>0</v>
      </c>
      <c r="P487" s="3">
        <v>0</v>
      </c>
      <c r="Q487" s="3">
        <v>0</v>
      </c>
      <c r="R487" s="3">
        <v>0</v>
      </c>
      <c r="S487" s="3">
        <v>0</v>
      </c>
      <c r="T487" s="2"/>
      <c r="U487" s="3">
        <v>0.72583984331055096</v>
      </c>
      <c r="V487" s="3">
        <v>9.1424178133244494E-2</v>
      </c>
      <c r="W487" s="3">
        <v>0.15770887192284999</v>
      </c>
      <c r="X487" s="3">
        <v>4.1450944361932798E-4</v>
      </c>
      <c r="Y487" s="3">
        <v>7.39745217555224E-3</v>
      </c>
      <c r="Z487" s="3">
        <v>1.7215145269849502E-2</v>
      </c>
    </row>
    <row r="488" spans="1:26">
      <c r="A488" s="2" t="s">
        <v>1128</v>
      </c>
      <c r="B488" s="2"/>
      <c r="C488" s="3">
        <v>0</v>
      </c>
      <c r="D488" s="3">
        <v>0</v>
      </c>
      <c r="E488" s="3">
        <v>12.6666666666666</v>
      </c>
      <c r="F488" s="3">
        <v>0</v>
      </c>
      <c r="G488" s="3">
        <v>16.033333333333299</v>
      </c>
      <c r="H488" s="3">
        <v>0</v>
      </c>
      <c r="I488" s="3">
        <v>16.8333333333333</v>
      </c>
      <c r="J488" s="3">
        <v>0</v>
      </c>
      <c r="K488" s="2"/>
      <c r="L488" s="3">
        <v>0</v>
      </c>
      <c r="M488" s="3">
        <v>0</v>
      </c>
      <c r="N488" s="3">
        <v>1.5776212754932299</v>
      </c>
      <c r="O488" s="3">
        <v>0</v>
      </c>
      <c r="P488" s="3">
        <v>1.4715826703096</v>
      </c>
      <c r="Q488" s="3">
        <v>0</v>
      </c>
      <c r="R488" s="3">
        <v>1.7716909687891</v>
      </c>
      <c r="S488" s="3">
        <v>0</v>
      </c>
      <c r="T488" s="2"/>
      <c r="U488" s="3">
        <v>0.62325902450503001</v>
      </c>
      <c r="V488" s="3">
        <v>0.16445591752473801</v>
      </c>
      <c r="W488" s="3">
        <v>0.108427227794237</v>
      </c>
      <c r="X488" s="3">
        <v>1.10422334278411E-3</v>
      </c>
      <c r="Y488" s="3">
        <v>4.2312261184861998E-2</v>
      </c>
      <c r="Z488" s="3">
        <v>6.04413472491655E-2</v>
      </c>
    </row>
    <row r="489" spans="1:26">
      <c r="A489" s="2" t="s">
        <v>1129</v>
      </c>
      <c r="B489" s="2"/>
      <c r="C489" s="3">
        <v>0</v>
      </c>
      <c r="D489" s="3">
        <v>11.3</v>
      </c>
      <c r="E489" s="3">
        <v>0</v>
      </c>
      <c r="F489" s="3">
        <v>0</v>
      </c>
      <c r="G489" s="3">
        <v>0</v>
      </c>
      <c r="H489" s="3">
        <v>0</v>
      </c>
      <c r="I489" s="3">
        <v>12.2666666666666</v>
      </c>
      <c r="J489" s="3">
        <v>11.6666666666666</v>
      </c>
      <c r="K489" s="2"/>
      <c r="L489" s="3">
        <v>0</v>
      </c>
      <c r="M489" s="3">
        <v>1.2688577540449499</v>
      </c>
      <c r="N489" s="3">
        <v>0</v>
      </c>
      <c r="O489" s="3">
        <v>0</v>
      </c>
      <c r="P489" s="3">
        <v>0</v>
      </c>
      <c r="Q489" s="3">
        <v>0</v>
      </c>
      <c r="R489" s="3">
        <v>1.36463263269724</v>
      </c>
      <c r="S489" s="3">
        <v>1.0434983894998999</v>
      </c>
      <c r="T489" s="2"/>
      <c r="U489" s="3">
        <v>7.2903417961399597E-2</v>
      </c>
      <c r="V489" s="3">
        <v>9.2746793386498494E-2</v>
      </c>
      <c r="W489" s="3">
        <v>0.80905246128849095</v>
      </c>
      <c r="X489" s="3">
        <v>1.1701394779769E-3</v>
      </c>
      <c r="Y489" s="3">
        <v>3.8417019542307598E-3</v>
      </c>
      <c r="Z489" s="3">
        <v>2.0285485282108301E-2</v>
      </c>
    </row>
    <row r="490" spans="1:26">
      <c r="A490" s="2" t="s">
        <v>1130</v>
      </c>
      <c r="B490" s="2"/>
      <c r="C490" s="3">
        <v>0</v>
      </c>
      <c r="D490" s="3">
        <v>0</v>
      </c>
      <c r="E490" s="3">
        <v>41.1</v>
      </c>
      <c r="F490" s="3">
        <v>0</v>
      </c>
      <c r="G490" s="3">
        <v>42.6666666666666</v>
      </c>
      <c r="H490" s="3">
        <v>0</v>
      </c>
      <c r="I490" s="3">
        <v>43.233333333333299</v>
      </c>
      <c r="J490" s="3">
        <v>0</v>
      </c>
      <c r="K490" s="2"/>
      <c r="L490" s="3">
        <v>0</v>
      </c>
      <c r="M490" s="3">
        <v>0</v>
      </c>
      <c r="N490" s="3">
        <v>1.7953644012660299</v>
      </c>
      <c r="O490" s="3">
        <v>0</v>
      </c>
      <c r="P490" s="3">
        <v>1.86785676348292</v>
      </c>
      <c r="Q490" s="3">
        <v>0</v>
      </c>
      <c r="R490" s="3">
        <v>1.80154254891622</v>
      </c>
      <c r="S490" s="3">
        <v>0</v>
      </c>
      <c r="T490" s="2"/>
      <c r="U490" s="3">
        <v>7.6515841963822995E-2</v>
      </c>
      <c r="V490" s="3">
        <v>0.15076880317619401</v>
      </c>
      <c r="W490" s="3">
        <v>0.53977959137776199</v>
      </c>
      <c r="X490" s="3">
        <v>1.25255973428167E-2</v>
      </c>
      <c r="Y490" s="3">
        <v>6.2520278200351706E-2</v>
      </c>
      <c r="Z490" s="3">
        <v>0.15788988780791899</v>
      </c>
    </row>
    <row r="491" spans="1:26">
      <c r="A491" s="2" t="s">
        <v>1131</v>
      </c>
      <c r="B491" s="2"/>
      <c r="C491" s="3">
        <v>0</v>
      </c>
      <c r="D491" s="3">
        <v>0</v>
      </c>
      <c r="E491" s="3">
        <v>0</v>
      </c>
      <c r="F491" s="3">
        <v>0</v>
      </c>
      <c r="G491" s="3">
        <v>0</v>
      </c>
      <c r="H491" s="3">
        <v>0</v>
      </c>
      <c r="I491" s="3">
        <v>0</v>
      </c>
      <c r="J491" s="3">
        <v>1</v>
      </c>
      <c r="K491" s="2"/>
      <c r="L491" s="3">
        <v>0</v>
      </c>
      <c r="M491" s="3">
        <v>0</v>
      </c>
      <c r="N491" s="3">
        <v>0</v>
      </c>
      <c r="O491" s="3">
        <v>0</v>
      </c>
      <c r="P491" s="3">
        <v>0</v>
      </c>
      <c r="Q491" s="3">
        <v>0</v>
      </c>
      <c r="R491" s="3">
        <v>0</v>
      </c>
      <c r="S491" s="3">
        <v>0</v>
      </c>
      <c r="T491" s="2"/>
      <c r="U491" s="3">
        <v>0.16374850945605299</v>
      </c>
      <c r="V491" s="3">
        <v>0.227478253774022</v>
      </c>
      <c r="W491" s="3">
        <v>0.57635910272329605</v>
      </c>
      <c r="X491" s="3">
        <v>3.2170128275825702E-3</v>
      </c>
      <c r="Y491" s="3">
        <v>4.4904825575998496E-3</v>
      </c>
      <c r="Z491" s="3">
        <v>2.4706637310372599E-2</v>
      </c>
    </row>
    <row r="492" spans="1:26">
      <c r="A492" s="2" t="s">
        <v>1132</v>
      </c>
      <c r="B492" s="2"/>
      <c r="C492" s="3">
        <v>0</v>
      </c>
      <c r="D492" s="3">
        <v>0</v>
      </c>
      <c r="E492" s="3">
        <v>0</v>
      </c>
      <c r="F492" s="3">
        <v>0</v>
      </c>
      <c r="G492" s="3">
        <v>0</v>
      </c>
      <c r="H492" s="3">
        <v>0</v>
      </c>
      <c r="I492" s="3">
        <v>1</v>
      </c>
      <c r="J492" s="3">
        <v>1.125</v>
      </c>
      <c r="K492" s="2"/>
      <c r="L492" s="3">
        <v>0</v>
      </c>
      <c r="M492" s="3">
        <v>0</v>
      </c>
      <c r="N492" s="3">
        <v>0</v>
      </c>
      <c r="O492" s="3">
        <v>0</v>
      </c>
      <c r="P492" s="3">
        <v>0</v>
      </c>
      <c r="Q492" s="3">
        <v>0</v>
      </c>
      <c r="R492" s="3">
        <v>0</v>
      </c>
      <c r="S492" s="3">
        <v>0.33071891388307301</v>
      </c>
      <c r="T492" s="2"/>
      <c r="U492" s="3">
        <v>0.117262939725893</v>
      </c>
      <c r="V492" s="3">
        <v>7.7327263059418699E-2</v>
      </c>
      <c r="W492" s="3">
        <v>0.78617940212253901</v>
      </c>
      <c r="X492" s="3">
        <v>4.4091306831574202E-3</v>
      </c>
      <c r="Y492" s="3">
        <v>6.4168837388785703E-3</v>
      </c>
      <c r="Z492" s="3">
        <v>8.4043786720974095E-3</v>
      </c>
    </row>
    <row r="493" spans="1:26">
      <c r="A493" s="2" t="s">
        <v>1133</v>
      </c>
      <c r="B493" s="2"/>
      <c r="C493" s="3">
        <v>0</v>
      </c>
      <c r="D493" s="3">
        <v>41.2</v>
      </c>
      <c r="E493" s="3">
        <v>0</v>
      </c>
      <c r="F493" s="3">
        <v>0</v>
      </c>
      <c r="G493" s="3">
        <v>0</v>
      </c>
      <c r="H493" s="3">
        <v>0</v>
      </c>
      <c r="I493" s="3">
        <v>40</v>
      </c>
      <c r="J493" s="3">
        <v>40.1666666666666</v>
      </c>
      <c r="K493" s="2"/>
      <c r="L493" s="3">
        <v>0</v>
      </c>
      <c r="M493" s="3">
        <v>1.4236104336041699</v>
      </c>
      <c r="N493" s="3">
        <v>0</v>
      </c>
      <c r="O493" s="3">
        <v>0</v>
      </c>
      <c r="P493" s="3">
        <v>0</v>
      </c>
      <c r="Q493" s="3">
        <v>0</v>
      </c>
      <c r="R493" s="3">
        <v>1</v>
      </c>
      <c r="S493" s="3">
        <v>0.93392838174145998</v>
      </c>
      <c r="T493" s="2"/>
      <c r="U493" s="3">
        <v>9.8820527049545293E-3</v>
      </c>
      <c r="V493" s="3">
        <v>0.96546344747349599</v>
      </c>
      <c r="W493" s="3">
        <v>3.52922763435422E-3</v>
      </c>
      <c r="X493" s="3">
        <v>5.8982274534018098E-3</v>
      </c>
      <c r="Y493" s="3">
        <v>2.7328251609936398E-3</v>
      </c>
      <c r="Z493" s="3">
        <v>1.2494221133928399E-2</v>
      </c>
    </row>
    <row r="494" spans="1:26">
      <c r="A494" s="2" t="s">
        <v>580</v>
      </c>
      <c r="B494" s="2"/>
      <c r="C494" s="3">
        <v>0</v>
      </c>
      <c r="D494" s="3">
        <v>1</v>
      </c>
      <c r="E494" s="3">
        <v>0</v>
      </c>
      <c r="F494" s="3">
        <v>0</v>
      </c>
      <c r="G494" s="3">
        <v>0</v>
      </c>
      <c r="H494" s="3">
        <v>0</v>
      </c>
      <c r="I494" s="3">
        <v>1</v>
      </c>
      <c r="J494" s="3">
        <v>0</v>
      </c>
      <c r="K494" s="2"/>
      <c r="L494" s="3">
        <v>0</v>
      </c>
      <c r="M494" s="3">
        <v>0</v>
      </c>
      <c r="N494" s="3">
        <v>0</v>
      </c>
      <c r="O494" s="3">
        <v>0</v>
      </c>
      <c r="P494" s="3">
        <v>0</v>
      </c>
      <c r="Q494" s="3">
        <v>0</v>
      </c>
      <c r="R494" s="3">
        <v>0</v>
      </c>
      <c r="S494" s="3">
        <v>0</v>
      </c>
      <c r="T494" s="2"/>
      <c r="U494" s="3">
        <v>6.8966845101274599E-2</v>
      </c>
      <c r="V494" s="3">
        <v>0.665690995826141</v>
      </c>
      <c r="W494" s="3">
        <v>0.119027539793657</v>
      </c>
      <c r="X494" s="3">
        <v>1.52553623778032E-2</v>
      </c>
      <c r="Y494" s="3">
        <v>4.5303181758700399E-2</v>
      </c>
      <c r="Z494" s="3">
        <v>8.5756073292227994E-2</v>
      </c>
    </row>
    <row r="495" spans="1:26">
      <c r="A495" s="2" t="s">
        <v>1134</v>
      </c>
      <c r="B495" s="2"/>
      <c r="C495" s="3">
        <v>0</v>
      </c>
      <c r="D495" s="3">
        <v>1</v>
      </c>
      <c r="E495" s="3">
        <v>0</v>
      </c>
      <c r="F495" s="3">
        <v>0</v>
      </c>
      <c r="G495" s="3">
        <v>0</v>
      </c>
      <c r="H495" s="3">
        <v>0</v>
      </c>
      <c r="I495" s="3">
        <v>0</v>
      </c>
      <c r="J495" s="3">
        <v>0</v>
      </c>
      <c r="K495" s="2"/>
      <c r="L495" s="3">
        <v>0</v>
      </c>
      <c r="M495" s="3">
        <v>0</v>
      </c>
      <c r="N495" s="3">
        <v>0</v>
      </c>
      <c r="O495" s="3">
        <v>0</v>
      </c>
      <c r="P495" s="3">
        <v>0</v>
      </c>
      <c r="Q495" s="3">
        <v>0</v>
      </c>
      <c r="R495" s="3">
        <v>0</v>
      </c>
      <c r="S495" s="3">
        <v>0</v>
      </c>
      <c r="T495" s="2"/>
      <c r="U495" s="3">
        <v>0.14505102749517099</v>
      </c>
      <c r="V495" s="3">
        <v>0.54239293235601604</v>
      </c>
      <c r="W495" s="3">
        <v>0.17313290786325</v>
      </c>
      <c r="X495" s="3">
        <v>7.1713699095254302E-3</v>
      </c>
      <c r="Y495" s="3">
        <v>6.3453363517330594E-2</v>
      </c>
      <c r="Z495" s="3">
        <v>6.8798393879603001E-2</v>
      </c>
    </row>
    <row r="496" spans="1:26">
      <c r="A496" s="2" t="s">
        <v>1135</v>
      </c>
      <c r="B496" s="2"/>
      <c r="C496" s="3">
        <v>0</v>
      </c>
      <c r="D496" s="3">
        <v>20.266666666666602</v>
      </c>
      <c r="E496" s="3">
        <v>0</v>
      </c>
      <c r="F496" s="3">
        <v>0</v>
      </c>
      <c r="G496" s="3">
        <v>0</v>
      </c>
      <c r="H496" s="3">
        <v>0</v>
      </c>
      <c r="I496" s="3">
        <v>19.7</v>
      </c>
      <c r="J496" s="3">
        <v>19.8</v>
      </c>
      <c r="K496" s="2"/>
      <c r="L496" s="3">
        <v>0</v>
      </c>
      <c r="M496" s="3">
        <v>0.72724747430904702</v>
      </c>
      <c r="N496" s="3">
        <v>0</v>
      </c>
      <c r="O496" s="3">
        <v>0</v>
      </c>
      <c r="P496" s="3">
        <v>0</v>
      </c>
      <c r="Q496" s="3">
        <v>0</v>
      </c>
      <c r="R496" s="3">
        <v>0.58594652770823097</v>
      </c>
      <c r="S496" s="3">
        <v>0.54160256030906395</v>
      </c>
      <c r="T496" s="2"/>
      <c r="U496" s="3">
        <v>0.184906699827631</v>
      </c>
      <c r="V496" s="3">
        <v>0.15538746497834699</v>
      </c>
      <c r="W496" s="3">
        <v>0.60989057835551297</v>
      </c>
      <c r="X496" s="3">
        <v>7.7127710991848003E-3</v>
      </c>
      <c r="Y496" s="3">
        <v>8.8046902771152704E-3</v>
      </c>
      <c r="Z496" s="3">
        <v>3.3297794180583797E-2</v>
      </c>
    </row>
    <row r="497" spans="1:26">
      <c r="A497" s="2" t="s">
        <v>1136</v>
      </c>
      <c r="B497" s="2" t="s">
        <v>1137</v>
      </c>
      <c r="C497" s="3">
        <v>0</v>
      </c>
      <c r="D497" s="3">
        <v>0</v>
      </c>
      <c r="E497" s="3">
        <v>0</v>
      </c>
      <c r="F497" s="3">
        <v>115.933333333333</v>
      </c>
      <c r="G497" s="3">
        <v>0</v>
      </c>
      <c r="H497" s="3">
        <v>114.166666666666</v>
      </c>
      <c r="I497" s="3">
        <v>0</v>
      </c>
      <c r="J497" s="3">
        <v>111</v>
      </c>
      <c r="K497" s="2"/>
      <c r="L497" s="3">
        <v>0</v>
      </c>
      <c r="M497" s="3">
        <v>0</v>
      </c>
      <c r="N497" s="3">
        <v>0</v>
      </c>
      <c r="O497" s="3">
        <v>11.8206974789514</v>
      </c>
      <c r="P497" s="3">
        <v>0</v>
      </c>
      <c r="Q497" s="3">
        <v>9.3169499062491195</v>
      </c>
      <c r="R497" s="3">
        <v>0</v>
      </c>
      <c r="S497" s="3">
        <v>11.087530533591901</v>
      </c>
      <c r="T497" s="2"/>
      <c r="U497" s="3">
        <v>5.13880477240381E-2</v>
      </c>
      <c r="V497" s="3">
        <v>0.61010434928522095</v>
      </c>
      <c r="W497" s="3">
        <v>6.8680734171439106E-2</v>
      </c>
      <c r="X497" s="3">
        <v>9.48317655920769E-3</v>
      </c>
      <c r="Y497" s="3">
        <v>4.3385564231517203E-2</v>
      </c>
      <c r="Z497" s="3">
        <v>0.21695812978393</v>
      </c>
    </row>
    <row r="498" spans="1:26">
      <c r="A498" s="2" t="s">
        <v>1138</v>
      </c>
      <c r="B498" s="2"/>
      <c r="C498" s="3">
        <v>0</v>
      </c>
      <c r="D498" s="3">
        <v>0</v>
      </c>
      <c r="E498" s="3">
        <v>0</v>
      </c>
      <c r="F498" s="3">
        <v>63.266666666666602</v>
      </c>
      <c r="G498" s="3">
        <v>0</v>
      </c>
      <c r="H498" s="3">
        <v>64.366666666666603</v>
      </c>
      <c r="I498" s="3">
        <v>0</v>
      </c>
      <c r="J498" s="3">
        <v>62.266666666666602</v>
      </c>
      <c r="K498" s="2"/>
      <c r="L498" s="3">
        <v>0</v>
      </c>
      <c r="M498" s="3">
        <v>0</v>
      </c>
      <c r="N498" s="3">
        <v>0</v>
      </c>
      <c r="O498" s="3">
        <v>3.0103525079668301</v>
      </c>
      <c r="P498" s="3">
        <v>0</v>
      </c>
      <c r="Q498" s="3">
        <v>2.7139557025779801</v>
      </c>
      <c r="R498" s="3">
        <v>0</v>
      </c>
      <c r="S498" s="3">
        <v>2.81582827759238</v>
      </c>
      <c r="T498" s="2"/>
      <c r="U498" s="3">
        <v>2.32913780207635E-2</v>
      </c>
      <c r="V498" s="3">
        <v>0.92456117238153401</v>
      </c>
      <c r="W498" s="3">
        <v>1.47525926851848E-2</v>
      </c>
      <c r="X498" s="3">
        <v>1.6703920147444599E-2</v>
      </c>
      <c r="Y498" s="3">
        <v>2.3511130095166702E-3</v>
      </c>
      <c r="Z498" s="3">
        <v>1.8339823817849502E-2</v>
      </c>
    </row>
    <row r="499" spans="1:26">
      <c r="A499" s="2" t="s">
        <v>1139</v>
      </c>
      <c r="B499" s="2"/>
      <c r="C499" s="3">
        <v>0</v>
      </c>
      <c r="D499" s="3">
        <v>21.4</v>
      </c>
      <c r="E499" s="3">
        <v>0</v>
      </c>
      <c r="F499" s="3">
        <v>1</v>
      </c>
      <c r="G499" s="3">
        <v>0</v>
      </c>
      <c r="H499" s="3">
        <v>1</v>
      </c>
      <c r="I499" s="3">
        <v>21.6</v>
      </c>
      <c r="J499" s="3">
        <v>23.6</v>
      </c>
      <c r="K499" s="2"/>
      <c r="L499" s="3">
        <v>0</v>
      </c>
      <c r="M499" s="3">
        <v>1.8726095873584101</v>
      </c>
      <c r="N499" s="3">
        <v>0</v>
      </c>
      <c r="O499" s="3">
        <v>0</v>
      </c>
      <c r="P499" s="3">
        <v>0</v>
      </c>
      <c r="Q499" s="3">
        <v>0</v>
      </c>
      <c r="R499" s="3">
        <v>1.47422295916639</v>
      </c>
      <c r="S499" s="3">
        <v>2.7276363393971699</v>
      </c>
      <c r="T499" s="2"/>
      <c r="U499" s="3">
        <v>9.5228702984874194E-2</v>
      </c>
      <c r="V499" s="3">
        <v>0.13119245473282301</v>
      </c>
      <c r="W499" s="3">
        <v>0.71540428218871699</v>
      </c>
      <c r="X499" s="3">
        <v>4.3023462580694298E-3</v>
      </c>
      <c r="Y499" s="3">
        <v>7.9695450181066097E-3</v>
      </c>
      <c r="Z499" s="3">
        <v>4.59026681642766E-2</v>
      </c>
    </row>
    <row r="500" spans="1:26">
      <c r="A500" s="2" t="s">
        <v>1140</v>
      </c>
      <c r="B500" s="2" t="s">
        <v>1141</v>
      </c>
      <c r="C500" s="3">
        <v>0</v>
      </c>
      <c r="D500" s="3">
        <v>0</v>
      </c>
      <c r="E500" s="3">
        <v>10.233333333333301</v>
      </c>
      <c r="F500" s="3">
        <v>0</v>
      </c>
      <c r="G500" s="3">
        <v>9.43333333333333</v>
      </c>
      <c r="H500" s="3">
        <v>0</v>
      </c>
      <c r="I500" s="3">
        <v>11.4333333333333</v>
      </c>
      <c r="J500" s="3">
        <v>0</v>
      </c>
      <c r="K500" s="2"/>
      <c r="L500" s="3">
        <v>0</v>
      </c>
      <c r="M500" s="3">
        <v>0</v>
      </c>
      <c r="N500" s="3">
        <v>2.2757172251597702</v>
      </c>
      <c r="O500" s="3">
        <v>0</v>
      </c>
      <c r="P500" s="3">
        <v>1.90933379888262</v>
      </c>
      <c r="Q500" s="3">
        <v>0</v>
      </c>
      <c r="R500" s="3">
        <v>2.2903177848402501</v>
      </c>
      <c r="S500" s="3">
        <v>0</v>
      </c>
      <c r="T500" s="2"/>
      <c r="U500" s="3">
        <v>1.04606843361099E-2</v>
      </c>
      <c r="V500" s="3">
        <v>0.70286523175898796</v>
      </c>
      <c r="W500" s="3">
        <v>7.4682156526479096E-2</v>
      </c>
      <c r="X500" s="3">
        <v>6.2299885406811499E-4</v>
      </c>
      <c r="Y500" s="3">
        <v>0.11921736132294999</v>
      </c>
      <c r="Z500" s="3">
        <v>9.2151567444060001E-2</v>
      </c>
    </row>
    <row r="501" spans="1:26">
      <c r="A501" s="2" t="s">
        <v>1142</v>
      </c>
      <c r="B501" s="2" t="s">
        <v>1143</v>
      </c>
      <c r="C501" s="3">
        <v>0</v>
      </c>
      <c r="D501" s="3">
        <v>0</v>
      </c>
      <c r="E501" s="3">
        <v>8</v>
      </c>
      <c r="F501" s="3">
        <v>1.8333333333333299</v>
      </c>
      <c r="G501" s="3">
        <v>8.6999999999999993</v>
      </c>
      <c r="H501" s="3">
        <v>1.2105263157894699</v>
      </c>
      <c r="I501" s="3">
        <v>20.6</v>
      </c>
      <c r="J501" s="3">
        <v>5.2666666666666604</v>
      </c>
      <c r="K501" s="2"/>
      <c r="L501" s="3">
        <v>0</v>
      </c>
      <c r="M501" s="3">
        <v>0</v>
      </c>
      <c r="N501" s="3">
        <v>1.7320508075688701</v>
      </c>
      <c r="O501" s="3">
        <v>0.68718427093627599</v>
      </c>
      <c r="P501" s="3">
        <v>1.96892525674964</v>
      </c>
      <c r="Q501" s="3">
        <v>0.40768245749551701</v>
      </c>
      <c r="R501" s="3">
        <v>1.8726095873584101</v>
      </c>
      <c r="S501" s="3">
        <v>1.9821424996424599</v>
      </c>
      <c r="T501" s="2"/>
      <c r="U501" s="3">
        <v>1.6855783551135199E-2</v>
      </c>
      <c r="V501" s="3">
        <v>0.46471517264797901</v>
      </c>
      <c r="W501" s="3">
        <v>0.27279149526689001</v>
      </c>
      <c r="X501" s="3">
        <v>2.0167183364313299E-4</v>
      </c>
      <c r="Y501" s="3">
        <v>0.17428955282109601</v>
      </c>
      <c r="Z501" s="3">
        <v>7.1146323462663599E-2</v>
      </c>
    </row>
    <row r="502" spans="1:26">
      <c r="A502" s="2" t="s">
        <v>1144</v>
      </c>
      <c r="B502" s="2" t="s">
        <v>1145</v>
      </c>
      <c r="C502" s="3">
        <v>0</v>
      </c>
      <c r="D502" s="3">
        <v>11.233333333333301</v>
      </c>
      <c r="E502" s="3">
        <v>0</v>
      </c>
      <c r="F502" s="3">
        <v>0</v>
      </c>
      <c r="G502" s="3">
        <v>0</v>
      </c>
      <c r="H502" s="3">
        <v>0</v>
      </c>
      <c r="I502" s="3">
        <v>12.066666666666601</v>
      </c>
      <c r="J502" s="3">
        <v>11.9</v>
      </c>
      <c r="K502" s="2"/>
      <c r="L502" s="3">
        <v>0</v>
      </c>
      <c r="M502" s="3">
        <v>1.5423647068345701</v>
      </c>
      <c r="N502" s="3">
        <v>0</v>
      </c>
      <c r="O502" s="3">
        <v>0</v>
      </c>
      <c r="P502" s="3">
        <v>0</v>
      </c>
      <c r="Q502" s="3">
        <v>0</v>
      </c>
      <c r="R502" s="3">
        <v>1.5260697523012701</v>
      </c>
      <c r="S502" s="3">
        <v>1.7</v>
      </c>
      <c r="T502" s="2"/>
      <c r="U502" s="3">
        <v>8.1516656402952897E-3</v>
      </c>
      <c r="V502" s="3">
        <v>1.7494034474471402E-2</v>
      </c>
      <c r="W502" s="3">
        <v>0.18831634265924899</v>
      </c>
      <c r="X502" s="3">
        <v>8.9539909350193098E-4</v>
      </c>
      <c r="Y502" s="3">
        <v>0.33239098729802302</v>
      </c>
      <c r="Z502" s="3">
        <v>0.45275156943796102</v>
      </c>
    </row>
    <row r="503" spans="1:26">
      <c r="A503" s="2" t="s">
        <v>1146</v>
      </c>
      <c r="B503" s="2" t="s">
        <v>1147</v>
      </c>
      <c r="C503" s="3">
        <v>0</v>
      </c>
      <c r="D503" s="3">
        <v>0</v>
      </c>
      <c r="E503" s="3">
        <v>0</v>
      </c>
      <c r="F503" s="3">
        <v>135</v>
      </c>
      <c r="G503" s="3">
        <v>0</v>
      </c>
      <c r="H503" s="3">
        <v>137.833333333333</v>
      </c>
      <c r="I503" s="3">
        <v>0</v>
      </c>
      <c r="J503" s="3">
        <v>134.333333333333</v>
      </c>
      <c r="K503" s="2"/>
      <c r="L503" s="3">
        <v>0</v>
      </c>
      <c r="M503" s="3">
        <v>0</v>
      </c>
      <c r="N503" s="3">
        <v>0</v>
      </c>
      <c r="O503" s="3">
        <v>8.2623644719091498</v>
      </c>
      <c r="P503" s="3">
        <v>0</v>
      </c>
      <c r="Q503" s="3">
        <v>10.4533354591834</v>
      </c>
      <c r="R503" s="3">
        <v>0</v>
      </c>
      <c r="S503" s="3">
        <v>9.4245542187533804</v>
      </c>
      <c r="T503" s="2"/>
      <c r="U503" s="3">
        <v>4.0658179794855497E-2</v>
      </c>
      <c r="V503" s="3">
        <v>0.58292269728985202</v>
      </c>
      <c r="W503" s="3">
        <v>3.4923145232370799E-2</v>
      </c>
      <c r="X503" s="3">
        <v>2.6626621806080499E-3</v>
      </c>
      <c r="Y503" s="3">
        <v>0.18168973252196999</v>
      </c>
      <c r="Z503" s="3">
        <v>0.15714358459118999</v>
      </c>
    </row>
    <row r="504" spans="1:26">
      <c r="A504" s="2" t="s">
        <v>1148</v>
      </c>
      <c r="B504" s="2"/>
      <c r="C504" s="3">
        <v>0</v>
      </c>
      <c r="D504" s="3">
        <v>1.5</v>
      </c>
      <c r="E504" s="3">
        <v>0</v>
      </c>
      <c r="F504" s="3">
        <v>1</v>
      </c>
      <c r="G504" s="3">
        <v>0</v>
      </c>
      <c r="H504" s="3">
        <v>1.4736842105263099</v>
      </c>
      <c r="I504" s="3">
        <v>1</v>
      </c>
      <c r="J504" s="3">
        <v>1</v>
      </c>
      <c r="K504" s="2"/>
      <c r="L504" s="3">
        <v>0</v>
      </c>
      <c r="M504" s="3">
        <v>0.86602540378443804</v>
      </c>
      <c r="N504" s="3">
        <v>0</v>
      </c>
      <c r="O504" s="3">
        <v>0</v>
      </c>
      <c r="P504" s="3">
        <v>0</v>
      </c>
      <c r="Q504" s="3">
        <v>0.81875522032126502</v>
      </c>
      <c r="R504" s="3">
        <v>0</v>
      </c>
      <c r="S504" s="3">
        <v>0</v>
      </c>
      <c r="T504" s="2"/>
      <c r="U504" s="3">
        <v>0.15691792391972501</v>
      </c>
      <c r="V504" s="3">
        <v>0.50117766470699998</v>
      </c>
      <c r="W504" s="3">
        <v>0.19710464302442099</v>
      </c>
      <c r="X504" s="3">
        <v>6.6915882556851901E-3</v>
      </c>
      <c r="Y504" s="3">
        <v>9.2140226921812493E-2</v>
      </c>
      <c r="Z504" s="3">
        <v>4.5967952339766402E-2</v>
      </c>
    </row>
    <row r="505" spans="1:26">
      <c r="A505" s="2" t="s">
        <v>460</v>
      </c>
      <c r="B505" s="2"/>
      <c r="C505" s="3">
        <v>0</v>
      </c>
      <c r="D505" s="3">
        <v>0</v>
      </c>
      <c r="E505" s="3">
        <v>0</v>
      </c>
      <c r="F505" s="3">
        <v>0</v>
      </c>
      <c r="G505" s="3">
        <v>0</v>
      </c>
      <c r="H505" s="3">
        <v>1</v>
      </c>
      <c r="I505" s="3">
        <v>0</v>
      </c>
      <c r="J505" s="3">
        <v>0</v>
      </c>
      <c r="K505" s="2"/>
      <c r="L505" s="3">
        <v>0</v>
      </c>
      <c r="M505" s="3">
        <v>0</v>
      </c>
      <c r="N505" s="3">
        <v>0</v>
      </c>
      <c r="O505" s="3">
        <v>0</v>
      </c>
      <c r="P505" s="3">
        <v>0</v>
      </c>
      <c r="Q505" s="3">
        <v>0</v>
      </c>
      <c r="R505" s="3">
        <v>0</v>
      </c>
      <c r="S505" s="3">
        <v>0</v>
      </c>
      <c r="T505" s="2"/>
      <c r="U505" s="3">
        <v>1.52984225203621E-2</v>
      </c>
      <c r="V505" s="3">
        <v>0.51289874450422501</v>
      </c>
      <c r="W505" s="3">
        <v>0.15122884386082699</v>
      </c>
      <c r="X505" s="3">
        <v>2.5752341953551401E-3</v>
      </c>
      <c r="Y505" s="3">
        <v>0.18305040265685199</v>
      </c>
      <c r="Z505" s="3">
        <v>0.13494835314362399</v>
      </c>
    </row>
    <row r="506" spans="1:26">
      <c r="A506" s="2" t="s">
        <v>1149</v>
      </c>
      <c r="B506" s="2" t="s">
        <v>1150</v>
      </c>
      <c r="C506" s="3">
        <v>0</v>
      </c>
      <c r="D506" s="3">
        <v>217.46666666666599</v>
      </c>
      <c r="E506" s="3">
        <v>0</v>
      </c>
      <c r="F506" s="3">
        <v>0</v>
      </c>
      <c r="G506" s="3">
        <v>0</v>
      </c>
      <c r="H506" s="3">
        <v>0</v>
      </c>
      <c r="I506" s="3">
        <v>214.4</v>
      </c>
      <c r="J506" s="3">
        <v>217.86666666666599</v>
      </c>
      <c r="K506" s="2"/>
      <c r="L506" s="3">
        <v>0</v>
      </c>
      <c r="M506" s="3">
        <v>14.5939104499863</v>
      </c>
      <c r="N506" s="3">
        <v>0</v>
      </c>
      <c r="O506" s="3">
        <v>0</v>
      </c>
      <c r="P506" s="3">
        <v>0</v>
      </c>
      <c r="Q506" s="3">
        <v>0</v>
      </c>
      <c r="R506" s="3">
        <v>13.4922199804183</v>
      </c>
      <c r="S506" s="3">
        <v>13.9826877085757</v>
      </c>
      <c r="T506" s="2"/>
      <c r="U506" s="3">
        <v>2.0688385736775401E-2</v>
      </c>
      <c r="V506" s="3">
        <v>0.51982330815735001</v>
      </c>
      <c r="W506" s="3">
        <v>1.87781411188357E-2</v>
      </c>
      <c r="X506" s="3">
        <v>1.9950560509092198E-3</v>
      </c>
      <c r="Y506" s="3">
        <v>0.30653697135545999</v>
      </c>
      <c r="Z506" s="3">
        <v>0.13217813776405199</v>
      </c>
    </row>
    <row r="507" spans="1:26">
      <c r="A507" s="2" t="s">
        <v>1151</v>
      </c>
      <c r="B507" s="2"/>
      <c r="C507" s="3">
        <v>0</v>
      </c>
      <c r="D507" s="3">
        <v>0</v>
      </c>
      <c r="E507" s="3">
        <v>0</v>
      </c>
      <c r="F507" s="3">
        <v>0</v>
      </c>
      <c r="G507" s="3">
        <v>0</v>
      </c>
      <c r="H507" s="3">
        <v>1</v>
      </c>
      <c r="I507" s="3">
        <v>0</v>
      </c>
      <c r="J507" s="3">
        <v>1.3333333333333299</v>
      </c>
      <c r="K507" s="2"/>
      <c r="L507" s="3">
        <v>0</v>
      </c>
      <c r="M507" s="3">
        <v>0</v>
      </c>
      <c r="N507" s="3">
        <v>0</v>
      </c>
      <c r="O507" s="3">
        <v>0</v>
      </c>
      <c r="P507" s="3">
        <v>0</v>
      </c>
      <c r="Q507" s="3">
        <v>0</v>
      </c>
      <c r="R507" s="3">
        <v>0</v>
      </c>
      <c r="S507" s="3">
        <v>0.47140452079103101</v>
      </c>
      <c r="T507" s="2"/>
      <c r="U507" s="3">
        <v>6.1575212938290201E-3</v>
      </c>
      <c r="V507" s="3">
        <v>0.94598236276778302</v>
      </c>
      <c r="W507" s="3">
        <v>7.9764305138099508E-3</v>
      </c>
      <c r="X507" s="3">
        <v>1.4601591862075301E-2</v>
      </c>
      <c r="Y507" s="3">
        <v>3.2763267965616699E-3</v>
      </c>
      <c r="Z507" s="3">
        <v>2.2005766990696899E-2</v>
      </c>
    </row>
    <row r="508" spans="1:26">
      <c r="A508" s="2" t="s">
        <v>1152</v>
      </c>
      <c r="B508" s="2"/>
      <c r="C508" s="3">
        <v>0</v>
      </c>
      <c r="D508" s="3">
        <v>0</v>
      </c>
      <c r="E508" s="3">
        <v>33.9</v>
      </c>
      <c r="F508" s="3">
        <v>0</v>
      </c>
      <c r="G508" s="3">
        <v>19.3333333333333</v>
      </c>
      <c r="H508" s="3">
        <v>0</v>
      </c>
      <c r="I508" s="3">
        <v>21.766666666666602</v>
      </c>
      <c r="J508" s="3">
        <v>0</v>
      </c>
      <c r="K508" s="2"/>
      <c r="L508" s="3">
        <v>0</v>
      </c>
      <c r="M508" s="3">
        <v>0</v>
      </c>
      <c r="N508" s="3">
        <v>2.0712315177207898</v>
      </c>
      <c r="O508" s="3">
        <v>0</v>
      </c>
      <c r="P508" s="3">
        <v>2.1959558789334102</v>
      </c>
      <c r="Q508" s="3">
        <v>0</v>
      </c>
      <c r="R508" s="3">
        <v>2.6036299446904598</v>
      </c>
      <c r="S508" s="3">
        <v>0</v>
      </c>
      <c r="T508" s="2"/>
      <c r="U508" s="3">
        <v>0.79010075149373105</v>
      </c>
      <c r="V508" s="3">
        <v>6.2642535176902298E-2</v>
      </c>
      <c r="W508" s="3">
        <v>0.124055416069372</v>
      </c>
      <c r="X508" s="3">
        <v>4.9932567815938304E-4</v>
      </c>
      <c r="Y508" s="3">
        <v>6.4338793674505396E-3</v>
      </c>
      <c r="Z508" s="3">
        <v>1.62680926003222E-2</v>
      </c>
    </row>
    <row r="509" spans="1:26">
      <c r="A509" s="2" t="s">
        <v>1153</v>
      </c>
      <c r="B509" s="2" t="s">
        <v>1154</v>
      </c>
      <c r="C509" s="3">
        <v>0</v>
      </c>
      <c r="D509" s="3">
        <v>217.53333333333299</v>
      </c>
      <c r="E509" s="3">
        <v>0</v>
      </c>
      <c r="F509" s="3">
        <v>0</v>
      </c>
      <c r="G509" s="3">
        <v>0</v>
      </c>
      <c r="H509" s="3">
        <v>0</v>
      </c>
      <c r="I509" s="3">
        <v>214.23333333333301</v>
      </c>
      <c r="J509" s="3">
        <v>213.63333333333301</v>
      </c>
      <c r="K509" s="2"/>
      <c r="L509" s="3">
        <v>0</v>
      </c>
      <c r="M509" s="3">
        <v>14.4999616857731</v>
      </c>
      <c r="N509" s="3">
        <v>0</v>
      </c>
      <c r="O509" s="3">
        <v>0</v>
      </c>
      <c r="P509" s="3">
        <v>0</v>
      </c>
      <c r="Q509" s="3">
        <v>0</v>
      </c>
      <c r="R509" s="3">
        <v>13.8387941028914</v>
      </c>
      <c r="S509" s="3">
        <v>14.0723921997015</v>
      </c>
      <c r="T509" s="2"/>
      <c r="U509" s="3">
        <v>2.1470931134496E-2</v>
      </c>
      <c r="V509" s="3">
        <v>0.56023819490743099</v>
      </c>
      <c r="W509" s="3">
        <v>1.8780812997983801E-2</v>
      </c>
      <c r="X509" s="3">
        <v>3.0440577664620299E-3</v>
      </c>
      <c r="Y509" s="3">
        <v>0.202749158637753</v>
      </c>
      <c r="Z509" s="3">
        <v>0.19371684343279699</v>
      </c>
    </row>
    <row r="510" spans="1:26">
      <c r="A510" s="2" t="s">
        <v>1155</v>
      </c>
      <c r="B510" s="2" t="s">
        <v>1156</v>
      </c>
      <c r="C510" s="3">
        <v>0</v>
      </c>
      <c r="D510" s="3">
        <v>0</v>
      </c>
      <c r="E510" s="3">
        <v>0</v>
      </c>
      <c r="F510" s="3">
        <v>116.23333333333299</v>
      </c>
      <c r="G510" s="3">
        <v>0</v>
      </c>
      <c r="H510" s="3">
        <v>114.4</v>
      </c>
      <c r="I510" s="3">
        <v>0</v>
      </c>
      <c r="J510" s="3">
        <v>114.766666666666</v>
      </c>
      <c r="K510" s="2"/>
      <c r="L510" s="3">
        <v>0</v>
      </c>
      <c r="M510" s="3">
        <v>0</v>
      </c>
      <c r="N510" s="3">
        <v>0</v>
      </c>
      <c r="O510" s="3">
        <v>10.769349510944799</v>
      </c>
      <c r="P510" s="3">
        <v>0</v>
      </c>
      <c r="Q510" s="3">
        <v>10.0618089824842</v>
      </c>
      <c r="R510" s="3">
        <v>0</v>
      </c>
      <c r="S510" s="3">
        <v>9.6079249696394999</v>
      </c>
      <c r="T510" s="2"/>
      <c r="U510" s="3">
        <v>2.8201636191110799E-2</v>
      </c>
      <c r="V510" s="3">
        <v>0.43635071778302598</v>
      </c>
      <c r="W510" s="3">
        <v>2.7315187542367302E-2</v>
      </c>
      <c r="X510" s="3">
        <v>1.38298551804558E-2</v>
      </c>
      <c r="Y510" s="3">
        <v>0.26421503538784802</v>
      </c>
      <c r="Z510" s="3">
        <v>0.23008757067708399</v>
      </c>
    </row>
    <row r="511" spans="1:26">
      <c r="A511" s="2" t="s">
        <v>1157</v>
      </c>
      <c r="B511" s="2"/>
      <c r="C511" s="3">
        <v>0</v>
      </c>
      <c r="D511" s="3">
        <v>1.3333333333333299</v>
      </c>
      <c r="E511" s="3">
        <v>0</v>
      </c>
      <c r="F511" s="3">
        <v>0</v>
      </c>
      <c r="G511" s="3">
        <v>0</v>
      </c>
      <c r="H511" s="3">
        <v>0</v>
      </c>
      <c r="I511" s="3">
        <v>0</v>
      </c>
      <c r="J511" s="3">
        <v>0</v>
      </c>
      <c r="K511" s="2"/>
      <c r="L511" s="3">
        <v>0</v>
      </c>
      <c r="M511" s="3">
        <v>0.47140452079103101</v>
      </c>
      <c r="N511" s="3">
        <v>0</v>
      </c>
      <c r="O511" s="3">
        <v>0</v>
      </c>
      <c r="P511" s="3">
        <v>0</v>
      </c>
      <c r="Q511" s="3">
        <v>0</v>
      </c>
      <c r="R511" s="3">
        <v>0</v>
      </c>
      <c r="S511" s="3">
        <v>0</v>
      </c>
      <c r="T511" s="2"/>
      <c r="U511" s="3">
        <v>0.17385422002238199</v>
      </c>
      <c r="V511" s="3">
        <v>0.45578948566379002</v>
      </c>
      <c r="W511" s="3">
        <v>0.21955638173294501</v>
      </c>
      <c r="X511" s="3">
        <v>1.3946839816046301E-2</v>
      </c>
      <c r="Y511" s="3">
        <v>8.7884279804252799E-2</v>
      </c>
      <c r="Z511" s="3">
        <v>4.8968793115405897E-2</v>
      </c>
    </row>
    <row r="512" spans="1:26">
      <c r="A512" s="2" t="s">
        <v>1158</v>
      </c>
      <c r="B512" s="2"/>
      <c r="C512" s="3">
        <v>0</v>
      </c>
      <c r="D512" s="3">
        <v>0</v>
      </c>
      <c r="E512" s="3">
        <v>0</v>
      </c>
      <c r="F512" s="3">
        <v>0</v>
      </c>
      <c r="G512" s="3">
        <v>0</v>
      </c>
      <c r="H512" s="3">
        <v>0</v>
      </c>
      <c r="I512" s="3">
        <v>0</v>
      </c>
      <c r="J512" s="3">
        <v>1</v>
      </c>
      <c r="K512" s="2"/>
      <c r="L512" s="3">
        <v>0</v>
      </c>
      <c r="M512" s="3">
        <v>0</v>
      </c>
      <c r="N512" s="3">
        <v>0</v>
      </c>
      <c r="O512" s="3">
        <v>0</v>
      </c>
      <c r="P512" s="3">
        <v>0</v>
      </c>
      <c r="Q512" s="3">
        <v>0</v>
      </c>
      <c r="R512" s="3">
        <v>0</v>
      </c>
      <c r="S512" s="3">
        <v>0</v>
      </c>
      <c r="T512" s="2"/>
      <c r="U512" s="3">
        <v>2.4351823376975099E-2</v>
      </c>
      <c r="V512" s="3">
        <v>0.91038570302294997</v>
      </c>
      <c r="W512" s="3">
        <v>1.07068534985564E-2</v>
      </c>
      <c r="X512" s="3">
        <v>2.9634030155588999E-2</v>
      </c>
      <c r="Y512" s="3">
        <v>1.95512768368421E-3</v>
      </c>
      <c r="Z512" s="3">
        <v>2.2966462794812001E-2</v>
      </c>
    </row>
    <row r="513" spans="1:26">
      <c r="A513" s="2" t="s">
        <v>477</v>
      </c>
      <c r="B513" s="2"/>
      <c r="C513" s="3">
        <v>0</v>
      </c>
      <c r="D513" s="3">
        <v>1</v>
      </c>
      <c r="E513" s="3">
        <v>0</v>
      </c>
      <c r="F513" s="3">
        <v>0</v>
      </c>
      <c r="G513" s="3">
        <v>0</v>
      </c>
      <c r="H513" s="3">
        <v>0</v>
      </c>
      <c r="I513" s="3">
        <v>0</v>
      </c>
      <c r="J513" s="3">
        <v>0</v>
      </c>
      <c r="K513" s="2"/>
      <c r="L513" s="3">
        <v>0</v>
      </c>
      <c r="M513" s="3">
        <v>0</v>
      </c>
      <c r="N513" s="3">
        <v>0</v>
      </c>
      <c r="O513" s="3">
        <v>0</v>
      </c>
      <c r="P513" s="3">
        <v>0</v>
      </c>
      <c r="Q513" s="3">
        <v>0</v>
      </c>
      <c r="R513" s="3">
        <v>0</v>
      </c>
      <c r="S513" s="3">
        <v>0</v>
      </c>
      <c r="T513" s="2"/>
      <c r="U513" s="3">
        <v>2.18092032231781E-2</v>
      </c>
      <c r="V513" s="3">
        <v>0.88062139283258201</v>
      </c>
      <c r="W513" s="3">
        <v>3.16323740772156E-2</v>
      </c>
      <c r="X513" s="3">
        <v>4.0668533968085596E-3</v>
      </c>
      <c r="Y513" s="3">
        <v>9.1328311873654401E-3</v>
      </c>
      <c r="Z513" s="3">
        <v>5.2737344845381798E-2</v>
      </c>
    </row>
    <row r="514" spans="1:26">
      <c r="A514" s="2" t="s">
        <v>558</v>
      </c>
      <c r="B514" s="2"/>
      <c r="C514" s="3">
        <v>0</v>
      </c>
      <c r="D514" s="3">
        <v>1</v>
      </c>
      <c r="E514" s="3">
        <v>0</v>
      </c>
      <c r="F514" s="3">
        <v>0</v>
      </c>
      <c r="G514" s="3">
        <v>0</v>
      </c>
      <c r="H514" s="3">
        <v>0</v>
      </c>
      <c r="I514" s="3">
        <v>1</v>
      </c>
      <c r="J514" s="3">
        <v>0</v>
      </c>
      <c r="K514" s="2"/>
      <c r="L514" s="3">
        <v>0</v>
      </c>
      <c r="M514" s="3">
        <v>0</v>
      </c>
      <c r="N514" s="3">
        <v>0</v>
      </c>
      <c r="O514" s="3">
        <v>0</v>
      </c>
      <c r="P514" s="3">
        <v>0</v>
      </c>
      <c r="Q514" s="3">
        <v>0</v>
      </c>
      <c r="R514" s="3">
        <v>0</v>
      </c>
      <c r="S514" s="3">
        <v>0</v>
      </c>
      <c r="T514" s="2"/>
      <c r="U514" s="3">
        <v>0.69518369370782995</v>
      </c>
      <c r="V514" s="3">
        <v>7.8369597454190199E-2</v>
      </c>
      <c r="W514" s="3">
        <v>0.21319765684197201</v>
      </c>
      <c r="X514" s="3">
        <v>2.2121049382074999E-3</v>
      </c>
      <c r="Y514" s="3">
        <v>2.4470119361551901E-3</v>
      </c>
      <c r="Z514" s="3">
        <v>8.5899341109249207E-3</v>
      </c>
    </row>
    <row r="515" spans="1:26">
      <c r="A515" s="2" t="s">
        <v>1159</v>
      </c>
      <c r="B515" s="2" t="s">
        <v>1160</v>
      </c>
      <c r="C515" s="3">
        <v>0</v>
      </c>
      <c r="D515" s="3">
        <v>0</v>
      </c>
      <c r="E515" s="3">
        <v>0</v>
      </c>
      <c r="F515" s="3">
        <v>112.166666666666</v>
      </c>
      <c r="G515" s="3">
        <v>0</v>
      </c>
      <c r="H515" s="3">
        <v>120.033333333333</v>
      </c>
      <c r="I515" s="3">
        <v>0</v>
      </c>
      <c r="J515" s="3">
        <v>115.166666666666</v>
      </c>
      <c r="K515" s="2"/>
      <c r="L515" s="3">
        <v>0</v>
      </c>
      <c r="M515" s="3">
        <v>0</v>
      </c>
      <c r="N515" s="3">
        <v>0</v>
      </c>
      <c r="O515" s="3">
        <v>9.6887678381836597</v>
      </c>
      <c r="P515" s="3">
        <v>0</v>
      </c>
      <c r="Q515" s="3">
        <v>8.4003306813217495</v>
      </c>
      <c r="R515" s="3">
        <v>0</v>
      </c>
      <c r="S515" s="3">
        <v>12.113582826269299</v>
      </c>
      <c r="T515" s="2"/>
      <c r="U515" s="3">
        <v>1.5457445483839399E-2</v>
      </c>
      <c r="V515" s="3">
        <v>0.66649067987062804</v>
      </c>
      <c r="W515" s="3">
        <v>1.73639146285594E-2</v>
      </c>
      <c r="X515" s="3">
        <v>4.2743552971857201E-3</v>
      </c>
      <c r="Y515" s="3">
        <v>0.20520767062070799</v>
      </c>
      <c r="Z515" s="3">
        <v>9.1205934394597302E-2</v>
      </c>
    </row>
    <row r="516" spans="1:26">
      <c r="A516" s="2" t="s">
        <v>1161</v>
      </c>
      <c r="B516" s="2" t="s">
        <v>1162</v>
      </c>
      <c r="C516" s="3">
        <v>0</v>
      </c>
      <c r="D516" s="3">
        <v>0</v>
      </c>
      <c r="E516" s="3">
        <v>94.133333333333297</v>
      </c>
      <c r="F516" s="3">
        <v>0</v>
      </c>
      <c r="G516" s="3">
        <v>95.8333333333333</v>
      </c>
      <c r="H516" s="3">
        <v>0</v>
      </c>
      <c r="I516" s="3">
        <v>92.5</v>
      </c>
      <c r="J516" s="3">
        <v>0</v>
      </c>
      <c r="K516" s="2"/>
      <c r="L516" s="3">
        <v>0</v>
      </c>
      <c r="M516" s="3">
        <v>0</v>
      </c>
      <c r="N516" s="3">
        <v>8.7549351162009597</v>
      </c>
      <c r="O516" s="3">
        <v>0</v>
      </c>
      <c r="P516" s="3">
        <v>10.3056079663237</v>
      </c>
      <c r="Q516" s="3">
        <v>0</v>
      </c>
      <c r="R516" s="3">
        <v>7.4464756764525797</v>
      </c>
      <c r="S516" s="3">
        <v>0</v>
      </c>
      <c r="T516" s="2"/>
      <c r="U516" s="3">
        <v>2.8359249495999501E-2</v>
      </c>
      <c r="V516" s="3">
        <v>0.46289053046615097</v>
      </c>
      <c r="W516" s="3">
        <v>4.3538019788333597E-2</v>
      </c>
      <c r="X516" s="3">
        <v>2.8999901161884502E-3</v>
      </c>
      <c r="Y516" s="3">
        <v>0.27270877657002501</v>
      </c>
      <c r="Z516" s="3">
        <v>0.189603434818546</v>
      </c>
    </row>
    <row r="517" spans="1:26">
      <c r="A517" s="2" t="s">
        <v>1163</v>
      </c>
      <c r="B517" s="2" t="s">
        <v>1164</v>
      </c>
      <c r="C517" s="3">
        <v>0</v>
      </c>
      <c r="D517" s="3">
        <v>0</v>
      </c>
      <c r="E517" s="3">
        <v>1.75</v>
      </c>
      <c r="F517" s="3">
        <v>0</v>
      </c>
      <c r="G517" s="3">
        <v>1.3181818181818099</v>
      </c>
      <c r="H517" s="3">
        <v>0</v>
      </c>
      <c r="I517" s="3">
        <v>1.96428571428571</v>
      </c>
      <c r="J517" s="3">
        <v>0</v>
      </c>
      <c r="K517" s="2"/>
      <c r="L517" s="3">
        <v>0</v>
      </c>
      <c r="M517" s="3">
        <v>0</v>
      </c>
      <c r="N517" s="3">
        <v>0.66143782776614701</v>
      </c>
      <c r="O517" s="3">
        <v>0</v>
      </c>
      <c r="P517" s="3">
        <v>0.55484343707880401</v>
      </c>
      <c r="Q517" s="3">
        <v>0</v>
      </c>
      <c r="R517" s="3">
        <v>1.01707363327843</v>
      </c>
      <c r="S517" s="3">
        <v>0</v>
      </c>
      <c r="T517" s="2"/>
      <c r="U517" s="3">
        <v>1.1610929644981101E-2</v>
      </c>
      <c r="V517" s="3">
        <v>0.830430671273367</v>
      </c>
      <c r="W517" s="3">
        <v>2.3447987998157602E-2</v>
      </c>
      <c r="X517" s="3">
        <v>8.4589811407917697E-3</v>
      </c>
      <c r="Y517" s="3">
        <v>6.6230941431679097E-2</v>
      </c>
      <c r="Z517" s="3">
        <v>5.9820489016512698E-2</v>
      </c>
    </row>
    <row r="518" spans="1:26">
      <c r="A518" s="2" t="s">
        <v>1165</v>
      </c>
      <c r="B518" s="2"/>
      <c r="C518" s="3">
        <v>0</v>
      </c>
      <c r="D518" s="3">
        <v>18.966666666666601</v>
      </c>
      <c r="E518" s="3">
        <v>0</v>
      </c>
      <c r="F518" s="3">
        <v>0</v>
      </c>
      <c r="G518" s="3">
        <v>0</v>
      </c>
      <c r="H518" s="3">
        <v>0</v>
      </c>
      <c r="I518" s="3">
        <v>18.899999999999999</v>
      </c>
      <c r="J518" s="3">
        <v>13.8</v>
      </c>
      <c r="K518" s="2"/>
      <c r="L518" s="3">
        <v>0</v>
      </c>
      <c r="M518" s="3">
        <v>0.91226214556026697</v>
      </c>
      <c r="N518" s="3">
        <v>0</v>
      </c>
      <c r="O518" s="3">
        <v>0</v>
      </c>
      <c r="P518" s="3">
        <v>0</v>
      </c>
      <c r="Q518" s="3">
        <v>0</v>
      </c>
      <c r="R518" s="3">
        <v>0.86986589004665904</v>
      </c>
      <c r="S518" s="3">
        <v>1.62069943748576</v>
      </c>
      <c r="T518" s="2"/>
      <c r="U518" s="3">
        <v>0.33569998163376802</v>
      </c>
      <c r="V518" s="3">
        <v>0.194068964278068</v>
      </c>
      <c r="W518" s="3">
        <v>0.31814617561863401</v>
      </c>
      <c r="X518" s="3">
        <v>4.8115713094074502E-4</v>
      </c>
      <c r="Y518" s="3">
        <v>6.6525057146753594E-2</v>
      </c>
      <c r="Z518" s="3">
        <v>8.5078664082854499E-2</v>
      </c>
    </row>
    <row r="519" spans="1:26">
      <c r="A519" s="2" t="s">
        <v>1166</v>
      </c>
      <c r="B519" s="2"/>
      <c r="C519" s="3">
        <v>0</v>
      </c>
      <c r="D519" s="3">
        <v>0</v>
      </c>
      <c r="E519" s="3">
        <v>0</v>
      </c>
      <c r="F519" s="3">
        <v>0</v>
      </c>
      <c r="G519" s="3">
        <v>0</v>
      </c>
      <c r="H519" s="3">
        <v>0</v>
      </c>
      <c r="I519" s="3">
        <v>1</v>
      </c>
      <c r="J519" s="3">
        <v>1.125</v>
      </c>
      <c r="K519" s="2"/>
      <c r="L519" s="3">
        <v>0</v>
      </c>
      <c r="M519" s="3">
        <v>0</v>
      </c>
      <c r="N519" s="3">
        <v>0</v>
      </c>
      <c r="O519" s="3">
        <v>0</v>
      </c>
      <c r="P519" s="3">
        <v>0</v>
      </c>
      <c r="Q519" s="3">
        <v>0</v>
      </c>
      <c r="R519" s="3">
        <v>0</v>
      </c>
      <c r="S519" s="3">
        <v>0.33071891388307301</v>
      </c>
      <c r="T519" s="2"/>
      <c r="U519" s="3">
        <v>0.55649694833613195</v>
      </c>
      <c r="V519" s="3">
        <v>0.117470341433455</v>
      </c>
      <c r="W519" s="3">
        <v>0.30596549603691198</v>
      </c>
      <c r="X519" s="3">
        <v>1.54557980017537E-3</v>
      </c>
      <c r="Y519" s="3">
        <v>4.7296705034858997E-3</v>
      </c>
      <c r="Z519" s="3">
        <v>1.3791965586568899E-2</v>
      </c>
    </row>
    <row r="520" spans="1:26">
      <c r="A520" s="2" t="s">
        <v>1167</v>
      </c>
      <c r="B520" s="2" t="s">
        <v>1168</v>
      </c>
      <c r="C520" s="3">
        <v>0</v>
      </c>
      <c r="D520" s="3">
        <v>0</v>
      </c>
      <c r="E520" s="3">
        <v>0</v>
      </c>
      <c r="F520" s="3">
        <v>0</v>
      </c>
      <c r="G520" s="3">
        <v>0</v>
      </c>
      <c r="H520" s="3">
        <v>1</v>
      </c>
      <c r="I520" s="3">
        <v>0</v>
      </c>
      <c r="J520" s="3">
        <v>0</v>
      </c>
      <c r="K520" s="2"/>
      <c r="L520" s="3">
        <v>0</v>
      </c>
      <c r="M520" s="3">
        <v>0</v>
      </c>
      <c r="N520" s="3">
        <v>0</v>
      </c>
      <c r="O520" s="3">
        <v>0</v>
      </c>
      <c r="P520" s="3">
        <v>0</v>
      </c>
      <c r="Q520" s="3">
        <v>0</v>
      </c>
      <c r="R520" s="3">
        <v>0</v>
      </c>
      <c r="S520" s="3">
        <v>0</v>
      </c>
      <c r="T520" s="2"/>
      <c r="U520" s="3">
        <v>1.6137124152318699E-2</v>
      </c>
      <c r="V520" s="3">
        <v>0.77767280484123702</v>
      </c>
      <c r="W520" s="3">
        <v>9.7381194740116903E-2</v>
      </c>
      <c r="X520" s="3">
        <v>3.7086275774089101E-3</v>
      </c>
      <c r="Y520" s="3">
        <v>2.7847699536001198E-2</v>
      </c>
      <c r="Z520" s="3">
        <v>7.7252550606802001E-2</v>
      </c>
    </row>
    <row r="521" spans="1:26">
      <c r="A521" s="2" t="s">
        <v>1169</v>
      </c>
      <c r="B521" s="2"/>
      <c r="C521" s="3">
        <v>0</v>
      </c>
      <c r="D521" s="3">
        <v>0</v>
      </c>
      <c r="E521" s="3">
        <v>1</v>
      </c>
      <c r="F521" s="3">
        <v>0</v>
      </c>
      <c r="G521" s="3">
        <v>1</v>
      </c>
      <c r="H521" s="3">
        <v>0</v>
      </c>
      <c r="I521" s="3">
        <v>2.68965517241379</v>
      </c>
      <c r="J521" s="3">
        <v>0</v>
      </c>
      <c r="K521" s="2"/>
      <c r="L521" s="3">
        <v>0</v>
      </c>
      <c r="M521" s="3">
        <v>0</v>
      </c>
      <c r="N521" s="3">
        <v>0</v>
      </c>
      <c r="O521" s="3">
        <v>0</v>
      </c>
      <c r="P521" s="3">
        <v>0</v>
      </c>
      <c r="Q521" s="3">
        <v>0</v>
      </c>
      <c r="R521" s="3">
        <v>1.2064038403128201</v>
      </c>
      <c r="S521" s="3">
        <v>0</v>
      </c>
      <c r="T521" s="2"/>
      <c r="U521" s="3">
        <v>2.8453126776223699E-2</v>
      </c>
      <c r="V521" s="3">
        <v>0.88574745115558595</v>
      </c>
      <c r="W521" s="3">
        <v>2.46584759458525E-2</v>
      </c>
      <c r="X521" s="3">
        <v>7.34248187900395E-3</v>
      </c>
      <c r="Y521" s="3">
        <v>2.1424160469037699E-2</v>
      </c>
      <c r="Z521" s="3">
        <v>3.23743037656564E-2</v>
      </c>
    </row>
    <row r="522" spans="1:26">
      <c r="A522" s="2" t="s">
        <v>1170</v>
      </c>
      <c r="B522" s="2"/>
      <c r="C522" s="3">
        <v>0</v>
      </c>
      <c r="D522" s="3">
        <v>0</v>
      </c>
      <c r="E522" s="3">
        <v>0</v>
      </c>
      <c r="F522" s="3">
        <v>0</v>
      </c>
      <c r="G522" s="3">
        <v>0</v>
      </c>
      <c r="H522" s="3">
        <v>0</v>
      </c>
      <c r="I522" s="3">
        <v>0</v>
      </c>
      <c r="J522" s="3">
        <v>1</v>
      </c>
      <c r="K522" s="2"/>
      <c r="L522" s="3">
        <v>0</v>
      </c>
      <c r="M522" s="3">
        <v>0</v>
      </c>
      <c r="N522" s="3">
        <v>0</v>
      </c>
      <c r="O522" s="3">
        <v>0</v>
      </c>
      <c r="P522" s="3">
        <v>0</v>
      </c>
      <c r="Q522" s="3">
        <v>0</v>
      </c>
      <c r="R522" s="3">
        <v>0</v>
      </c>
      <c r="S522" s="3">
        <v>0</v>
      </c>
      <c r="T522" s="2"/>
      <c r="U522" s="3">
        <v>2.7909472041534399E-2</v>
      </c>
      <c r="V522" s="3">
        <v>0.83204383798531301</v>
      </c>
      <c r="W522" s="3">
        <v>6.4542951521046693E-2</v>
      </c>
      <c r="X522" s="3">
        <v>8.4651528070610708E-3</v>
      </c>
      <c r="Y522" s="3">
        <v>8.6395820849749696E-3</v>
      </c>
      <c r="Z522" s="3">
        <v>5.8399001448072502E-2</v>
      </c>
    </row>
    <row r="523" spans="1:26">
      <c r="A523" s="2" t="s">
        <v>1171</v>
      </c>
      <c r="B523" s="2"/>
      <c r="C523" s="3">
        <v>0</v>
      </c>
      <c r="D523" s="3">
        <v>0</v>
      </c>
      <c r="E523" s="3">
        <v>0</v>
      </c>
      <c r="F523" s="3">
        <v>0</v>
      </c>
      <c r="G523" s="3">
        <v>0</v>
      </c>
      <c r="H523" s="3">
        <v>1</v>
      </c>
      <c r="I523" s="3">
        <v>0</v>
      </c>
      <c r="J523" s="3">
        <v>0</v>
      </c>
      <c r="K523" s="2"/>
      <c r="L523" s="3">
        <v>0</v>
      </c>
      <c r="M523" s="3">
        <v>0</v>
      </c>
      <c r="N523" s="3">
        <v>0</v>
      </c>
      <c r="O523" s="3">
        <v>0</v>
      </c>
      <c r="P523" s="3">
        <v>0</v>
      </c>
      <c r="Q523" s="3">
        <v>0</v>
      </c>
      <c r="R523" s="3">
        <v>0</v>
      </c>
      <c r="S523" s="3">
        <v>0</v>
      </c>
      <c r="T523" s="2"/>
      <c r="U523" s="3">
        <v>1.36005961165797E-2</v>
      </c>
      <c r="V523" s="3">
        <v>0.88164899722162804</v>
      </c>
      <c r="W523" s="3">
        <v>1.97414718330617E-2</v>
      </c>
      <c r="X523" s="3">
        <v>3.3642953105682701E-3</v>
      </c>
      <c r="Y523" s="3">
        <v>1.91729059381343E-2</v>
      </c>
      <c r="Z523" s="3">
        <v>6.2471733964662102E-2</v>
      </c>
    </row>
    <row r="524" spans="1:26">
      <c r="A524" s="2" t="s">
        <v>1172</v>
      </c>
      <c r="B524" s="2"/>
      <c r="C524" s="3">
        <v>0</v>
      </c>
      <c r="D524" s="3">
        <v>4.7</v>
      </c>
      <c r="E524" s="3">
        <v>0</v>
      </c>
      <c r="F524" s="3">
        <v>0</v>
      </c>
      <c r="G524" s="3">
        <v>0</v>
      </c>
      <c r="H524" s="3">
        <v>0</v>
      </c>
      <c r="I524" s="3">
        <v>5.3333333333333304</v>
      </c>
      <c r="J524" s="3">
        <v>7.7666666666666604</v>
      </c>
      <c r="K524" s="2"/>
      <c r="L524" s="3">
        <v>0</v>
      </c>
      <c r="M524" s="3">
        <v>1.4640127503998499</v>
      </c>
      <c r="N524" s="3">
        <v>0</v>
      </c>
      <c r="O524" s="3">
        <v>0</v>
      </c>
      <c r="P524" s="3">
        <v>0</v>
      </c>
      <c r="Q524" s="3">
        <v>0</v>
      </c>
      <c r="R524" s="3">
        <v>1.6599866130651599</v>
      </c>
      <c r="S524" s="3">
        <v>1.56382721409865</v>
      </c>
      <c r="T524" s="2"/>
      <c r="U524" s="3">
        <v>1.24066316639154E-2</v>
      </c>
      <c r="V524" s="3">
        <v>0.84521517417923797</v>
      </c>
      <c r="W524" s="3">
        <v>3.8169527334304197E-2</v>
      </c>
      <c r="X524" s="3">
        <v>2.1813174862554399E-3</v>
      </c>
      <c r="Y524" s="3">
        <v>2.3172864231463398E-2</v>
      </c>
      <c r="Z524" s="3">
        <v>7.8854484565310107E-2</v>
      </c>
    </row>
    <row r="525" spans="1:26">
      <c r="A525" s="2" t="s">
        <v>1173</v>
      </c>
      <c r="B525" s="2" t="s">
        <v>1174</v>
      </c>
      <c r="C525" s="3">
        <v>0</v>
      </c>
      <c r="D525" s="3">
        <v>0</v>
      </c>
      <c r="E525" s="3">
        <v>0</v>
      </c>
      <c r="F525" s="3">
        <v>124.2</v>
      </c>
      <c r="G525" s="3">
        <v>0</v>
      </c>
      <c r="H525" s="3">
        <v>126.5</v>
      </c>
      <c r="I525" s="3">
        <v>0</v>
      </c>
      <c r="J525" s="3">
        <v>125.6</v>
      </c>
      <c r="K525" s="2"/>
      <c r="L525" s="3">
        <v>0</v>
      </c>
      <c r="M525" s="3">
        <v>0</v>
      </c>
      <c r="N525" s="3">
        <v>0</v>
      </c>
      <c r="O525" s="3">
        <v>9.0088845036441594</v>
      </c>
      <c r="P525" s="3">
        <v>0</v>
      </c>
      <c r="Q525" s="3">
        <v>8.1189079725457294</v>
      </c>
      <c r="R525" s="3">
        <v>0</v>
      </c>
      <c r="S525" s="3">
        <v>11.9012604374494</v>
      </c>
      <c r="T525" s="2"/>
      <c r="U525" s="3">
        <v>3.5020503062973898E-2</v>
      </c>
      <c r="V525" s="3">
        <v>0.56500567341487795</v>
      </c>
      <c r="W525" s="3">
        <v>5.6386762596301203E-2</v>
      </c>
      <c r="X525" s="3">
        <v>2.0646436183685201E-3</v>
      </c>
      <c r="Y525" s="3">
        <v>0.14926426673627299</v>
      </c>
      <c r="Z525" s="3">
        <v>0.19225815225588599</v>
      </c>
    </row>
    <row r="526" spans="1:26">
      <c r="A526" s="2" t="s">
        <v>1175</v>
      </c>
      <c r="B526" s="2"/>
      <c r="C526" s="3">
        <v>0</v>
      </c>
      <c r="D526" s="3">
        <v>16.733333333333299</v>
      </c>
      <c r="E526" s="3">
        <v>0</v>
      </c>
      <c r="F526" s="3">
        <v>0</v>
      </c>
      <c r="G526" s="3">
        <v>0</v>
      </c>
      <c r="H526" s="3">
        <v>0</v>
      </c>
      <c r="I526" s="3">
        <v>16.7</v>
      </c>
      <c r="J526" s="3">
        <v>17.600000000000001</v>
      </c>
      <c r="K526" s="2"/>
      <c r="L526" s="3">
        <v>0</v>
      </c>
      <c r="M526" s="3">
        <v>1.18133634311128</v>
      </c>
      <c r="N526" s="3">
        <v>0</v>
      </c>
      <c r="O526" s="3">
        <v>0</v>
      </c>
      <c r="P526" s="3">
        <v>0</v>
      </c>
      <c r="Q526" s="3">
        <v>0</v>
      </c>
      <c r="R526" s="3">
        <v>1.39403491108843</v>
      </c>
      <c r="S526" s="3">
        <v>1.54056266777217</v>
      </c>
      <c r="T526" s="2"/>
      <c r="U526" s="3">
        <v>7.9439271188398997E-3</v>
      </c>
      <c r="V526" s="3">
        <v>0.704674690201326</v>
      </c>
      <c r="W526" s="3">
        <v>9.15531903557113E-2</v>
      </c>
      <c r="X526" s="3">
        <v>1.41408346665217E-3</v>
      </c>
      <c r="Y526" s="3">
        <v>0.11874110826425301</v>
      </c>
      <c r="Z526" s="3">
        <v>7.5672999417648198E-2</v>
      </c>
    </row>
    <row r="527" spans="1:26">
      <c r="A527" s="2" t="s">
        <v>1176</v>
      </c>
      <c r="B527" s="2"/>
      <c r="C527" s="3">
        <v>0</v>
      </c>
      <c r="D527" s="3">
        <v>45.366666666666603</v>
      </c>
      <c r="E527" s="3">
        <v>0</v>
      </c>
      <c r="F527" s="3">
        <v>0</v>
      </c>
      <c r="G527" s="3">
        <v>0</v>
      </c>
      <c r="H527" s="3">
        <v>0</v>
      </c>
      <c r="I527" s="3">
        <v>45.066666666666599</v>
      </c>
      <c r="J527" s="3">
        <v>44.8</v>
      </c>
      <c r="K527" s="2"/>
      <c r="L527" s="3">
        <v>0</v>
      </c>
      <c r="M527" s="3">
        <v>0.70632067001390197</v>
      </c>
      <c r="N527" s="3">
        <v>0</v>
      </c>
      <c r="O527" s="3">
        <v>0</v>
      </c>
      <c r="P527" s="3">
        <v>0</v>
      </c>
      <c r="Q527" s="3">
        <v>0</v>
      </c>
      <c r="R527" s="3">
        <v>0.62893207547044006</v>
      </c>
      <c r="S527" s="3">
        <v>0.65319726474217998</v>
      </c>
      <c r="T527" s="2"/>
      <c r="U527" s="3">
        <v>0.39283755001019699</v>
      </c>
      <c r="V527" s="3">
        <v>0.12720060323757901</v>
      </c>
      <c r="W527" s="3">
        <v>0.41358792354409901</v>
      </c>
      <c r="X527" s="3">
        <v>3.03043356284342E-4</v>
      </c>
      <c r="Y527" s="3">
        <v>2.6219568732373199E-2</v>
      </c>
      <c r="Z527" s="3">
        <v>3.9851312904711299E-2</v>
      </c>
    </row>
    <row r="528" spans="1:26">
      <c r="A528" s="2" t="s">
        <v>1177</v>
      </c>
      <c r="B528" s="2"/>
      <c r="C528" s="3">
        <v>0</v>
      </c>
      <c r="D528" s="3">
        <v>1</v>
      </c>
      <c r="E528" s="3">
        <v>0</v>
      </c>
      <c r="F528" s="3">
        <v>3.1071428571428501</v>
      </c>
      <c r="G528" s="3">
        <v>0</v>
      </c>
      <c r="H528" s="3">
        <v>8.8000000000000007</v>
      </c>
      <c r="I528" s="3">
        <v>0</v>
      </c>
      <c r="J528" s="3">
        <v>25.966666666666601</v>
      </c>
      <c r="K528" s="2"/>
      <c r="L528" s="3">
        <v>0</v>
      </c>
      <c r="M528" s="3">
        <v>0</v>
      </c>
      <c r="N528" s="3">
        <v>0</v>
      </c>
      <c r="O528" s="3">
        <v>1.0467393492680599</v>
      </c>
      <c r="P528" s="3">
        <v>0</v>
      </c>
      <c r="Q528" s="3">
        <v>1.92180470738661</v>
      </c>
      <c r="R528" s="3">
        <v>0</v>
      </c>
      <c r="S528" s="3">
        <v>2.0409692686455498</v>
      </c>
      <c r="T528" s="2"/>
      <c r="U528" s="3">
        <v>0.58325438535517804</v>
      </c>
      <c r="V528" s="3">
        <v>0.16526062602188599</v>
      </c>
      <c r="W528" s="3">
        <v>9.96807962924596E-2</v>
      </c>
      <c r="X528" s="3">
        <v>1.2992629522501199E-3</v>
      </c>
      <c r="Y528" s="3">
        <v>2.9644535555599202E-2</v>
      </c>
      <c r="Z528" s="3">
        <v>0.120860395681436</v>
      </c>
    </row>
    <row r="529" spans="1:26">
      <c r="A529" s="2" t="s">
        <v>1178</v>
      </c>
      <c r="B529" s="2" t="s">
        <v>1179</v>
      </c>
      <c r="C529" s="3">
        <v>0</v>
      </c>
      <c r="D529" s="3">
        <v>0</v>
      </c>
      <c r="E529" s="3">
        <v>93.033333333333303</v>
      </c>
      <c r="F529" s="3">
        <v>0</v>
      </c>
      <c r="G529" s="3">
        <v>91.633333333333297</v>
      </c>
      <c r="H529" s="3">
        <v>0</v>
      </c>
      <c r="I529" s="3">
        <v>94</v>
      </c>
      <c r="J529" s="3">
        <v>0</v>
      </c>
      <c r="K529" s="2"/>
      <c r="L529" s="3">
        <v>0</v>
      </c>
      <c r="M529" s="3">
        <v>0</v>
      </c>
      <c r="N529" s="3">
        <v>7.7394372462659602</v>
      </c>
      <c r="O529" s="3">
        <v>0</v>
      </c>
      <c r="P529" s="3">
        <v>9.74502722189915</v>
      </c>
      <c r="Q529" s="3">
        <v>0</v>
      </c>
      <c r="R529" s="3">
        <v>9.3701654200979796</v>
      </c>
      <c r="S529" s="3">
        <v>0</v>
      </c>
      <c r="T529" s="2"/>
      <c r="U529" s="3">
        <v>2.1166734042738101E-2</v>
      </c>
      <c r="V529" s="3">
        <v>0.33250939899670201</v>
      </c>
      <c r="W529" s="3">
        <v>0.115297879631304</v>
      </c>
      <c r="X529" s="3">
        <v>5.7213593716588795E-4</v>
      </c>
      <c r="Y529" s="3">
        <v>0.35796249002311897</v>
      </c>
      <c r="Z529" s="3">
        <v>0.17249136196919801</v>
      </c>
    </row>
    <row r="530" spans="1:26">
      <c r="A530" s="2" t="s">
        <v>1180</v>
      </c>
      <c r="B530" s="2"/>
      <c r="C530" s="3">
        <v>0</v>
      </c>
      <c r="D530" s="3">
        <v>55.1</v>
      </c>
      <c r="E530" s="3">
        <v>0</v>
      </c>
      <c r="F530" s="3">
        <v>0</v>
      </c>
      <c r="G530" s="3">
        <v>0</v>
      </c>
      <c r="H530" s="3">
        <v>0</v>
      </c>
      <c r="I530" s="3">
        <v>55.3333333333333</v>
      </c>
      <c r="J530" s="3">
        <v>58.133333333333297</v>
      </c>
      <c r="K530" s="2"/>
      <c r="L530" s="3">
        <v>0</v>
      </c>
      <c r="M530" s="3">
        <v>1.24766448481419</v>
      </c>
      <c r="N530" s="3">
        <v>0</v>
      </c>
      <c r="O530" s="3">
        <v>0</v>
      </c>
      <c r="P530" s="3">
        <v>0</v>
      </c>
      <c r="Q530" s="3">
        <v>0</v>
      </c>
      <c r="R530" s="3">
        <v>1.5776212754932299</v>
      </c>
      <c r="S530" s="3">
        <v>2.0773915267843801</v>
      </c>
      <c r="T530" s="2"/>
      <c r="U530" s="3">
        <v>2.9410894766009998E-2</v>
      </c>
      <c r="V530" s="3">
        <v>0.87942101396697003</v>
      </c>
      <c r="W530" s="3">
        <v>1.10515291891022E-2</v>
      </c>
      <c r="X530" s="3">
        <v>4.5311374430343603E-3</v>
      </c>
      <c r="Y530" s="3">
        <v>3.1613313809024102E-3</v>
      </c>
      <c r="Z530" s="3">
        <v>7.2424094525522995E-2</v>
      </c>
    </row>
    <row r="531" spans="1:26">
      <c r="A531" s="2" t="s">
        <v>1181</v>
      </c>
      <c r="B531" s="2"/>
      <c r="C531" s="3">
        <v>0</v>
      </c>
      <c r="D531" s="3">
        <v>60.3</v>
      </c>
      <c r="E531" s="3">
        <v>0</v>
      </c>
      <c r="F531" s="3">
        <v>1</v>
      </c>
      <c r="G531" s="3">
        <v>0</v>
      </c>
      <c r="H531" s="3">
        <v>1</v>
      </c>
      <c r="I531" s="3">
        <v>60.433333333333302</v>
      </c>
      <c r="J531" s="3">
        <v>63.8</v>
      </c>
      <c r="K531" s="2"/>
      <c r="L531" s="3">
        <v>0</v>
      </c>
      <c r="M531" s="3">
        <v>1.0049875621120801</v>
      </c>
      <c r="N531" s="3">
        <v>0</v>
      </c>
      <c r="O531" s="3">
        <v>0</v>
      </c>
      <c r="P531" s="3">
        <v>0</v>
      </c>
      <c r="Q531" s="3">
        <v>0</v>
      </c>
      <c r="R531" s="3">
        <v>1.08576649832682</v>
      </c>
      <c r="S531" s="3">
        <v>1.16619037896906</v>
      </c>
      <c r="T531" s="2"/>
      <c r="U531" s="3">
        <v>8.6966080336778204E-2</v>
      </c>
      <c r="V531" s="3">
        <v>0.122674777814564</v>
      </c>
      <c r="W531" s="3">
        <v>0.75458526860499098</v>
      </c>
      <c r="X531" s="3">
        <v>6.2243311673427599E-3</v>
      </c>
      <c r="Y531" s="3">
        <v>7.3005095030869204E-3</v>
      </c>
      <c r="Z531" s="3">
        <v>2.22490339628903E-2</v>
      </c>
    </row>
    <row r="532" spans="1:26">
      <c r="A532" s="2" t="s">
        <v>1182</v>
      </c>
      <c r="B532" s="2" t="s">
        <v>1183</v>
      </c>
      <c r="C532" s="3">
        <v>0</v>
      </c>
      <c r="D532" s="3">
        <v>0</v>
      </c>
      <c r="E532" s="3">
        <v>94.533333333333303</v>
      </c>
      <c r="F532" s="3">
        <v>0</v>
      </c>
      <c r="G532" s="3">
        <v>93.7</v>
      </c>
      <c r="H532" s="3">
        <v>0</v>
      </c>
      <c r="I532" s="3">
        <v>93.433333333333294</v>
      </c>
      <c r="J532" s="3">
        <v>0</v>
      </c>
      <c r="K532" s="2"/>
      <c r="L532" s="3">
        <v>0</v>
      </c>
      <c r="M532" s="3">
        <v>0</v>
      </c>
      <c r="N532" s="3">
        <v>8.2329959445041698</v>
      </c>
      <c r="O532" s="3">
        <v>0</v>
      </c>
      <c r="P532" s="3">
        <v>8.4425509573035207</v>
      </c>
      <c r="Q532" s="3">
        <v>0</v>
      </c>
      <c r="R532" s="3">
        <v>9.8916912383856506</v>
      </c>
      <c r="S532" s="3">
        <v>0</v>
      </c>
      <c r="T532" s="2"/>
      <c r="U532" s="3">
        <v>3.2642653118985003E-2</v>
      </c>
      <c r="V532" s="3">
        <v>0.464612198494053</v>
      </c>
      <c r="W532" s="3">
        <v>5.1762657293436702E-2</v>
      </c>
      <c r="X532" s="3">
        <v>1.71475860419263E-3</v>
      </c>
      <c r="Y532" s="3">
        <v>0.242376675594246</v>
      </c>
      <c r="Z532" s="3">
        <v>0.20689105867305699</v>
      </c>
    </row>
    <row r="533" spans="1:26">
      <c r="A533" s="2" t="s">
        <v>1184</v>
      </c>
      <c r="B533" s="2"/>
      <c r="C533" s="3">
        <v>0</v>
      </c>
      <c r="D533" s="3">
        <v>0</v>
      </c>
      <c r="E533" s="3">
        <v>16.933333333333302</v>
      </c>
      <c r="F533" s="3">
        <v>0</v>
      </c>
      <c r="G533" s="3">
        <v>16.6666666666666</v>
      </c>
      <c r="H533" s="3">
        <v>0</v>
      </c>
      <c r="I533" s="3">
        <v>21.3666666666666</v>
      </c>
      <c r="J533" s="3">
        <v>0</v>
      </c>
      <c r="K533" s="2"/>
      <c r="L533" s="3">
        <v>0</v>
      </c>
      <c r="M533" s="3">
        <v>0</v>
      </c>
      <c r="N533" s="3">
        <v>1.56914697279197</v>
      </c>
      <c r="O533" s="3">
        <v>0</v>
      </c>
      <c r="P533" s="3">
        <v>1.8318175552045399</v>
      </c>
      <c r="Q533" s="3">
        <v>0</v>
      </c>
      <c r="R533" s="3">
        <v>1.70261237188295</v>
      </c>
      <c r="S533" s="3">
        <v>0</v>
      </c>
      <c r="T533" s="2"/>
      <c r="U533" s="3">
        <v>8.4015699371607203E-2</v>
      </c>
      <c r="V533" s="3">
        <v>8.3042823007781694E-2</v>
      </c>
      <c r="W533" s="3">
        <v>0.77125514883352397</v>
      </c>
      <c r="X533" s="3">
        <v>1.8198181357134201E-3</v>
      </c>
      <c r="Y533" s="3">
        <v>1.9467406224214799E-2</v>
      </c>
      <c r="Z533" s="3">
        <v>4.0399103907826597E-2</v>
      </c>
    </row>
    <row r="534" spans="1:26">
      <c r="A534" s="2" t="s">
        <v>1185</v>
      </c>
      <c r="B534" s="2"/>
      <c r="C534" s="3">
        <v>0</v>
      </c>
      <c r="D534" s="3">
        <v>1</v>
      </c>
      <c r="E534" s="3">
        <v>0</v>
      </c>
      <c r="F534" s="3">
        <v>0</v>
      </c>
      <c r="G534" s="3">
        <v>0</v>
      </c>
      <c r="H534" s="3">
        <v>0</v>
      </c>
      <c r="I534" s="3">
        <v>0</v>
      </c>
      <c r="J534" s="3">
        <v>0</v>
      </c>
      <c r="K534" s="2"/>
      <c r="L534" s="3">
        <v>0</v>
      </c>
      <c r="M534" s="3">
        <v>0</v>
      </c>
      <c r="N534" s="3">
        <v>0</v>
      </c>
      <c r="O534" s="3">
        <v>0</v>
      </c>
      <c r="P534" s="3">
        <v>0</v>
      </c>
      <c r="Q534" s="3">
        <v>0</v>
      </c>
      <c r="R534" s="3">
        <v>0</v>
      </c>
      <c r="S534" s="3">
        <v>0</v>
      </c>
      <c r="T534" s="2"/>
      <c r="U534" s="3">
        <v>6.2660114223649602E-2</v>
      </c>
      <c r="V534" s="3">
        <v>0.76130529283074799</v>
      </c>
      <c r="W534" s="3">
        <v>8.8988597573172901E-2</v>
      </c>
      <c r="X534" s="3">
        <v>3.8177342133976799E-3</v>
      </c>
      <c r="Y534" s="3">
        <v>5.0570600692295999E-2</v>
      </c>
      <c r="Z534" s="3">
        <v>3.2657659895088301E-2</v>
      </c>
    </row>
    <row r="535" spans="1:26">
      <c r="A535" s="2" t="s">
        <v>480</v>
      </c>
      <c r="B535" s="2"/>
      <c r="C535" s="3">
        <v>0</v>
      </c>
      <c r="D535" s="3">
        <v>1</v>
      </c>
      <c r="E535" s="3">
        <v>0</v>
      </c>
      <c r="F535" s="3">
        <v>0</v>
      </c>
      <c r="G535" s="3">
        <v>0</v>
      </c>
      <c r="H535" s="3">
        <v>0</v>
      </c>
      <c r="I535" s="3">
        <v>0</v>
      </c>
      <c r="J535" s="3">
        <v>0</v>
      </c>
      <c r="K535" s="2"/>
      <c r="L535" s="3">
        <v>0</v>
      </c>
      <c r="M535" s="3">
        <v>0</v>
      </c>
      <c r="N535" s="3">
        <v>0</v>
      </c>
      <c r="O535" s="3">
        <v>0</v>
      </c>
      <c r="P535" s="3">
        <v>0</v>
      </c>
      <c r="Q535" s="3">
        <v>0</v>
      </c>
      <c r="R535" s="3">
        <v>0</v>
      </c>
      <c r="S535" s="3">
        <v>0</v>
      </c>
      <c r="T535" s="2"/>
      <c r="U535" s="3">
        <v>0.19236706509405599</v>
      </c>
      <c r="V535" s="3">
        <v>0.41791286756159002</v>
      </c>
      <c r="W535" s="3">
        <v>0.358245403637586</v>
      </c>
      <c r="X535" s="3">
        <v>6.1726222437375796E-3</v>
      </c>
      <c r="Y535" s="3">
        <v>5.5703564163274199E-3</v>
      </c>
      <c r="Z535" s="3">
        <v>1.9731685465769599E-2</v>
      </c>
    </row>
    <row r="536" spans="1:26">
      <c r="A536" s="2" t="s">
        <v>1186</v>
      </c>
      <c r="B536" s="2"/>
      <c r="C536" s="3">
        <v>0</v>
      </c>
      <c r="D536" s="3">
        <v>0</v>
      </c>
      <c r="E536" s="3">
        <v>1</v>
      </c>
      <c r="F536" s="3">
        <v>0</v>
      </c>
      <c r="G536" s="3">
        <v>1</v>
      </c>
      <c r="H536" s="3">
        <v>0</v>
      </c>
      <c r="I536" s="3">
        <v>1.38888888888888</v>
      </c>
      <c r="J536" s="3">
        <v>0</v>
      </c>
      <c r="K536" s="2"/>
      <c r="L536" s="3">
        <v>0</v>
      </c>
      <c r="M536" s="3">
        <v>0</v>
      </c>
      <c r="N536" s="3">
        <v>0</v>
      </c>
      <c r="O536" s="3">
        <v>0</v>
      </c>
      <c r="P536" s="3">
        <v>0</v>
      </c>
      <c r="Q536" s="3">
        <v>0</v>
      </c>
      <c r="R536" s="3">
        <v>0.59056365626303597</v>
      </c>
      <c r="S536" s="3">
        <v>0</v>
      </c>
      <c r="T536" s="2"/>
      <c r="U536" s="3">
        <v>1.7020524604520301E-2</v>
      </c>
      <c r="V536" s="3">
        <v>0.85215776949739297</v>
      </c>
      <c r="W536" s="3">
        <v>3.3337801313859397E-2</v>
      </c>
      <c r="X536" s="3">
        <v>1.0405715946978601E-2</v>
      </c>
      <c r="Y536" s="3">
        <v>3.6640168542731798E-2</v>
      </c>
      <c r="Z536" s="3">
        <v>5.0438022624653502E-2</v>
      </c>
    </row>
    <row r="537" spans="1:26">
      <c r="A537" s="2" t="s">
        <v>1187</v>
      </c>
      <c r="B537" s="2"/>
      <c r="C537" s="3">
        <v>0</v>
      </c>
      <c r="D537" s="3">
        <v>0</v>
      </c>
      <c r="E537" s="3">
        <v>0</v>
      </c>
      <c r="F537" s="3">
        <v>7.0333333333333297</v>
      </c>
      <c r="G537" s="3">
        <v>0</v>
      </c>
      <c r="H537" s="3">
        <v>8.2333333333333307</v>
      </c>
      <c r="I537" s="3">
        <v>0</v>
      </c>
      <c r="J537" s="3">
        <v>8.6666666666666607</v>
      </c>
      <c r="K537" s="2"/>
      <c r="L537" s="3">
        <v>0</v>
      </c>
      <c r="M537" s="3">
        <v>0</v>
      </c>
      <c r="N537" s="3">
        <v>0</v>
      </c>
      <c r="O537" s="3">
        <v>1.9405039437103799</v>
      </c>
      <c r="P537" s="3">
        <v>0</v>
      </c>
      <c r="Q537" s="3">
        <v>2.5256462319352799</v>
      </c>
      <c r="R537" s="3">
        <v>0</v>
      </c>
      <c r="S537" s="3">
        <v>2.4404006956964102</v>
      </c>
      <c r="T537" s="2"/>
      <c r="U537" s="3">
        <v>1.14717279712596E-2</v>
      </c>
      <c r="V537" s="3">
        <v>0.66087700234028501</v>
      </c>
      <c r="W537" s="3">
        <v>0.16726107596405199</v>
      </c>
      <c r="X537" s="3">
        <v>1.1162345354410899E-3</v>
      </c>
      <c r="Y537" s="3">
        <v>9.8851067379122304E-2</v>
      </c>
      <c r="Z537" s="3">
        <v>6.0422890942869699E-2</v>
      </c>
    </row>
    <row r="538" spans="1:26">
      <c r="A538" s="2" t="s">
        <v>1188</v>
      </c>
      <c r="B538" s="2"/>
      <c r="C538" s="3">
        <v>0</v>
      </c>
      <c r="D538" s="3">
        <v>0</v>
      </c>
      <c r="E538" s="3">
        <v>0</v>
      </c>
      <c r="F538" s="3">
        <v>18.933333333333302</v>
      </c>
      <c r="G538" s="3">
        <v>0</v>
      </c>
      <c r="H538" s="3">
        <v>19.899999999999999</v>
      </c>
      <c r="I538" s="3">
        <v>0</v>
      </c>
      <c r="J538" s="3">
        <v>16.433333333333302</v>
      </c>
      <c r="K538" s="2"/>
      <c r="L538" s="3">
        <v>0</v>
      </c>
      <c r="M538" s="3">
        <v>0</v>
      </c>
      <c r="N538" s="3">
        <v>0</v>
      </c>
      <c r="O538" s="3">
        <v>2.1281186266016401</v>
      </c>
      <c r="P538" s="3">
        <v>0</v>
      </c>
      <c r="Q538" s="3">
        <v>2.6501572280401202</v>
      </c>
      <c r="R538" s="3">
        <v>0</v>
      </c>
      <c r="S538" s="3">
        <v>2.3900255693657799</v>
      </c>
      <c r="T538" s="2"/>
      <c r="U538" s="3">
        <v>1.6814593889229099E-2</v>
      </c>
      <c r="V538" s="3">
        <v>0.599334406672831</v>
      </c>
      <c r="W538" s="3">
        <v>5.5674492789750701E-2</v>
      </c>
      <c r="X538" s="3">
        <v>2.0327638057934999E-2</v>
      </c>
      <c r="Y538" s="3">
        <v>0.117774486025914</v>
      </c>
      <c r="Z538" s="3">
        <v>0.19007438307654201</v>
      </c>
    </row>
    <row r="539" spans="1:26">
      <c r="A539" s="2" t="s">
        <v>1189</v>
      </c>
      <c r="B539" s="2" t="s">
        <v>1190</v>
      </c>
      <c r="C539" s="3">
        <v>0</v>
      </c>
      <c r="D539" s="3">
        <v>0</v>
      </c>
      <c r="E539" s="3">
        <v>0</v>
      </c>
      <c r="F539" s="3">
        <v>111.73333333333299</v>
      </c>
      <c r="G539" s="3">
        <v>0</v>
      </c>
      <c r="H539" s="3">
        <v>114.966666666666</v>
      </c>
      <c r="I539" s="3">
        <v>0</v>
      </c>
      <c r="J539" s="3">
        <v>111.333333333333</v>
      </c>
      <c r="K539" s="2"/>
      <c r="L539" s="3">
        <v>0</v>
      </c>
      <c r="M539" s="3">
        <v>0</v>
      </c>
      <c r="N539" s="3">
        <v>0</v>
      </c>
      <c r="O539" s="3">
        <v>9.8891635417539501</v>
      </c>
      <c r="P539" s="3">
        <v>0</v>
      </c>
      <c r="Q539" s="3">
        <v>11.312186152798001</v>
      </c>
      <c r="R539" s="3">
        <v>0</v>
      </c>
      <c r="S539" s="3">
        <v>11.995369476964299</v>
      </c>
      <c r="T539" s="2"/>
      <c r="U539" s="3">
        <v>4.42201422612164E-2</v>
      </c>
      <c r="V539" s="3">
        <v>0.63590766116862896</v>
      </c>
      <c r="W539" s="3">
        <v>5.4796492156028401E-2</v>
      </c>
      <c r="X539" s="3">
        <v>6.5742043990687296E-3</v>
      </c>
      <c r="Y539" s="3">
        <v>6.6230656100202998E-2</v>
      </c>
      <c r="Z539" s="3">
        <v>0.19227084392680899</v>
      </c>
    </row>
    <row r="540" spans="1:26">
      <c r="A540" s="2" t="s">
        <v>1191</v>
      </c>
      <c r="B540" s="2" t="s">
        <v>1192</v>
      </c>
      <c r="C540" s="3">
        <v>0</v>
      </c>
      <c r="D540" s="3">
        <v>0</v>
      </c>
      <c r="E540" s="3">
        <v>4.36666666666666</v>
      </c>
      <c r="F540" s="3">
        <v>1.0833333333333299</v>
      </c>
      <c r="G540" s="3">
        <v>1.61904761904761</v>
      </c>
      <c r="H540" s="3">
        <v>1</v>
      </c>
      <c r="I540" s="3">
        <v>1.4</v>
      </c>
      <c r="J540" s="3">
        <v>1</v>
      </c>
      <c r="K540" s="2"/>
      <c r="L540" s="3">
        <v>0</v>
      </c>
      <c r="M540" s="3">
        <v>0</v>
      </c>
      <c r="N540" s="3">
        <v>1.64282953738021</v>
      </c>
      <c r="O540" s="3">
        <v>0.27638539919628302</v>
      </c>
      <c r="P540" s="3">
        <v>1.0900498230723401</v>
      </c>
      <c r="Q540" s="3">
        <v>0</v>
      </c>
      <c r="R540" s="3">
        <v>0.48989794855663499</v>
      </c>
      <c r="S540" s="3">
        <v>0</v>
      </c>
      <c r="T540" s="2"/>
      <c r="U540" s="3">
        <v>1.4039167353343301E-2</v>
      </c>
      <c r="V540" s="3">
        <v>0.74731552990264805</v>
      </c>
      <c r="W540" s="3">
        <v>3.0873198608662202E-2</v>
      </c>
      <c r="X540" s="3">
        <v>2.0993487927850598E-3</v>
      </c>
      <c r="Y540" s="3">
        <v>0.10890413749165299</v>
      </c>
      <c r="Z540" s="3">
        <v>9.6768617307591995E-2</v>
      </c>
    </row>
    <row r="541" spans="1:26">
      <c r="A541" s="2" t="s">
        <v>1193</v>
      </c>
      <c r="B541" s="2"/>
      <c r="C541" s="3">
        <v>0</v>
      </c>
      <c r="D541" s="3">
        <v>79.2</v>
      </c>
      <c r="E541" s="3">
        <v>0</v>
      </c>
      <c r="F541" s="3">
        <v>7.5666666666666602</v>
      </c>
      <c r="G541" s="3">
        <v>0</v>
      </c>
      <c r="H541" s="3">
        <v>11.7666666666666</v>
      </c>
      <c r="I541" s="3">
        <v>79.3</v>
      </c>
      <c r="J541" s="3">
        <v>74.933333333333294</v>
      </c>
      <c r="K541" s="2"/>
      <c r="L541" s="3">
        <v>0</v>
      </c>
      <c r="M541" s="3">
        <v>2.83313724811677</v>
      </c>
      <c r="N541" s="3">
        <v>0</v>
      </c>
      <c r="O541" s="3">
        <v>1.9947152400502901</v>
      </c>
      <c r="P541" s="3">
        <v>0</v>
      </c>
      <c r="Q541" s="3">
        <v>1.6265163865007799</v>
      </c>
      <c r="R541" s="3">
        <v>2.69752973415802</v>
      </c>
      <c r="S541" s="3">
        <v>2.4349309823666201</v>
      </c>
      <c r="T541" s="2"/>
      <c r="U541" s="3">
        <v>0.29695614937453202</v>
      </c>
      <c r="V541" s="3">
        <v>5.7164389865136903E-2</v>
      </c>
      <c r="W541" s="3">
        <v>0.61669746885138399</v>
      </c>
      <c r="X541" s="3">
        <v>2.0307963305942998E-2</v>
      </c>
      <c r="Y541" s="3">
        <v>1.61628149664519E-3</v>
      </c>
      <c r="Z541" s="3">
        <v>7.25774677870297E-3</v>
      </c>
    </row>
    <row r="542" spans="1:26">
      <c r="A542" s="2" t="s">
        <v>1194</v>
      </c>
      <c r="B542" s="2"/>
      <c r="C542" s="3">
        <v>0</v>
      </c>
      <c r="D542" s="3">
        <v>0</v>
      </c>
      <c r="E542" s="3">
        <v>46</v>
      </c>
      <c r="F542" s="3">
        <v>38.633333333333297</v>
      </c>
      <c r="G542" s="3">
        <v>34.966666666666598</v>
      </c>
      <c r="H542" s="3">
        <v>27.933333333333302</v>
      </c>
      <c r="I542" s="3">
        <v>22.8666666666666</v>
      </c>
      <c r="J542" s="3">
        <v>10.633333333333301</v>
      </c>
      <c r="K542" s="2"/>
      <c r="L542" s="3">
        <v>0</v>
      </c>
      <c r="M542" s="3">
        <v>0</v>
      </c>
      <c r="N542" s="3">
        <v>2.0976176963403002</v>
      </c>
      <c r="O542" s="3">
        <v>1.51620872207255</v>
      </c>
      <c r="P542" s="3">
        <v>2.6892791268706602</v>
      </c>
      <c r="Q542" s="3">
        <v>2.7438820836342201</v>
      </c>
      <c r="R542" s="3">
        <v>3.2632635334721098</v>
      </c>
      <c r="S542" s="3">
        <v>2.61385198934871</v>
      </c>
      <c r="T542" s="2"/>
      <c r="U542" s="3">
        <v>1.9340926106885401E-2</v>
      </c>
      <c r="V542" s="3">
        <v>0.57856249271780502</v>
      </c>
      <c r="W542" s="3">
        <v>0.113756167358517</v>
      </c>
      <c r="X542" s="3">
        <v>3.8872416616250299E-4</v>
      </c>
      <c r="Y542" s="3">
        <v>0.229750206158475</v>
      </c>
      <c r="Z542" s="3">
        <v>5.8201484011068803E-2</v>
      </c>
    </row>
    <row r="543" spans="1:26">
      <c r="A543" s="2" t="s">
        <v>1195</v>
      </c>
      <c r="B543" s="2"/>
      <c r="C543" s="3">
        <v>0</v>
      </c>
      <c r="D543" s="3">
        <v>34.266666666666602</v>
      </c>
      <c r="E543" s="3">
        <v>0</v>
      </c>
      <c r="F543" s="3">
        <v>0</v>
      </c>
      <c r="G543" s="3">
        <v>0</v>
      </c>
      <c r="H543" s="3">
        <v>0</v>
      </c>
      <c r="I543" s="3">
        <v>31.3333333333333</v>
      </c>
      <c r="J543" s="3">
        <v>22.3</v>
      </c>
      <c r="K543" s="2"/>
      <c r="L543" s="3">
        <v>0</v>
      </c>
      <c r="M543" s="3">
        <v>0.57348835113617502</v>
      </c>
      <c r="N543" s="3">
        <v>0</v>
      </c>
      <c r="O543" s="3">
        <v>0</v>
      </c>
      <c r="P543" s="3">
        <v>0</v>
      </c>
      <c r="Q543" s="3">
        <v>0</v>
      </c>
      <c r="R543" s="3">
        <v>0.86922698736035298</v>
      </c>
      <c r="S543" s="3">
        <v>1.0049875621120801</v>
      </c>
      <c r="T543" s="2"/>
      <c r="U543" s="3">
        <v>0.42945009203886197</v>
      </c>
      <c r="V543" s="3">
        <v>9.85248469177257E-2</v>
      </c>
      <c r="W543" s="3">
        <v>0.42162088249261098</v>
      </c>
      <c r="X543" s="3">
        <v>2.2391577611724701E-4</v>
      </c>
      <c r="Y543" s="3">
        <v>1.66323535394865E-2</v>
      </c>
      <c r="Z543" s="3">
        <v>3.35479106391307E-2</v>
      </c>
    </row>
    <row r="544" spans="1:26">
      <c r="A544" s="2" t="s">
        <v>1196</v>
      </c>
      <c r="B544" s="2" t="s">
        <v>1197</v>
      </c>
      <c r="C544" s="3">
        <v>0</v>
      </c>
      <c r="D544" s="3">
        <v>0</v>
      </c>
      <c r="E544" s="3">
        <v>0</v>
      </c>
      <c r="F544" s="3">
        <v>114.6</v>
      </c>
      <c r="G544" s="3">
        <v>0</v>
      </c>
      <c r="H544" s="3">
        <v>110.533333333333</v>
      </c>
      <c r="I544" s="3">
        <v>0</v>
      </c>
      <c r="J544" s="3">
        <v>114.633333333333</v>
      </c>
      <c r="K544" s="2"/>
      <c r="L544" s="3">
        <v>0</v>
      </c>
      <c r="M544" s="3">
        <v>0</v>
      </c>
      <c r="N544" s="3">
        <v>0</v>
      </c>
      <c r="O544" s="3">
        <v>10.625754875144899</v>
      </c>
      <c r="P544" s="3">
        <v>0</v>
      </c>
      <c r="Q544" s="3">
        <v>9.2798467420295001</v>
      </c>
      <c r="R544" s="3">
        <v>0</v>
      </c>
      <c r="S544" s="3">
        <v>10.5971170083607</v>
      </c>
      <c r="T544" s="2"/>
      <c r="U544" s="3">
        <v>0.16259022167841999</v>
      </c>
      <c r="V544" s="3">
        <v>0.19485943875404099</v>
      </c>
      <c r="W544" s="3">
        <v>0.57267327010798896</v>
      </c>
      <c r="X544" s="3">
        <v>9.6420035015469801E-4</v>
      </c>
      <c r="Y544" s="3">
        <v>2.8276345407746001E-2</v>
      </c>
      <c r="Z544" s="3">
        <v>4.0636523274357003E-2</v>
      </c>
    </row>
    <row r="545" spans="1:26">
      <c r="A545" s="2" t="s">
        <v>1198</v>
      </c>
      <c r="B545" s="2" t="s">
        <v>1199</v>
      </c>
      <c r="C545" s="3">
        <v>0</v>
      </c>
      <c r="D545" s="3">
        <v>0</v>
      </c>
      <c r="E545" s="3">
        <v>92.3333333333333</v>
      </c>
      <c r="F545" s="3">
        <v>0</v>
      </c>
      <c r="G545" s="3">
        <v>94.466666666666598</v>
      </c>
      <c r="H545" s="3">
        <v>0</v>
      </c>
      <c r="I545" s="3">
        <v>92.433333333333294</v>
      </c>
      <c r="J545" s="3">
        <v>0</v>
      </c>
      <c r="K545" s="2"/>
      <c r="L545" s="3">
        <v>0</v>
      </c>
      <c r="M545" s="3">
        <v>0</v>
      </c>
      <c r="N545" s="3">
        <v>8.1989159174992299</v>
      </c>
      <c r="O545" s="3">
        <v>0</v>
      </c>
      <c r="P545" s="3">
        <v>9.7047525585262697</v>
      </c>
      <c r="Q545" s="3">
        <v>0</v>
      </c>
      <c r="R545" s="3">
        <v>8.8569495626629493</v>
      </c>
      <c r="S545" s="3">
        <v>0</v>
      </c>
      <c r="T545" s="2"/>
      <c r="U545" s="3">
        <v>1.7788916025085599E-2</v>
      </c>
      <c r="V545" s="3">
        <v>0.34134215169091597</v>
      </c>
      <c r="W545" s="3">
        <v>0.15049015465312701</v>
      </c>
      <c r="X545" s="3">
        <v>6.8016293514920102E-4</v>
      </c>
      <c r="Y545" s="3">
        <v>0.29100863237403202</v>
      </c>
      <c r="Z545" s="3">
        <v>0.19868998249157099</v>
      </c>
    </row>
    <row r="546" spans="1:26">
      <c r="A546" s="2" t="s">
        <v>1200</v>
      </c>
      <c r="B546" s="2" t="s">
        <v>1201</v>
      </c>
      <c r="C546" s="3">
        <v>0</v>
      </c>
      <c r="D546" s="3">
        <v>0</v>
      </c>
      <c r="E546" s="3">
        <v>0</v>
      </c>
      <c r="F546" s="3">
        <v>113.56666666666599</v>
      </c>
      <c r="G546" s="3">
        <v>0</v>
      </c>
      <c r="H546" s="3">
        <v>112.466666666666</v>
      </c>
      <c r="I546" s="3">
        <v>0</v>
      </c>
      <c r="J546" s="3">
        <v>115.23333333333299</v>
      </c>
      <c r="K546" s="2"/>
      <c r="L546" s="3">
        <v>0</v>
      </c>
      <c r="M546" s="3">
        <v>0</v>
      </c>
      <c r="N546" s="3">
        <v>0</v>
      </c>
      <c r="O546" s="3">
        <v>6.5047845638592898</v>
      </c>
      <c r="P546" s="3">
        <v>0</v>
      </c>
      <c r="Q546" s="3">
        <v>10.3528847294955</v>
      </c>
      <c r="R546" s="3">
        <v>0</v>
      </c>
      <c r="S546" s="3">
        <v>8.1514143285417298</v>
      </c>
      <c r="T546" s="2"/>
      <c r="U546" s="3">
        <v>3.7553239788750199E-2</v>
      </c>
      <c r="V546" s="3">
        <v>0.61066608240575104</v>
      </c>
      <c r="W546" s="3">
        <v>7.3171425208653496E-2</v>
      </c>
      <c r="X546" s="3">
        <v>4.8143276406878502E-3</v>
      </c>
      <c r="Y546" s="3">
        <v>6.5997749895759794E-2</v>
      </c>
      <c r="Z546" s="3">
        <v>0.20779717687626501</v>
      </c>
    </row>
    <row r="547" spans="1:26">
      <c r="A547" s="2" t="s">
        <v>1202</v>
      </c>
      <c r="B547" s="2"/>
      <c r="C547" s="3">
        <v>0</v>
      </c>
      <c r="D547" s="3">
        <v>1.92</v>
      </c>
      <c r="E547" s="3">
        <v>0</v>
      </c>
      <c r="F547" s="3">
        <v>0</v>
      </c>
      <c r="G547" s="3">
        <v>0</v>
      </c>
      <c r="H547" s="3">
        <v>0</v>
      </c>
      <c r="I547" s="3">
        <v>1.44444444444444</v>
      </c>
      <c r="J547" s="3">
        <v>2.0714285714285698</v>
      </c>
      <c r="K547" s="2"/>
      <c r="L547" s="3">
        <v>0</v>
      </c>
      <c r="M547" s="3">
        <v>0.79598994968529502</v>
      </c>
      <c r="N547" s="3">
        <v>0</v>
      </c>
      <c r="O547" s="3">
        <v>0</v>
      </c>
      <c r="P547" s="3">
        <v>0</v>
      </c>
      <c r="Q547" s="3">
        <v>0</v>
      </c>
      <c r="R547" s="3">
        <v>0.49690399499995302</v>
      </c>
      <c r="S547" s="3">
        <v>0.88352263406092701</v>
      </c>
      <c r="T547" s="2"/>
      <c r="U547" s="3">
        <v>3.2256053377326302E-2</v>
      </c>
      <c r="V547" s="3">
        <v>0.91636337909448096</v>
      </c>
      <c r="W547" s="3">
        <v>1.55257230259863E-2</v>
      </c>
      <c r="X547" s="3">
        <v>1.7712449115927901E-2</v>
      </c>
      <c r="Y547" s="3">
        <v>8.1964576570998995E-3</v>
      </c>
      <c r="Z547" s="3">
        <v>9.9459405690161002E-3</v>
      </c>
    </row>
    <row r="548" spans="1:26">
      <c r="A548" s="2" t="s">
        <v>1203</v>
      </c>
      <c r="B548" s="2" t="s">
        <v>1204</v>
      </c>
      <c r="C548" s="3">
        <v>0</v>
      </c>
      <c r="D548" s="3">
        <v>219.8</v>
      </c>
      <c r="E548" s="3">
        <v>0</v>
      </c>
      <c r="F548" s="3">
        <v>0</v>
      </c>
      <c r="G548" s="3">
        <v>0</v>
      </c>
      <c r="H548" s="3">
        <v>0</v>
      </c>
      <c r="I548" s="3">
        <v>215</v>
      </c>
      <c r="J548" s="3">
        <v>218.03333333333299</v>
      </c>
      <c r="K548" s="2"/>
      <c r="L548" s="3">
        <v>0</v>
      </c>
      <c r="M548" s="3">
        <v>10.731262740237</v>
      </c>
      <c r="N548" s="3">
        <v>0</v>
      </c>
      <c r="O548" s="3">
        <v>0</v>
      </c>
      <c r="P548" s="3">
        <v>0</v>
      </c>
      <c r="Q548" s="3">
        <v>0</v>
      </c>
      <c r="R548" s="3">
        <v>12.774975538136999</v>
      </c>
      <c r="S548" s="3">
        <v>16.0259858424442</v>
      </c>
      <c r="T548" s="2"/>
      <c r="U548" s="3">
        <v>5.1943392680633999E-2</v>
      </c>
      <c r="V548" s="3">
        <v>0.44985387587512299</v>
      </c>
      <c r="W548" s="3">
        <v>0.255704728461776</v>
      </c>
      <c r="X548" s="3">
        <v>4.1961253798661396E-3</v>
      </c>
      <c r="Y548" s="3">
        <v>0.147372867869806</v>
      </c>
      <c r="Z548" s="3">
        <v>9.0929013293065797E-2</v>
      </c>
    </row>
    <row r="549" spans="1:26">
      <c r="A549" s="2" t="s">
        <v>1205</v>
      </c>
      <c r="B549" s="2"/>
      <c r="C549" s="3">
        <v>0</v>
      </c>
      <c r="D549" s="3">
        <v>60.266666666666602</v>
      </c>
      <c r="E549" s="3">
        <v>0</v>
      </c>
      <c r="F549" s="3">
        <v>0</v>
      </c>
      <c r="G549" s="3">
        <v>0</v>
      </c>
      <c r="H549" s="3">
        <v>0</v>
      </c>
      <c r="I549" s="3">
        <v>60.266666666666602</v>
      </c>
      <c r="J549" s="3">
        <v>63.6</v>
      </c>
      <c r="K549" s="2"/>
      <c r="L549" s="3">
        <v>0</v>
      </c>
      <c r="M549" s="3">
        <v>0.99777530313971696</v>
      </c>
      <c r="N549" s="3">
        <v>0</v>
      </c>
      <c r="O549" s="3">
        <v>0</v>
      </c>
      <c r="P549" s="3">
        <v>0</v>
      </c>
      <c r="Q549" s="3">
        <v>0</v>
      </c>
      <c r="R549" s="3">
        <v>1.0624918300339401</v>
      </c>
      <c r="S549" s="3">
        <v>1.113552872566</v>
      </c>
      <c r="T549" s="2"/>
      <c r="U549" s="3">
        <v>0.119894457794378</v>
      </c>
      <c r="V549" s="3">
        <v>0.15417072518466601</v>
      </c>
      <c r="W549" s="3">
        <v>0.67531923352332501</v>
      </c>
      <c r="X549" s="3">
        <v>6.6054294676385003E-3</v>
      </c>
      <c r="Y549" s="3">
        <v>7.8302016184176402E-3</v>
      </c>
      <c r="Z549" s="3">
        <v>3.6179952739508602E-2</v>
      </c>
    </row>
    <row r="550" spans="1:26">
      <c r="A550" s="2" t="s">
        <v>1206</v>
      </c>
      <c r="B550" s="2" t="s">
        <v>1207</v>
      </c>
      <c r="C550" s="3">
        <v>0</v>
      </c>
      <c r="D550" s="3">
        <v>0</v>
      </c>
      <c r="E550" s="3">
        <v>97.3</v>
      </c>
      <c r="F550" s="3">
        <v>0</v>
      </c>
      <c r="G550" s="3">
        <v>92.9</v>
      </c>
      <c r="H550" s="3">
        <v>0</v>
      </c>
      <c r="I550" s="3">
        <v>94.733333333333306</v>
      </c>
      <c r="J550" s="3">
        <v>0</v>
      </c>
      <c r="K550" s="2"/>
      <c r="L550" s="3">
        <v>0</v>
      </c>
      <c r="M550" s="3">
        <v>0</v>
      </c>
      <c r="N550" s="3">
        <v>9.2128533401257702</v>
      </c>
      <c r="O550" s="3">
        <v>0</v>
      </c>
      <c r="P550" s="3">
        <v>10.3805908630803</v>
      </c>
      <c r="Q550" s="3">
        <v>0</v>
      </c>
      <c r="R550" s="3">
        <v>11.242577798510199</v>
      </c>
      <c r="S550" s="3">
        <v>0</v>
      </c>
      <c r="T550" s="2"/>
      <c r="U550" s="3">
        <v>3.5811996417001501E-2</v>
      </c>
      <c r="V550" s="3">
        <v>0.46921097277975499</v>
      </c>
      <c r="W550" s="3">
        <v>5.4494964520366597E-2</v>
      </c>
      <c r="X550" s="3">
        <v>3.2595911665905201E-3</v>
      </c>
      <c r="Y550" s="3">
        <v>0.242047942401315</v>
      </c>
      <c r="Z550" s="3">
        <v>0.19517453438025001</v>
      </c>
    </row>
    <row r="551" spans="1:26">
      <c r="A551" s="2" t="s">
        <v>1208</v>
      </c>
      <c r="B551" s="2"/>
      <c r="C551" s="3">
        <v>0</v>
      </c>
      <c r="D551" s="3">
        <v>40.133333333333297</v>
      </c>
      <c r="E551" s="3">
        <v>0</v>
      </c>
      <c r="F551" s="3">
        <v>0</v>
      </c>
      <c r="G551" s="3">
        <v>0</v>
      </c>
      <c r="H551" s="3">
        <v>0</v>
      </c>
      <c r="I551" s="3">
        <v>40.200000000000003</v>
      </c>
      <c r="J551" s="3">
        <v>42.433333333333302</v>
      </c>
      <c r="K551" s="2"/>
      <c r="L551" s="3">
        <v>0</v>
      </c>
      <c r="M551" s="3">
        <v>0.66999170807472497</v>
      </c>
      <c r="N551" s="3">
        <v>0</v>
      </c>
      <c r="O551" s="3">
        <v>0</v>
      </c>
      <c r="P551" s="3">
        <v>0</v>
      </c>
      <c r="Q551" s="3">
        <v>0</v>
      </c>
      <c r="R551" s="3">
        <v>0.79162280580252797</v>
      </c>
      <c r="S551" s="3">
        <v>0.84393259341147697</v>
      </c>
      <c r="T551" s="2"/>
      <c r="U551" s="3">
        <v>6.7039063451109104E-2</v>
      </c>
      <c r="V551" s="3">
        <v>0.18589074467123301</v>
      </c>
      <c r="W551" s="3">
        <v>0.718521003615743</v>
      </c>
      <c r="X551" s="3">
        <v>2.0766154549031698E-3</v>
      </c>
      <c r="Y551" s="3">
        <v>3.96577574461714E-3</v>
      </c>
      <c r="Z551" s="3">
        <v>2.25067970946543E-2</v>
      </c>
    </row>
    <row r="552" spans="1:26">
      <c r="A552" s="2" t="s">
        <v>1209</v>
      </c>
      <c r="B552" s="2"/>
      <c r="C552" s="3">
        <v>0</v>
      </c>
      <c r="D552" s="3">
        <v>0</v>
      </c>
      <c r="E552" s="3">
        <v>0</v>
      </c>
      <c r="F552" s="3">
        <v>0</v>
      </c>
      <c r="G552" s="3">
        <v>0</v>
      </c>
      <c r="H552" s="3">
        <v>0</v>
      </c>
      <c r="I552" s="3">
        <v>1</v>
      </c>
      <c r="J552" s="3">
        <v>1</v>
      </c>
      <c r="K552" s="2"/>
      <c r="L552" s="3">
        <v>0</v>
      </c>
      <c r="M552" s="3">
        <v>0</v>
      </c>
      <c r="N552" s="3">
        <v>0</v>
      </c>
      <c r="O552" s="3">
        <v>0</v>
      </c>
      <c r="P552" s="3">
        <v>0</v>
      </c>
      <c r="Q552" s="3">
        <v>0</v>
      </c>
      <c r="R552" s="3">
        <v>0</v>
      </c>
      <c r="S552" s="3">
        <v>0</v>
      </c>
      <c r="T552" s="2"/>
      <c r="U552" s="3">
        <v>2.3163789943497399E-2</v>
      </c>
      <c r="V552" s="3">
        <v>0.92762793319338799</v>
      </c>
      <c r="W552" s="3">
        <v>1.04318790110199E-2</v>
      </c>
      <c r="X552" s="3">
        <v>1.5503504052217801E-2</v>
      </c>
      <c r="Y552" s="3">
        <v>4.49018807299029E-3</v>
      </c>
      <c r="Z552" s="3">
        <v>1.87827051484733E-2</v>
      </c>
    </row>
    <row r="553" spans="1:26">
      <c r="A553" s="2" t="s">
        <v>1210</v>
      </c>
      <c r="B553" s="2" t="s">
        <v>1211</v>
      </c>
      <c r="C553" s="3">
        <v>0</v>
      </c>
      <c r="D553" s="3">
        <v>212.933333333333</v>
      </c>
      <c r="E553" s="3">
        <v>0</v>
      </c>
      <c r="F553" s="3">
        <v>0</v>
      </c>
      <c r="G553" s="3">
        <v>0</v>
      </c>
      <c r="H553" s="3">
        <v>0</v>
      </c>
      <c r="I553" s="3">
        <v>212.06666666666601</v>
      </c>
      <c r="J553" s="3">
        <v>214.666666666666</v>
      </c>
      <c r="K553" s="2"/>
      <c r="L553" s="3">
        <v>0</v>
      </c>
      <c r="M553" s="3">
        <v>15.884863514959401</v>
      </c>
      <c r="N553" s="3">
        <v>0</v>
      </c>
      <c r="O553" s="3">
        <v>0</v>
      </c>
      <c r="P553" s="3">
        <v>0</v>
      </c>
      <c r="Q553" s="3">
        <v>0</v>
      </c>
      <c r="R553" s="3">
        <v>13.178096304938</v>
      </c>
      <c r="S553" s="3">
        <v>12.977758751888601</v>
      </c>
      <c r="T553" s="2"/>
      <c r="U553" s="3">
        <v>1.95985884121813E-2</v>
      </c>
      <c r="V553" s="3">
        <v>0.56527258311459105</v>
      </c>
      <c r="W553" s="3">
        <v>1.9506441696981201E-2</v>
      </c>
      <c r="X553" s="3">
        <v>6.2040823473148102E-3</v>
      </c>
      <c r="Y553" s="3">
        <v>0.201599499153398</v>
      </c>
      <c r="Z553" s="3">
        <v>0.18781880562943401</v>
      </c>
    </row>
    <row r="554" spans="1:26">
      <c r="A554" s="2" t="s">
        <v>1212</v>
      </c>
      <c r="B554" s="2"/>
      <c r="C554" s="3">
        <v>0</v>
      </c>
      <c r="D554" s="3">
        <v>0</v>
      </c>
      <c r="E554" s="3">
        <v>0</v>
      </c>
      <c r="F554" s="3">
        <v>1.15384615384615</v>
      </c>
      <c r="G554" s="3">
        <v>0</v>
      </c>
      <c r="H554" s="3">
        <v>1.0714285714285701</v>
      </c>
      <c r="I554" s="3">
        <v>0</v>
      </c>
      <c r="J554" s="3">
        <v>1</v>
      </c>
      <c r="K554" s="2"/>
      <c r="L554" s="3">
        <v>0</v>
      </c>
      <c r="M554" s="3">
        <v>0</v>
      </c>
      <c r="N554" s="3">
        <v>0</v>
      </c>
      <c r="O554" s="3">
        <v>0.360801212294109</v>
      </c>
      <c r="P554" s="3">
        <v>0</v>
      </c>
      <c r="Q554" s="3">
        <v>0.25753937681885603</v>
      </c>
      <c r="R554" s="3">
        <v>0</v>
      </c>
      <c r="S554" s="3">
        <v>0</v>
      </c>
      <c r="T554" s="2"/>
      <c r="U554" s="3">
        <v>1.16896404354181E-2</v>
      </c>
      <c r="V554" s="3">
        <v>0.71142819331945595</v>
      </c>
      <c r="W554" s="3">
        <v>0.109508037960661</v>
      </c>
      <c r="X554" s="3">
        <v>8.6038965299582899E-4</v>
      </c>
      <c r="Y554" s="3">
        <v>9.9530834007166197E-2</v>
      </c>
      <c r="Z554" s="3">
        <v>6.6982905035175594E-2</v>
      </c>
    </row>
    <row r="555" spans="1:26">
      <c r="A555" s="2" t="s">
        <v>469</v>
      </c>
      <c r="B555" s="2"/>
      <c r="C555" s="3">
        <v>0</v>
      </c>
      <c r="D555" s="3">
        <v>45.933333333333302</v>
      </c>
      <c r="E555" s="3">
        <v>0</v>
      </c>
      <c r="F555" s="3">
        <v>0</v>
      </c>
      <c r="G555" s="3">
        <v>0</v>
      </c>
      <c r="H555" s="3">
        <v>0</v>
      </c>
      <c r="I555" s="3">
        <v>45.033333333333303</v>
      </c>
      <c r="J555" s="3">
        <v>45.233333333333299</v>
      </c>
      <c r="K555" s="2"/>
      <c r="L555" s="3">
        <v>0</v>
      </c>
      <c r="M555" s="3">
        <v>1.3888444437333101</v>
      </c>
      <c r="N555" s="3">
        <v>0</v>
      </c>
      <c r="O555" s="3">
        <v>0</v>
      </c>
      <c r="P555" s="3">
        <v>0</v>
      </c>
      <c r="Q555" s="3">
        <v>0</v>
      </c>
      <c r="R555" s="3">
        <v>1.37800177390629</v>
      </c>
      <c r="S555" s="3">
        <v>1.2023125864580899</v>
      </c>
      <c r="T555" s="2"/>
      <c r="U555" s="3">
        <v>1.1168799844891501E-2</v>
      </c>
      <c r="V555" s="3">
        <v>0.636017733890615</v>
      </c>
      <c r="W555" s="3">
        <v>2.0484303027726102E-2</v>
      </c>
      <c r="X555" s="3">
        <v>7.7386909670253796E-4</v>
      </c>
      <c r="Y555" s="3">
        <v>0.28359134349493098</v>
      </c>
      <c r="Z555" s="3">
        <v>4.7963950491753199E-2</v>
      </c>
    </row>
    <row r="556" spans="1:26">
      <c r="A556" s="2" t="s">
        <v>1213</v>
      </c>
      <c r="B556" s="2"/>
      <c r="C556" s="3">
        <v>0</v>
      </c>
      <c r="D556" s="3">
        <v>0</v>
      </c>
      <c r="E556" s="3">
        <v>5</v>
      </c>
      <c r="F556" s="3">
        <v>0</v>
      </c>
      <c r="G556" s="3">
        <v>9.5</v>
      </c>
      <c r="H556" s="3">
        <v>0</v>
      </c>
      <c r="I556" s="3">
        <v>6.86666666666666</v>
      </c>
      <c r="J556" s="3">
        <v>0</v>
      </c>
      <c r="K556" s="2"/>
      <c r="L556" s="3">
        <v>0</v>
      </c>
      <c r="M556" s="3">
        <v>0</v>
      </c>
      <c r="N556" s="3">
        <v>1.6931233465600299</v>
      </c>
      <c r="O556" s="3">
        <v>0</v>
      </c>
      <c r="P556" s="3">
        <v>1.4548768561863401</v>
      </c>
      <c r="Q556" s="3">
        <v>0</v>
      </c>
      <c r="R556" s="3">
        <v>1.92757763930679</v>
      </c>
      <c r="S556" s="3">
        <v>0</v>
      </c>
      <c r="T556" s="2"/>
      <c r="U556" s="3">
        <v>0.69231575481138197</v>
      </c>
      <c r="V556" s="3">
        <v>0.159478621577505</v>
      </c>
      <c r="W556" s="3">
        <v>7.1956099544232002E-2</v>
      </c>
      <c r="X556" s="3">
        <v>1.59657008509144E-3</v>
      </c>
      <c r="Y556" s="3">
        <v>2.5122559243513001E-2</v>
      </c>
      <c r="Z556" s="3">
        <v>4.9530396306268903E-2</v>
      </c>
    </row>
    <row r="557" spans="1:26">
      <c r="A557" s="2" t="s">
        <v>1214</v>
      </c>
      <c r="B557" s="2" t="s">
        <v>1215</v>
      </c>
      <c r="C557" s="3">
        <v>0</v>
      </c>
      <c r="D557" s="3">
        <v>0</v>
      </c>
      <c r="E557" s="3">
        <v>0</v>
      </c>
      <c r="F557" s="3">
        <v>115.2</v>
      </c>
      <c r="G557" s="3">
        <v>0</v>
      </c>
      <c r="H557" s="3">
        <v>113.8</v>
      </c>
      <c r="I557" s="3">
        <v>0</v>
      </c>
      <c r="J557" s="3">
        <v>110.73333333333299</v>
      </c>
      <c r="K557" s="2"/>
      <c r="L557" s="3">
        <v>0</v>
      </c>
      <c r="M557" s="3">
        <v>0</v>
      </c>
      <c r="N557" s="3">
        <v>0</v>
      </c>
      <c r="O557" s="3">
        <v>9.9879927913470095</v>
      </c>
      <c r="P557" s="3">
        <v>0</v>
      </c>
      <c r="Q557" s="3">
        <v>7.3230230551778703</v>
      </c>
      <c r="R557" s="3">
        <v>0</v>
      </c>
      <c r="S557" s="3">
        <v>10.3920910097802</v>
      </c>
      <c r="T557" s="2"/>
      <c r="U557" s="3">
        <v>2.74049649849076E-2</v>
      </c>
      <c r="V557" s="3">
        <v>0.45547588689989599</v>
      </c>
      <c r="W557" s="3">
        <v>3.2685142042658197E-2</v>
      </c>
      <c r="X557" s="3">
        <v>9.3106840371696992E-3</v>
      </c>
      <c r="Y557" s="3">
        <v>0.244720818545064</v>
      </c>
      <c r="Z557" s="3">
        <v>0.23040250279358901</v>
      </c>
    </row>
    <row r="558" spans="1:26">
      <c r="A558" s="2" t="s">
        <v>1216</v>
      </c>
      <c r="B558" s="2"/>
      <c r="C558" s="3">
        <v>0</v>
      </c>
      <c r="D558" s="3">
        <v>0</v>
      </c>
      <c r="E558" s="3">
        <v>0</v>
      </c>
      <c r="F558" s="3">
        <v>133.06666666666601</v>
      </c>
      <c r="G558" s="3">
        <v>0</v>
      </c>
      <c r="H558" s="3">
        <v>131.433333333333</v>
      </c>
      <c r="I558" s="3">
        <v>0</v>
      </c>
      <c r="J558" s="3">
        <v>129.1</v>
      </c>
      <c r="K558" s="2"/>
      <c r="L558" s="3">
        <v>0</v>
      </c>
      <c r="M558" s="3">
        <v>0</v>
      </c>
      <c r="N558" s="3">
        <v>0</v>
      </c>
      <c r="O558" s="3">
        <v>2.5811280910141199</v>
      </c>
      <c r="P558" s="3">
        <v>0</v>
      </c>
      <c r="Q558" s="3">
        <v>2.8364688532672999</v>
      </c>
      <c r="R558" s="3">
        <v>0</v>
      </c>
      <c r="S558" s="3">
        <v>3.0369941279714898</v>
      </c>
      <c r="T558" s="2"/>
      <c r="U558" s="3">
        <v>0.119602507547467</v>
      </c>
      <c r="V558" s="3">
        <v>0.126739464158901</v>
      </c>
      <c r="W558" s="3">
        <v>0.70670333901149895</v>
      </c>
      <c r="X558" s="3">
        <v>4.1503344458964503E-3</v>
      </c>
      <c r="Y558" s="3">
        <v>1.04626926361811E-2</v>
      </c>
      <c r="Z558" s="3">
        <v>3.2341661739857801E-2</v>
      </c>
    </row>
    <row r="559" spans="1:26">
      <c r="A559" s="2" t="s">
        <v>1217</v>
      </c>
      <c r="B559" s="2"/>
      <c r="C559" s="3">
        <v>0</v>
      </c>
      <c r="D559" s="3">
        <v>19.066666666666599</v>
      </c>
      <c r="E559" s="3">
        <v>0</v>
      </c>
      <c r="F559" s="3">
        <v>0</v>
      </c>
      <c r="G559" s="3">
        <v>0</v>
      </c>
      <c r="H559" s="3">
        <v>0</v>
      </c>
      <c r="I559" s="3">
        <v>20.3</v>
      </c>
      <c r="J559" s="3">
        <v>22.1</v>
      </c>
      <c r="K559" s="2"/>
      <c r="L559" s="3">
        <v>0</v>
      </c>
      <c r="M559" s="3">
        <v>1.18133634311129</v>
      </c>
      <c r="N559" s="3">
        <v>0</v>
      </c>
      <c r="O559" s="3">
        <v>0</v>
      </c>
      <c r="P559" s="3">
        <v>0</v>
      </c>
      <c r="Q559" s="3">
        <v>0</v>
      </c>
      <c r="R559" s="3">
        <v>1.12989675044521</v>
      </c>
      <c r="S559" s="3">
        <v>0.97809338340808005</v>
      </c>
      <c r="T559" s="2"/>
      <c r="U559" s="3">
        <v>5.2483944362583398E-2</v>
      </c>
      <c r="V559" s="3">
        <v>0.64810398011307002</v>
      </c>
      <c r="W559" s="3">
        <v>0.18886233126285501</v>
      </c>
      <c r="X559" s="3">
        <v>4.3886727089615897E-3</v>
      </c>
      <c r="Y559" s="3">
        <v>2.2257153972572399E-2</v>
      </c>
      <c r="Z559" s="3">
        <v>8.3903917055269603E-2</v>
      </c>
    </row>
    <row r="560" spans="1:26">
      <c r="A560" s="2" t="s">
        <v>1218</v>
      </c>
      <c r="B560" s="2"/>
      <c r="C560" s="3">
        <v>0</v>
      </c>
      <c r="D560" s="3">
        <v>0</v>
      </c>
      <c r="E560" s="3">
        <v>0</v>
      </c>
      <c r="F560" s="3">
        <v>0</v>
      </c>
      <c r="G560" s="3">
        <v>0</v>
      </c>
      <c r="H560" s="3">
        <v>0</v>
      </c>
      <c r="I560" s="3">
        <v>1</v>
      </c>
      <c r="J560" s="3">
        <v>1.2</v>
      </c>
      <c r="K560" s="2"/>
      <c r="L560" s="3">
        <v>0</v>
      </c>
      <c r="M560" s="3">
        <v>0</v>
      </c>
      <c r="N560" s="3">
        <v>0</v>
      </c>
      <c r="O560" s="3">
        <v>0</v>
      </c>
      <c r="P560" s="3">
        <v>0</v>
      </c>
      <c r="Q560" s="3">
        <v>0</v>
      </c>
      <c r="R560" s="3">
        <v>0</v>
      </c>
      <c r="S560" s="3">
        <v>0.4</v>
      </c>
      <c r="T560" s="2"/>
      <c r="U560" s="3">
        <v>1.6216129290006001E-2</v>
      </c>
      <c r="V560" s="3">
        <v>4.9554007123096898E-2</v>
      </c>
      <c r="W560" s="3">
        <v>7.9755227711506404E-3</v>
      </c>
      <c r="X560" s="3">
        <v>5.2686396824428699E-3</v>
      </c>
      <c r="Y560" s="3">
        <v>0.90225381808300598</v>
      </c>
      <c r="Z560" s="3">
        <v>1.87318845467776E-2</v>
      </c>
    </row>
    <row r="561" spans="1:26">
      <c r="A561" s="2" t="s">
        <v>1219</v>
      </c>
      <c r="B561" s="2"/>
      <c r="C561" s="3">
        <v>0</v>
      </c>
      <c r="D561" s="3">
        <v>41.6666666666666</v>
      </c>
      <c r="E561" s="3">
        <v>0</v>
      </c>
      <c r="F561" s="3">
        <v>0</v>
      </c>
      <c r="G561" s="3">
        <v>0</v>
      </c>
      <c r="H561" s="3">
        <v>0</v>
      </c>
      <c r="I561" s="3">
        <v>42.2</v>
      </c>
      <c r="J561" s="3">
        <v>41.133333333333297</v>
      </c>
      <c r="K561" s="2"/>
      <c r="L561" s="3">
        <v>0</v>
      </c>
      <c r="M561" s="3">
        <v>2.00554786086551</v>
      </c>
      <c r="N561" s="3">
        <v>0</v>
      </c>
      <c r="O561" s="3">
        <v>0</v>
      </c>
      <c r="P561" s="3">
        <v>0</v>
      </c>
      <c r="Q561" s="3">
        <v>0</v>
      </c>
      <c r="R561" s="3">
        <v>1.4468356276140399</v>
      </c>
      <c r="S561" s="3">
        <v>1.5216949614017701</v>
      </c>
      <c r="T561" s="2"/>
      <c r="U561" s="3">
        <v>1.89750886032568E-2</v>
      </c>
      <c r="V561" s="3">
        <v>0.356402478011285</v>
      </c>
      <c r="W561" s="3">
        <v>9.6934389898559598E-2</v>
      </c>
      <c r="X561" s="3">
        <v>1.0318921329107401E-3</v>
      </c>
      <c r="Y561" s="3">
        <v>0.48597921869244898</v>
      </c>
      <c r="Z561" s="3">
        <v>4.0676932908368303E-2</v>
      </c>
    </row>
    <row r="562" spans="1:26">
      <c r="A562" s="2" t="s">
        <v>1220</v>
      </c>
      <c r="B562" s="2" t="s">
        <v>1221</v>
      </c>
      <c r="C562" s="3">
        <v>0</v>
      </c>
      <c r="D562" s="3">
        <v>0</v>
      </c>
      <c r="E562" s="3">
        <v>0</v>
      </c>
      <c r="F562" s="3">
        <v>0</v>
      </c>
      <c r="G562" s="3">
        <v>0</v>
      </c>
      <c r="H562" s="3">
        <v>1.68</v>
      </c>
      <c r="I562" s="3">
        <v>1</v>
      </c>
      <c r="J562" s="3">
        <v>19.466666666666601</v>
      </c>
      <c r="K562" s="2"/>
      <c r="L562" s="3">
        <v>0</v>
      </c>
      <c r="M562" s="3">
        <v>0</v>
      </c>
      <c r="N562" s="3">
        <v>0</v>
      </c>
      <c r="O562" s="3">
        <v>0</v>
      </c>
      <c r="P562" s="3">
        <v>0</v>
      </c>
      <c r="Q562" s="3">
        <v>0.83522452071284403</v>
      </c>
      <c r="R562" s="3">
        <v>0</v>
      </c>
      <c r="S562" s="3">
        <v>1.45449494861809</v>
      </c>
      <c r="T562" s="2"/>
      <c r="U562" s="3">
        <v>0.79259270798771797</v>
      </c>
      <c r="V562" s="3">
        <v>5.2798664807626801E-2</v>
      </c>
      <c r="W562" s="3">
        <v>0.13768467323715899</v>
      </c>
      <c r="X562" s="3">
        <v>7.5697498332261397E-4</v>
      </c>
      <c r="Y562" s="3">
        <v>4.2259615749704301E-3</v>
      </c>
      <c r="Z562" s="3">
        <v>1.19410176204186E-2</v>
      </c>
    </row>
    <row r="563" spans="1:26">
      <c r="A563" s="2" t="s">
        <v>1222</v>
      </c>
      <c r="B563" s="2" t="s">
        <v>1223</v>
      </c>
      <c r="C563" s="3">
        <v>0</v>
      </c>
      <c r="D563" s="3">
        <v>214.766666666666</v>
      </c>
      <c r="E563" s="3">
        <v>0</v>
      </c>
      <c r="F563" s="3">
        <v>0</v>
      </c>
      <c r="G563" s="3">
        <v>0</v>
      </c>
      <c r="H563" s="3">
        <v>0</v>
      </c>
      <c r="I563" s="3">
        <v>213.46666666666599</v>
      </c>
      <c r="J563" s="3">
        <v>217.833333333333</v>
      </c>
      <c r="K563" s="2"/>
      <c r="L563" s="3">
        <v>0</v>
      </c>
      <c r="M563" s="3">
        <v>13.710539336178099</v>
      </c>
      <c r="N563" s="3">
        <v>0</v>
      </c>
      <c r="O563" s="3">
        <v>0</v>
      </c>
      <c r="P563" s="3">
        <v>0</v>
      </c>
      <c r="Q563" s="3">
        <v>0</v>
      </c>
      <c r="R563" s="3">
        <v>11.6468402963588</v>
      </c>
      <c r="S563" s="3">
        <v>14.304039833402101</v>
      </c>
      <c r="T563" s="2"/>
      <c r="U563" s="3">
        <v>2.16515685504109E-2</v>
      </c>
      <c r="V563" s="3">
        <v>0.54097216882173704</v>
      </c>
      <c r="W563" s="3">
        <v>2.8042008817941701E-2</v>
      </c>
      <c r="X563" s="3">
        <v>2.2299128312297601E-3</v>
      </c>
      <c r="Y563" s="3">
        <v>0.21990151140511</v>
      </c>
      <c r="Z563" s="3">
        <v>0.187202833190553</v>
      </c>
    </row>
    <row r="564" spans="1:26">
      <c r="A564" s="2" t="s">
        <v>1224</v>
      </c>
      <c r="B564" s="2"/>
      <c r="C564" s="3">
        <v>0</v>
      </c>
      <c r="D564" s="3">
        <v>13.4333333333333</v>
      </c>
      <c r="E564" s="3">
        <v>0</v>
      </c>
      <c r="F564" s="3">
        <v>0</v>
      </c>
      <c r="G564" s="3">
        <v>0</v>
      </c>
      <c r="H564" s="3">
        <v>0</v>
      </c>
      <c r="I564" s="3">
        <v>9.5</v>
      </c>
      <c r="J564" s="3">
        <v>12.4</v>
      </c>
      <c r="K564" s="2"/>
      <c r="L564" s="3">
        <v>0</v>
      </c>
      <c r="M564" s="3">
        <v>1.7451520150277799</v>
      </c>
      <c r="N564" s="3">
        <v>0</v>
      </c>
      <c r="O564" s="3">
        <v>0</v>
      </c>
      <c r="P564" s="3">
        <v>0</v>
      </c>
      <c r="Q564" s="3">
        <v>0</v>
      </c>
      <c r="R564" s="3">
        <v>2.1252450839060102</v>
      </c>
      <c r="S564" s="3">
        <v>1.58324561160505</v>
      </c>
      <c r="T564" s="2"/>
      <c r="U564" s="3">
        <v>0.60458477154295298</v>
      </c>
      <c r="V564" s="3">
        <v>0.11609868314859501</v>
      </c>
      <c r="W564" s="3">
        <v>0.25002120469992001</v>
      </c>
      <c r="X564" s="3">
        <v>1.89290923019249E-3</v>
      </c>
      <c r="Y564" s="3">
        <v>7.1659170997102097E-3</v>
      </c>
      <c r="Z564" s="3">
        <v>2.02365143176595E-2</v>
      </c>
    </row>
    <row r="565" spans="1:26">
      <c r="A565" s="2" t="s">
        <v>1225</v>
      </c>
      <c r="B565" s="2"/>
      <c r="C565" s="3">
        <v>0</v>
      </c>
      <c r="D565" s="3">
        <v>5.5</v>
      </c>
      <c r="E565" s="3">
        <v>0</v>
      </c>
      <c r="F565" s="3">
        <v>0</v>
      </c>
      <c r="G565" s="3">
        <v>0</v>
      </c>
      <c r="H565" s="3">
        <v>0</v>
      </c>
      <c r="I565" s="3">
        <v>8.4</v>
      </c>
      <c r="J565" s="3">
        <v>11.1666666666666</v>
      </c>
      <c r="K565" s="2"/>
      <c r="L565" s="3">
        <v>0</v>
      </c>
      <c r="M565" s="3">
        <v>1.25830573921179</v>
      </c>
      <c r="N565" s="3">
        <v>0</v>
      </c>
      <c r="O565" s="3">
        <v>0</v>
      </c>
      <c r="P565" s="3">
        <v>0</v>
      </c>
      <c r="Q565" s="3">
        <v>0</v>
      </c>
      <c r="R565" s="3">
        <v>1.58324561160505</v>
      </c>
      <c r="S565" s="3">
        <v>1.8811934746029899</v>
      </c>
      <c r="T565" s="2"/>
      <c r="U565" s="3">
        <v>0.79036605727679898</v>
      </c>
      <c r="V565" s="3">
        <v>5.01381977422636E-2</v>
      </c>
      <c r="W565" s="3">
        <v>0.121095595715514</v>
      </c>
      <c r="X565" s="3">
        <v>5.6378571542528902E-4</v>
      </c>
      <c r="Y565" s="3">
        <v>7.8926815782201405E-3</v>
      </c>
      <c r="Z565" s="3">
        <v>2.99436827243191E-2</v>
      </c>
    </row>
    <row r="566" spans="1:26">
      <c r="A566" s="2" t="s">
        <v>481</v>
      </c>
      <c r="B566" s="2"/>
      <c r="C566" s="3">
        <v>0</v>
      </c>
      <c r="D566" s="3">
        <v>1</v>
      </c>
      <c r="E566" s="3">
        <v>0</v>
      </c>
      <c r="F566" s="3">
        <v>0</v>
      </c>
      <c r="G566" s="3">
        <v>0</v>
      </c>
      <c r="H566" s="3">
        <v>0</v>
      </c>
      <c r="I566" s="3">
        <v>0</v>
      </c>
      <c r="J566" s="3">
        <v>0</v>
      </c>
      <c r="K566" s="2"/>
      <c r="L566" s="3">
        <v>0</v>
      </c>
      <c r="M566" s="3">
        <v>0</v>
      </c>
      <c r="N566" s="3">
        <v>0</v>
      </c>
      <c r="O566" s="3">
        <v>0</v>
      </c>
      <c r="P566" s="3">
        <v>0</v>
      </c>
      <c r="Q566" s="3">
        <v>0</v>
      </c>
      <c r="R566" s="3">
        <v>0</v>
      </c>
      <c r="S566" s="3">
        <v>0</v>
      </c>
      <c r="T566" s="2"/>
      <c r="U566" s="3">
        <v>0.445272878528572</v>
      </c>
      <c r="V566" s="3">
        <v>0.31291614435440501</v>
      </c>
      <c r="W566" s="3">
        <v>0.17367950071021099</v>
      </c>
      <c r="X566" s="3">
        <v>7.8479440606017102E-3</v>
      </c>
      <c r="Y566" s="3">
        <v>3.7563097085625698E-2</v>
      </c>
      <c r="Z566" s="3">
        <v>2.2720436145795199E-2</v>
      </c>
    </row>
    <row r="567" spans="1:26">
      <c r="A567" s="2" t="s">
        <v>1226</v>
      </c>
      <c r="B567" s="2"/>
      <c r="C567" s="3">
        <v>0</v>
      </c>
      <c r="D567" s="3">
        <v>0</v>
      </c>
      <c r="E567" s="3">
        <v>5.3333333333333304</v>
      </c>
      <c r="F567" s="3">
        <v>0</v>
      </c>
      <c r="G567" s="3">
        <v>4.9000000000000004</v>
      </c>
      <c r="H567" s="3">
        <v>0</v>
      </c>
      <c r="I567" s="3">
        <v>4.1666666666666599</v>
      </c>
      <c r="J567" s="3">
        <v>0</v>
      </c>
      <c r="K567" s="2"/>
      <c r="L567" s="3">
        <v>0</v>
      </c>
      <c r="M567" s="3">
        <v>0</v>
      </c>
      <c r="N567" s="3">
        <v>1.49071198499985</v>
      </c>
      <c r="O567" s="3">
        <v>0</v>
      </c>
      <c r="P567" s="3">
        <v>1.75783958312469</v>
      </c>
      <c r="Q567" s="3">
        <v>0</v>
      </c>
      <c r="R567" s="3">
        <v>1.7143187827498301</v>
      </c>
      <c r="S567" s="3">
        <v>0</v>
      </c>
      <c r="T567" s="2"/>
      <c r="U567" s="3">
        <v>6.5989262720452602E-3</v>
      </c>
      <c r="V567" s="3">
        <v>0.85533814420760501</v>
      </c>
      <c r="W567" s="3">
        <v>6.5141505962887803E-3</v>
      </c>
      <c r="X567" s="3">
        <v>1.8958108502682099E-3</v>
      </c>
      <c r="Y567" s="3">
        <v>0.105044455334196</v>
      </c>
      <c r="Z567" s="3">
        <v>2.4608512976055701E-2</v>
      </c>
    </row>
    <row r="568" spans="1:26">
      <c r="A568" s="2" t="s">
        <v>1227</v>
      </c>
      <c r="B568" s="2"/>
      <c r="C568" s="3">
        <v>0</v>
      </c>
      <c r="D568" s="3">
        <v>0</v>
      </c>
      <c r="E568" s="3">
        <v>2.13043478260869</v>
      </c>
      <c r="F568" s="3">
        <v>1</v>
      </c>
      <c r="G568" s="3">
        <v>1</v>
      </c>
      <c r="H568" s="3">
        <v>0</v>
      </c>
      <c r="I568" s="3">
        <v>1.3333333333333299</v>
      </c>
      <c r="J568" s="3">
        <v>0</v>
      </c>
      <c r="K568" s="2"/>
      <c r="L568" s="3">
        <v>0</v>
      </c>
      <c r="M568" s="3">
        <v>0</v>
      </c>
      <c r="N568" s="3">
        <v>0.99145689139055404</v>
      </c>
      <c r="O568" s="3">
        <v>0</v>
      </c>
      <c r="P568" s="3">
        <v>0</v>
      </c>
      <c r="Q568" s="3">
        <v>0</v>
      </c>
      <c r="R568" s="3">
        <v>0.47140452079103101</v>
      </c>
      <c r="S568" s="3">
        <v>0</v>
      </c>
      <c r="T568" s="2"/>
      <c r="U568" s="3">
        <v>1.1153332211268401E-2</v>
      </c>
      <c r="V568" s="3">
        <v>3.1840008930055903E-2</v>
      </c>
      <c r="W568" s="3">
        <v>0.85751937103048503</v>
      </c>
      <c r="X568" s="3">
        <v>4.72074340943574E-3</v>
      </c>
      <c r="Y568" s="3">
        <v>7.6908870142800498E-2</v>
      </c>
      <c r="Z568" s="3">
        <v>1.78576749810372E-2</v>
      </c>
    </row>
    <row r="569" spans="1:26">
      <c r="A569" s="2" t="s">
        <v>482</v>
      </c>
      <c r="B569" s="2"/>
      <c r="C569" s="3">
        <v>0</v>
      </c>
      <c r="D569" s="3">
        <v>1</v>
      </c>
      <c r="E569" s="3">
        <v>0</v>
      </c>
      <c r="F569" s="3">
        <v>0</v>
      </c>
      <c r="G569" s="3">
        <v>0</v>
      </c>
      <c r="H569" s="3">
        <v>0</v>
      </c>
      <c r="I569" s="3">
        <v>0</v>
      </c>
      <c r="J569" s="3">
        <v>0</v>
      </c>
      <c r="K569" s="2"/>
      <c r="L569" s="3">
        <v>0</v>
      </c>
      <c r="M569" s="3">
        <v>0</v>
      </c>
      <c r="N569" s="3">
        <v>0</v>
      </c>
      <c r="O569" s="3">
        <v>0</v>
      </c>
      <c r="P569" s="3">
        <v>0</v>
      </c>
      <c r="Q569" s="3">
        <v>0</v>
      </c>
      <c r="R569" s="3">
        <v>0</v>
      </c>
      <c r="S569" s="3">
        <v>0</v>
      </c>
      <c r="T569" s="2"/>
      <c r="U569" s="3">
        <v>8.5237294689747504E-3</v>
      </c>
      <c r="V569" s="3">
        <v>0.95762585751298401</v>
      </c>
      <c r="W569" s="3">
        <v>7.7802961803931396E-3</v>
      </c>
      <c r="X569" s="3">
        <v>2.2568192217425598E-3</v>
      </c>
      <c r="Y569" s="3">
        <v>3.9549441206648099E-3</v>
      </c>
      <c r="Z569" s="3">
        <v>1.98583534578387E-2</v>
      </c>
    </row>
    <row r="570" spans="1:26">
      <c r="A570" s="2" t="s">
        <v>1228</v>
      </c>
      <c r="B570" s="2" t="s">
        <v>1229</v>
      </c>
      <c r="C570" s="3">
        <v>0</v>
      </c>
      <c r="D570" s="3">
        <v>87.233333333333306</v>
      </c>
      <c r="E570" s="3">
        <v>0</v>
      </c>
      <c r="F570" s="3">
        <v>0</v>
      </c>
      <c r="G570" s="3">
        <v>0</v>
      </c>
      <c r="H570" s="3">
        <v>0</v>
      </c>
      <c r="I570" s="3">
        <v>87.433333333333294</v>
      </c>
      <c r="J570" s="3">
        <v>87.2</v>
      </c>
      <c r="K570" s="2"/>
      <c r="L570" s="3">
        <v>0</v>
      </c>
      <c r="M570" s="3">
        <v>1.2023125864580899</v>
      </c>
      <c r="N570" s="3">
        <v>0</v>
      </c>
      <c r="O570" s="3">
        <v>0</v>
      </c>
      <c r="P570" s="3">
        <v>0</v>
      </c>
      <c r="Q570" s="3">
        <v>0</v>
      </c>
      <c r="R570" s="3">
        <v>1.17426099692056</v>
      </c>
      <c r="S570" s="3">
        <v>1.3515423288475501</v>
      </c>
      <c r="T570" s="2"/>
      <c r="U570" s="3">
        <v>5.9277995192056499E-3</v>
      </c>
      <c r="V570" s="3">
        <v>0.94685492560650197</v>
      </c>
      <c r="W570" s="3">
        <v>3.9987672837635399E-3</v>
      </c>
      <c r="X570" s="3">
        <v>2.8307110414004001E-3</v>
      </c>
      <c r="Y570" s="3">
        <v>1.4339703266473301E-2</v>
      </c>
      <c r="Z570" s="3">
        <v>2.6048092965753701E-2</v>
      </c>
    </row>
    <row r="571" spans="1:26">
      <c r="A571" s="2" t="s">
        <v>1230</v>
      </c>
      <c r="B571" s="2"/>
      <c r="C571" s="3">
        <v>0</v>
      </c>
      <c r="D571" s="3">
        <v>79.6666666666666</v>
      </c>
      <c r="E571" s="3">
        <v>0</v>
      </c>
      <c r="F571" s="3">
        <v>0</v>
      </c>
      <c r="G571" s="3">
        <v>0</v>
      </c>
      <c r="H571" s="3">
        <v>0</v>
      </c>
      <c r="I571" s="3">
        <v>70.066666666666606</v>
      </c>
      <c r="J571" s="3">
        <v>70.733333333333306</v>
      </c>
      <c r="K571" s="2"/>
      <c r="L571" s="3">
        <v>0</v>
      </c>
      <c r="M571" s="3">
        <v>2.0548046676563199</v>
      </c>
      <c r="N571" s="3">
        <v>0</v>
      </c>
      <c r="O571" s="3">
        <v>0</v>
      </c>
      <c r="P571" s="3">
        <v>0</v>
      </c>
      <c r="Q571" s="3">
        <v>0</v>
      </c>
      <c r="R571" s="3">
        <v>1.7499206331208901</v>
      </c>
      <c r="S571" s="3">
        <v>2.0154955277107902</v>
      </c>
      <c r="T571" s="2"/>
      <c r="U571" s="3">
        <v>0.12157616201426</v>
      </c>
      <c r="V571" s="3">
        <v>0.14989663853086699</v>
      </c>
      <c r="W571" s="3">
        <v>0.66829980272636702</v>
      </c>
      <c r="X571" s="3">
        <v>4.1530800209267698E-3</v>
      </c>
      <c r="Y571" s="3">
        <v>1.8701122926378801E-2</v>
      </c>
      <c r="Z571" s="3">
        <v>3.7373192882046401E-2</v>
      </c>
    </row>
    <row r="572" spans="1:26">
      <c r="A572" s="2" t="s">
        <v>1231</v>
      </c>
      <c r="B572" s="2"/>
      <c r="C572" s="3">
        <v>0</v>
      </c>
      <c r="D572" s="3">
        <v>0</v>
      </c>
      <c r="E572" s="3">
        <v>0</v>
      </c>
      <c r="F572" s="3">
        <v>0</v>
      </c>
      <c r="G572" s="3">
        <v>0</v>
      </c>
      <c r="H572" s="3">
        <v>0</v>
      </c>
      <c r="I572" s="3">
        <v>0</v>
      </c>
      <c r="J572" s="3">
        <v>1</v>
      </c>
      <c r="K572" s="2"/>
      <c r="L572" s="3">
        <v>0</v>
      </c>
      <c r="M572" s="3">
        <v>0</v>
      </c>
      <c r="N572" s="3">
        <v>0</v>
      </c>
      <c r="O572" s="3">
        <v>0</v>
      </c>
      <c r="P572" s="3">
        <v>0</v>
      </c>
      <c r="Q572" s="3">
        <v>0</v>
      </c>
      <c r="R572" s="3">
        <v>0</v>
      </c>
      <c r="S572" s="3">
        <v>0</v>
      </c>
      <c r="T572" s="2"/>
      <c r="U572" s="3">
        <v>1.24379990005663E-2</v>
      </c>
      <c r="V572" s="3">
        <v>0.61480555513054902</v>
      </c>
      <c r="W572" s="3">
        <v>1.0911976903592399E-2</v>
      </c>
      <c r="X572" s="3">
        <v>2.5390376662805898E-3</v>
      </c>
      <c r="Y572" s="3">
        <v>0.28202481079683001</v>
      </c>
      <c r="Z572" s="3">
        <v>7.7280618656700897E-2</v>
      </c>
    </row>
    <row r="573" spans="1:26">
      <c r="A573" s="2" t="s">
        <v>1232</v>
      </c>
      <c r="B573" s="2"/>
      <c r="C573" s="3">
        <v>0</v>
      </c>
      <c r="D573" s="3">
        <v>22.433333333333302</v>
      </c>
      <c r="E573" s="3">
        <v>0</v>
      </c>
      <c r="F573" s="3">
        <v>0</v>
      </c>
      <c r="G573" s="3">
        <v>0</v>
      </c>
      <c r="H573" s="3">
        <v>0</v>
      </c>
      <c r="I573" s="3">
        <v>22.566666666666599</v>
      </c>
      <c r="J573" s="3">
        <v>24.566666666666599</v>
      </c>
      <c r="K573" s="2"/>
      <c r="L573" s="3">
        <v>0</v>
      </c>
      <c r="M573" s="3">
        <v>0.76084748070088803</v>
      </c>
      <c r="N573" s="3">
        <v>0</v>
      </c>
      <c r="O573" s="3">
        <v>0</v>
      </c>
      <c r="P573" s="3">
        <v>0</v>
      </c>
      <c r="Q573" s="3">
        <v>0</v>
      </c>
      <c r="R573" s="3">
        <v>0.80346471954626297</v>
      </c>
      <c r="S573" s="3">
        <v>0.84393259341147697</v>
      </c>
      <c r="T573" s="2"/>
      <c r="U573" s="3">
        <v>0.29399379712222901</v>
      </c>
      <c r="V573" s="3">
        <v>0.155200845541698</v>
      </c>
      <c r="W573" s="3">
        <v>0.537093442796166</v>
      </c>
      <c r="X573" s="3">
        <v>2.7512607291978498E-3</v>
      </c>
      <c r="Y573" s="3">
        <v>1.6120216159344E-3</v>
      </c>
      <c r="Z573" s="3">
        <v>9.3486304952198705E-3</v>
      </c>
    </row>
    <row r="574" spans="1:26">
      <c r="A574" s="2" t="s">
        <v>1233</v>
      </c>
      <c r="B574" s="2"/>
      <c r="C574" s="3">
        <v>0</v>
      </c>
      <c r="D574" s="3">
        <v>15.133333333333301</v>
      </c>
      <c r="E574" s="3">
        <v>0</v>
      </c>
      <c r="F574" s="3">
        <v>0</v>
      </c>
      <c r="G574" s="3">
        <v>0</v>
      </c>
      <c r="H574" s="3">
        <v>0</v>
      </c>
      <c r="I574" s="3">
        <v>13.133333333333301</v>
      </c>
      <c r="J574" s="3">
        <v>13.3333333333333</v>
      </c>
      <c r="K574" s="2"/>
      <c r="L574" s="3">
        <v>0</v>
      </c>
      <c r="M574" s="3">
        <v>0.61824123303304601</v>
      </c>
      <c r="N574" s="3">
        <v>0</v>
      </c>
      <c r="O574" s="3">
        <v>0</v>
      </c>
      <c r="P574" s="3">
        <v>0</v>
      </c>
      <c r="Q574" s="3">
        <v>0</v>
      </c>
      <c r="R574" s="3">
        <v>0.76303487615063903</v>
      </c>
      <c r="S574" s="3">
        <v>0.47140452079103101</v>
      </c>
      <c r="T574" s="2"/>
      <c r="U574" s="3">
        <v>9.4369666410073397E-2</v>
      </c>
      <c r="V574" s="3">
        <v>5.5822545348355998E-2</v>
      </c>
      <c r="W574" s="3">
        <v>0.81520031114296698</v>
      </c>
      <c r="X574" s="3">
        <v>9.8952400127602603E-4</v>
      </c>
      <c r="Y574" s="3">
        <v>1.5851640548007001E-2</v>
      </c>
      <c r="Z574" s="3">
        <v>1.7766311774730901E-2</v>
      </c>
    </row>
    <row r="575" spans="1:26">
      <c r="A575" s="2" t="s">
        <v>1234</v>
      </c>
      <c r="B575" s="2"/>
      <c r="C575" s="3">
        <v>0</v>
      </c>
      <c r="D575" s="3">
        <v>1</v>
      </c>
      <c r="E575" s="3">
        <v>0</v>
      </c>
      <c r="F575" s="3">
        <v>0</v>
      </c>
      <c r="G575" s="3">
        <v>0</v>
      </c>
      <c r="H575" s="3">
        <v>0</v>
      </c>
      <c r="I575" s="3">
        <v>0</v>
      </c>
      <c r="J575" s="3">
        <v>0</v>
      </c>
      <c r="K575" s="2"/>
      <c r="L575" s="3">
        <v>0</v>
      </c>
      <c r="M575" s="3">
        <v>0</v>
      </c>
      <c r="N575" s="3">
        <v>0</v>
      </c>
      <c r="O575" s="3">
        <v>0</v>
      </c>
      <c r="P575" s="3">
        <v>0</v>
      </c>
      <c r="Q575" s="3">
        <v>0</v>
      </c>
      <c r="R575" s="3">
        <v>0</v>
      </c>
      <c r="S575" s="3">
        <v>0</v>
      </c>
      <c r="T575" s="2"/>
      <c r="U575" s="3">
        <v>0.73531286218551695</v>
      </c>
      <c r="V575" s="3">
        <v>0.10695436489115499</v>
      </c>
      <c r="W575" s="3">
        <v>0.14346400599819401</v>
      </c>
      <c r="X575" s="3">
        <v>1.43572684776625E-3</v>
      </c>
      <c r="Y575" s="3">
        <v>3.1862879753069102E-3</v>
      </c>
      <c r="Z575" s="3">
        <v>9.64675331198242E-3</v>
      </c>
    </row>
    <row r="576" spans="1:26">
      <c r="A576" s="2" t="s">
        <v>1235</v>
      </c>
      <c r="B576" s="2"/>
      <c r="C576" s="3">
        <v>0</v>
      </c>
      <c r="D576" s="3">
        <v>0</v>
      </c>
      <c r="E576" s="3">
        <v>0</v>
      </c>
      <c r="F576" s="3">
        <v>1.2222222222222201</v>
      </c>
      <c r="G576" s="3">
        <v>0</v>
      </c>
      <c r="H576" s="3">
        <v>1</v>
      </c>
      <c r="I576" s="3">
        <v>0</v>
      </c>
      <c r="J576" s="3">
        <v>0</v>
      </c>
      <c r="K576" s="2"/>
      <c r="L576" s="3">
        <v>0</v>
      </c>
      <c r="M576" s="3">
        <v>0</v>
      </c>
      <c r="N576" s="3">
        <v>0</v>
      </c>
      <c r="O576" s="3">
        <v>0.41573970964154899</v>
      </c>
      <c r="P576" s="3">
        <v>0</v>
      </c>
      <c r="Q576" s="3">
        <v>0</v>
      </c>
      <c r="R576" s="3">
        <v>0</v>
      </c>
      <c r="S576" s="3">
        <v>0</v>
      </c>
      <c r="T576" s="2"/>
      <c r="U576" s="3">
        <v>0.65945237171489302</v>
      </c>
      <c r="V576" s="3">
        <v>0.108779433844855</v>
      </c>
      <c r="W576" s="3">
        <v>0.20427849225300801</v>
      </c>
      <c r="X576" s="3">
        <v>5.2252936276537198E-4</v>
      </c>
      <c r="Y576" s="3">
        <v>1.04883433119733E-2</v>
      </c>
      <c r="Z576" s="3">
        <v>1.6478829848084499E-2</v>
      </c>
    </row>
    <row r="577" spans="1:26">
      <c r="A577" s="2" t="s">
        <v>1236</v>
      </c>
      <c r="B577" s="2"/>
      <c r="C577" s="3">
        <v>0</v>
      </c>
      <c r="D577" s="3">
        <v>32.5</v>
      </c>
      <c r="E577" s="3">
        <v>0</v>
      </c>
      <c r="F577" s="3">
        <v>0</v>
      </c>
      <c r="G577" s="3">
        <v>0</v>
      </c>
      <c r="H577" s="3">
        <v>0</v>
      </c>
      <c r="I577" s="3">
        <v>28.5</v>
      </c>
      <c r="J577" s="3">
        <v>28.8333333333333</v>
      </c>
      <c r="K577" s="2"/>
      <c r="L577" s="3">
        <v>0</v>
      </c>
      <c r="M577" s="3">
        <v>1.28452325786651</v>
      </c>
      <c r="N577" s="3">
        <v>0</v>
      </c>
      <c r="O577" s="3">
        <v>0</v>
      </c>
      <c r="P577" s="3">
        <v>0</v>
      </c>
      <c r="Q577" s="3">
        <v>0</v>
      </c>
      <c r="R577" s="3">
        <v>1.3102162671355599</v>
      </c>
      <c r="S577" s="3">
        <v>1.4624940645653499</v>
      </c>
      <c r="T577" s="2"/>
      <c r="U577" s="3">
        <v>1.3238767946923601E-2</v>
      </c>
      <c r="V577" s="3">
        <v>0.87584669405629101</v>
      </c>
      <c r="W577" s="3">
        <v>2.5324447595908101E-2</v>
      </c>
      <c r="X577" s="3">
        <v>3.1267757306808301E-3</v>
      </c>
      <c r="Y577" s="3">
        <v>1.6793585372196398E-2</v>
      </c>
      <c r="Z577" s="3">
        <v>6.5669728375421801E-2</v>
      </c>
    </row>
    <row r="578" spans="1:26">
      <c r="A578" s="2" t="s">
        <v>1237</v>
      </c>
      <c r="B578" s="2" t="s">
        <v>1238</v>
      </c>
      <c r="C578" s="3">
        <v>0</v>
      </c>
      <c r="D578" s="3">
        <v>0</v>
      </c>
      <c r="E578" s="3">
        <v>15.7</v>
      </c>
      <c r="F578" s="3">
        <v>0</v>
      </c>
      <c r="G578" s="3">
        <v>4.2666666666666604</v>
      </c>
      <c r="H578" s="3">
        <v>0</v>
      </c>
      <c r="I578" s="3">
        <v>1.96</v>
      </c>
      <c r="J578" s="3">
        <v>0</v>
      </c>
      <c r="K578" s="2"/>
      <c r="L578" s="3">
        <v>0</v>
      </c>
      <c r="M578" s="3">
        <v>0</v>
      </c>
      <c r="N578" s="3">
        <v>1.8101565309847201</v>
      </c>
      <c r="O578" s="3">
        <v>0</v>
      </c>
      <c r="P578" s="3">
        <v>2.0319667538837498</v>
      </c>
      <c r="Q578" s="3">
        <v>0</v>
      </c>
      <c r="R578" s="3">
        <v>1.14821600755258</v>
      </c>
      <c r="S578" s="3">
        <v>0</v>
      </c>
      <c r="T578" s="2"/>
      <c r="U578" s="3">
        <v>1.03284559316544E-2</v>
      </c>
      <c r="V578" s="3">
        <v>0.77126656242376002</v>
      </c>
      <c r="W578" s="3">
        <v>7.7244322794980001E-3</v>
      </c>
      <c r="X578" s="3">
        <v>2.0795298962377E-3</v>
      </c>
      <c r="Y578" s="3">
        <v>0.12082266880380101</v>
      </c>
      <c r="Z578" s="3">
        <v>8.7778348724052893E-2</v>
      </c>
    </row>
    <row r="579" spans="1:26">
      <c r="A579" s="2" t="s">
        <v>1239</v>
      </c>
      <c r="B579" s="2" t="s">
        <v>1240</v>
      </c>
      <c r="C579" s="3">
        <v>0</v>
      </c>
      <c r="D579" s="3">
        <v>213.333333333333</v>
      </c>
      <c r="E579" s="3">
        <v>0</v>
      </c>
      <c r="F579" s="3">
        <v>0</v>
      </c>
      <c r="G579" s="3">
        <v>0</v>
      </c>
      <c r="H579" s="3">
        <v>0</v>
      </c>
      <c r="I579" s="3">
        <v>217.833333333333</v>
      </c>
      <c r="J579" s="3">
        <v>217.06666666666601</v>
      </c>
      <c r="K579" s="2"/>
      <c r="L579" s="3">
        <v>0</v>
      </c>
      <c r="M579" s="3">
        <v>14.9115913153343</v>
      </c>
      <c r="N579" s="3">
        <v>0</v>
      </c>
      <c r="O579" s="3">
        <v>0</v>
      </c>
      <c r="P579" s="3">
        <v>0</v>
      </c>
      <c r="Q579" s="3">
        <v>0</v>
      </c>
      <c r="R579" s="3">
        <v>11.5587869413513</v>
      </c>
      <c r="S579" s="3">
        <v>15.5818983296501</v>
      </c>
      <c r="T579" s="2"/>
      <c r="U579" s="3">
        <v>9.6582830325073393E-2</v>
      </c>
      <c r="V579" s="3">
        <v>0.36982941949820303</v>
      </c>
      <c r="W579" s="3">
        <v>0.36414380350549902</v>
      </c>
      <c r="X579" s="3">
        <v>6.2250639415283599E-3</v>
      </c>
      <c r="Y579" s="3">
        <v>7.4024097232359698E-2</v>
      </c>
      <c r="Z579" s="3">
        <v>8.9194788712528894E-2</v>
      </c>
    </row>
    <row r="580" spans="1:26">
      <c r="A580" s="2" t="s">
        <v>1241</v>
      </c>
      <c r="B580" s="2"/>
      <c r="C580" s="3">
        <v>0</v>
      </c>
      <c r="D580" s="3">
        <v>1.4375</v>
      </c>
      <c r="E580" s="3">
        <v>0</v>
      </c>
      <c r="F580" s="3">
        <v>0</v>
      </c>
      <c r="G580" s="3">
        <v>0</v>
      </c>
      <c r="H580" s="3">
        <v>0</v>
      </c>
      <c r="I580" s="3">
        <v>1.1176470588235199</v>
      </c>
      <c r="J580" s="3">
        <v>2.6785714285714199</v>
      </c>
      <c r="K580" s="2"/>
      <c r="L580" s="3">
        <v>0</v>
      </c>
      <c r="M580" s="3">
        <v>0.60917464655055997</v>
      </c>
      <c r="N580" s="3">
        <v>0</v>
      </c>
      <c r="O580" s="3">
        <v>0</v>
      </c>
      <c r="P580" s="3">
        <v>0</v>
      </c>
      <c r="Q580" s="3">
        <v>0</v>
      </c>
      <c r="R580" s="3">
        <v>0.32218973970892101</v>
      </c>
      <c r="S580" s="3">
        <v>1.4155657987576</v>
      </c>
      <c r="T580" s="2"/>
      <c r="U580" s="3">
        <v>0.28563291528377799</v>
      </c>
      <c r="V580" s="3">
        <v>0.113184594455423</v>
      </c>
      <c r="W580" s="3">
        <v>0.58753781538803895</v>
      </c>
      <c r="X580" s="3">
        <v>2.2801863715129701E-3</v>
      </c>
      <c r="Y580" s="3">
        <v>2.1385728794757202E-3</v>
      </c>
      <c r="Z580" s="3">
        <v>9.2259157639529004E-3</v>
      </c>
    </row>
    <row r="581" spans="1:26">
      <c r="A581" s="2" t="s">
        <v>1242</v>
      </c>
      <c r="B581" s="2" t="s">
        <v>1243</v>
      </c>
      <c r="C581" s="3">
        <v>0</v>
      </c>
      <c r="D581" s="3">
        <v>215.53333333333299</v>
      </c>
      <c r="E581" s="3">
        <v>0</v>
      </c>
      <c r="F581" s="3">
        <v>0</v>
      </c>
      <c r="G581" s="3">
        <v>0</v>
      </c>
      <c r="H581" s="3">
        <v>0</v>
      </c>
      <c r="I581" s="3">
        <v>217.4</v>
      </c>
      <c r="J581" s="3">
        <v>208.4</v>
      </c>
      <c r="K581" s="2"/>
      <c r="L581" s="3">
        <v>0</v>
      </c>
      <c r="M581" s="3">
        <v>12.098852103494</v>
      </c>
      <c r="N581" s="3">
        <v>0</v>
      </c>
      <c r="O581" s="3">
        <v>0</v>
      </c>
      <c r="P581" s="3">
        <v>0</v>
      </c>
      <c r="Q581" s="3">
        <v>0</v>
      </c>
      <c r="R581" s="3">
        <v>15.579045755971899</v>
      </c>
      <c r="S581" s="3">
        <v>12.663859338026899</v>
      </c>
      <c r="T581" s="2"/>
      <c r="U581" s="3">
        <v>9.0219309229811098E-2</v>
      </c>
      <c r="V581" s="3">
        <v>0.44023651342792403</v>
      </c>
      <c r="W581" s="3">
        <v>0.269814430026381</v>
      </c>
      <c r="X581" s="3">
        <v>2.2179418534796999E-3</v>
      </c>
      <c r="Y581" s="3">
        <v>7.1539408776741698E-2</v>
      </c>
      <c r="Z581" s="3">
        <v>0.12597239826366399</v>
      </c>
    </row>
    <row r="582" spans="1:26">
      <c r="A582" s="2" t="s">
        <v>1244</v>
      </c>
      <c r="B582" s="2"/>
      <c r="C582" s="3">
        <v>0</v>
      </c>
      <c r="D582" s="3">
        <v>0</v>
      </c>
      <c r="E582" s="3">
        <v>1.1428571428571399</v>
      </c>
      <c r="F582" s="3">
        <v>0</v>
      </c>
      <c r="G582" s="3">
        <v>2.5357142857142798</v>
      </c>
      <c r="H582" s="3">
        <v>0</v>
      </c>
      <c r="I582" s="3">
        <v>14.6</v>
      </c>
      <c r="J582" s="3">
        <v>4.3</v>
      </c>
      <c r="K582" s="2"/>
      <c r="L582" s="3">
        <v>0</v>
      </c>
      <c r="M582" s="3">
        <v>0</v>
      </c>
      <c r="N582" s="3">
        <v>0.34992710611188199</v>
      </c>
      <c r="O582" s="3">
        <v>0</v>
      </c>
      <c r="P582" s="3">
        <v>1.20954958727686</v>
      </c>
      <c r="Q582" s="3">
        <v>0</v>
      </c>
      <c r="R582" s="3">
        <v>1.30639452948436</v>
      </c>
      <c r="S582" s="3">
        <v>1.59478316185409</v>
      </c>
      <c r="T582" s="2"/>
      <c r="U582" s="3">
        <v>3.9048743851693001E-3</v>
      </c>
      <c r="V582" s="3">
        <v>0.28150731050648697</v>
      </c>
      <c r="W582" s="3">
        <v>8.9505908252652894E-2</v>
      </c>
      <c r="X582" s="3">
        <v>1.68390822188619E-3</v>
      </c>
      <c r="Y582" s="3">
        <v>0.527352660058797</v>
      </c>
      <c r="Z582" s="3">
        <v>9.60453375903704E-2</v>
      </c>
    </row>
    <row r="583" spans="1:26">
      <c r="A583" s="2" t="s">
        <v>591</v>
      </c>
      <c r="B583" s="2"/>
      <c r="C583" s="3">
        <v>0</v>
      </c>
      <c r="D583" s="3">
        <v>1</v>
      </c>
      <c r="E583" s="3">
        <v>0</v>
      </c>
      <c r="F583" s="3">
        <v>0</v>
      </c>
      <c r="G583" s="3">
        <v>0</v>
      </c>
      <c r="H583" s="3">
        <v>0</v>
      </c>
      <c r="I583" s="3">
        <v>0</v>
      </c>
      <c r="J583" s="3">
        <v>0</v>
      </c>
      <c r="K583" s="2"/>
      <c r="L583" s="3">
        <v>0</v>
      </c>
      <c r="M583" s="3">
        <v>0</v>
      </c>
      <c r="N583" s="3">
        <v>0</v>
      </c>
      <c r="O583" s="3">
        <v>0</v>
      </c>
      <c r="P583" s="3">
        <v>0</v>
      </c>
      <c r="Q583" s="3">
        <v>0</v>
      </c>
      <c r="R583" s="3">
        <v>0</v>
      </c>
      <c r="S583" s="3">
        <v>0</v>
      </c>
      <c r="T583" s="2"/>
      <c r="U583" s="3">
        <v>2.3022817655186299E-2</v>
      </c>
      <c r="V583" s="3">
        <v>2.1233745491039801E-2</v>
      </c>
      <c r="W583" s="3">
        <v>2.34660140995996E-2</v>
      </c>
      <c r="X583" s="3">
        <v>2.3665407760591999E-2</v>
      </c>
      <c r="Y583" s="3">
        <v>6.1495105440763399E-2</v>
      </c>
      <c r="Z583" s="3">
        <v>0.84711691018185797</v>
      </c>
    </row>
    <row r="584" spans="1:26">
      <c r="A584" s="2" t="s">
        <v>1245</v>
      </c>
      <c r="B584" s="2" t="s">
        <v>1246</v>
      </c>
      <c r="C584" s="3">
        <v>0</v>
      </c>
      <c r="D584" s="3">
        <v>0</v>
      </c>
      <c r="E584" s="3">
        <v>0</v>
      </c>
      <c r="F584" s="3">
        <v>0</v>
      </c>
      <c r="G584" s="3">
        <v>0</v>
      </c>
      <c r="H584" s="3">
        <v>0</v>
      </c>
      <c r="I584" s="3">
        <v>0</v>
      </c>
      <c r="J584" s="3">
        <v>11.733333333333301</v>
      </c>
      <c r="K584" s="2"/>
      <c r="L584" s="3">
        <v>0</v>
      </c>
      <c r="M584" s="3">
        <v>0</v>
      </c>
      <c r="N584" s="3">
        <v>0</v>
      </c>
      <c r="O584" s="3">
        <v>0</v>
      </c>
      <c r="P584" s="3">
        <v>0</v>
      </c>
      <c r="Q584" s="3">
        <v>0</v>
      </c>
      <c r="R584" s="3">
        <v>0</v>
      </c>
      <c r="S584" s="3">
        <v>1.4126413400278</v>
      </c>
      <c r="T584" s="2"/>
      <c r="U584" s="3">
        <v>0.70118323456288101</v>
      </c>
      <c r="V584" s="3">
        <v>9.2805037985525696E-2</v>
      </c>
      <c r="W584" s="3">
        <v>0.17699854843614701</v>
      </c>
      <c r="X584" s="3">
        <v>2.53376279950694E-3</v>
      </c>
      <c r="Y584" s="3">
        <v>5.8791838694972204E-3</v>
      </c>
      <c r="Z584" s="3">
        <v>2.06002343880838E-2</v>
      </c>
    </row>
    <row r="585" spans="1:26">
      <c r="A585" s="2" t="s">
        <v>483</v>
      </c>
      <c r="B585" s="2"/>
      <c r="C585" s="3">
        <v>0</v>
      </c>
      <c r="D585" s="3">
        <v>1</v>
      </c>
      <c r="E585" s="3">
        <v>0</v>
      </c>
      <c r="F585" s="3">
        <v>0</v>
      </c>
      <c r="G585" s="3">
        <v>0</v>
      </c>
      <c r="H585" s="3">
        <v>0</v>
      </c>
      <c r="I585" s="3">
        <v>0</v>
      </c>
      <c r="J585" s="3">
        <v>0</v>
      </c>
      <c r="K585" s="2"/>
      <c r="L585" s="3">
        <v>0</v>
      </c>
      <c r="M585" s="3">
        <v>0</v>
      </c>
      <c r="N585" s="3">
        <v>0</v>
      </c>
      <c r="O585" s="3">
        <v>0</v>
      </c>
      <c r="P585" s="3">
        <v>0</v>
      </c>
      <c r="Q585" s="3">
        <v>0</v>
      </c>
      <c r="R585" s="3">
        <v>0</v>
      </c>
      <c r="S585" s="3">
        <v>0</v>
      </c>
      <c r="T585" s="2"/>
      <c r="U585" s="3">
        <v>0.60112322380290195</v>
      </c>
      <c r="V585" s="3">
        <v>0.30337493002100402</v>
      </c>
      <c r="W585" s="3">
        <v>8.2285979852362495E-2</v>
      </c>
      <c r="X585" s="3">
        <v>1.9901845961991802E-3</v>
      </c>
      <c r="Y585" s="3">
        <v>3.5132104631051E-3</v>
      </c>
      <c r="Z585" s="3">
        <v>7.7124722794164897E-3</v>
      </c>
    </row>
    <row r="586" spans="1:26">
      <c r="A586" s="2" t="s">
        <v>1247</v>
      </c>
      <c r="B586" s="2"/>
      <c r="C586" s="3">
        <v>0</v>
      </c>
      <c r="D586" s="3">
        <v>0</v>
      </c>
      <c r="E586" s="3">
        <v>5.9666666666666597</v>
      </c>
      <c r="F586" s="3">
        <v>0</v>
      </c>
      <c r="G586" s="3">
        <v>5.8333333333333304</v>
      </c>
      <c r="H586" s="3">
        <v>0</v>
      </c>
      <c r="I586" s="3">
        <v>8.7666666666666604</v>
      </c>
      <c r="J586" s="3">
        <v>0</v>
      </c>
      <c r="K586" s="2"/>
      <c r="L586" s="3">
        <v>0</v>
      </c>
      <c r="M586" s="3">
        <v>0</v>
      </c>
      <c r="N586" s="3">
        <v>1.7413277182145299</v>
      </c>
      <c r="O586" s="3">
        <v>0</v>
      </c>
      <c r="P586" s="3">
        <v>1.8089284734953499</v>
      </c>
      <c r="Q586" s="3">
        <v>0</v>
      </c>
      <c r="R586" s="3">
        <v>1.81995115929582</v>
      </c>
      <c r="S586" s="3">
        <v>0</v>
      </c>
      <c r="T586" s="2"/>
      <c r="U586" s="3">
        <v>5.5625197270378502E-3</v>
      </c>
      <c r="V586" s="3">
        <v>0.35001005832517501</v>
      </c>
      <c r="W586" s="3">
        <v>0.21111876798263399</v>
      </c>
      <c r="X586" s="3">
        <v>1.72231896822827E-4</v>
      </c>
      <c r="Y586" s="3">
        <v>0.37001890882127297</v>
      </c>
      <c r="Z586" s="3">
        <v>6.3117513374758002E-2</v>
      </c>
    </row>
    <row r="587" spans="1:26">
      <c r="A587" s="2" t="s">
        <v>1248</v>
      </c>
      <c r="B587" s="2"/>
      <c r="C587" s="3">
        <v>0</v>
      </c>
      <c r="D587" s="3">
        <v>0</v>
      </c>
      <c r="E587" s="3">
        <v>0</v>
      </c>
      <c r="F587" s="3">
        <v>1</v>
      </c>
      <c r="G587" s="3">
        <v>0</v>
      </c>
      <c r="H587" s="3">
        <v>1</v>
      </c>
      <c r="I587" s="3">
        <v>0</v>
      </c>
      <c r="J587" s="3">
        <v>1</v>
      </c>
      <c r="K587" s="2"/>
      <c r="L587" s="3">
        <v>0</v>
      </c>
      <c r="M587" s="3">
        <v>0</v>
      </c>
      <c r="N587" s="3">
        <v>0</v>
      </c>
      <c r="O587" s="3">
        <v>0</v>
      </c>
      <c r="P587" s="3">
        <v>0</v>
      </c>
      <c r="Q587" s="3">
        <v>0</v>
      </c>
      <c r="R587" s="3">
        <v>0</v>
      </c>
      <c r="S587" s="3">
        <v>0</v>
      </c>
      <c r="T587" s="2"/>
      <c r="U587" s="3">
        <v>1.29710787382105E-2</v>
      </c>
      <c r="V587" s="3">
        <v>0.86300007931174505</v>
      </c>
      <c r="W587" s="3">
        <v>5.9579223351705901E-3</v>
      </c>
      <c r="X587" s="3">
        <v>1.0645555164992501E-3</v>
      </c>
      <c r="Y587" s="3">
        <v>7.7108139409506005E-2</v>
      </c>
      <c r="Z587" s="3">
        <v>3.9898225843358198E-2</v>
      </c>
    </row>
    <row r="588" spans="1:26">
      <c r="A588" s="2" t="s">
        <v>484</v>
      </c>
      <c r="B588" s="2"/>
      <c r="C588" s="3">
        <v>0</v>
      </c>
      <c r="D588" s="3">
        <v>1</v>
      </c>
      <c r="E588" s="3">
        <v>0</v>
      </c>
      <c r="F588" s="3">
        <v>0</v>
      </c>
      <c r="G588" s="3">
        <v>0</v>
      </c>
      <c r="H588" s="3">
        <v>0</v>
      </c>
      <c r="I588" s="3">
        <v>0</v>
      </c>
      <c r="J588" s="3">
        <v>0</v>
      </c>
      <c r="K588" s="2"/>
      <c r="L588" s="3">
        <v>0</v>
      </c>
      <c r="M588" s="3">
        <v>0</v>
      </c>
      <c r="N588" s="3">
        <v>0</v>
      </c>
      <c r="O588" s="3">
        <v>0</v>
      </c>
      <c r="P588" s="3">
        <v>0</v>
      </c>
      <c r="Q588" s="3">
        <v>0</v>
      </c>
      <c r="R588" s="3">
        <v>0</v>
      </c>
      <c r="S588" s="3">
        <v>0</v>
      </c>
      <c r="T588" s="2"/>
      <c r="U588" s="3">
        <v>0.84446703914419696</v>
      </c>
      <c r="V588" s="3">
        <v>4.7131546015742397E-2</v>
      </c>
      <c r="W588" s="3">
        <v>9.4370468598123702E-2</v>
      </c>
      <c r="X588" s="3">
        <v>4.3306287238483602E-3</v>
      </c>
      <c r="Y588" s="3">
        <v>2.8974671626594999E-3</v>
      </c>
      <c r="Z588" s="3">
        <v>6.8028515431332801E-3</v>
      </c>
    </row>
    <row r="589" spans="1:26">
      <c r="A589" s="2" t="s">
        <v>1249</v>
      </c>
      <c r="B589" s="2" t="s">
        <v>1250</v>
      </c>
      <c r="C589" s="3">
        <v>0</v>
      </c>
      <c r="D589" s="3">
        <v>0</v>
      </c>
      <c r="E589" s="3">
        <v>23.933333333333302</v>
      </c>
      <c r="F589" s="3">
        <v>1.6</v>
      </c>
      <c r="G589" s="3">
        <v>23.033333333333299</v>
      </c>
      <c r="H589" s="3">
        <v>1.2777777777777699</v>
      </c>
      <c r="I589" s="3">
        <v>28.1</v>
      </c>
      <c r="J589" s="3">
        <v>2</v>
      </c>
      <c r="K589" s="2"/>
      <c r="L589" s="3">
        <v>0</v>
      </c>
      <c r="M589" s="3">
        <v>0</v>
      </c>
      <c r="N589" s="3">
        <v>2.0319667538837498</v>
      </c>
      <c r="O589" s="3">
        <v>0.66332495807108005</v>
      </c>
      <c r="P589" s="3">
        <v>2.0245712852080202</v>
      </c>
      <c r="Q589" s="3">
        <v>0.44790320823880803</v>
      </c>
      <c r="R589" s="3">
        <v>2.05507501890644</v>
      </c>
      <c r="S589" s="3">
        <v>1.18634202800347</v>
      </c>
      <c r="T589" s="2"/>
      <c r="U589" s="3">
        <v>1.0985600195381799E-2</v>
      </c>
      <c r="V589" s="3">
        <v>0.65761054916609996</v>
      </c>
      <c r="W589" s="3">
        <v>7.08892783747848E-2</v>
      </c>
      <c r="X589" s="3">
        <v>4.0470499321042502E-4</v>
      </c>
      <c r="Y589" s="3">
        <v>0.18680762825803601</v>
      </c>
      <c r="Z589" s="3">
        <v>7.3302237163150999E-2</v>
      </c>
    </row>
    <row r="590" spans="1:26">
      <c r="A590" s="2" t="s">
        <v>1251</v>
      </c>
      <c r="B590" s="2" t="s">
        <v>1252</v>
      </c>
      <c r="C590" s="3">
        <v>0</v>
      </c>
      <c r="D590" s="3">
        <v>53.7</v>
      </c>
      <c r="E590" s="3">
        <v>0</v>
      </c>
      <c r="F590" s="3">
        <v>0</v>
      </c>
      <c r="G590" s="3">
        <v>0</v>
      </c>
      <c r="H590" s="3">
        <v>0</v>
      </c>
      <c r="I590" s="3">
        <v>52.466666666666598</v>
      </c>
      <c r="J590" s="3">
        <v>53.933333333333302</v>
      </c>
      <c r="K590" s="2"/>
      <c r="L590" s="3">
        <v>0</v>
      </c>
      <c r="M590" s="3">
        <v>1.0049875621120801</v>
      </c>
      <c r="N590" s="3">
        <v>0</v>
      </c>
      <c r="O590" s="3">
        <v>0</v>
      </c>
      <c r="P590" s="3">
        <v>0</v>
      </c>
      <c r="Q590" s="3">
        <v>0</v>
      </c>
      <c r="R590" s="3">
        <v>0.99107124982123296</v>
      </c>
      <c r="S590" s="3">
        <v>1.0306416555826801</v>
      </c>
      <c r="T590" s="2"/>
      <c r="U590" s="3">
        <v>0.70213901327544903</v>
      </c>
      <c r="V590" s="3">
        <v>0.14003424011410201</v>
      </c>
      <c r="W590" s="3">
        <v>0.11804373787757</v>
      </c>
      <c r="X590" s="3">
        <v>3.6472453363745401E-3</v>
      </c>
      <c r="Y590" s="3">
        <v>1.6273464826199201E-2</v>
      </c>
      <c r="Z590" s="3">
        <v>1.98622998954423E-2</v>
      </c>
    </row>
    <row r="591" spans="1:26">
      <c r="A591" s="2" t="s">
        <v>1253</v>
      </c>
      <c r="B591" s="2" t="s">
        <v>1254</v>
      </c>
      <c r="C591" s="3">
        <v>0</v>
      </c>
      <c r="D591" s="3">
        <v>0</v>
      </c>
      <c r="E591" s="3">
        <v>3.0344827586206802</v>
      </c>
      <c r="F591" s="3">
        <v>0</v>
      </c>
      <c r="G591" s="3">
        <v>1.7916666666666601</v>
      </c>
      <c r="H591" s="3">
        <v>0</v>
      </c>
      <c r="I591" s="3">
        <v>1</v>
      </c>
      <c r="J591" s="3">
        <v>0</v>
      </c>
      <c r="K591" s="2"/>
      <c r="L591" s="3">
        <v>0</v>
      </c>
      <c r="M591" s="3">
        <v>0</v>
      </c>
      <c r="N591" s="3">
        <v>1.2994099090632201</v>
      </c>
      <c r="O591" s="3">
        <v>0</v>
      </c>
      <c r="P591" s="3">
        <v>0.86502247883444505</v>
      </c>
      <c r="Q591" s="3">
        <v>0</v>
      </c>
      <c r="R591" s="3">
        <v>0</v>
      </c>
      <c r="S591" s="3">
        <v>0</v>
      </c>
      <c r="T591" s="2"/>
      <c r="U591" s="3">
        <v>6.8952686612531403E-3</v>
      </c>
      <c r="V591" s="3">
        <v>0.69173178087255804</v>
      </c>
      <c r="W591" s="3">
        <v>1.23881355183842E-2</v>
      </c>
      <c r="X591" s="3">
        <v>9.6458695095115498E-4</v>
      </c>
      <c r="Y591" s="3">
        <v>0.22511725426860299</v>
      </c>
      <c r="Z591" s="3">
        <v>6.2902974521852298E-2</v>
      </c>
    </row>
    <row r="592" spans="1:26">
      <c r="A592" s="2" t="s">
        <v>1255</v>
      </c>
      <c r="B592" s="2"/>
      <c r="C592" s="3">
        <v>0</v>
      </c>
      <c r="D592" s="3">
        <v>0</v>
      </c>
      <c r="E592" s="3">
        <v>0</v>
      </c>
      <c r="F592" s="3">
        <v>24.933333333333302</v>
      </c>
      <c r="G592" s="3">
        <v>0</v>
      </c>
      <c r="H592" s="3">
        <v>21.066666666666599</v>
      </c>
      <c r="I592" s="3">
        <v>0</v>
      </c>
      <c r="J592" s="3">
        <v>21.3666666666666</v>
      </c>
      <c r="K592" s="2"/>
      <c r="L592" s="3">
        <v>0</v>
      </c>
      <c r="M592" s="3">
        <v>0</v>
      </c>
      <c r="N592" s="3">
        <v>0</v>
      </c>
      <c r="O592" s="3">
        <v>2.2201101073795599</v>
      </c>
      <c r="P592" s="3">
        <v>0</v>
      </c>
      <c r="Q592" s="3">
        <v>1.9482185594936601</v>
      </c>
      <c r="R592" s="3">
        <v>0</v>
      </c>
      <c r="S592" s="3">
        <v>2.7866746411369099</v>
      </c>
      <c r="T592" s="2"/>
      <c r="U592" s="3">
        <v>1.5061509540044701E-2</v>
      </c>
      <c r="V592" s="3">
        <v>0.93822626270796905</v>
      </c>
      <c r="W592" s="3">
        <v>1.7952708080809902E-2</v>
      </c>
      <c r="X592" s="3">
        <v>1.54576098097398E-2</v>
      </c>
      <c r="Y592" s="3">
        <v>1.38449895254002E-3</v>
      </c>
      <c r="Z592" s="3">
        <v>1.1917411824884001E-2</v>
      </c>
    </row>
    <row r="593" spans="1:26">
      <c r="A593" s="2" t="s">
        <v>1256</v>
      </c>
      <c r="B593" s="2" t="s">
        <v>1257</v>
      </c>
      <c r="C593" s="3">
        <v>0</v>
      </c>
      <c r="D593" s="3">
        <v>0</v>
      </c>
      <c r="E593" s="3">
        <v>0</v>
      </c>
      <c r="F593" s="3">
        <v>117.133333333333</v>
      </c>
      <c r="G593" s="3">
        <v>0</v>
      </c>
      <c r="H593" s="3">
        <v>115.133333333333</v>
      </c>
      <c r="I593" s="3">
        <v>0</v>
      </c>
      <c r="J593" s="3">
        <v>111.133333333333</v>
      </c>
      <c r="K593" s="2"/>
      <c r="L593" s="3">
        <v>0</v>
      </c>
      <c r="M593" s="3">
        <v>0</v>
      </c>
      <c r="N593" s="3">
        <v>0</v>
      </c>
      <c r="O593" s="3">
        <v>7.8176438621592004</v>
      </c>
      <c r="P593" s="3">
        <v>0</v>
      </c>
      <c r="Q593" s="3">
        <v>9.0984736204608598</v>
      </c>
      <c r="R593" s="3">
        <v>0</v>
      </c>
      <c r="S593" s="3">
        <v>10.6918452829974</v>
      </c>
      <c r="T593" s="2"/>
      <c r="U593" s="3">
        <v>3.0432988856774802E-2</v>
      </c>
      <c r="V593" s="3">
        <v>0.55002019968941396</v>
      </c>
      <c r="W593" s="3">
        <v>3.7585131113107399E-2</v>
      </c>
      <c r="X593" s="3">
        <v>1.0705682118154701E-2</v>
      </c>
      <c r="Y593" s="3">
        <v>0.13408114876064101</v>
      </c>
      <c r="Z593" s="3">
        <v>0.237174849570639</v>
      </c>
    </row>
    <row r="594" spans="1:26">
      <c r="A594" s="2" t="s">
        <v>1258</v>
      </c>
      <c r="B594" s="2" t="s">
        <v>1259</v>
      </c>
      <c r="C594" s="3">
        <v>0</v>
      </c>
      <c r="D594" s="3">
        <v>0</v>
      </c>
      <c r="E594" s="3">
        <v>48.3333333333333</v>
      </c>
      <c r="F594" s="3">
        <v>1</v>
      </c>
      <c r="G594" s="3">
        <v>45.566666666666599</v>
      </c>
      <c r="H594" s="3">
        <v>1</v>
      </c>
      <c r="I594" s="3">
        <v>45.3333333333333</v>
      </c>
      <c r="J594" s="3">
        <v>0</v>
      </c>
      <c r="K594" s="2"/>
      <c r="L594" s="3">
        <v>0</v>
      </c>
      <c r="M594" s="3">
        <v>0</v>
      </c>
      <c r="N594" s="3">
        <v>1.92064803878505</v>
      </c>
      <c r="O594" s="3">
        <v>0</v>
      </c>
      <c r="P594" s="3">
        <v>2.18606699094261</v>
      </c>
      <c r="Q594" s="3">
        <v>0</v>
      </c>
      <c r="R594" s="3">
        <v>2.0221001184137402</v>
      </c>
      <c r="S594" s="3">
        <v>0</v>
      </c>
      <c r="T594" s="2"/>
      <c r="U594" s="3">
        <v>7.2070770525140401E-3</v>
      </c>
      <c r="V594" s="3">
        <v>0.71596426105995303</v>
      </c>
      <c r="W594" s="3">
        <v>9.2928885631113692E-3</v>
      </c>
      <c r="X594" s="3">
        <v>4.7016264118818099E-4</v>
      </c>
      <c r="Y594" s="3">
        <v>0.20648729318043099</v>
      </c>
      <c r="Z594" s="3">
        <v>6.0578317568438997E-2</v>
      </c>
    </row>
    <row r="595" spans="1:26">
      <c r="A595" s="2" t="s">
        <v>1260</v>
      </c>
      <c r="B595" s="2"/>
      <c r="C595" s="3">
        <v>0</v>
      </c>
      <c r="D595" s="3">
        <v>0</v>
      </c>
      <c r="E595" s="3">
        <v>0</v>
      </c>
      <c r="F595" s="3">
        <v>0</v>
      </c>
      <c r="G595" s="3">
        <v>1</v>
      </c>
      <c r="H595" s="3">
        <v>0</v>
      </c>
      <c r="I595" s="3">
        <v>1</v>
      </c>
      <c r="J595" s="3">
        <v>0</v>
      </c>
      <c r="K595" s="2"/>
      <c r="L595" s="3">
        <v>0</v>
      </c>
      <c r="M595" s="3">
        <v>0</v>
      </c>
      <c r="N595" s="3">
        <v>0</v>
      </c>
      <c r="O595" s="3">
        <v>0</v>
      </c>
      <c r="P595" s="3">
        <v>0</v>
      </c>
      <c r="Q595" s="3">
        <v>0</v>
      </c>
      <c r="R595" s="3">
        <v>0</v>
      </c>
      <c r="S595" s="3">
        <v>0</v>
      </c>
      <c r="T595" s="2"/>
      <c r="U595" s="3">
        <v>4.2665903580440701E-2</v>
      </c>
      <c r="V595" s="3">
        <v>0.75352202878732799</v>
      </c>
      <c r="W595" s="3">
        <v>6.4535478593765197E-2</v>
      </c>
      <c r="X595" s="3">
        <v>7.84314974708019E-3</v>
      </c>
      <c r="Y595" s="3">
        <v>1.79360396134782E-2</v>
      </c>
      <c r="Z595" s="3">
        <v>0.11349739951537401</v>
      </c>
    </row>
    <row r="596" spans="1:26">
      <c r="A596" s="2" t="s">
        <v>1261</v>
      </c>
      <c r="B596" s="2"/>
      <c r="C596" s="3">
        <v>0</v>
      </c>
      <c r="D596" s="3">
        <v>136.73333333333301</v>
      </c>
      <c r="E596" s="3">
        <v>0</v>
      </c>
      <c r="F596" s="3">
        <v>0</v>
      </c>
      <c r="G596" s="3">
        <v>0</v>
      </c>
      <c r="H596" s="3">
        <v>0</v>
      </c>
      <c r="I596" s="3">
        <v>136.06666666666601</v>
      </c>
      <c r="J596" s="3">
        <v>134.53333333333299</v>
      </c>
      <c r="K596" s="2"/>
      <c r="L596" s="3">
        <v>0</v>
      </c>
      <c r="M596" s="3">
        <v>1.5477582354991799</v>
      </c>
      <c r="N596" s="3">
        <v>0</v>
      </c>
      <c r="O596" s="3">
        <v>0</v>
      </c>
      <c r="P596" s="3">
        <v>0</v>
      </c>
      <c r="Q596" s="3">
        <v>0</v>
      </c>
      <c r="R596" s="3">
        <v>1.4126413400278</v>
      </c>
      <c r="S596" s="3">
        <v>1.72691117959848</v>
      </c>
      <c r="T596" s="2"/>
      <c r="U596" s="3">
        <v>1.5250684036948001E-2</v>
      </c>
      <c r="V596" s="3">
        <v>0.89511468670692496</v>
      </c>
      <c r="W596" s="3">
        <v>1.02574799082275E-2</v>
      </c>
      <c r="X596" s="3">
        <v>4.0229783819989203E-3</v>
      </c>
      <c r="Y596" s="3">
        <v>1.30879985073042E-2</v>
      </c>
      <c r="Z596" s="3">
        <v>6.2266172451927199E-2</v>
      </c>
    </row>
    <row r="597" spans="1:26">
      <c r="A597" s="2" t="s">
        <v>1262</v>
      </c>
      <c r="B597" s="2"/>
      <c r="C597" s="3">
        <v>0</v>
      </c>
      <c r="D597" s="3">
        <v>1</v>
      </c>
      <c r="E597" s="3">
        <v>0</v>
      </c>
      <c r="F597" s="3">
        <v>0</v>
      </c>
      <c r="G597" s="3">
        <v>0</v>
      </c>
      <c r="H597" s="3">
        <v>0</v>
      </c>
      <c r="I597" s="3">
        <v>0</v>
      </c>
      <c r="J597" s="3">
        <v>0</v>
      </c>
      <c r="K597" s="2"/>
      <c r="L597" s="3">
        <v>0</v>
      </c>
      <c r="M597" s="3">
        <v>0</v>
      </c>
      <c r="N597" s="3">
        <v>0</v>
      </c>
      <c r="O597" s="3">
        <v>0</v>
      </c>
      <c r="P597" s="3">
        <v>0</v>
      </c>
      <c r="Q597" s="3">
        <v>0</v>
      </c>
      <c r="R597" s="3">
        <v>0</v>
      </c>
      <c r="S597" s="3">
        <v>0</v>
      </c>
      <c r="T597" s="2"/>
      <c r="U597" s="3">
        <v>5.4975385087682599E-2</v>
      </c>
      <c r="V597" s="3">
        <v>0.73994182437084599</v>
      </c>
      <c r="W597" s="3">
        <v>7.5981682639531894E-2</v>
      </c>
      <c r="X597" s="3">
        <v>1.6516019777974199E-2</v>
      </c>
      <c r="Y597" s="3">
        <v>7.0244076292729399E-2</v>
      </c>
      <c r="Z597" s="3">
        <v>4.2341013845491798E-2</v>
      </c>
    </row>
    <row r="598" spans="1:26">
      <c r="A598" s="2" t="s">
        <v>515</v>
      </c>
      <c r="B598" s="2"/>
      <c r="C598" s="3">
        <v>0</v>
      </c>
      <c r="D598" s="3">
        <v>2.5925925925925899</v>
      </c>
      <c r="E598" s="3">
        <v>0</v>
      </c>
      <c r="F598" s="3">
        <v>0</v>
      </c>
      <c r="G598" s="3">
        <v>0</v>
      </c>
      <c r="H598" s="3">
        <v>0</v>
      </c>
      <c r="I598" s="3">
        <v>1.7916666666666601</v>
      </c>
      <c r="J598" s="3">
        <v>1.39130434782608</v>
      </c>
      <c r="K598" s="2"/>
      <c r="L598" s="3">
        <v>0</v>
      </c>
      <c r="M598" s="3">
        <v>0.99104356742664002</v>
      </c>
      <c r="N598" s="3">
        <v>0</v>
      </c>
      <c r="O598" s="3">
        <v>0</v>
      </c>
      <c r="P598" s="3">
        <v>0</v>
      </c>
      <c r="Q598" s="3">
        <v>0</v>
      </c>
      <c r="R598" s="3">
        <v>0.91191952617663696</v>
      </c>
      <c r="S598" s="3">
        <v>0.57021204559147798</v>
      </c>
      <c r="T598" s="2"/>
      <c r="U598" s="3">
        <v>1.7962992496562399E-2</v>
      </c>
      <c r="V598" s="3">
        <v>0.81077431617407703</v>
      </c>
      <c r="W598" s="3">
        <v>5.9395429796523701E-2</v>
      </c>
      <c r="X598" s="3">
        <v>4.3800292952693703E-3</v>
      </c>
      <c r="Y598" s="3">
        <v>8.4842355681462797E-3</v>
      </c>
      <c r="Z598" s="3">
        <v>9.9002994937065603E-2</v>
      </c>
    </row>
    <row r="599" spans="1:26">
      <c r="A599" s="2" t="s">
        <v>1263</v>
      </c>
      <c r="B599" s="2"/>
      <c r="C599" s="3">
        <v>0</v>
      </c>
      <c r="D599" s="3">
        <v>20.2</v>
      </c>
      <c r="E599" s="3">
        <v>0</v>
      </c>
      <c r="F599" s="3">
        <v>0</v>
      </c>
      <c r="G599" s="3">
        <v>0</v>
      </c>
      <c r="H599" s="3">
        <v>0</v>
      </c>
      <c r="I599" s="3">
        <v>19.433333333333302</v>
      </c>
      <c r="J599" s="3">
        <v>19.466666666666601</v>
      </c>
      <c r="K599" s="2"/>
      <c r="L599" s="3">
        <v>0</v>
      </c>
      <c r="M599" s="3">
        <v>0.79162280580252697</v>
      </c>
      <c r="N599" s="3">
        <v>0</v>
      </c>
      <c r="O599" s="3">
        <v>0</v>
      </c>
      <c r="P599" s="3">
        <v>0</v>
      </c>
      <c r="Q599" s="3">
        <v>0</v>
      </c>
      <c r="R599" s="3">
        <v>0.95510325212629299</v>
      </c>
      <c r="S599" s="3">
        <v>0.76303487615063903</v>
      </c>
      <c r="T599" s="2"/>
      <c r="U599" s="3">
        <v>0.118313448262981</v>
      </c>
      <c r="V599" s="3">
        <v>6.8787269021664502E-2</v>
      </c>
      <c r="W599" s="3">
        <v>0.77424533978904497</v>
      </c>
      <c r="X599" s="3">
        <v>1.39272074173006E-3</v>
      </c>
      <c r="Y599" s="3">
        <v>1.65768047551853E-2</v>
      </c>
      <c r="Z599" s="3">
        <v>2.0684417021274999E-2</v>
      </c>
    </row>
    <row r="600" spans="1:26">
      <c r="A600" s="2" t="s">
        <v>1264</v>
      </c>
      <c r="B600" s="2"/>
      <c r="C600" s="3">
        <v>0</v>
      </c>
      <c r="D600" s="3">
        <v>0</v>
      </c>
      <c r="E600" s="3">
        <v>2.2222222222222201</v>
      </c>
      <c r="F600" s="3">
        <v>0</v>
      </c>
      <c r="G600" s="3">
        <v>2.6666666666666599</v>
      </c>
      <c r="H600" s="3">
        <v>0</v>
      </c>
      <c r="I600" s="3">
        <v>0</v>
      </c>
      <c r="J600" s="3">
        <v>0</v>
      </c>
      <c r="K600" s="2"/>
      <c r="L600" s="3">
        <v>0</v>
      </c>
      <c r="M600" s="3">
        <v>0</v>
      </c>
      <c r="N600" s="3">
        <v>1.13311544746506</v>
      </c>
      <c r="O600" s="3">
        <v>0</v>
      </c>
      <c r="P600" s="3">
        <v>1.41421356237309</v>
      </c>
      <c r="Q600" s="3">
        <v>0</v>
      </c>
      <c r="R600" s="3">
        <v>0</v>
      </c>
      <c r="S600" s="3">
        <v>0</v>
      </c>
      <c r="T600" s="2"/>
      <c r="U600" s="3">
        <v>1.3140489802481401E-2</v>
      </c>
      <c r="V600" s="3">
        <v>0.91188913229373902</v>
      </c>
      <c r="W600" s="3">
        <v>1.1402494700486401E-2</v>
      </c>
      <c r="X600" s="3">
        <v>5.2357738298009597E-2</v>
      </c>
      <c r="Y600" s="3">
        <v>1.0216321822938399E-3</v>
      </c>
      <c r="Z600" s="3">
        <v>1.0188514130773801E-2</v>
      </c>
    </row>
    <row r="601" spans="1:26">
      <c r="A601" s="2" t="s">
        <v>348</v>
      </c>
      <c r="B601" s="2"/>
      <c r="C601" s="3">
        <v>0</v>
      </c>
      <c r="D601" s="3">
        <v>4.7</v>
      </c>
      <c r="E601" s="3">
        <v>0</v>
      </c>
      <c r="F601" s="3">
        <v>43.133333333333297</v>
      </c>
      <c r="G601" s="3">
        <v>0</v>
      </c>
      <c r="H601" s="3">
        <v>49.566666666666599</v>
      </c>
      <c r="I601" s="3">
        <v>9.93333333333333</v>
      </c>
      <c r="J601" s="3">
        <v>52.366666666666603</v>
      </c>
      <c r="K601" s="2"/>
      <c r="L601" s="3">
        <v>0</v>
      </c>
      <c r="M601" s="3">
        <v>1.41774468787578</v>
      </c>
      <c r="N601" s="3">
        <v>0</v>
      </c>
      <c r="O601" s="3">
        <v>2.0612833111653699</v>
      </c>
      <c r="P601" s="3">
        <v>0</v>
      </c>
      <c r="Q601" s="3">
        <v>1.8917951498216901</v>
      </c>
      <c r="R601" s="3">
        <v>1.31487219488773</v>
      </c>
      <c r="S601" s="3">
        <v>1.8162843634433701</v>
      </c>
      <c r="T601" s="2"/>
      <c r="U601" s="3">
        <v>0.85713734707302403</v>
      </c>
      <c r="V601" s="3">
        <v>9.1696967644226898E-2</v>
      </c>
      <c r="W601" s="3">
        <v>4.0931946069756302E-2</v>
      </c>
      <c r="X601" s="3">
        <v>4.5020432623410202E-4</v>
      </c>
      <c r="Y601" s="3">
        <v>2.1267146622063701E-3</v>
      </c>
      <c r="Z601" s="3">
        <v>7.6568225092949298E-3</v>
      </c>
    </row>
    <row r="602" spans="1:26">
      <c r="A602" s="2" t="s">
        <v>488</v>
      </c>
      <c r="B602" s="2"/>
      <c r="C602" s="3">
        <v>0</v>
      </c>
      <c r="D602" s="3">
        <v>0</v>
      </c>
      <c r="E602" s="3">
        <v>0</v>
      </c>
      <c r="F602" s="3">
        <v>0</v>
      </c>
      <c r="G602" s="3">
        <v>1</v>
      </c>
      <c r="H602" s="3">
        <v>0</v>
      </c>
      <c r="I602" s="3">
        <v>0</v>
      </c>
      <c r="J602" s="3">
        <v>0</v>
      </c>
      <c r="K602" s="2"/>
      <c r="L602" s="3">
        <v>0</v>
      </c>
      <c r="M602" s="3">
        <v>0</v>
      </c>
      <c r="N602" s="3">
        <v>0</v>
      </c>
      <c r="O602" s="3">
        <v>0</v>
      </c>
      <c r="P602" s="3">
        <v>0</v>
      </c>
      <c r="Q602" s="3">
        <v>0</v>
      </c>
      <c r="R602" s="3">
        <v>0</v>
      </c>
      <c r="S602" s="3">
        <v>0</v>
      </c>
      <c r="T602" s="2"/>
      <c r="U602" s="3">
        <v>0.66494591677290404</v>
      </c>
      <c r="V602" s="3">
        <v>0.11272469855798101</v>
      </c>
      <c r="W602" s="3">
        <v>0.19286296501888001</v>
      </c>
      <c r="X602" s="3">
        <v>2.0992220193866802E-3</v>
      </c>
      <c r="Y602" s="3">
        <v>5.7334191526583903E-3</v>
      </c>
      <c r="Z602" s="3">
        <v>2.1633779394187602E-2</v>
      </c>
    </row>
    <row r="603" spans="1:26">
      <c r="A603" s="2" t="s">
        <v>593</v>
      </c>
      <c r="B603" s="2"/>
      <c r="C603" s="3">
        <v>0</v>
      </c>
      <c r="D603" s="3">
        <v>1</v>
      </c>
      <c r="E603" s="3">
        <v>0</v>
      </c>
      <c r="F603" s="3">
        <v>0</v>
      </c>
      <c r="G603" s="3">
        <v>0</v>
      </c>
      <c r="H603" s="3">
        <v>0</v>
      </c>
      <c r="I603" s="3">
        <v>0</v>
      </c>
      <c r="J603" s="3">
        <v>0</v>
      </c>
      <c r="K603" s="2"/>
      <c r="L603" s="3">
        <v>0</v>
      </c>
      <c r="M603" s="3">
        <v>0</v>
      </c>
      <c r="N603" s="3">
        <v>0</v>
      </c>
      <c r="O603" s="3">
        <v>0</v>
      </c>
      <c r="P603" s="3">
        <v>0</v>
      </c>
      <c r="Q603" s="3">
        <v>0</v>
      </c>
      <c r="R603" s="3">
        <v>0</v>
      </c>
      <c r="S603" s="3">
        <v>0</v>
      </c>
      <c r="T603" s="2"/>
      <c r="U603" s="3">
        <v>6.5621872392362404E-2</v>
      </c>
      <c r="V603" s="3">
        <v>0.69543238631956805</v>
      </c>
      <c r="W603" s="3">
        <v>9.7563981323511004E-2</v>
      </c>
      <c r="X603" s="3">
        <v>2.6989445511521101E-2</v>
      </c>
      <c r="Y603" s="3">
        <v>3.9797006627835599E-2</v>
      </c>
      <c r="Z603" s="3">
        <v>7.4595306724077395E-2</v>
      </c>
    </row>
    <row r="604" spans="1:26">
      <c r="A604" s="2" t="s">
        <v>1265</v>
      </c>
      <c r="B604" s="2"/>
      <c r="C604" s="3">
        <v>0</v>
      </c>
      <c r="D604" s="3">
        <v>0</v>
      </c>
      <c r="E604" s="3">
        <v>0</v>
      </c>
      <c r="F604" s="3">
        <v>0</v>
      </c>
      <c r="G604" s="3">
        <v>0</v>
      </c>
      <c r="H604" s="3">
        <v>0</v>
      </c>
      <c r="I604" s="3">
        <v>1</v>
      </c>
      <c r="J604" s="3">
        <v>0</v>
      </c>
      <c r="K604" s="2"/>
      <c r="L604" s="3">
        <v>0</v>
      </c>
      <c r="M604" s="3">
        <v>0</v>
      </c>
      <c r="N604" s="3">
        <v>0</v>
      </c>
      <c r="O604" s="3">
        <v>0</v>
      </c>
      <c r="P604" s="3">
        <v>0</v>
      </c>
      <c r="Q604" s="3">
        <v>0</v>
      </c>
      <c r="R604" s="3">
        <v>0</v>
      </c>
      <c r="S604" s="3">
        <v>0</v>
      </c>
      <c r="T604" s="2"/>
      <c r="U604" s="3">
        <v>1.5621290866682199E-2</v>
      </c>
      <c r="V604" s="3">
        <v>0.61426555589976595</v>
      </c>
      <c r="W604" s="3">
        <v>7.0273193943806905E-2</v>
      </c>
      <c r="X604" s="3">
        <v>1.36413850887365E-3</v>
      </c>
      <c r="Y604" s="3">
        <v>0.185438014964175</v>
      </c>
      <c r="Z604" s="3">
        <v>0.11303780644342901</v>
      </c>
    </row>
    <row r="605" spans="1:26">
      <c r="A605" s="2" t="s">
        <v>1266</v>
      </c>
      <c r="B605" s="2" t="s">
        <v>1267</v>
      </c>
      <c r="C605" s="3">
        <v>0</v>
      </c>
      <c r="D605" s="3">
        <v>216.73333333333301</v>
      </c>
      <c r="E605" s="3">
        <v>0</v>
      </c>
      <c r="F605" s="3">
        <v>0</v>
      </c>
      <c r="G605" s="3">
        <v>0</v>
      </c>
      <c r="H605" s="3">
        <v>0</v>
      </c>
      <c r="I605" s="3">
        <v>218.13333333333301</v>
      </c>
      <c r="J605" s="3">
        <v>211.96666666666599</v>
      </c>
      <c r="K605" s="2"/>
      <c r="L605" s="3">
        <v>0</v>
      </c>
      <c r="M605" s="3">
        <v>18.062730198456201</v>
      </c>
      <c r="N605" s="3">
        <v>0</v>
      </c>
      <c r="O605" s="3">
        <v>0</v>
      </c>
      <c r="P605" s="3">
        <v>0</v>
      </c>
      <c r="Q605" s="3">
        <v>0</v>
      </c>
      <c r="R605" s="3">
        <v>17.097238243516198</v>
      </c>
      <c r="S605" s="3">
        <v>16.1544283574367</v>
      </c>
      <c r="T605" s="2"/>
      <c r="U605" s="3">
        <v>2.5030893705623499E-2</v>
      </c>
      <c r="V605" s="3">
        <v>0.54101798893893505</v>
      </c>
      <c r="W605" s="3">
        <v>2.2074212711968501E-2</v>
      </c>
      <c r="X605" s="3">
        <v>1.1335221814337401E-2</v>
      </c>
      <c r="Y605" s="3">
        <v>0.22013403326831599</v>
      </c>
      <c r="Z605" s="3">
        <v>0.180407647651986</v>
      </c>
    </row>
    <row r="606" spans="1:26">
      <c r="A606" s="2" t="s">
        <v>1268</v>
      </c>
      <c r="B606" s="2"/>
      <c r="C606" s="3">
        <v>0</v>
      </c>
      <c r="D606" s="3">
        <v>1.375</v>
      </c>
      <c r="E606" s="3">
        <v>0</v>
      </c>
      <c r="F606" s="3">
        <v>0</v>
      </c>
      <c r="G606" s="3">
        <v>1.2</v>
      </c>
      <c r="H606" s="3">
        <v>0</v>
      </c>
      <c r="I606" s="3">
        <v>0</v>
      </c>
      <c r="J606" s="3">
        <v>0</v>
      </c>
      <c r="K606" s="2"/>
      <c r="L606" s="3">
        <v>0</v>
      </c>
      <c r="M606" s="3">
        <v>0.48412291827592702</v>
      </c>
      <c r="N606" s="3">
        <v>0</v>
      </c>
      <c r="O606" s="3">
        <v>0</v>
      </c>
      <c r="P606" s="3">
        <v>0.4</v>
      </c>
      <c r="Q606" s="3">
        <v>0</v>
      </c>
      <c r="R606" s="3">
        <v>0</v>
      </c>
      <c r="S606" s="3">
        <v>0</v>
      </c>
      <c r="T606" s="2"/>
      <c r="U606" s="3">
        <v>0.210193088807032</v>
      </c>
      <c r="V606" s="3">
        <v>0.50428154585496499</v>
      </c>
      <c r="W606" s="3">
        <v>0.17928134469423601</v>
      </c>
      <c r="X606" s="3">
        <v>7.8392072470164706E-3</v>
      </c>
      <c r="Y606" s="3">
        <v>6.0206177470321497E-2</v>
      </c>
      <c r="Z606" s="3">
        <v>3.8198632645183098E-2</v>
      </c>
    </row>
    <row r="607" spans="1:26">
      <c r="A607" s="2" t="s">
        <v>594</v>
      </c>
      <c r="B607" s="2"/>
      <c r="C607" s="3">
        <v>0</v>
      </c>
      <c r="D607" s="3">
        <v>1.3684210526315701</v>
      </c>
      <c r="E607" s="3">
        <v>0</v>
      </c>
      <c r="F607" s="3">
        <v>0</v>
      </c>
      <c r="G607" s="3">
        <v>0</v>
      </c>
      <c r="H607" s="3">
        <v>0</v>
      </c>
      <c r="I607" s="3">
        <v>0</v>
      </c>
      <c r="J607" s="3">
        <v>0</v>
      </c>
      <c r="K607" s="2"/>
      <c r="L607" s="3">
        <v>0</v>
      </c>
      <c r="M607" s="3">
        <v>0.58133479037827596</v>
      </c>
      <c r="N607" s="3">
        <v>0</v>
      </c>
      <c r="O607" s="3">
        <v>0</v>
      </c>
      <c r="P607" s="3">
        <v>0</v>
      </c>
      <c r="Q607" s="3">
        <v>0</v>
      </c>
      <c r="R607" s="3">
        <v>0</v>
      </c>
      <c r="S607" s="3">
        <v>0</v>
      </c>
      <c r="T607" s="2"/>
      <c r="U607" s="3">
        <v>0.28620216357198902</v>
      </c>
      <c r="V607" s="3">
        <v>0.35244531382435201</v>
      </c>
      <c r="W607" s="3">
        <v>0.233767032618689</v>
      </c>
      <c r="X607" s="3">
        <v>3.7126129843416102E-2</v>
      </c>
      <c r="Y607" s="3">
        <v>4.1983887663749303E-2</v>
      </c>
      <c r="Z607" s="3">
        <v>4.84754663228604E-2</v>
      </c>
    </row>
    <row r="608" spans="1:26">
      <c r="A608" s="2" t="s">
        <v>1269</v>
      </c>
      <c r="B608" s="2" t="s">
        <v>1270</v>
      </c>
      <c r="C608" s="3">
        <v>0</v>
      </c>
      <c r="D608" s="3">
        <v>0</v>
      </c>
      <c r="E608" s="3">
        <v>95.033333333333303</v>
      </c>
      <c r="F608" s="3">
        <v>0</v>
      </c>
      <c r="G608" s="3">
        <v>91</v>
      </c>
      <c r="H608" s="3">
        <v>0</v>
      </c>
      <c r="I608" s="3">
        <v>96.1</v>
      </c>
      <c r="J608" s="3">
        <v>0</v>
      </c>
      <c r="K608" s="2"/>
      <c r="L608" s="3">
        <v>0</v>
      </c>
      <c r="M608" s="3">
        <v>0</v>
      </c>
      <c r="N608" s="3">
        <v>8.5185418679229095</v>
      </c>
      <c r="O608" s="3">
        <v>0</v>
      </c>
      <c r="P608" s="3">
        <v>9.7775252492642508</v>
      </c>
      <c r="Q608" s="3">
        <v>0</v>
      </c>
      <c r="R608" s="3">
        <v>9.3820751080628906</v>
      </c>
      <c r="S608" s="3">
        <v>0</v>
      </c>
      <c r="T608" s="2"/>
      <c r="U608" s="3">
        <v>1.7181633189505101E-2</v>
      </c>
      <c r="V608" s="3">
        <v>0.36014209361600602</v>
      </c>
      <c r="W608" s="3">
        <v>0.104639674646717</v>
      </c>
      <c r="X608" s="3">
        <v>1.6582330855985799E-3</v>
      </c>
      <c r="Y608" s="3">
        <v>0.33761563399987998</v>
      </c>
      <c r="Z608" s="3">
        <v>0.17876273028832801</v>
      </c>
    </row>
    <row r="609" spans="1:26">
      <c r="A609" s="2" t="s">
        <v>1271</v>
      </c>
      <c r="B609" s="2" t="s">
        <v>1272</v>
      </c>
      <c r="C609" s="3">
        <v>0</v>
      </c>
      <c r="D609" s="3">
        <v>0</v>
      </c>
      <c r="E609" s="3">
        <v>97.566666666666606</v>
      </c>
      <c r="F609" s="3">
        <v>0</v>
      </c>
      <c r="G609" s="3">
        <v>96.133333333333297</v>
      </c>
      <c r="H609" s="3">
        <v>0</v>
      </c>
      <c r="I609" s="3">
        <v>94.7</v>
      </c>
      <c r="J609" s="3">
        <v>0</v>
      </c>
      <c r="K609" s="2"/>
      <c r="L609" s="3">
        <v>0</v>
      </c>
      <c r="M609" s="3">
        <v>0</v>
      </c>
      <c r="N609" s="3">
        <v>8.8230128389091398</v>
      </c>
      <c r="O609" s="3">
        <v>0</v>
      </c>
      <c r="P609" s="3">
        <v>10.849679974799001</v>
      </c>
      <c r="Q609" s="3">
        <v>0</v>
      </c>
      <c r="R609" s="3">
        <v>9.3528961646468893</v>
      </c>
      <c r="S609" s="3">
        <v>0</v>
      </c>
      <c r="T609" s="2"/>
      <c r="U609" s="3">
        <v>1.6102126842363201E-2</v>
      </c>
      <c r="V609" s="3">
        <v>0.30717827837801598</v>
      </c>
      <c r="W609" s="3">
        <v>0.14437944906389</v>
      </c>
      <c r="X609" s="3">
        <v>1.2003162467268699E-3</v>
      </c>
      <c r="Y609" s="3">
        <v>0.42157156511013899</v>
      </c>
      <c r="Z609" s="3">
        <v>0.10956826385530199</v>
      </c>
    </row>
    <row r="610" spans="1:26">
      <c r="A610" s="2" t="s">
        <v>1273</v>
      </c>
      <c r="B610" s="2"/>
      <c r="C610" s="3">
        <v>0</v>
      </c>
      <c r="D610" s="3">
        <v>0</v>
      </c>
      <c r="E610" s="3">
        <v>0</v>
      </c>
      <c r="F610" s="3">
        <v>1.2666666666666599</v>
      </c>
      <c r="G610" s="3">
        <v>0</v>
      </c>
      <c r="H610" s="3">
        <v>1.38095238095238</v>
      </c>
      <c r="I610" s="3">
        <v>0</v>
      </c>
      <c r="J610" s="3">
        <v>1.65</v>
      </c>
      <c r="K610" s="2"/>
      <c r="L610" s="3">
        <v>0</v>
      </c>
      <c r="M610" s="3">
        <v>0</v>
      </c>
      <c r="N610" s="3">
        <v>0</v>
      </c>
      <c r="O610" s="3">
        <v>0.44221663871405298</v>
      </c>
      <c r="P610" s="3">
        <v>0</v>
      </c>
      <c r="Q610" s="3">
        <v>0.785353452498602</v>
      </c>
      <c r="R610" s="3">
        <v>0</v>
      </c>
      <c r="S610" s="3">
        <v>0.79214897588774302</v>
      </c>
      <c r="T610" s="2"/>
      <c r="U610" s="3">
        <v>0.220435504362468</v>
      </c>
      <c r="V610" s="3">
        <v>3.4936164133791803E-2</v>
      </c>
      <c r="W610" s="3">
        <v>0.70216188380978795</v>
      </c>
      <c r="X610" s="3">
        <v>7.9951965819420904E-4</v>
      </c>
      <c r="Y610" s="3">
        <v>7.5953646314681697E-3</v>
      </c>
      <c r="Z610" s="3">
        <v>3.40715659520551E-2</v>
      </c>
    </row>
    <row r="611" spans="1:26">
      <c r="A611" s="2" t="s">
        <v>485</v>
      </c>
      <c r="B611" s="2"/>
      <c r="C611" s="3">
        <v>0</v>
      </c>
      <c r="D611" s="3">
        <v>1</v>
      </c>
      <c r="E611" s="3">
        <v>0</v>
      </c>
      <c r="F611" s="3">
        <v>0</v>
      </c>
      <c r="G611" s="3">
        <v>0</v>
      </c>
      <c r="H611" s="3">
        <v>0</v>
      </c>
      <c r="I611" s="3">
        <v>0</v>
      </c>
      <c r="J611" s="3">
        <v>0</v>
      </c>
      <c r="K611" s="2"/>
      <c r="L611" s="3">
        <v>0</v>
      </c>
      <c r="M611" s="3">
        <v>0</v>
      </c>
      <c r="N611" s="3">
        <v>0</v>
      </c>
      <c r="O611" s="3">
        <v>0</v>
      </c>
      <c r="P611" s="3">
        <v>0</v>
      </c>
      <c r="Q611" s="3">
        <v>0</v>
      </c>
      <c r="R611" s="3">
        <v>0</v>
      </c>
      <c r="S611" s="3">
        <v>0</v>
      </c>
      <c r="T611" s="2"/>
      <c r="U611" s="3">
        <v>0.24151636293888101</v>
      </c>
      <c r="V611" s="3">
        <v>0.115412328321861</v>
      </c>
      <c r="W611" s="3">
        <v>0.62161192125883602</v>
      </c>
      <c r="X611" s="3">
        <v>4.0559563851185502E-3</v>
      </c>
      <c r="Y611" s="3">
        <v>3.8974562549747901E-3</v>
      </c>
      <c r="Z611" s="3">
        <v>1.35059744699332E-2</v>
      </c>
    </row>
    <row r="612" spans="1:26">
      <c r="A612" s="2" t="s">
        <v>1274</v>
      </c>
      <c r="B612" s="2"/>
      <c r="C612" s="3">
        <v>0</v>
      </c>
      <c r="D612" s="3">
        <v>0</v>
      </c>
      <c r="E612" s="3">
        <v>2.1851851851851798</v>
      </c>
      <c r="F612" s="3">
        <v>0</v>
      </c>
      <c r="G612" s="3">
        <v>2.62962962962962</v>
      </c>
      <c r="H612" s="3">
        <v>0</v>
      </c>
      <c r="I612" s="3">
        <v>0</v>
      </c>
      <c r="J612" s="3">
        <v>0</v>
      </c>
      <c r="K612" s="2"/>
      <c r="L612" s="3">
        <v>0</v>
      </c>
      <c r="M612" s="3">
        <v>0</v>
      </c>
      <c r="N612" s="3">
        <v>1.1233889546743001</v>
      </c>
      <c r="O612" s="3">
        <v>0</v>
      </c>
      <c r="P612" s="3">
        <v>1.4439695325642901</v>
      </c>
      <c r="Q612" s="3">
        <v>0</v>
      </c>
      <c r="R612" s="3">
        <v>0</v>
      </c>
      <c r="S612" s="3">
        <v>0</v>
      </c>
      <c r="T612" s="2"/>
      <c r="U612" s="3">
        <v>0.49731219099843199</v>
      </c>
      <c r="V612" s="3">
        <v>0.18109409995815601</v>
      </c>
      <c r="W612" s="3">
        <v>0.29864286545823399</v>
      </c>
      <c r="X612" s="3">
        <v>4.00855129430811E-3</v>
      </c>
      <c r="Y612" s="3">
        <v>3.55452528669841E-3</v>
      </c>
      <c r="Z612" s="3">
        <v>1.53877662518949E-2</v>
      </c>
    </row>
    <row r="613" spans="1:26">
      <c r="A613" s="2" t="s">
        <v>1275</v>
      </c>
      <c r="B613" s="2" t="s">
        <v>1276</v>
      </c>
      <c r="C613" s="3">
        <v>0</v>
      </c>
      <c r="D613" s="3">
        <v>0</v>
      </c>
      <c r="E613" s="3">
        <v>0</v>
      </c>
      <c r="F613" s="3">
        <v>0</v>
      </c>
      <c r="G613" s="3">
        <v>0</v>
      </c>
      <c r="H613" s="3">
        <v>0</v>
      </c>
      <c r="I613" s="3">
        <v>1</v>
      </c>
      <c r="J613" s="3">
        <v>0</v>
      </c>
      <c r="K613" s="2"/>
      <c r="L613" s="3">
        <v>0</v>
      </c>
      <c r="M613" s="3">
        <v>0</v>
      </c>
      <c r="N613" s="3">
        <v>0</v>
      </c>
      <c r="O613" s="3">
        <v>0</v>
      </c>
      <c r="P613" s="3">
        <v>0</v>
      </c>
      <c r="Q613" s="3">
        <v>0</v>
      </c>
      <c r="R613" s="3">
        <v>0</v>
      </c>
      <c r="S613" s="3">
        <v>0</v>
      </c>
      <c r="T613" s="2"/>
      <c r="U613" s="3">
        <v>1.2539644231297799E-2</v>
      </c>
      <c r="V613" s="3">
        <v>0.91377053707258704</v>
      </c>
      <c r="W613" s="3">
        <v>2.0297367794688399E-2</v>
      </c>
      <c r="X613" s="3">
        <v>6.8994359918173398E-3</v>
      </c>
      <c r="Y613" s="3">
        <v>9.3769915049482302E-3</v>
      </c>
      <c r="Z613" s="3">
        <v>3.71160240176968E-2</v>
      </c>
    </row>
    <row r="614" spans="1:26">
      <c r="A614" s="2" t="s">
        <v>1277</v>
      </c>
      <c r="B614" s="2"/>
      <c r="C614" s="3">
        <v>0</v>
      </c>
      <c r="D614" s="3">
        <v>0</v>
      </c>
      <c r="E614" s="3">
        <v>0</v>
      </c>
      <c r="F614" s="3">
        <v>0</v>
      </c>
      <c r="G614" s="3">
        <v>0</v>
      </c>
      <c r="H614" s="3">
        <v>0</v>
      </c>
      <c r="I614" s="3">
        <v>0</v>
      </c>
      <c r="J614" s="3">
        <v>1</v>
      </c>
      <c r="K614" s="2"/>
      <c r="L614" s="3">
        <v>0</v>
      </c>
      <c r="M614" s="3">
        <v>0</v>
      </c>
      <c r="N614" s="3">
        <v>0</v>
      </c>
      <c r="O614" s="3">
        <v>0</v>
      </c>
      <c r="P614" s="3">
        <v>0</v>
      </c>
      <c r="Q614" s="3">
        <v>0</v>
      </c>
      <c r="R614" s="3">
        <v>0</v>
      </c>
      <c r="S614" s="3">
        <v>0</v>
      </c>
      <c r="T614" s="2"/>
      <c r="U614" s="3">
        <v>1.17723998270959E-2</v>
      </c>
      <c r="V614" s="3">
        <v>0.75460976034303795</v>
      </c>
      <c r="W614" s="3">
        <v>8.3785237584936098E-2</v>
      </c>
      <c r="X614" s="3">
        <v>1.0450618596660401E-3</v>
      </c>
      <c r="Y614" s="3">
        <v>5.9639973558163001E-2</v>
      </c>
      <c r="Z614" s="3">
        <v>8.9147566783424503E-2</v>
      </c>
    </row>
    <row r="615" spans="1:26">
      <c r="A615" s="2" t="s">
        <v>1278</v>
      </c>
      <c r="B615" s="2" t="s">
        <v>1279</v>
      </c>
      <c r="C615" s="3">
        <v>0</v>
      </c>
      <c r="D615" s="3">
        <v>213.56666666666601</v>
      </c>
      <c r="E615" s="3">
        <v>0</v>
      </c>
      <c r="F615" s="3">
        <v>0</v>
      </c>
      <c r="G615" s="3">
        <v>0</v>
      </c>
      <c r="H615" s="3">
        <v>0</v>
      </c>
      <c r="I615" s="3">
        <v>216.7</v>
      </c>
      <c r="J615" s="3">
        <v>214.166666666666</v>
      </c>
      <c r="K615" s="2"/>
      <c r="L615" s="3">
        <v>0</v>
      </c>
      <c r="M615" s="3">
        <v>13.5220396226144</v>
      </c>
      <c r="N615" s="3">
        <v>0</v>
      </c>
      <c r="O615" s="3">
        <v>0</v>
      </c>
      <c r="P615" s="3">
        <v>0</v>
      </c>
      <c r="Q615" s="3">
        <v>0</v>
      </c>
      <c r="R615" s="3">
        <v>14.329805767467001</v>
      </c>
      <c r="S615" s="3">
        <v>14.902087847755499</v>
      </c>
      <c r="T615" s="2"/>
      <c r="U615" s="3">
        <v>1.1084144877432801E-2</v>
      </c>
      <c r="V615" s="3">
        <v>0.657291475979071</v>
      </c>
      <c r="W615" s="3">
        <v>1.9822597346655001E-2</v>
      </c>
      <c r="X615" s="3">
        <v>4.4086833541605299E-3</v>
      </c>
      <c r="Y615" s="3">
        <v>0.207952813353869</v>
      </c>
      <c r="Z615" s="3">
        <v>9.9440287207332695E-2</v>
      </c>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989"/>
  <sheetViews>
    <sheetView workbookViewId="0"/>
  </sheetViews>
  <sheetFormatPr defaultColWidth="12.6640625" defaultRowHeight="15.75" customHeight="1"/>
  <cols>
    <col min="2" max="2" width="41.44140625" customWidth="1"/>
    <col min="3" max="3" width="29.109375" customWidth="1"/>
    <col min="4" max="4" width="27.109375" customWidth="1"/>
    <col min="5" max="5" width="20.21875" customWidth="1"/>
    <col min="6" max="6" width="24.44140625" customWidth="1"/>
  </cols>
  <sheetData>
    <row r="1" spans="1:26">
      <c r="A1" s="2" t="s">
        <v>1</v>
      </c>
      <c r="B1" s="1" t="s">
        <v>1280</v>
      </c>
      <c r="C1" s="1" t="s">
        <v>1281</v>
      </c>
      <c r="D1" s="1" t="s">
        <v>721</v>
      </c>
      <c r="E1" s="1" t="s">
        <v>1282</v>
      </c>
      <c r="F1" s="1" t="s">
        <v>1283</v>
      </c>
      <c r="G1" s="1" t="s">
        <v>1284</v>
      </c>
      <c r="H1" s="1"/>
      <c r="I1" s="2"/>
      <c r="J1" s="2"/>
      <c r="K1" s="2"/>
      <c r="L1" s="2"/>
      <c r="M1" s="2"/>
      <c r="N1" s="2"/>
      <c r="O1" s="2"/>
      <c r="P1" s="2"/>
      <c r="Q1" s="2"/>
      <c r="R1" s="2"/>
      <c r="S1" s="2"/>
      <c r="T1" s="2"/>
      <c r="U1" s="2"/>
      <c r="V1" s="2"/>
      <c r="W1" s="2"/>
      <c r="X1" s="2"/>
      <c r="Y1" s="2"/>
      <c r="Z1" s="2"/>
    </row>
    <row r="2" spans="1:26">
      <c r="A2" s="2" t="s">
        <v>725</v>
      </c>
      <c r="B2" s="2" t="s">
        <v>1285</v>
      </c>
      <c r="C2" s="5" t="s">
        <v>727</v>
      </c>
      <c r="D2" s="5" t="s">
        <v>730</v>
      </c>
      <c r="E2" s="6">
        <v>63.966666666666598</v>
      </c>
      <c r="F2" s="5" t="s">
        <v>1286</v>
      </c>
      <c r="G2" s="17">
        <v>0.55481727576594009</v>
      </c>
      <c r="H2" s="2"/>
      <c r="I2" s="2"/>
      <c r="K2" s="2"/>
      <c r="L2" s="2"/>
      <c r="N2" s="2"/>
      <c r="O2" s="2"/>
      <c r="P2" s="2"/>
      <c r="Q2" s="2"/>
      <c r="R2" s="2"/>
      <c r="S2" s="2"/>
      <c r="T2" s="2"/>
      <c r="U2" s="2"/>
      <c r="V2" s="2"/>
      <c r="W2" s="2"/>
      <c r="X2" s="2"/>
      <c r="Y2" s="2"/>
      <c r="Z2" s="2"/>
    </row>
    <row r="3" spans="1:26">
      <c r="A3" s="2" t="s">
        <v>729</v>
      </c>
      <c r="B3" s="5" t="s">
        <v>730</v>
      </c>
      <c r="C3" s="5" t="s">
        <v>727</v>
      </c>
      <c r="D3" s="5" t="s">
        <v>730</v>
      </c>
      <c r="E3" s="6">
        <v>77.566666666666606</v>
      </c>
      <c r="F3" s="5" t="s">
        <v>1286</v>
      </c>
      <c r="G3" s="17">
        <v>9.9667774089689964E-2</v>
      </c>
      <c r="H3" s="2"/>
      <c r="I3" s="2"/>
      <c r="J3" s="2"/>
      <c r="K3" s="2"/>
      <c r="L3" s="2"/>
      <c r="N3" s="2"/>
      <c r="O3" s="2"/>
      <c r="P3" s="2"/>
      <c r="Q3" s="2"/>
      <c r="R3" s="2"/>
      <c r="S3" s="2"/>
      <c r="T3" s="2"/>
      <c r="U3" s="2"/>
      <c r="V3" s="2"/>
      <c r="W3" s="2"/>
      <c r="X3" s="2"/>
      <c r="Y3" s="2"/>
      <c r="Z3" s="2"/>
    </row>
    <row r="4" spans="1:26">
      <c r="A4" s="2" t="s">
        <v>736</v>
      </c>
      <c r="B4" s="7" t="s">
        <v>1287</v>
      </c>
      <c r="C4" s="5" t="s">
        <v>727</v>
      </c>
      <c r="D4" s="5" t="s">
        <v>730</v>
      </c>
      <c r="E4" s="6">
        <v>80.2</v>
      </c>
      <c r="F4" s="7" t="s">
        <v>1288</v>
      </c>
      <c r="G4" s="18">
        <v>0.8205980066717804</v>
      </c>
      <c r="H4" s="2"/>
      <c r="I4" s="2"/>
      <c r="J4" s="2"/>
      <c r="K4" s="2"/>
      <c r="L4" s="2"/>
      <c r="N4" s="2"/>
      <c r="O4" s="2"/>
      <c r="P4" s="2"/>
      <c r="Q4" s="2"/>
      <c r="R4" s="2"/>
      <c r="S4" s="2"/>
      <c r="T4" s="2"/>
      <c r="U4" s="2"/>
      <c r="V4" s="2"/>
      <c r="W4" s="2"/>
      <c r="X4" s="2"/>
      <c r="Y4" s="2"/>
      <c r="Z4" s="2"/>
    </row>
    <row r="5" spans="1:26">
      <c r="A5" s="2" t="s">
        <v>737</v>
      </c>
      <c r="B5" s="2"/>
      <c r="C5" s="5" t="s">
        <v>727</v>
      </c>
      <c r="D5" s="5" t="s">
        <v>738</v>
      </c>
      <c r="E5" s="6">
        <v>191.06666666666601</v>
      </c>
      <c r="F5" s="2" t="s">
        <v>1285</v>
      </c>
      <c r="G5" s="9">
        <v>0</v>
      </c>
      <c r="H5" s="2"/>
      <c r="I5" s="2"/>
      <c r="K5" s="2"/>
      <c r="L5" s="2"/>
      <c r="N5" s="2"/>
      <c r="O5" s="2"/>
      <c r="P5" s="2"/>
      <c r="Q5" s="2"/>
      <c r="R5" s="2"/>
      <c r="S5" s="2"/>
      <c r="T5" s="2"/>
      <c r="U5" s="2"/>
      <c r="V5" s="2"/>
      <c r="W5" s="2"/>
      <c r="X5" s="2"/>
      <c r="Y5" s="2"/>
      <c r="Z5" s="2"/>
    </row>
    <row r="6" spans="1:26">
      <c r="A6" s="2" t="s">
        <v>739</v>
      </c>
      <c r="B6" s="5" t="s">
        <v>1289</v>
      </c>
      <c r="C6" s="5" t="s">
        <v>727</v>
      </c>
      <c r="D6" s="5" t="s">
        <v>730</v>
      </c>
      <c r="E6" s="11">
        <v>0</v>
      </c>
      <c r="F6" s="7" t="s">
        <v>1288</v>
      </c>
      <c r="G6" s="18">
        <v>2.7973421927839581</v>
      </c>
      <c r="H6" s="2"/>
      <c r="I6" s="2"/>
      <c r="K6" s="2"/>
      <c r="L6" s="2"/>
      <c r="M6" s="2"/>
      <c r="N6" s="2"/>
      <c r="O6" s="2"/>
      <c r="P6" s="2"/>
      <c r="Q6" s="2"/>
      <c r="R6" s="2"/>
      <c r="S6" s="2"/>
      <c r="T6" s="2"/>
      <c r="U6" s="2"/>
      <c r="V6" s="2"/>
      <c r="W6" s="2"/>
      <c r="X6" s="2"/>
      <c r="Y6" s="2"/>
      <c r="Z6" s="2"/>
    </row>
    <row r="7" spans="1:26">
      <c r="A7" s="2" t="s">
        <v>741</v>
      </c>
      <c r="B7" s="5" t="s">
        <v>730</v>
      </c>
      <c r="C7" s="5" t="s">
        <v>727</v>
      </c>
      <c r="D7" s="5" t="s">
        <v>730</v>
      </c>
      <c r="E7" s="6">
        <v>39.6</v>
      </c>
      <c r="F7" s="5" t="s">
        <v>1286</v>
      </c>
      <c r="G7" s="17">
        <v>0.53488372094800218</v>
      </c>
      <c r="H7" s="2"/>
      <c r="I7" s="2"/>
      <c r="K7" s="2"/>
      <c r="L7" s="2"/>
      <c r="M7" s="2"/>
      <c r="N7" s="2"/>
      <c r="O7" s="2"/>
      <c r="P7" s="2"/>
      <c r="Q7" s="2"/>
      <c r="R7" s="2"/>
      <c r="S7" s="2"/>
      <c r="T7" s="2"/>
      <c r="U7" s="2"/>
      <c r="V7" s="2"/>
      <c r="W7" s="2"/>
      <c r="X7" s="2"/>
      <c r="Y7" s="2"/>
      <c r="Z7" s="2"/>
    </row>
    <row r="8" spans="1:26">
      <c r="A8" s="2" t="s">
        <v>742</v>
      </c>
      <c r="B8" s="7" t="s">
        <v>1287</v>
      </c>
      <c r="C8" s="5" t="s">
        <v>727</v>
      </c>
      <c r="D8" s="5" t="s">
        <v>730</v>
      </c>
      <c r="E8" s="6">
        <v>154.69999999999999</v>
      </c>
      <c r="F8" s="5" t="s">
        <v>1286</v>
      </c>
      <c r="G8" s="17">
        <v>0</v>
      </c>
      <c r="H8" s="2"/>
      <c r="I8" s="2"/>
      <c r="J8" s="2"/>
      <c r="K8" s="2"/>
      <c r="L8" s="2"/>
      <c r="M8" s="2"/>
      <c r="N8" s="2"/>
      <c r="O8" s="2"/>
      <c r="P8" s="2"/>
      <c r="Q8" s="2"/>
      <c r="R8" s="2"/>
      <c r="S8" s="2"/>
      <c r="T8" s="2"/>
      <c r="U8" s="2"/>
      <c r="V8" s="2"/>
      <c r="W8" s="2"/>
      <c r="X8" s="2"/>
      <c r="Y8" s="2"/>
      <c r="Z8" s="2"/>
    </row>
    <row r="9" spans="1:26">
      <c r="A9" s="2" t="s">
        <v>1290</v>
      </c>
      <c r="B9" s="2" t="s">
        <v>1285</v>
      </c>
      <c r="C9" s="5" t="s">
        <v>727</v>
      </c>
      <c r="D9" s="7" t="s">
        <v>1288</v>
      </c>
      <c r="E9" s="11">
        <v>0</v>
      </c>
      <c r="F9" s="7" t="s">
        <v>1288</v>
      </c>
      <c r="G9" s="18">
        <v>0.94352159471573094</v>
      </c>
      <c r="H9" s="2"/>
      <c r="I9" s="2"/>
      <c r="J9" s="2"/>
      <c r="K9" s="2"/>
      <c r="L9" s="2"/>
      <c r="M9" s="2"/>
      <c r="N9" s="2"/>
      <c r="O9" s="2"/>
      <c r="P9" s="2"/>
      <c r="Q9" s="2"/>
      <c r="R9" s="2"/>
      <c r="S9" s="2"/>
      <c r="T9" s="2"/>
      <c r="U9" s="2"/>
      <c r="V9" s="2"/>
      <c r="W9" s="2"/>
      <c r="X9" s="2"/>
      <c r="Y9" s="2"/>
      <c r="Z9" s="2"/>
    </row>
    <row r="10" spans="1:26">
      <c r="A10" s="2" t="s">
        <v>1291</v>
      </c>
      <c r="B10" s="2" t="s">
        <v>1285</v>
      </c>
      <c r="C10" s="5" t="s">
        <v>727</v>
      </c>
      <c r="D10" s="7" t="s">
        <v>1288</v>
      </c>
      <c r="E10" s="11">
        <v>0</v>
      </c>
      <c r="F10" s="7" t="s">
        <v>1288</v>
      </c>
      <c r="G10" s="18">
        <v>2.8770764120557102</v>
      </c>
      <c r="H10" s="2"/>
      <c r="I10" s="2"/>
      <c r="J10" s="2"/>
      <c r="K10" s="2"/>
      <c r="L10" s="2"/>
      <c r="M10" s="2"/>
      <c r="N10" s="2"/>
      <c r="O10" s="2"/>
      <c r="P10" s="2"/>
      <c r="Q10" s="2"/>
      <c r="R10" s="2"/>
      <c r="S10" s="2"/>
      <c r="T10" s="2"/>
      <c r="U10" s="2"/>
      <c r="V10" s="2"/>
      <c r="W10" s="2"/>
      <c r="X10" s="2"/>
      <c r="Y10" s="2"/>
      <c r="Z10" s="2"/>
    </row>
    <row r="11" spans="1:26">
      <c r="A11" s="2" t="s">
        <v>743</v>
      </c>
      <c r="B11" s="5" t="s">
        <v>730</v>
      </c>
      <c r="C11" s="5" t="s">
        <v>727</v>
      </c>
      <c r="D11" s="5" t="s">
        <v>730</v>
      </c>
      <c r="E11" s="11">
        <v>0</v>
      </c>
      <c r="F11" s="5" t="s">
        <v>1286</v>
      </c>
      <c r="G11" s="18">
        <v>1.8870431894314601</v>
      </c>
      <c r="H11" s="2"/>
      <c r="I11" s="2"/>
      <c r="J11" s="2"/>
      <c r="K11" s="2"/>
      <c r="L11" s="2"/>
      <c r="M11" s="2"/>
      <c r="N11" s="2"/>
      <c r="O11" s="2"/>
      <c r="P11" s="2"/>
      <c r="Q11" s="2"/>
      <c r="R11" s="2"/>
      <c r="S11" s="2"/>
      <c r="T11" s="2"/>
      <c r="U11" s="2"/>
      <c r="V11" s="2"/>
      <c r="W11" s="2"/>
      <c r="X11" s="2"/>
      <c r="Y11" s="2"/>
      <c r="Z11" s="2"/>
    </row>
    <row r="12" spans="1:26">
      <c r="A12" s="2" t="s">
        <v>744</v>
      </c>
      <c r="B12" s="5" t="s">
        <v>1292</v>
      </c>
      <c r="C12" s="5" t="s">
        <v>727</v>
      </c>
      <c r="D12" s="5" t="s">
        <v>730</v>
      </c>
      <c r="E12" s="6">
        <v>3.5333333333333301</v>
      </c>
      <c r="F12" s="5" t="s">
        <v>1286</v>
      </c>
      <c r="G12" s="17">
        <v>0.38538205981346718</v>
      </c>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K13" s="2"/>
      <c r="L13" s="2"/>
      <c r="M13" s="2"/>
      <c r="N13" s="2"/>
      <c r="O13" s="2"/>
      <c r="P13" s="2"/>
      <c r="Q13" s="2"/>
      <c r="R13" s="2"/>
      <c r="S13" s="2"/>
      <c r="T13" s="2"/>
      <c r="U13" s="2"/>
      <c r="V13" s="2"/>
      <c r="W13" s="2"/>
      <c r="X13" s="2"/>
      <c r="Y13" s="2"/>
      <c r="Z13" s="2"/>
    </row>
    <row r="14" spans="1:26">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2"/>
      <c r="C20" s="2"/>
      <c r="D20" s="2"/>
      <c r="E20" s="2"/>
      <c r="F20" s="2"/>
      <c r="G20" s="2"/>
      <c r="H20" s="2"/>
      <c r="K20" s="2"/>
      <c r="L20" s="2"/>
      <c r="M20" s="2"/>
      <c r="N20" s="2"/>
      <c r="O20" s="2"/>
      <c r="P20" s="2"/>
      <c r="Q20" s="2"/>
      <c r="R20" s="2"/>
      <c r="S20" s="2"/>
      <c r="T20" s="2"/>
      <c r="U20" s="2"/>
      <c r="V20" s="2"/>
      <c r="W20" s="2"/>
      <c r="X20" s="2"/>
      <c r="Y20" s="2"/>
      <c r="Z20" s="2"/>
    </row>
    <row r="21" spans="1:2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c r="A28" s="2"/>
      <c r="B28" s="2"/>
      <c r="C28" s="2"/>
      <c r="D28" s="2"/>
      <c r="E28" s="2"/>
      <c r="F28" s="2"/>
      <c r="G28" s="2"/>
      <c r="H28" s="2"/>
      <c r="K28" s="2"/>
      <c r="L28" s="2"/>
      <c r="M28" s="2"/>
      <c r="N28" s="2"/>
      <c r="O28" s="2"/>
      <c r="P28" s="2"/>
      <c r="Q28" s="2"/>
      <c r="R28" s="2"/>
      <c r="S28" s="2"/>
      <c r="T28" s="2"/>
      <c r="U28" s="2"/>
      <c r="V28" s="2"/>
      <c r="W28" s="2"/>
      <c r="X28" s="2"/>
      <c r="Y28" s="2"/>
      <c r="Z28" s="2"/>
    </row>
    <row r="29" spans="1:2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c r="A35" s="2"/>
      <c r="B35" s="2"/>
      <c r="C35" s="2"/>
      <c r="D35" s="2"/>
      <c r="E35" s="2"/>
      <c r="F35" s="2"/>
      <c r="G35" s="2"/>
      <c r="H35" s="2"/>
      <c r="K35" s="2"/>
      <c r="L35" s="2"/>
      <c r="M35" s="2"/>
      <c r="N35" s="2"/>
      <c r="O35" s="2"/>
      <c r="P35" s="2"/>
      <c r="Q35" s="2"/>
      <c r="R35" s="2"/>
      <c r="S35" s="2"/>
      <c r="T35" s="2"/>
      <c r="U35" s="2"/>
      <c r="V35" s="2"/>
      <c r="W35" s="2"/>
      <c r="X35" s="2"/>
      <c r="Y35" s="2"/>
      <c r="Z35" s="2"/>
    </row>
    <row r="36" spans="1:26">
      <c r="A36" s="2"/>
      <c r="B36" s="2"/>
      <c r="C36" s="2"/>
      <c r="D36" s="2"/>
      <c r="E36" s="2"/>
      <c r="F36" s="2"/>
      <c r="G36" s="2"/>
      <c r="H36" s="2"/>
      <c r="K36" s="2"/>
      <c r="L36" s="2"/>
      <c r="M36" s="2"/>
      <c r="N36" s="2"/>
      <c r="O36" s="2"/>
      <c r="P36" s="2"/>
      <c r="Q36" s="2"/>
      <c r="R36" s="2"/>
      <c r="S36" s="2"/>
      <c r="T36" s="2"/>
      <c r="U36" s="2"/>
      <c r="V36" s="2"/>
      <c r="W36" s="2"/>
      <c r="X36" s="2"/>
      <c r="Y36" s="2"/>
      <c r="Z36" s="2"/>
    </row>
    <row r="37" spans="1:26">
      <c r="A37" s="2"/>
      <c r="B37" s="2"/>
      <c r="C37" s="2"/>
      <c r="D37" s="2"/>
      <c r="E37" s="2"/>
      <c r="F37" s="2"/>
      <c r="G37" s="2"/>
      <c r="H37" s="2"/>
      <c r="K37" s="2"/>
      <c r="L37" s="2"/>
      <c r="M37" s="2"/>
      <c r="N37" s="2"/>
      <c r="O37" s="2"/>
      <c r="P37" s="2"/>
      <c r="Q37" s="2"/>
      <c r="R37" s="2"/>
      <c r="S37" s="2"/>
      <c r="T37" s="2"/>
      <c r="U37" s="2"/>
      <c r="V37" s="2"/>
      <c r="W37" s="2"/>
      <c r="X37" s="2"/>
      <c r="Y37" s="2"/>
      <c r="Z37" s="2"/>
    </row>
    <row r="38" spans="1:26">
      <c r="A38" s="2"/>
      <c r="B38" s="2"/>
      <c r="C38" s="2"/>
      <c r="D38" s="2"/>
      <c r="E38" s="2"/>
      <c r="F38" s="2"/>
      <c r="G38" s="2"/>
      <c r="H38" s="2"/>
      <c r="K38" s="2"/>
      <c r="L38" s="2"/>
      <c r="M38" s="2"/>
      <c r="N38" s="2"/>
      <c r="O38" s="2"/>
      <c r="P38" s="2"/>
      <c r="Q38" s="2"/>
      <c r="R38" s="2"/>
      <c r="S38" s="2"/>
      <c r="T38" s="2"/>
      <c r="U38" s="2"/>
      <c r="V38" s="2"/>
      <c r="W38" s="2"/>
      <c r="X38" s="2"/>
      <c r="Y38" s="2"/>
      <c r="Z38" s="2"/>
    </row>
    <row r="39" spans="1:26">
      <c r="A39" s="2"/>
      <c r="B39" s="2"/>
      <c r="C39" s="2"/>
      <c r="D39" s="2"/>
      <c r="E39" s="2"/>
      <c r="F39" s="2"/>
      <c r="G39" s="2"/>
      <c r="H39" s="2"/>
      <c r="K39" s="2"/>
      <c r="L39" s="2"/>
      <c r="M39" s="2"/>
      <c r="N39" s="2"/>
      <c r="O39" s="2"/>
      <c r="P39" s="2"/>
      <c r="Q39" s="2"/>
      <c r="R39" s="2"/>
      <c r="S39" s="2"/>
      <c r="T39" s="2"/>
      <c r="U39" s="2"/>
      <c r="V39" s="2"/>
      <c r="W39" s="2"/>
      <c r="X39" s="2"/>
      <c r="Y39" s="2"/>
      <c r="Z39" s="2"/>
    </row>
    <row r="40" spans="1:26">
      <c r="A40" s="2"/>
      <c r="B40" s="2"/>
      <c r="C40" s="2"/>
      <c r="D40" s="2"/>
      <c r="E40" s="2"/>
      <c r="F40" s="2"/>
      <c r="G40" s="2"/>
      <c r="H40" s="2"/>
      <c r="K40" s="2"/>
      <c r="L40" s="2"/>
      <c r="M40" s="2"/>
      <c r="N40" s="2"/>
      <c r="O40" s="2"/>
      <c r="P40" s="2"/>
      <c r="Q40" s="2"/>
      <c r="R40" s="2"/>
      <c r="S40" s="2"/>
      <c r="T40" s="2"/>
      <c r="U40" s="2"/>
      <c r="V40" s="2"/>
      <c r="W40" s="2"/>
      <c r="X40" s="2"/>
      <c r="Y40" s="2"/>
      <c r="Z40" s="2"/>
    </row>
    <row r="41" spans="1:26">
      <c r="A41" s="2"/>
      <c r="B41" s="2"/>
      <c r="C41" s="2"/>
      <c r="D41" s="2"/>
      <c r="E41" s="2"/>
      <c r="F41" s="2"/>
      <c r="G41" s="2"/>
      <c r="H41" s="2"/>
      <c r="K41" s="2"/>
      <c r="L41" s="2"/>
      <c r="M41" s="2"/>
      <c r="N41" s="2"/>
      <c r="O41" s="2"/>
      <c r="P41" s="2"/>
      <c r="Q41" s="2"/>
      <c r="R41" s="2"/>
      <c r="S41" s="2"/>
      <c r="T41" s="2"/>
      <c r="U41" s="2"/>
      <c r="V41" s="2"/>
      <c r="W41" s="2"/>
      <c r="X41" s="2"/>
      <c r="Y41" s="2"/>
      <c r="Z41" s="2"/>
    </row>
    <row r="42" spans="1:26">
      <c r="A42" s="2"/>
      <c r="B42" s="2"/>
      <c r="C42" s="2"/>
      <c r="D42" s="2"/>
      <c r="E42" s="2"/>
      <c r="F42" s="2"/>
      <c r="G42" s="2"/>
      <c r="H42" s="2"/>
      <c r="K42" s="2"/>
      <c r="L42" s="2"/>
      <c r="M42" s="2"/>
      <c r="N42" s="2"/>
      <c r="O42" s="2"/>
      <c r="P42" s="2"/>
      <c r="Q42" s="2"/>
      <c r="R42" s="2"/>
      <c r="S42" s="2"/>
      <c r="T42" s="2"/>
      <c r="U42" s="2"/>
      <c r="V42" s="2"/>
      <c r="W42" s="2"/>
      <c r="X42" s="2"/>
      <c r="Y42" s="2"/>
      <c r="Z42" s="2"/>
    </row>
    <row r="43" spans="1:26">
      <c r="A43" s="2"/>
      <c r="B43" s="2"/>
      <c r="C43" s="2"/>
      <c r="D43" s="2"/>
      <c r="E43" s="2"/>
      <c r="F43" s="2"/>
      <c r="G43" s="2"/>
      <c r="H43" s="2"/>
      <c r="K43" s="2"/>
      <c r="L43" s="2"/>
      <c r="M43" s="2"/>
      <c r="N43" s="2"/>
      <c r="O43" s="2"/>
      <c r="P43" s="2"/>
      <c r="Q43" s="2"/>
      <c r="R43" s="2"/>
      <c r="S43" s="2"/>
      <c r="T43" s="2"/>
      <c r="U43" s="2"/>
      <c r="V43" s="2"/>
      <c r="W43" s="2"/>
      <c r="X43" s="2"/>
      <c r="Y43" s="2"/>
      <c r="Z43" s="2"/>
    </row>
    <row r="44" spans="1:26">
      <c r="A44" s="2"/>
      <c r="B44" s="2"/>
      <c r="C44" s="2"/>
      <c r="D44" s="2"/>
      <c r="E44" s="2"/>
      <c r="F44" s="2"/>
      <c r="G44" s="2"/>
      <c r="H44" s="2"/>
      <c r="K44" s="2"/>
      <c r="L44" s="2"/>
      <c r="M44" s="2"/>
      <c r="N44" s="2"/>
      <c r="O44" s="2"/>
      <c r="P44" s="2"/>
      <c r="Q44" s="2"/>
      <c r="R44" s="2"/>
      <c r="S44" s="2"/>
      <c r="T44" s="2"/>
      <c r="U44" s="2"/>
      <c r="V44" s="2"/>
      <c r="W44" s="2"/>
      <c r="X44" s="2"/>
      <c r="Y44" s="2"/>
      <c r="Z44" s="2"/>
    </row>
    <row r="45" spans="1:26">
      <c r="A45" s="2"/>
      <c r="B45" s="2"/>
      <c r="C45" s="2"/>
      <c r="D45" s="2"/>
      <c r="E45" s="2"/>
      <c r="F45" s="2"/>
      <c r="G45" s="2"/>
      <c r="H45" s="2"/>
      <c r="K45" s="2"/>
      <c r="L45" s="2"/>
      <c r="M45" s="2"/>
      <c r="N45" s="2"/>
      <c r="O45" s="2"/>
      <c r="P45" s="2"/>
      <c r="Q45" s="2"/>
      <c r="R45" s="2"/>
      <c r="S45" s="2"/>
      <c r="T45" s="2"/>
      <c r="U45" s="2"/>
      <c r="V45" s="2"/>
      <c r="W45" s="2"/>
      <c r="X45" s="2"/>
      <c r="Y45" s="2"/>
      <c r="Z45" s="2"/>
    </row>
    <row r="46" spans="1:26">
      <c r="A46" s="2"/>
      <c r="B46" s="2"/>
      <c r="C46" s="2"/>
      <c r="D46" s="2"/>
      <c r="E46" s="2"/>
      <c r="F46" s="2"/>
      <c r="G46" s="2"/>
      <c r="H46" s="2"/>
      <c r="K46" s="2"/>
      <c r="L46" s="2"/>
      <c r="M46" s="2"/>
      <c r="N46" s="2"/>
      <c r="O46" s="2"/>
      <c r="P46" s="2"/>
      <c r="Q46" s="2"/>
      <c r="R46" s="2"/>
      <c r="S46" s="2"/>
      <c r="T46" s="2"/>
      <c r="U46" s="2"/>
      <c r="V46" s="2"/>
      <c r="W46" s="2"/>
      <c r="X46" s="2"/>
      <c r="Y46" s="2"/>
      <c r="Z46" s="2"/>
    </row>
    <row r="47" spans="1:26">
      <c r="A47" s="2"/>
      <c r="B47" s="2"/>
      <c r="C47" s="2"/>
      <c r="D47" s="2"/>
      <c r="E47" s="2"/>
      <c r="F47" s="2"/>
      <c r="G47" s="2"/>
      <c r="H47" s="2"/>
      <c r="K47" s="2"/>
      <c r="L47" s="2"/>
      <c r="M47" s="2"/>
      <c r="N47" s="2"/>
      <c r="O47" s="2"/>
      <c r="P47" s="2"/>
      <c r="Q47" s="2"/>
      <c r="R47" s="2"/>
      <c r="S47" s="2"/>
      <c r="T47" s="2"/>
      <c r="U47" s="2"/>
      <c r="V47" s="2"/>
      <c r="W47" s="2"/>
      <c r="X47" s="2"/>
      <c r="Y47" s="2"/>
      <c r="Z47" s="2"/>
    </row>
    <row r="48" spans="1:26">
      <c r="A48" s="2"/>
      <c r="B48" s="2"/>
      <c r="C48" s="2"/>
      <c r="D48" s="2"/>
      <c r="E48" s="2"/>
      <c r="F48" s="2"/>
      <c r="G48" s="2"/>
      <c r="H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Table legends</vt:lpstr>
      <vt:lpstr>Supplemental Table 1A Sugar Fir</vt:lpstr>
      <vt:lpstr>ST 1B Sugar MN9 Activation</vt:lpstr>
      <vt:lpstr>ST 1C MN9 sugar silencing A</vt:lpstr>
      <vt:lpstr>ST 1D Shuffled Connectivity</vt:lpstr>
      <vt:lpstr>Supplemental Table 2 Sugar Pred</vt:lpstr>
      <vt:lpstr>Sup Table 3 Predicted MN9 vs. o</vt:lpstr>
      <vt:lpstr>ST 4 Interaction betw Sugar, Wa</vt:lpstr>
      <vt:lpstr>Supplemental Table 5 Water Pred</vt:lpstr>
      <vt:lpstr>ST 6A Water Firing Rates</vt:lpstr>
      <vt:lpstr>ST 6B Water MN9 Activation</vt:lpstr>
      <vt:lpstr>ST 6C Water silencing data</vt:lpstr>
      <vt:lpstr>Supplemental Table 7A Grooming </vt:lpstr>
      <vt:lpstr>Supp Table 7B aDN1 Activation r</vt:lpstr>
      <vt:lpstr>Supp Table 7C aDN2 Activation R</vt:lpstr>
      <vt:lpstr>Supp Table 7D aDN1 firing upon </vt:lpstr>
      <vt:lpstr>Supp Table 7E aDN2 firing upon </vt:lpstr>
      <vt:lpstr>Supp Table 8 JO-CE and JO-F fir</vt:lpstr>
      <vt:lpstr>Supp Table 9A Behavioral Data, </vt:lpstr>
      <vt:lpstr>Supp Table 9B Water silencing</vt:lpstr>
      <vt:lpstr>Supp Table 10 Overall predictio</vt:lpstr>
      <vt:lpstr>Supplemental Table 11 A Robustn</vt:lpstr>
      <vt:lpstr>Supp Table 11B Decrease w_syn</vt:lpstr>
      <vt:lpstr>Supp Table 11C Increase w_syn</vt:lpstr>
      <vt:lpstr>Supp Table 11D Decrease inhibit</vt:lpstr>
      <vt:lpstr>Supp Table 11E Increase Inhibit</vt:lpstr>
      <vt:lpstr>Supp Table 11F Glut excitatory</vt:lpstr>
      <vt:lpstr>Supplementary Table 12 Key reso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Pentney</cp:lastModifiedBy>
  <dcterms:modified xsi:type="dcterms:W3CDTF">2024-06-27T11:20:30Z</dcterms:modified>
</cp:coreProperties>
</file>